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Osama Rashid\Documents\Osama\OTHERS\"/>
    </mc:Choice>
  </mc:AlternateContent>
  <xr:revisionPtr revIDLastSave="0" documentId="13_ncr:1_{F87EFCD8-A8C4-4FE9-BF20-FEE50076F460}" xr6:coauthVersionLast="36" xr6:coauthVersionMax="36" xr10:uidLastSave="{00000000-0000-0000-0000-000000000000}"/>
  <bookViews>
    <workbookView xWindow="0" yWindow="0" windowWidth="19200" windowHeight="8020" firstSheet="1" activeTab="3" xr2:uid="{00000000-000D-0000-FFFF-FFFF00000000}"/>
  </bookViews>
  <sheets>
    <sheet name="CAPEX SUMMARY" sheetId="4" r:id="rId1"/>
    <sheet name="CAPEX Detail" sheetId="8" r:id="rId2"/>
    <sheet name="RM-SUMMARY" sheetId="3" r:id="rId3"/>
    <sheet name="RM Detail" sheetId="2" r:id="rId4"/>
    <sheet name="Consuambles" sheetId="11" r:id="rId5"/>
    <sheet name="Sales Promotion Budget" sheetId="12" r:id="rId6"/>
    <sheet name="Sheet2" sheetId="10"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vv">#N/A</definedName>
    <definedName name="\0" localSheetId="1">#REF!</definedName>
    <definedName name="\0" localSheetId="0">#REF!</definedName>
    <definedName name="\0">#REF!</definedName>
    <definedName name="\1" localSheetId="1">#REF!</definedName>
    <definedName name="\1" localSheetId="0">#REF!</definedName>
    <definedName name="\1">#REF!</definedName>
    <definedName name="\a">#N/A</definedName>
    <definedName name="\b">#N/A</definedName>
    <definedName name="\c">#N/A</definedName>
    <definedName name="\d">#N/A</definedName>
    <definedName name="\ddd">#N/A</definedName>
    <definedName name="\e">#N/A</definedName>
    <definedName name="\f">#N/A</definedName>
    <definedName name="\ff" localSheetId="1" hidden="1">[1]PACKSTRD!#REF!</definedName>
    <definedName name="\ff" localSheetId="0" hidden="1">[1]PACKSTRD!#REF!</definedName>
    <definedName name="\ff" hidden="1">[1]PACKSTRD!#REF!</definedName>
    <definedName name="\g">#N/A</definedName>
    <definedName name="\h">#N/A</definedName>
    <definedName name="\i">#N/A</definedName>
    <definedName name="\j">#N/A</definedName>
    <definedName name="\K" localSheetId="1">#REF!</definedName>
    <definedName name="\K" localSheetId="0">#REF!</definedName>
    <definedName name="\K">#REF!</definedName>
    <definedName name="\l">#N/A</definedName>
    <definedName name="\m">#N/A</definedName>
    <definedName name="\n">#N/A</definedName>
    <definedName name="\o">#N/A</definedName>
    <definedName name="\p">#N/A</definedName>
    <definedName name="\pp">#N/A</definedName>
    <definedName name="\Q" localSheetId="1">#REF!</definedName>
    <definedName name="\Q" localSheetId="0">#REF!</definedName>
    <definedName name="\Q">#REF!</definedName>
    <definedName name="\qq" localSheetId="1">[2]Conver!#REF!</definedName>
    <definedName name="\qq" localSheetId="0">[2]Conver!#REF!</definedName>
    <definedName name="\qq">[2]Conver!#REF!</definedName>
    <definedName name="\r">#N/A</definedName>
    <definedName name="\s">#N/A</definedName>
    <definedName name="\t">#N/A</definedName>
    <definedName name="\u">#N/A</definedName>
    <definedName name="\v">#N/A</definedName>
    <definedName name="\vv">#N/A</definedName>
    <definedName name="\w">#N/A</definedName>
    <definedName name="\we">#N/A</definedName>
    <definedName name="\ww">#N/A</definedName>
    <definedName name="\wwe">#N/A</definedName>
    <definedName name="\x" localSheetId="1">'[3]XE-CPL'!#REF!</definedName>
    <definedName name="\x" localSheetId="0">'[3]XE-CPL'!#REF!</definedName>
    <definedName name="\x">'[3]XE-CPL'!#REF!</definedName>
    <definedName name="\x1" localSheetId="1">'[3]XE-CPL'!#REF!</definedName>
    <definedName name="\x1" localSheetId="0">'[3]XE-CPL'!#REF!</definedName>
    <definedName name="\x1">'[3]XE-CPL'!#REF!</definedName>
    <definedName name="\z">#N/A</definedName>
    <definedName name="\zz">#N/A</definedName>
    <definedName name="______DAT1" localSheetId="1">[4]RA!#REF!</definedName>
    <definedName name="______DAT1" localSheetId="0">[4]RA!#REF!</definedName>
    <definedName name="______DAT1">[4]RA!#REF!</definedName>
    <definedName name="______DAT2" localSheetId="1">[4]RA!#REF!</definedName>
    <definedName name="______DAT2" localSheetId="0">[4]RA!#REF!</definedName>
    <definedName name="______DAT2">[4]RA!#REF!</definedName>
    <definedName name="______DAT3" localSheetId="0">[4]RA!#REF!</definedName>
    <definedName name="______DAT3">[4]RA!#REF!</definedName>
    <definedName name="______DAT6" localSheetId="0">[4]RA!#REF!</definedName>
    <definedName name="______DAT6">[4]RA!#REF!</definedName>
    <definedName name="______DAT7" localSheetId="0">[4]RA!#REF!</definedName>
    <definedName name="______DAT7">[4]RA!#REF!</definedName>
    <definedName name="______DAT8" localSheetId="0">[4]RA!#REF!</definedName>
    <definedName name="______DAT8">[4]RA!#REF!</definedName>
    <definedName name="____DAT1" localSheetId="0">[5]RA!#REF!</definedName>
    <definedName name="____DAT1">[5]RA!#REF!</definedName>
    <definedName name="____DAT2" localSheetId="0">[5]RA!#REF!</definedName>
    <definedName name="____DAT2">[5]RA!#REF!</definedName>
    <definedName name="____DAT3" localSheetId="0">[5]RA!#REF!</definedName>
    <definedName name="____DAT3">[5]RA!#REF!</definedName>
    <definedName name="____DAT6" localSheetId="0">[5]RA!#REF!</definedName>
    <definedName name="____DAT6">[5]RA!#REF!</definedName>
    <definedName name="____DAT7" localSheetId="0">[5]RA!#REF!</definedName>
    <definedName name="____DAT7">[5]RA!#REF!</definedName>
    <definedName name="____DAT8" localSheetId="0">[5]RA!#REF!</definedName>
    <definedName name="____DAT8">[5]RA!#REF!</definedName>
    <definedName name="___DAT1" localSheetId="0">[6]RA!#REF!</definedName>
    <definedName name="___DAT1">[6]RA!#REF!</definedName>
    <definedName name="___DAT10">[6]RA!$E$2:$E$107</definedName>
    <definedName name="___DAT2" localSheetId="1">[6]RA!#REF!</definedName>
    <definedName name="___DAT2" localSheetId="0">[6]RA!#REF!</definedName>
    <definedName name="___DAT2">[6]RA!#REF!</definedName>
    <definedName name="___DAT3" localSheetId="1">[6]RA!#REF!</definedName>
    <definedName name="___DAT3" localSheetId="0">[6]RA!#REF!</definedName>
    <definedName name="___DAT3">[6]RA!#REF!</definedName>
    <definedName name="___DAT4">[6]RA!$B$2:$B$107</definedName>
    <definedName name="___DAT5">[6]RA!$C$2:$C$107</definedName>
    <definedName name="___DAT6" localSheetId="1">[6]RA!#REF!</definedName>
    <definedName name="___DAT6" localSheetId="0">[6]RA!#REF!</definedName>
    <definedName name="___DAT6">[6]RA!#REF!</definedName>
    <definedName name="___DAT7" localSheetId="1">[6]RA!#REF!</definedName>
    <definedName name="___DAT7" localSheetId="0">[6]RA!#REF!</definedName>
    <definedName name="___DAT7">[6]RA!#REF!</definedName>
    <definedName name="___DAT8" localSheetId="1">[6]RA!#REF!</definedName>
    <definedName name="___DAT8" localSheetId="0">[6]RA!#REF!</definedName>
    <definedName name="___DAT8">[6]RA!#REF!</definedName>
    <definedName name="___DAT9">[6]RA!$D$2:$D$107</definedName>
    <definedName name="___ss38" localSheetId="1">#REF!</definedName>
    <definedName name="___ss38" localSheetId="0">#REF!</definedName>
    <definedName name="___ss38">#REF!</definedName>
    <definedName name="__123Graph_A投資推移" localSheetId="1" hidden="1">[7]投資ﾌｫﾛｰ!#REF!</definedName>
    <definedName name="__123Graph_A投資推移" localSheetId="0" hidden="1">[7]投資ﾌｫﾛｰ!#REF!</definedName>
    <definedName name="__123Graph_A投資推移" hidden="1">[7]投資ﾌｫﾛｰ!#REF!</definedName>
    <definedName name="__123Graph_C投資推移" localSheetId="1" hidden="1">[7]投資ﾌｫﾛｰ!#REF!</definedName>
    <definedName name="__123Graph_C投資推移" localSheetId="0" hidden="1">[7]投資ﾌｫﾛｰ!#REF!</definedName>
    <definedName name="__123Graph_C投資推移" hidden="1">[7]投資ﾌｫﾛｰ!#REF!</definedName>
    <definedName name="__123Graph_LBL_A投資推移" localSheetId="0" hidden="1">[7]投資ﾌｫﾛｰ!#REF!</definedName>
    <definedName name="__123Graph_LBL_A投資推移" hidden="1">[7]投資ﾌｫﾛｰ!#REF!</definedName>
    <definedName name="__123Graph_LBL_C投資推移" localSheetId="0" hidden="1">[7]投資ﾌｫﾛｰ!#REF!</definedName>
    <definedName name="__123Graph_LBL_C投資推移" hidden="1">[7]投資ﾌｫﾛｰ!#REF!</definedName>
    <definedName name="__123Graph_LBL_D投資推移" localSheetId="0" hidden="1">[7]投資ﾌｫﾛｰ!#REF!</definedName>
    <definedName name="__123Graph_LBL_D投資推移" hidden="1">[7]投資ﾌｫﾛｰ!#REF!</definedName>
    <definedName name="__DAT1" localSheetId="0">[6]RA!#REF!</definedName>
    <definedName name="__DAT1">[6]RA!#REF!</definedName>
    <definedName name="__DAT10">[6]RA!$E$2:$E$107</definedName>
    <definedName name="__DAT11" localSheetId="1">#REF!</definedName>
    <definedName name="__DAT11" localSheetId="0">#REF!</definedName>
    <definedName name="__DAT11">#REF!</definedName>
    <definedName name="__DAT12" localSheetId="1">#REF!</definedName>
    <definedName name="__DAT12" localSheetId="0">#REF!</definedName>
    <definedName name="__DAT12">#REF!</definedName>
    <definedName name="__DAT13" localSheetId="1">#REF!</definedName>
    <definedName name="__DAT13" localSheetId="0">#REF!</definedName>
    <definedName name="__DAT13">#REF!</definedName>
    <definedName name="__DAT14" localSheetId="0">#REF!</definedName>
    <definedName name="__DAT14">#REF!</definedName>
    <definedName name="__DAT2" localSheetId="0">[6]RA!#REF!</definedName>
    <definedName name="__DAT2">[6]RA!#REF!</definedName>
    <definedName name="__DAT3" localSheetId="0">[6]RA!#REF!</definedName>
    <definedName name="__DAT3">[6]RA!#REF!</definedName>
    <definedName name="__DAT4">[6]RA!$B$2:$B$107</definedName>
    <definedName name="__DAT5">[6]RA!$C$2:$C$107</definedName>
    <definedName name="__DAT6" localSheetId="1">[6]RA!#REF!</definedName>
    <definedName name="__DAT6" localSheetId="0">[6]RA!#REF!</definedName>
    <definedName name="__DAT6">[6]RA!#REF!</definedName>
    <definedName name="__DAT7" localSheetId="1">[6]RA!#REF!</definedName>
    <definedName name="__DAT7" localSheetId="0">[6]RA!#REF!</definedName>
    <definedName name="__DAT7">[6]RA!#REF!</definedName>
    <definedName name="__DAT8" localSheetId="1">[6]RA!#REF!</definedName>
    <definedName name="__DAT8" localSheetId="0">[6]RA!#REF!</definedName>
    <definedName name="__DAT8">[6]RA!#REF!</definedName>
    <definedName name="__DAT9">[6]RA!$D$2:$D$107</definedName>
    <definedName name="__TMC1">'[8]MAIN-QUOTdwgs (2)'!$E$10:$Z$405</definedName>
    <definedName name="_1__123Graph_ACHART_1A" localSheetId="1" hidden="1">[9]A!#REF!</definedName>
    <definedName name="_1__123Graph_ACHART_1A" localSheetId="0" hidden="1">[9]A!#REF!</definedName>
    <definedName name="_1__123Graph_ACHART_1A" hidden="1">[9]A!#REF!</definedName>
    <definedName name="_10" localSheetId="1">#REF!</definedName>
    <definedName name="_10" localSheetId="0">#REF!</definedName>
    <definedName name="_10">#REF!</definedName>
    <definedName name="_11" localSheetId="1">#REF!</definedName>
    <definedName name="_11" localSheetId="0">#REF!</definedName>
    <definedName name="_11">#REF!</definedName>
    <definedName name="_12" localSheetId="1">#REF!</definedName>
    <definedName name="_12" localSheetId="0">#REF!</definedName>
    <definedName name="_12">#REF!</definedName>
    <definedName name="_12__123Graph_XCHART_1A" localSheetId="1" hidden="1">[9]A!#REF!</definedName>
    <definedName name="_12__123Graph_XCHART_1A" localSheetId="0" hidden="1">[9]A!#REF!</definedName>
    <definedName name="_12__123Graph_XCHART_1A" hidden="1">[9]A!#REF!</definedName>
    <definedName name="_123" localSheetId="1">#REF!</definedName>
    <definedName name="_123" localSheetId="0">#REF!</definedName>
    <definedName name="_123">#REF!</definedName>
    <definedName name="_13" localSheetId="1">#REF!</definedName>
    <definedName name="_13" localSheetId="0">#REF!</definedName>
    <definedName name="_13">#REF!</definedName>
    <definedName name="_14" localSheetId="1">#REF!</definedName>
    <definedName name="_14" localSheetId="0">#REF!</definedName>
    <definedName name="_14">#REF!</definedName>
    <definedName name="_15" localSheetId="0">#REF!</definedName>
    <definedName name="_15">#REF!</definedName>
    <definedName name="_16" localSheetId="0">#REF!</definedName>
    <definedName name="_16">#REF!</definedName>
    <definedName name="_17" localSheetId="0">#REF!</definedName>
    <definedName name="_17">#REF!</definedName>
    <definedName name="_18" localSheetId="0">#REF!</definedName>
    <definedName name="_18">#REF!</definedName>
    <definedName name="_2" localSheetId="0">#REF!</definedName>
    <definedName name="_2">#REF!</definedName>
    <definedName name="_2__123Graph_ACHART_1A" localSheetId="0" hidden="1">[9]A!#REF!</definedName>
    <definedName name="_2__123Graph_ACHART_1A" hidden="1">[9]A!#REF!</definedName>
    <definedName name="_2__123Graph_BCHART_1A" localSheetId="0" hidden="1">[9]A!#REF!</definedName>
    <definedName name="_2__123Graph_BCHART_1A" hidden="1">[9]A!#REF!</definedName>
    <definedName name="_3" localSheetId="1">#REF!</definedName>
    <definedName name="_3" localSheetId="0">#REF!</definedName>
    <definedName name="_3">#REF!</definedName>
    <definedName name="_3__123Graph_XCHART_1A" localSheetId="0" hidden="1">[9]A!#REF!</definedName>
    <definedName name="_3__123Graph_XCHART_1A" hidden="1">[9]A!#REF!</definedName>
    <definedName name="_4" localSheetId="1">#REF!</definedName>
    <definedName name="_4" localSheetId="0">#REF!</definedName>
    <definedName name="_4">#REF!</definedName>
    <definedName name="_4__123Graph_ACHART_1A" localSheetId="0" hidden="1">[9]A!#REF!</definedName>
    <definedName name="_4__123Graph_ACHART_1A" hidden="1">[9]A!#REF!</definedName>
    <definedName name="_4__123Graph_BCHART_1A" localSheetId="0" hidden="1">[9]A!#REF!</definedName>
    <definedName name="_4__123Graph_BCHART_1A" hidden="1">[9]A!#REF!</definedName>
    <definedName name="_5" localSheetId="1">#REF!</definedName>
    <definedName name="_5" localSheetId="0">#REF!</definedName>
    <definedName name="_5">#REF!</definedName>
    <definedName name="_6" localSheetId="1">#REF!</definedName>
    <definedName name="_6" localSheetId="0">#REF!</definedName>
    <definedName name="_6">#REF!</definedName>
    <definedName name="_6__123Graph_XCHART_1A" localSheetId="1" hidden="1">[9]A!#REF!</definedName>
    <definedName name="_6__123Graph_XCHART_1A" localSheetId="0" hidden="1">[9]A!#REF!</definedName>
    <definedName name="_6__123Graph_XCHART_1A" hidden="1">[9]A!#REF!</definedName>
    <definedName name="_6710_03" localSheetId="1">#REF!</definedName>
    <definedName name="_6710_03" localSheetId="0">#REF!</definedName>
    <definedName name="_6710_03">#REF!</definedName>
    <definedName name="_7" localSheetId="1">#REF!</definedName>
    <definedName name="_7" localSheetId="0">#REF!</definedName>
    <definedName name="_7">#REF!</definedName>
    <definedName name="_7501">#N/A</definedName>
    <definedName name="_7502">#N/A</definedName>
    <definedName name="_7503" localSheetId="1">#REF!</definedName>
    <definedName name="_7503" localSheetId="0">#REF!</definedName>
    <definedName name="_7503">#REF!</definedName>
    <definedName name="_7504">#N/A</definedName>
    <definedName name="_7505">#N/A</definedName>
    <definedName name="_8" localSheetId="1">#REF!</definedName>
    <definedName name="_8" localSheetId="0">#REF!</definedName>
    <definedName name="_8">#REF!</definedName>
    <definedName name="_8__123Graph_BCHART_1A" localSheetId="1" hidden="1">[9]A!#REF!</definedName>
    <definedName name="_8__123Graph_BCHART_1A" localSheetId="0" hidden="1">[9]A!#REF!</definedName>
    <definedName name="_8__123Graph_BCHART_1A" hidden="1">[9]A!#REF!</definedName>
    <definedName name="_9" localSheetId="1">#REF!</definedName>
    <definedName name="_9" localSheetId="0">#REF!</definedName>
    <definedName name="_9">#REF!</definedName>
    <definedName name="_A" localSheetId="1">#REF!</definedName>
    <definedName name="_A" localSheetId="0">#REF!</definedName>
    <definedName name="_A">#REF!</definedName>
    <definedName name="_B" localSheetId="1">#REF!</definedName>
    <definedName name="_B" localSheetId="0">#REF!</definedName>
    <definedName name="_B">#REF!</definedName>
    <definedName name="_DAT1" localSheetId="1">[6]RA!#REF!</definedName>
    <definedName name="_DAT1" localSheetId="0">[6]RA!#REF!</definedName>
    <definedName name="_DAT1">[6]RA!#REF!</definedName>
    <definedName name="_DAT10">[6]RA!$E$2:$E$107</definedName>
    <definedName name="_DAT2" localSheetId="1">[6]RA!#REF!</definedName>
    <definedName name="_DAT2" localSheetId="0">[6]RA!#REF!</definedName>
    <definedName name="_DAT2">[6]RA!#REF!</definedName>
    <definedName name="_DAT3" localSheetId="1">[6]RA!#REF!</definedName>
    <definedName name="_DAT3" localSheetId="0">[6]RA!#REF!</definedName>
    <definedName name="_DAT3">[6]RA!#REF!</definedName>
    <definedName name="_DAT4">[6]RA!$B$2:$B$107</definedName>
    <definedName name="_DAT5">[6]RA!$C$2:$C$107</definedName>
    <definedName name="_DAT6" localSheetId="1">[6]RA!#REF!</definedName>
    <definedName name="_DAT6" localSheetId="0">[6]RA!#REF!</definedName>
    <definedName name="_DAT6">[6]RA!#REF!</definedName>
    <definedName name="_DAT7" localSheetId="1">[6]RA!#REF!</definedName>
    <definedName name="_DAT7" localSheetId="0">[6]RA!#REF!</definedName>
    <definedName name="_DAT7">[6]RA!#REF!</definedName>
    <definedName name="_DAT8" localSheetId="1">[6]RA!#REF!</definedName>
    <definedName name="_DAT8" localSheetId="0">[6]RA!#REF!</definedName>
    <definedName name="_DAT8">[6]RA!#REF!</definedName>
    <definedName name="_DAT9">[6]RA!$D$2:$D$107</definedName>
    <definedName name="_F1">#N/A</definedName>
    <definedName name="_F21">#N/A</definedName>
    <definedName name="_F31">#N/A</definedName>
    <definedName name="_F41">#N/A</definedName>
    <definedName name="_F42">#N/A</definedName>
    <definedName name="_F53">#N/A</definedName>
    <definedName name="_FA1">#N/A</definedName>
    <definedName name="_FA2">#N/A</definedName>
    <definedName name="_FC2">#N/A</definedName>
    <definedName name="_FD2">#N/A</definedName>
    <definedName name="_FE1">#N/A</definedName>
    <definedName name="_FF1">#N/A</definedName>
    <definedName name="_FG1">#N/A</definedName>
    <definedName name="_Fill" localSheetId="1" hidden="1">'[10]Exchange Rate'!#REF!</definedName>
    <definedName name="_Fill" localSheetId="0" hidden="1">'[10]Exchange Rate'!#REF!</definedName>
    <definedName name="_Fill" hidden="1">'[10]Exchange Rate'!#REF!</definedName>
    <definedName name="_xlnm._FilterDatabase" localSheetId="3" hidden="1">'RM Detail'!$A$5:$H$180</definedName>
    <definedName name="_xlnm._FilterDatabase" hidden="1">[11]候補部品リスト:Sheet14!$A$14:$DI$346</definedName>
    <definedName name="_FJ4">#N/A</definedName>
    <definedName name="_FR3">#N/A</definedName>
    <definedName name="_FR4">#N/A</definedName>
    <definedName name="_FX2">#N/A</definedName>
    <definedName name="_FX3">#N/A</definedName>
    <definedName name="_GF1">#N/A</definedName>
    <definedName name="_GM1">#N/A</definedName>
    <definedName name="_GN7">#N/A</definedName>
    <definedName name="_GP1">#N/A</definedName>
    <definedName name="_GQ1">#N/A</definedName>
    <definedName name="_GQ2">#N/A</definedName>
    <definedName name="_GR1">#N/A</definedName>
    <definedName name="_GS1">#N/A</definedName>
    <definedName name="_GS2">#N/A</definedName>
    <definedName name="_GY4">#N/A</definedName>
    <definedName name="_Key1" localSheetId="1" hidden="1">#REF!</definedName>
    <definedName name="_Key1" localSheetId="0" hidden="1">#REF!</definedName>
    <definedName name="_Key1" hidden="1">#REF!</definedName>
    <definedName name="_Key2" localSheetId="1" hidden="1">#REF!</definedName>
    <definedName name="_Key2" localSheetId="0" hidden="1">#REF!</definedName>
    <definedName name="_Key2" hidden="1">#REF!</definedName>
    <definedName name="_KM1">#N/A</definedName>
    <definedName name="_Order1" hidden="1">255</definedName>
    <definedName name="_Order2" hidden="1">0</definedName>
    <definedName name="_P148">#N/A</definedName>
    <definedName name="_P160">#N/A</definedName>
    <definedName name="_P320">#N/A</definedName>
    <definedName name="_P380">#N/A</definedName>
    <definedName name="_P500">#N/A</definedName>
    <definedName name="_P679">#N/A</definedName>
    <definedName name="_P850">#N/A</definedName>
    <definedName name="_P918">#N/A</definedName>
    <definedName name="_P949">#N/A</definedName>
    <definedName name="_P955">#N/A</definedName>
    <definedName name="_Regression_Int" hidden="1">1</definedName>
    <definedName name="_S21">#N/A</definedName>
    <definedName name="_S22">#N/A</definedName>
    <definedName name="_S32">#N/A</definedName>
    <definedName name="_S51">#N/A</definedName>
    <definedName name="_S61">#N/A</definedName>
    <definedName name="_S62">#N/A</definedName>
    <definedName name="_Sort" localSheetId="1" hidden="1">#REF!</definedName>
    <definedName name="_Sort" localSheetId="0" hidden="1">#REF!</definedName>
    <definedName name="_Sort" hidden="1">#REF!</definedName>
    <definedName name="_ss38" localSheetId="1">#REF!</definedName>
    <definedName name="_ss38" localSheetId="0">#REF!</definedName>
    <definedName name="_ss38">#REF!</definedName>
    <definedName name="_TMC1">'[8]MAIN-QUOTdwgs (2)'!$E$10:$Z$405</definedName>
    <definedName name="_WD1">#N/A</definedName>
    <definedName name="_WG1">#N/A</definedName>
    <definedName name="a">#N/A</definedName>
    <definedName name="AA" localSheetId="1">#REF!</definedName>
    <definedName name="AA" localSheetId="0">#REF!</definedName>
    <definedName name="AA">#REF!</definedName>
    <definedName name="aaa" localSheetId="1" hidden="1">[9]A!#REF!</definedName>
    <definedName name="aaa" localSheetId="0" hidden="1">[9]A!#REF!</definedName>
    <definedName name="aaa" hidden="1">[9]A!#REF!</definedName>
    <definedName name="aaaa">#N/A</definedName>
    <definedName name="abc">#N/A</definedName>
    <definedName name="ADM" localSheetId="1">#REF!</definedName>
    <definedName name="ADM" localSheetId="0">#REF!</definedName>
    <definedName name="ADM">#REF!</definedName>
    <definedName name="ADM___SELIG_EXP" localSheetId="1">#REF!</definedName>
    <definedName name="ADM___SELIG_EXP" localSheetId="0">#REF!</definedName>
    <definedName name="ADM___SELIG_EXP">#REF!</definedName>
    <definedName name="admin" localSheetId="1">#REF!</definedName>
    <definedName name="admin" localSheetId="0">#REF!</definedName>
    <definedName name="admin">#REF!</definedName>
    <definedName name="admis.exp" localSheetId="1">[12]MSD0304!#REF!</definedName>
    <definedName name="admis.exp" localSheetId="0">[12]MSD0304!#REF!</definedName>
    <definedName name="admis.exp">[12]MSD0304!#REF!</definedName>
    <definedName name="ADV_TO_VENDOR" localSheetId="1">'[13]Adv to vendor'!#REF!</definedName>
    <definedName name="ADV_TO_VENDOR" localSheetId="0">'[13]Adv to vendor'!#REF!</definedName>
    <definedName name="ADV_TO_VENDOR">'[13]Adv to vendor'!#REF!</definedName>
    <definedName name="ADVANCE_TAX" localSheetId="1">#REF!</definedName>
    <definedName name="ADVANCE_TAX" localSheetId="0">#REF!</definedName>
    <definedName name="ADVANCE_TAX">#REF!</definedName>
    <definedName name="AEK">[14]MONITOR!$C$9</definedName>
    <definedName name="AGRIAUTO">[14]MONITOR!$C$15</definedName>
    <definedName name="AL_RAZA">[14]MONITOR!$C$7</definedName>
    <definedName name="ALBA">[14]MONITOR!$C$20</definedName>
    <definedName name="ALI">[14]MONITOR!$C$24</definedName>
    <definedName name="ALLWIN">[14]MONITOR!$C$43</definedName>
    <definedName name="AMIR_WOOD">[14]MONITOR!$C$45</definedName>
    <definedName name="aqw" localSheetId="1">[15]ProfitProv!#REF!</definedName>
    <definedName name="aqw" localSheetId="0">[15]ProfitProv!#REF!</definedName>
    <definedName name="aqw">[15]ProfitProv!#REF!</definedName>
    <definedName name="area">[9]A!$A$1:$G$70</definedName>
    <definedName name="asa">[16]BI!$C$12:$C$16</definedName>
    <definedName name="ASADA_WORKING" localSheetId="1">#REF!</definedName>
    <definedName name="ASADA_WORKING" localSheetId="0">#REF!</definedName>
    <definedName name="ASADA_WORKING">#REF!</definedName>
    <definedName name="asd" localSheetId="1">[15]ProfitProv!#REF!</definedName>
    <definedName name="asd" localSheetId="0">[15]ProfitProv!#REF!</definedName>
    <definedName name="asd">[15]ProfitProv!#REF!</definedName>
    <definedName name="asdf" localSheetId="1">#REF!</definedName>
    <definedName name="asdf" localSheetId="0">#REF!</definedName>
    <definedName name="asdf">#REF!</definedName>
    <definedName name="AUTO_BATT">[14]MONITOR!$C$54</definedName>
    <definedName name="AUTO_SPARES">[14]MONITOR!$C$58</definedName>
    <definedName name="AUTOMATE">[14]MONITOR!$C$48</definedName>
    <definedName name="azs" localSheetId="1">[15]ProfitProv!#REF!</definedName>
    <definedName name="azs" localSheetId="0">[15]ProfitProv!#REF!</definedName>
    <definedName name="azs">[15]ProfitProv!#REF!</definedName>
    <definedName name="azx" localSheetId="1">'[15]GP Analysis'!#REF!</definedName>
    <definedName name="azx" localSheetId="0">'[15]GP Analysis'!#REF!</definedName>
    <definedName name="azx">'[15]GP Analysis'!#REF!</definedName>
    <definedName name="B_S_VARIANCE" localSheetId="1">#REF!</definedName>
    <definedName name="B_S_VARIANCE" localSheetId="0">#REF!</definedName>
    <definedName name="B_S_VARIANCE">#REF!</definedName>
    <definedName name="B_SHEET__MIS" localSheetId="1">'[17]Balance Sheet'!#REF!</definedName>
    <definedName name="B_SHEET__MIS" localSheetId="0">'[17]Balance Sheet'!#REF!</definedName>
    <definedName name="B_SHEET__MIS">'[17]Balance Sheet'!#REF!</definedName>
    <definedName name="B_SHEET_FIN_A_C" localSheetId="1">#REF!</definedName>
    <definedName name="B_SHEET_FIN_A_C" localSheetId="0">#REF!</definedName>
    <definedName name="B_SHEET_FIN_A_C">#REF!</definedName>
    <definedName name="B_SHEET_FUJI">'[18]BS-JPN'!$A$4:$U$35</definedName>
    <definedName name="BAB">#N/A</definedName>
    <definedName name="balance" localSheetId="1">'[19]Revenue-Fire-Marine-Motor'!#REF!</definedName>
    <definedName name="balance" localSheetId="0">'[19]Revenue-Fire-Marine-Motor'!#REF!</definedName>
    <definedName name="balance">'[19]Revenue-Fire-Marine-Motor'!#REF!</definedName>
    <definedName name="BALANCE_SHEET_NEW" localSheetId="1">#REF!</definedName>
    <definedName name="BALANCE_SHEET_NEW" localSheetId="0">#REF!</definedName>
    <definedName name="BALANCE_SHEET_NEW">#REF!</definedName>
    <definedName name="BB" localSheetId="1">#REF!</definedName>
    <definedName name="BB" localSheetId="0">#REF!</definedName>
    <definedName name="BB">#REF!</definedName>
    <definedName name="bbbbbbbbbbbbb">[20]critical!$A$9,[20]critical!$A$11:$IV$11,[20]critical!$A$13:$IV$14,[20]critical!$A$19:$IV$19,[20]critical!$A$20:$IV$20,[20]critical!$A$23:$IV$23,[20]critical!$A$22:$IV$22,[20]critical!$A$24:$IV$24,[20]critical!$A$26:$IV$27,[20]critical!$A$32:$IV$32,[20]critical!$A$33:$IV$33,[20]critical!$A$35:$IV$35,[20]critical!$A$37:$IV$37,[20]critical!$A$38:$IV$41</definedName>
    <definedName name="BEL">[14]MONITOR!$C$63</definedName>
    <definedName name="BEWL">[14]MONITOR!$C$72</definedName>
    <definedName name="bfgnhfnj" localSheetId="1" hidden="1">[21]PACKSTRD!#REF!</definedName>
    <definedName name="bfgnhfnj" localSheetId="0" hidden="1">[21]PACKSTRD!#REF!</definedName>
    <definedName name="bfgnhfnj" hidden="1">[21]PACKSTRD!#REF!</definedName>
    <definedName name="Brand" localSheetId="1">[22]ProfitProv!#REF!</definedName>
    <definedName name="Brand" localSheetId="0">[22]ProfitProv!#REF!</definedName>
    <definedName name="Brand">[22]ProfitProv!#REF!</definedName>
    <definedName name="Budg1">'[23]800T Follow-up Data'!$E:$E,'[23]800T Follow-up Data'!$F:$F</definedName>
    <definedName name="BudgG" localSheetId="1">'[23]800T Follow-up Data'!#REF!</definedName>
    <definedName name="BudgG" localSheetId="0">'[23]800T Follow-up Data'!#REF!</definedName>
    <definedName name="BudgG">'[23]800T Follow-up Data'!#REF!</definedName>
    <definedName name="BUTTON" localSheetId="1">#REF!</definedName>
    <definedName name="BUTTON" localSheetId="0">#REF!</definedName>
    <definedName name="BUTTON">#REF!</definedName>
    <definedName name="C.c" localSheetId="1">[6]RA!#REF!</definedName>
    <definedName name="C.c">[6]RA!#REF!</definedName>
    <definedName name="CASH" localSheetId="1">'[24]TOTAL P&amp;L'!#REF!</definedName>
    <definedName name="CASH" localSheetId="0">'[24]TOTAL P&amp;L'!#REF!</definedName>
    <definedName name="CASH">'[24]TOTAL P&amp;L'!#REF!</definedName>
    <definedName name="CASH_FLOW___HOH" localSheetId="1">#REF!</definedName>
    <definedName name="CASH_FLOW___HOH" localSheetId="0">#REF!</definedName>
    <definedName name="CASH_FLOW___HOH">#REF!</definedName>
    <definedName name="CASH_FLOW___MIS" localSheetId="1">#REF!</definedName>
    <definedName name="CASH_FLOW___MIS" localSheetId="0">#REF!</definedName>
    <definedName name="CASH_FLOW___MIS">#REF!</definedName>
    <definedName name="CASHFLW">'[25]Cash Flow  HOH'!$A$2:$M$115</definedName>
    <definedName name="cbnuwdbcu" localSheetId="1">#REF!</definedName>
    <definedName name="cbnuwdbcu" localSheetId="0">#REF!</definedName>
    <definedName name="cbnuwdbcu">#REF!</definedName>
    <definedName name="cc" localSheetId="1">#REF!</definedName>
    <definedName name="cc" localSheetId="0">#REF!</definedName>
    <definedName name="cc">#REF!</definedName>
    <definedName name="CF" localSheetId="1">#REF!</definedName>
    <definedName name="CF" localSheetId="0">#REF!</definedName>
    <definedName name="CF">#REF!</definedName>
    <definedName name="cogs" localSheetId="0">#REF!</definedName>
    <definedName name="cogs">#REF!</definedName>
    <definedName name="COGS1" localSheetId="0">#REF!</definedName>
    <definedName name="COGS1">#REF!</definedName>
    <definedName name="Comparision" localSheetId="0">[26]BudgetComp!#REF!</definedName>
    <definedName name="Comparision">[26]BudgetComp!#REF!</definedName>
    <definedName name="Comparision1" localSheetId="1">#REF!</definedName>
    <definedName name="Comparision1" localSheetId="0">#REF!</definedName>
    <definedName name="Comparision1">#REF!</definedName>
    <definedName name="CON_COR">#N/A</definedName>
    <definedName name="Consumable_Criteria">[27]Consumable!$AG$3:$AG$825</definedName>
    <definedName name="Consumable_Total">[27]Consumable!$AF$3:$AF$825</definedName>
    <definedName name="CONSUMABLES" localSheetId="1">[27]Costing!#REF!</definedName>
    <definedName name="CONSUMABLES" localSheetId="0">[27]Costing!#REF!</definedName>
    <definedName name="CONSUMABLES">[27]Costing!#REF!</definedName>
    <definedName name="COST_OF_SALES" localSheetId="1">#REF!</definedName>
    <definedName name="COST_OF_SALES" localSheetId="0">#REF!</definedName>
    <definedName name="COST_OF_SALES">#REF!</definedName>
    <definedName name="Country">[28]TABLE!$A$3:$C$244</definedName>
    <definedName name="coure">#N/A</definedName>
    <definedName name="CREDIT" localSheetId="1">'[29]Balance Sheet'!#REF!</definedName>
    <definedName name="CREDIT" localSheetId="0">'[29]Balance Sheet'!#REF!</definedName>
    <definedName name="CREDIT">'[29]Balance Sheet'!#REF!</definedName>
    <definedName name="_xlnm.Criteria" localSheetId="1">#REF!</definedName>
    <definedName name="_xlnm.Criteria" localSheetId="0">#REF!</definedName>
    <definedName name="_xlnm.Criteria">#REF!</definedName>
    <definedName name="Criteria_MI" localSheetId="1">#REF!</definedName>
    <definedName name="Criteria_MI" localSheetId="0">#REF!</definedName>
    <definedName name="Criteria_MI">#REF!</definedName>
    <definedName name="CROWN">[14]MONITOR!$C$80</definedName>
    <definedName name="cuore">#N/A</definedName>
    <definedName name="Currency" localSheetId="1">#REF!</definedName>
    <definedName name="Currency" localSheetId="0">#REF!</definedName>
    <definedName name="Currency">#REF!</definedName>
    <definedName name="d" localSheetId="1">#REF!</definedName>
    <definedName name="d" localSheetId="0">#REF!</definedName>
    <definedName name="d">#REF!</definedName>
    <definedName name="D1E">#N/A</definedName>
    <definedName name="D2E">#N/A</definedName>
    <definedName name="D3E">#N/A</definedName>
    <definedName name="D4E">#N/A</definedName>
    <definedName name="D5E">#N/A</definedName>
    <definedName name="D6E">#N/A</definedName>
    <definedName name="DAA">#N/A</definedName>
    <definedName name="DATA" localSheetId="1">#REF!</definedName>
    <definedName name="DATA" localSheetId="0">#REF!</definedName>
    <definedName name="DATA">#REF!</definedName>
    <definedName name="data1">'[30]page-1'!$A$7:$O$166</definedName>
    <definedName name="DATA10" localSheetId="1">'[31]Sheet1 (2)'!#REF!</definedName>
    <definedName name="DATA10" localSheetId="0">'[31]Sheet1 (2)'!#REF!</definedName>
    <definedName name="DATA10">'[31]Sheet1 (2)'!#REF!</definedName>
    <definedName name="DATA11" localSheetId="1">'[31]Sheet1 (2)'!#REF!</definedName>
    <definedName name="DATA11" localSheetId="0">'[31]Sheet1 (2)'!#REF!</definedName>
    <definedName name="DATA11">'[31]Sheet1 (2)'!#REF!</definedName>
    <definedName name="DATA12">'[31]Sheet1 (2)'!$F$2:$F$105</definedName>
    <definedName name="DATA13" localSheetId="1">'[31]Sheet1 (2)'!#REF!</definedName>
    <definedName name="DATA13" localSheetId="0">'[31]Sheet1 (2)'!#REF!</definedName>
    <definedName name="DATA13">'[31]Sheet1 (2)'!#REF!</definedName>
    <definedName name="data2" localSheetId="1">#REF!</definedName>
    <definedName name="data2" localSheetId="0">#REF!</definedName>
    <definedName name="data2">#REF!</definedName>
    <definedName name="data3">'[32]GP(7)-SORT'!$I$10:$BU$181</definedName>
    <definedName name="DATA5" localSheetId="1">'[31]Sheet1 (2)'!#REF!</definedName>
    <definedName name="DATA5" localSheetId="0">'[31]Sheet1 (2)'!#REF!</definedName>
    <definedName name="DATA5">'[31]Sheet1 (2)'!#REF!</definedName>
    <definedName name="DATA6" localSheetId="1">'[31]Sheet1 (2)'!#REF!</definedName>
    <definedName name="DATA6" localSheetId="0">'[31]Sheet1 (2)'!#REF!</definedName>
    <definedName name="DATA6">'[31]Sheet1 (2)'!#REF!</definedName>
    <definedName name="DATA7">'[31]Sheet1 (2)'!$E$2:$E$105</definedName>
    <definedName name="DATA8" localSheetId="1">'[31]Sheet1 (2)'!#REF!</definedName>
    <definedName name="DATA8" localSheetId="0">'[31]Sheet1 (2)'!#REF!</definedName>
    <definedName name="DATA8">'[31]Sheet1 (2)'!#REF!</definedName>
    <definedName name="DATA9" localSheetId="1">'[31]Sheet1 (2)'!#REF!</definedName>
    <definedName name="DATA9" localSheetId="0">'[31]Sheet1 (2)'!#REF!</definedName>
    <definedName name="DATA9">'[31]Sheet1 (2)'!#REF!</definedName>
    <definedName name="_xlnm.Database" localSheetId="1">#REF!</definedName>
    <definedName name="_xlnm.Database" localSheetId="0">#REF!</definedName>
    <definedName name="_xlnm.Database">#REF!</definedName>
    <definedName name="DATAVL">[33]LLT_ANALYSIS!$C$7:$AE$532</definedName>
    <definedName name="DAWN">[14]MONITOR!$C$83</definedName>
    <definedName name="DBA">#N/A</definedName>
    <definedName name="DCA">#N/A</definedName>
    <definedName name="dd" localSheetId="1">#REF!</definedName>
    <definedName name="dd" localSheetId="0">#REF!</definedName>
    <definedName name="dd">#REF!</definedName>
    <definedName name="ddddd" localSheetId="1">[34]Data!#REF!</definedName>
    <definedName name="ddddd" localSheetId="0">[34]Data!#REF!</definedName>
    <definedName name="ddddd">[34]Data!#REF!</definedName>
    <definedName name="ddddddd" localSheetId="1">[35]RA!#REF!</definedName>
    <definedName name="ddddddd" localSheetId="0">[35]RA!#REF!</definedName>
    <definedName name="ddddddd">[35]RA!#REF!</definedName>
    <definedName name="ddddddddd" localSheetId="0">[34]Data!#REF!</definedName>
    <definedName name="ddddddddd">[34]Data!#REF!</definedName>
    <definedName name="DEA">#N/A</definedName>
    <definedName name="DEB">#N/A</definedName>
    <definedName name="DEBIT" localSheetId="0">'[29]Balance Sheet'!#REF!</definedName>
    <definedName name="DEBIT">'[29]Balance Sheet'!#REF!</definedName>
    <definedName name="DEP_SCHEDULE" localSheetId="1">#REF!</definedName>
    <definedName name="DEP_SCHEDULE" localSheetId="0">#REF!</definedName>
    <definedName name="DEP_SCHEDULE">#REF!</definedName>
    <definedName name="DFA">#N/A</definedName>
    <definedName name="dffasf" localSheetId="0" hidden="1">[21]PACKSTRD!#REF!</definedName>
    <definedName name="dffasf" hidden="1">[21]PACKSTRD!#REF!</definedName>
    <definedName name="dffd">#N/A</definedName>
    <definedName name="dfjdlfjldsjflsdjflsdjfl" localSheetId="1" hidden="1">{"'Sheet1'!$A$92:$B$92","'Sheet1'!$A$1:$J$92"}</definedName>
    <definedName name="dfjdlfjldsjflsdjflsdjfl" hidden="1">{"'Sheet1'!$A$92:$B$92","'Sheet1'!$A$1:$J$92"}</definedName>
    <definedName name="dfjdlkfjldjfldkjfldjf" localSheetId="1" hidden="1">{"'Sheet1'!$A$92:$B$92","'Sheet1'!$A$1:$J$92"}</definedName>
    <definedName name="dfjdlkfjldjfldkjfldjf" hidden="1">{"'Sheet1'!$A$92:$B$92","'Sheet1'!$A$1:$J$92"}</definedName>
    <definedName name="dfrdfd" localSheetId="1">#REF!</definedName>
    <definedName name="dfrdfd" localSheetId="0">#REF!</definedName>
    <definedName name="dfrdfd">#REF!</definedName>
    <definedName name="DGA">#N/A</definedName>
    <definedName name="Die_Cost_per_Pc">[27]DIE!$A$3:$P$3</definedName>
    <definedName name="DIE_NO">[27]DIE!$A$3:$A$247</definedName>
    <definedName name="DIES">[27]DIE!$A$3:$Q$247</definedName>
    <definedName name="ＤＬＲ機器" localSheetId="1" hidden="1">{"'Sheet1'!$A$92:$B$92","'Sheet1'!$A$1:$J$92"}</definedName>
    <definedName name="ＤＬＲ機器" hidden="1">{"'Sheet1'!$A$92:$B$92","'Sheet1'!$A$1:$J$92"}</definedName>
    <definedName name="DLR機器2" localSheetId="1" hidden="1">{"'Sheet1'!$A$92:$B$92","'Sheet1'!$A$1:$J$92"}</definedName>
    <definedName name="DLR機器2" hidden="1">{"'Sheet1'!$A$92:$B$92","'Sheet1'!$A$1:$J$92"}</definedName>
    <definedName name="Dunstable" localSheetId="1">#REF!</definedName>
    <definedName name="Dunstable" localSheetId="0">#REF!</definedName>
    <definedName name="Dunstable">#REF!</definedName>
    <definedName name="dzfsf" localSheetId="0">[35]RA!#REF!</definedName>
    <definedName name="dzfsf">[35]RA!#REF!</definedName>
    <definedName name="e">#N/A</definedName>
    <definedName name="edbdata1" localSheetId="1">#REF!</definedName>
    <definedName name="edbdata1" localSheetId="0">#REF!</definedName>
    <definedName name="edbdata1">#REF!</definedName>
    <definedName name="edbdataxe2">'[36]FINAL-SHT'!$I$14:$V$581</definedName>
    <definedName name="eeee" localSheetId="1">[34]Data!#REF!</definedName>
    <definedName name="eeee" localSheetId="0">[34]Data!#REF!</definedName>
    <definedName name="eeee">[34]Data!#REF!</definedName>
    <definedName name="ELECTRIX">[14]MONITOR!$C$92</definedName>
    <definedName name="ELITE">[14]MONITOR!$C$95</definedName>
    <definedName name="EPP" localSheetId="1">#REF!</definedName>
    <definedName name="EPP" localSheetId="0">#REF!</definedName>
    <definedName name="EPP">#REF!</definedName>
    <definedName name="erererererer" localSheetId="1">#REF!</definedName>
    <definedName name="erererererer" localSheetId="0">#REF!</definedName>
    <definedName name="erererererer">#REF!</definedName>
    <definedName name="Excel_BuiltIn_Print_Area" localSheetId="1">#REF!</definedName>
    <definedName name="Excel_BuiltIn_Print_Area" localSheetId="0">#REF!</definedName>
    <definedName name="Excel_BuiltIn_Print_Area">#REF!</definedName>
    <definedName name="Excel_BuiltIn_Print_Area_1_1" localSheetId="0">#REF!</definedName>
    <definedName name="Excel_BuiltIn_Print_Area_1_1">#REF!</definedName>
    <definedName name="F_A_C_TITLE" localSheetId="0">#REF!</definedName>
    <definedName name="F_A_C_TITLE">#REF!</definedName>
    <definedName name="F1S">#N/A</definedName>
    <definedName name="F2S">#N/A</definedName>
    <definedName name="F3S">#N/A</definedName>
    <definedName name="F6A">#N/A</definedName>
    <definedName name="F7A">#N/A</definedName>
    <definedName name="F8B">#N/A</definedName>
    <definedName name="Fac" localSheetId="0">[26]BudgetComp!#REF!</definedName>
    <definedName name="Fac">[26]BudgetComp!#REF!</definedName>
    <definedName name="Factor" localSheetId="1">#REF!</definedName>
    <definedName name="Factor" localSheetId="0">#REF!</definedName>
    <definedName name="Factor">#REF!</definedName>
    <definedName name="fasdfasfasfasl" localSheetId="0">[34]Data!#REF!</definedName>
    <definedName name="fasdfasfasfasl">[34]Data!#REF!</definedName>
    <definedName name="FASIH">'[37]557N-CEG-ALL'!$I$13:$K$309</definedName>
    <definedName name="FC">[27]BI!$C$12:$C$16</definedName>
    <definedName name="fda" localSheetId="1">[34]Data!#REF!</definedName>
    <definedName name="fda" localSheetId="0">[34]Data!#REF!</definedName>
    <definedName name="fda">[34]Data!#REF!</definedName>
    <definedName name="fddd">#N/A</definedName>
    <definedName name="fdfdfd" localSheetId="1">#REF!</definedName>
    <definedName name="fdfdfd" localSheetId="0">#REF!</definedName>
    <definedName name="fdfdfd">#REF!</definedName>
    <definedName name="fdfdfdfdfd" localSheetId="1">#REF!</definedName>
    <definedName name="fdfdfdfdfd" localSheetId="0">#REF!</definedName>
    <definedName name="fdfdfdfdfd">#REF!</definedName>
    <definedName name="fdgdgdfgdg" localSheetId="1">[2]Conver!#REF!</definedName>
    <definedName name="fdgdgdfgdg" localSheetId="0">[2]Conver!#REF!</definedName>
    <definedName name="fdgdgdfgdg">[2]Conver!#REF!</definedName>
    <definedName name="fff" localSheetId="1" hidden="1">[9]A!#REF!</definedName>
    <definedName name="fff" localSheetId="0" hidden="1">[9]A!#REF!</definedName>
    <definedName name="fff" hidden="1">[9]A!#REF!</definedName>
    <definedName name="ffffff" localSheetId="0">[34]Data!#REF!</definedName>
    <definedName name="ffffff">[34]Data!#REF!</definedName>
    <definedName name="fffffff" localSheetId="0">[38]BudgetComp!#REF!</definedName>
    <definedName name="fffffff">[38]BudgetComp!#REF!</definedName>
    <definedName name="fffffffff" localSheetId="0">[2]Conver!#REF!</definedName>
    <definedName name="fffffffff">[2]Conver!#REF!</definedName>
    <definedName name="fffffffffffffff" localSheetId="0">[34]Data!#REF!</definedName>
    <definedName name="fffffffffffffff">[34]Data!#REF!</definedName>
    <definedName name="fghfgh" localSheetId="0">[35]RA!#REF!</definedName>
    <definedName name="fghfgh">[35]RA!#REF!</definedName>
    <definedName name="FINANCIAL_CHRG">'[24]Input:Invetory level'!$B$31:$AG$1138</definedName>
    <definedName name="FiscYr2" localSheetId="1">'[23]800T Follow-up Data'!#REF!</definedName>
    <definedName name="FiscYr2" localSheetId="0">'[23]800T Follow-up Data'!#REF!</definedName>
    <definedName name="FiscYr2">'[23]800T Follow-up Data'!#REF!</definedName>
    <definedName name="FiscYr4" localSheetId="1">'[23]800T Follow-up Data'!#REF!</definedName>
    <definedName name="FiscYr4" localSheetId="0">'[23]800T Follow-up Data'!#REF!</definedName>
    <definedName name="FiscYr4">'[23]800T Follow-up Data'!#REF!</definedName>
    <definedName name="FiscYr4M1" localSheetId="1">'[23]800T Follow-up Data'!#REF!</definedName>
    <definedName name="FiscYr4M1" localSheetId="0">'[23]800T Follow-up Data'!#REF!</definedName>
    <definedName name="FiscYr4M1">'[23]800T Follow-up Data'!#REF!</definedName>
    <definedName name="FIXED_ASSETS" localSheetId="1">#REF!</definedName>
    <definedName name="FIXED_ASSETS" localSheetId="0">#REF!</definedName>
    <definedName name="FIXED_ASSETS">#REF!</definedName>
    <definedName name="FIXEDASSETS" localSheetId="1">#REF!</definedName>
    <definedName name="FIXEDASSETS" localSheetId="0">#REF!</definedName>
    <definedName name="FIXEDASSETS">#REF!</definedName>
    <definedName name="FOREIGNEXCHANGE" localSheetId="1">#REF!</definedName>
    <definedName name="FOREIGNEXCHANGE" localSheetId="0">#REF!</definedName>
    <definedName name="FOREIGNEXCHANGE">#REF!</definedName>
    <definedName name="FSD">#N/A</definedName>
    <definedName name="FTA">#N/A</definedName>
    <definedName name="FTD">#N/A</definedName>
    <definedName name="FUA">#N/A</definedName>
    <definedName name="FUD">#N/A</definedName>
    <definedName name="FULL">#N/A</definedName>
    <definedName name="Function_Code" localSheetId="1">#REF!</definedName>
    <definedName name="Function_Code" localSheetId="0">#REF!</definedName>
    <definedName name="Function_Code">#REF!</definedName>
    <definedName name="FUNDS_POSITION" localSheetId="1">#REF!</definedName>
    <definedName name="FUNDS_POSITION" localSheetId="0">#REF!</definedName>
    <definedName name="FUNDS_POSITION">#REF!</definedName>
    <definedName name="FVD">#N/A</definedName>
    <definedName name="FWA">#N/A</definedName>
    <definedName name="FY">#N/A</definedName>
    <definedName name="FZA">#N/A</definedName>
    <definedName name="FZB">#N/A</definedName>
    <definedName name="g">#N/A</definedName>
    <definedName name="G9C">#N/A</definedName>
    <definedName name="G9D">#N/A</definedName>
    <definedName name="GAB">#N/A</definedName>
    <definedName name="GAS">#N/A</definedName>
    <definedName name="gh">[9]A!$A$1:$G$70</definedName>
    <definedName name="GHS">#N/A</definedName>
    <definedName name="gjgjgkj" localSheetId="1">[38]BudgetComp!#REF!</definedName>
    <definedName name="gjgjgkj" localSheetId="0">[38]BudgetComp!#REF!</definedName>
    <definedName name="gjgjgkj">[38]BudgetComp!#REF!</definedName>
    <definedName name="gkjkjkjk" localSheetId="1" hidden="1">[9]A!#REF!</definedName>
    <definedName name="gkjkjkjk" localSheetId="0" hidden="1">[9]A!#REF!</definedName>
    <definedName name="gkjkjkjk" hidden="1">[9]A!#REF!</definedName>
    <definedName name="GL" localSheetId="1">#REF!</definedName>
    <definedName name="GL" localSheetId="0">#REF!</definedName>
    <definedName name="GL">#REF!</definedName>
    <definedName name="GLI" localSheetId="1">#REF!</definedName>
    <definedName name="GLI" localSheetId="0">#REF!</definedName>
    <definedName name="GLI">#REF!</definedName>
    <definedName name="GP_COMPARISON" localSheetId="1">#REF!</definedName>
    <definedName name="GP_COMPARISON" localSheetId="0">#REF!</definedName>
    <definedName name="GP_COMPARISON">#REF!</definedName>
    <definedName name="green" localSheetId="0">#REF!</definedName>
    <definedName name="green">#REF!</definedName>
    <definedName name="GTR">[14]MONITOR!$C$98</definedName>
    <definedName name="HAEC_PC_Table" localSheetId="1">#REF!</definedName>
    <definedName name="HAEC_PC_Table" localSheetId="0">#REF!</definedName>
    <definedName name="HAEC_PC_Table">#REF!</definedName>
    <definedName name="HBB">#N/A</definedName>
    <definedName name="HD_INCOME" localSheetId="1">#REF!</definedName>
    <definedName name="HD_INCOME" localSheetId="0">#REF!</definedName>
    <definedName name="HD_INCOME">#REF!</definedName>
    <definedName name="Header_Start" localSheetId="1">[34]Data!#REF!</definedName>
    <definedName name="Header_Start" localSheetId="0">[34]Data!#REF!</definedName>
    <definedName name="Header_Start">[34]Data!#REF!</definedName>
    <definedName name="hgjghj" localSheetId="1">[35]RA!#REF!</definedName>
    <definedName name="hgjghj" localSheetId="0">[35]RA!#REF!</definedName>
    <definedName name="hgjghj">[35]RA!#REF!</definedName>
    <definedName name="hhklhk" localSheetId="1">#REF!</definedName>
    <definedName name="hhklhk" localSheetId="0">#REF!</definedName>
    <definedName name="hhklhk">#REF!</definedName>
    <definedName name="HISTORY_A_LIAB" localSheetId="1">#REF!</definedName>
    <definedName name="HISTORY_A_LIAB" localSheetId="0">#REF!</definedName>
    <definedName name="HISTORY_A_LIAB">#REF!</definedName>
    <definedName name="HM_BROS">[14]MONITOR!$C$105</definedName>
    <definedName name="HNB">#N/A</definedName>
    <definedName name="HPB">#N/A</definedName>
    <definedName name="HSVISIT" localSheetId="1" hidden="1">#REF!</definedName>
    <definedName name="HSVISIT" localSheetId="0" hidden="1">#REF!</definedName>
    <definedName name="HSVISIT" hidden="1">#REF!</definedName>
    <definedName name="HTB">#N/A</definedName>
    <definedName name="HTML_CodePage" hidden="1">932</definedName>
    <definedName name="HTML_Control" localSheetId="1" hidden="1">{"'Sheet1'!$A$92:$B$92","'Sheet1'!$A$1:$J$92"}</definedName>
    <definedName name="HTML_Control" hidden="1">{"'Sheet1'!$A$92:$B$92","'Sheet1'!$A$1:$J$92"}</definedName>
    <definedName name="HTML_Description" hidden="1">""</definedName>
    <definedName name="HTML_Email" hidden="1">"aki-s@netscape.com"</definedName>
    <definedName name="HTML_Header" hidden="1">"Server Schedule Dec. 1st"</definedName>
    <definedName name="HTML_LastUpdate" hidden="1">"97/12/01"</definedName>
    <definedName name="HTML_LineAfter" hidden="1">TRUE</definedName>
    <definedName name="HTML_LineBefore" hidden="1">TRUE</definedName>
    <definedName name="HTML_Name" hidden="1">"白川 晃"</definedName>
    <definedName name="HTML_OBDlg2" hidden="1">TRUE</definedName>
    <definedName name="HTML_OBDlg4" hidden="1">TRUE</definedName>
    <definedName name="HTML_OS" hidden="1">0</definedName>
    <definedName name="HTML_PathFile" hidden="1">"C:\WINNT\Profiles\aki-s\Personal\availabilty1201.html"</definedName>
    <definedName name="HTML_Title" hidden="1">"availability1201"</definedName>
    <definedName name="HTML1_10" hidden="1">""</definedName>
    <definedName name="HTML1_11" hidden="1">1</definedName>
    <definedName name="HTML1_12" hidden="1">"C:\My Documents\AM4.htm"</definedName>
    <definedName name="HTML1_2" hidden="1">1</definedName>
    <definedName name="HTML1_3" hidden="1">"システム開発部 第4システム室 座席99.1"</definedName>
    <definedName name="HTML1_4" hidden="1">"１月１日付け"</definedName>
    <definedName name="HTML1_5" hidden="1">""</definedName>
    <definedName name="HTML1_6" hidden="1">-4146</definedName>
    <definedName name="HTML1_7" hidden="1">-4146</definedName>
    <definedName name="HTML1_8" hidden="1">"99/01/13"</definedName>
    <definedName name="HTML1_9" hidden="1">"トヨタ自動車株式会社"</definedName>
    <definedName name="HTMLCount" hidden="1">1</definedName>
    <definedName name="HUB">#N/A</definedName>
    <definedName name="HWB">#N/A</definedName>
    <definedName name="HXB">#N/A</definedName>
    <definedName name="HYB">#N/A</definedName>
    <definedName name="HYBRID">[14]MONITOR!$C$107</definedName>
    <definedName name="iii" localSheetId="1">'[39]FRONT PAGE'!#REF!</definedName>
    <definedName name="iii" localSheetId="0">'[39]FRONT PAGE'!#REF!</definedName>
    <definedName name="iii">'[39]FRONT PAGE'!#REF!</definedName>
    <definedName name="IMC_Cost_Summary_Home" localSheetId="1">#REF!</definedName>
    <definedName name="IMC_Cost_Summary_Home" localSheetId="0">#REF!</definedName>
    <definedName name="IMC_Cost_Summary_Home">#REF!</definedName>
    <definedName name="IMC_Data_Input_Summary" localSheetId="1">#REF!</definedName>
    <definedName name="IMC_Data_Input_Summary" localSheetId="0">#REF!</definedName>
    <definedName name="IMC_Data_Input_Summary">#REF!</definedName>
    <definedName name="IMC_Parts_Name" localSheetId="1">#REF!</definedName>
    <definedName name="IMC_Parts_Name" localSheetId="0">#REF!</definedName>
    <definedName name="IMC_Parts_Name">#REF!</definedName>
    <definedName name="IMC_Sub_Parts" localSheetId="0">#REF!</definedName>
    <definedName name="IMC_Sub_Parts">#REF!</definedName>
    <definedName name="IMC_Summary_Sub_Parts" localSheetId="0">#REF!</definedName>
    <definedName name="IMC_Summary_Sub_Parts">#REF!</definedName>
    <definedName name="imran1" localSheetId="0">[40]ENGINE!#REF!</definedName>
    <definedName name="imran1">[40]ENGINE!#REF!</definedName>
    <definedName name="imran3" localSheetId="0">[40]BODY!#REF!</definedName>
    <definedName name="imran3">[40]BODY!#REF!</definedName>
    <definedName name="imran4" localSheetId="0">'[40]I&amp;T'!#REF!</definedName>
    <definedName name="imran4">'[40]I&amp;T'!#REF!</definedName>
    <definedName name="imran5" localSheetId="0">[40]ELEC!#REF!</definedName>
    <definedName name="imran5">[40]ELEC!#REF!</definedName>
    <definedName name="IMRAN6" localSheetId="0">[40]BODY!#REF!</definedName>
    <definedName name="IMRAN6">[40]BODY!#REF!</definedName>
    <definedName name="Interface_ID" localSheetId="0">[34]Data!#REF!</definedName>
    <definedName name="Interface_ID">[34]Data!#REF!</definedName>
    <definedName name="ipipipipipipipi" localSheetId="1">#REF!</definedName>
    <definedName name="ipipipipipipipi" localSheetId="0">#REF!</definedName>
    <definedName name="ipipipipipipipi">#REF!</definedName>
    <definedName name="ITFID" localSheetId="0">[34]Data!#REF!</definedName>
    <definedName name="ITFID">[34]Data!#REF!</definedName>
    <definedName name="ITFID2" localSheetId="0">[34]Data!#REF!</definedName>
    <definedName name="ITFID2">[34]Data!#REF!</definedName>
    <definedName name="ITFIF" localSheetId="0">[34]Data!#REF!</definedName>
    <definedName name="ITFIF">[34]Data!#REF!</definedName>
    <definedName name="j" localSheetId="1">#REF!</definedName>
    <definedName name="j" localSheetId="0">#REF!</definedName>
    <definedName name="j">#REF!</definedName>
    <definedName name="jawwad" localSheetId="0" hidden="1">[9]A!#REF!</definedName>
    <definedName name="jawwad" hidden="1">[9]A!#REF!</definedName>
    <definedName name="jfdjfdjfkj" localSheetId="1">#REF!</definedName>
    <definedName name="jfdjfdjfkj" localSheetId="0">#REF!</definedName>
    <definedName name="jfdjfdjfkj">#REF!</definedName>
    <definedName name="jfkdjfdjfkljdfj" localSheetId="1">#REF!</definedName>
    <definedName name="jfkdjfdjfkljdfj" localSheetId="0">#REF!</definedName>
    <definedName name="jfkdjfdjfkljdfj">#REF!</definedName>
    <definedName name="Jig_ID">'[27]PRODUC JIGS'!$A$1:$A$42</definedName>
    <definedName name="JIGS">'[27]PRODUC JIGS'!$A$1:$P$42</definedName>
    <definedName name="Jigs_Id." localSheetId="1">#REF!</definedName>
    <definedName name="Jigs_Id." localSheetId="0">#REF!</definedName>
    <definedName name="Jigs_Id.">#REF!</definedName>
    <definedName name="ｊｊｊｊｊｊ" localSheetId="1" hidden="1">{"'Sheet1'!$A$92:$B$92","'Sheet1'!$A$1:$J$92"}</definedName>
    <definedName name="ｊｊｊｊｊｊ" hidden="1">{"'Sheet1'!$A$92:$B$92","'Sheet1'!$A$1:$J$92"}</definedName>
    <definedName name="jkhjkhjkhjkhjk" localSheetId="0">[38]BudgetComp!#REF!</definedName>
    <definedName name="jkhjkhjkhjkhjk">[38]BudgetComp!#REF!</definedName>
    <definedName name="jkhkjhjh" localSheetId="1">#REF!</definedName>
    <definedName name="jkhkjhjh" localSheetId="0">#REF!</definedName>
    <definedName name="jkhkjhjh">#REF!</definedName>
    <definedName name="KALA">[36]Qalanderee!$L$26:$W$318</definedName>
    <definedName name="KALI" localSheetId="1">#REF!</definedName>
    <definedName name="KALI" localSheetId="0">#REF!</definedName>
    <definedName name="KALI">#REF!</definedName>
    <definedName name="KHI_LUMINAIRES">[14]MONITOR!$C$109</definedName>
    <definedName name="L_Code">[27]BI!$F$3:$F$13</definedName>
    <definedName name="LABOUR">[27]BI!$F$2:$K$13</definedName>
    <definedName name="ljlkjkjkjkjkjj" localSheetId="1">#REF!</definedName>
    <definedName name="ljlkjkjkjkjkjj" localSheetId="0">#REF!</definedName>
    <definedName name="ljlkjkjkjkjkjj">#REF!</definedName>
    <definedName name="ll">#N/A</definedName>
    <definedName name="LOADS">[14]MONITOR!$C$122</definedName>
    <definedName name="lp">'[41]CASH FLOW'!$A$1:$Q$82</definedName>
    <definedName name="M_GAS">[14]MONITOR!$C$136</definedName>
    <definedName name="MachDep">'[27]Mach Sum'!$A$1:$C$1</definedName>
    <definedName name="MACHINE">'[27]Mach Sum'!$A$1:$A$112</definedName>
    <definedName name="Machine_Code" localSheetId="1">#REF!</definedName>
    <definedName name="Machine_Code" localSheetId="0">#REF!</definedName>
    <definedName name="Machine_Code">#REF!</definedName>
    <definedName name="MACHINES">'[27]Mach Sum'!$A$1:$D$112</definedName>
    <definedName name="MacKWHrs">'[27]Mach Sum'!$A$1:$D$1</definedName>
    <definedName name="Macro2" localSheetId="0">[42]!Macro2</definedName>
    <definedName name="Macro2">[42]!Macro2</definedName>
    <definedName name="Macro3" localSheetId="0">[43]!Macro3</definedName>
    <definedName name="Macro3">[43]!Macro3</definedName>
    <definedName name="majdi" localSheetId="1">#REF!</definedName>
    <definedName name="majdi">#REF!</definedName>
    <definedName name="MANDVIWALA">[14]MONITOR!$C$140</definedName>
    <definedName name="MASTERS">[14]MONITOR!$C$143</definedName>
    <definedName name="Mat_Rate">[27]BI!$M$1:$R$13</definedName>
    <definedName name="Mat_Type">[27]BOM!$AR$10:$AR$797</definedName>
    <definedName name="Material" localSheetId="1">#REF!</definedName>
    <definedName name="Material" localSheetId="0">#REF!</definedName>
    <definedName name="Material">#REF!</definedName>
    <definedName name="MEHRAN">[14]MONITOR!$C$149</definedName>
    <definedName name="MEMO_HOH_I_AKRM" localSheetId="1">#REF!</definedName>
    <definedName name="MEMO_HOH_I_AKRM" localSheetId="0">#REF!</definedName>
    <definedName name="MEMO_HOH_I_AKRM">#REF!</definedName>
    <definedName name="MEMO_HOH_RHABIB" localSheetId="1">#REF!</definedName>
    <definedName name="MEMO_HOH_RHABIB" localSheetId="0">#REF!</definedName>
    <definedName name="MEMO_HOH_RHABIB">#REF!</definedName>
    <definedName name="MEMO_MONHLY_A_C" localSheetId="1">#REF!</definedName>
    <definedName name="MEMO_MONHLY_A_C" localSheetId="0">#REF!</definedName>
    <definedName name="MEMO_MONHLY_A_C">#REF!</definedName>
    <definedName name="METALLINE">[14]MONITOR!$C$152</definedName>
    <definedName name="Method" localSheetId="1">#REF!</definedName>
    <definedName name="Method" localSheetId="0">#REF!</definedName>
    <definedName name="Method">#REF!</definedName>
    <definedName name="MIS_REPORT_2" localSheetId="1">#REF!</definedName>
    <definedName name="MIS_REPORT_2" localSheetId="0">#REF!</definedName>
    <definedName name="MIS_REPORT_2">#REF!</definedName>
    <definedName name="mn">#N/A</definedName>
    <definedName name="muslim2" localSheetId="1">#REF!</definedName>
    <definedName name="muslim2" localSheetId="0">#REF!</definedName>
    <definedName name="muslim2">#REF!</definedName>
    <definedName name="n">[6]RA!$B$2:$B$107</definedName>
    <definedName name="NL_Code">[44]List!$F$3:$F$11</definedName>
    <definedName name="NOTE1" localSheetId="1">#REF!</definedName>
    <definedName name="NOTE1" localSheetId="0">#REF!</definedName>
    <definedName name="NOTE1">#REF!</definedName>
    <definedName name="NOTE5" localSheetId="1">#REF!</definedName>
    <definedName name="NOTE5" localSheetId="0">#REF!</definedName>
    <definedName name="NOTE5">#REF!</definedName>
    <definedName name="NvsASD">"V1999-08-31"</definedName>
    <definedName name="NvsAutoDrillOk">"VN"</definedName>
    <definedName name="NvsElapsedTime">0.00111759259016253</definedName>
    <definedName name="NvsEndTime">36416.4333563657</definedName>
    <definedName name="NvsInstSpec">"%"</definedName>
    <definedName name="NvsLayoutType">"M3"</definedName>
    <definedName name="NvsPanelEffdt">"V1997-07-01"</definedName>
    <definedName name="NvsPanelSetid">"VTMNA"</definedName>
    <definedName name="NvsReqBU">"VTMMI"</definedName>
    <definedName name="NvsReqBUOnly">"VY"</definedName>
    <definedName name="NvsTransLed">"VN"</definedName>
    <definedName name="NvsTreeASD">"V1999-08-31"</definedName>
    <definedName name="NvsValTbl.ACCOUNT">"GL_ACCOUNT_TBL"</definedName>
    <definedName name="NvsValTbl.CURRENCY_CD">"CURRENCY_CD_TBL"</definedName>
    <definedName name="o" localSheetId="1">#REF!</definedName>
    <definedName name="o" localSheetId="0">#REF!</definedName>
    <definedName name="o">#REF!</definedName>
    <definedName name="OJ">[14]MONITOR!$C$166</definedName>
    <definedName name="OMEGA">[14]MONITOR!$C$182</definedName>
    <definedName name="ooo" localSheetId="1">[38]BudgetComp!#REF!</definedName>
    <definedName name="ooo" localSheetId="0">[38]BudgetComp!#REF!</definedName>
    <definedName name="ooo">[38]BudgetComp!#REF!</definedName>
    <definedName name="OperID" localSheetId="1">'[23]800T Follow-up Data'!#REF!</definedName>
    <definedName name="OperID" localSheetId="0">'[23]800T Follow-up Data'!#REF!</definedName>
    <definedName name="OperID">'[23]800T Follow-up Data'!#REF!</definedName>
    <definedName name="opooo" localSheetId="1">[34]Data!#REF!</definedName>
    <definedName name="opooo" localSheetId="0">[34]Data!#REF!</definedName>
    <definedName name="opooo">[34]Data!#REF!</definedName>
    <definedName name="P___L____ASADA" localSheetId="1">#REF!</definedName>
    <definedName name="P___L____ASADA" localSheetId="0">#REF!</definedName>
    <definedName name="P___L____ASADA">#REF!</definedName>
    <definedName name="P___L____FUJI" localSheetId="1">#REF!</definedName>
    <definedName name="P___L____FUJI" localSheetId="0">#REF!</definedName>
    <definedName name="P___L____FUJI">#REF!</definedName>
    <definedName name="P_L____MIS" localSheetId="1">#REF!</definedName>
    <definedName name="P_L____MIS" localSheetId="0">#REF!</definedName>
    <definedName name="P_L____MIS">#REF!</definedName>
    <definedName name="P_L___50__BASIS" localSheetId="0">#REF!</definedName>
    <definedName name="P_L___50__BASIS">#REF!</definedName>
    <definedName name="P_L___TURNOVER" localSheetId="0">#REF!</definedName>
    <definedName name="P_L___TURNOVER">#REF!</definedName>
    <definedName name="P_L___UNIT_SOLD" localSheetId="0">#REF!</definedName>
    <definedName name="P_L___UNIT_SOLD">#REF!</definedName>
    <definedName name="P_L_FINAL_ACCNT" localSheetId="0">#REF!</definedName>
    <definedName name="P_L_FINAL_ACCNT">#REF!</definedName>
    <definedName name="P_L_VARIANCE" localSheetId="0">#REF!</definedName>
    <definedName name="P_L_VARIANCE">#REF!</definedName>
    <definedName name="P405_7">#N/A</definedName>
    <definedName name="PAGE1">[45]May!$B$2:$BA$57</definedName>
    <definedName name="PAGE2" localSheetId="1">[45]May!#REF!</definedName>
    <definedName name="PAGE2" localSheetId="0">[45]May!#REF!</definedName>
    <definedName name="PAGE2">[45]May!#REF!</definedName>
    <definedName name="pak">#N/A</definedName>
    <definedName name="PAK_POLYMER">[14]MONITOR!$C$189</definedName>
    <definedName name="PANTHER">[14]MONITOR!$C$196</definedName>
    <definedName name="part" localSheetId="1">#REF!</definedName>
    <definedName name="part" localSheetId="0">#REF!</definedName>
    <definedName name="part">#REF!</definedName>
    <definedName name="PartsType">[27]BOM!$N$10:$N$798</definedName>
    <definedName name="PeriodEndDate" localSheetId="1">'[23]800T Follow-up Data'!#REF!</definedName>
    <definedName name="PeriodEndDate" localSheetId="0">'[23]800T Follow-up Data'!#REF!</definedName>
    <definedName name="PeriodEndDate">'[23]800T Follow-up Data'!#REF!</definedName>
    <definedName name="PeriodNAme" localSheetId="1">'[23]800T Follow-up Data'!#REF!</definedName>
    <definedName name="PeriodNAme" localSheetId="0">'[23]800T Follow-up Data'!#REF!</definedName>
    <definedName name="PeriodNAme">'[23]800T Follow-up Data'!#REF!</definedName>
    <definedName name="PeriodNo" localSheetId="1">'[23]800T Follow-up Data'!#REF!</definedName>
    <definedName name="PeriodNo" localSheetId="0">'[23]800T Follow-up Data'!#REF!</definedName>
    <definedName name="PeriodNo">'[23]800T Follow-up Data'!#REF!</definedName>
    <definedName name="PERUNITGP" localSheetId="1">'[13]GP Analysis'!#REF!</definedName>
    <definedName name="PERUNITGP" localSheetId="0">'[13]GP Analysis'!#REF!</definedName>
    <definedName name="PERUNITGP">'[13]GP Analysis'!#REF!</definedName>
    <definedName name="PLASTECH">[14]MONITOR!$C$198</definedName>
    <definedName name="PM">'[46]FRONT PAGE'!$A$1:$IV$9</definedName>
    <definedName name="PNL" localSheetId="1">'[13]Stock in Trade'!#REF!</definedName>
    <definedName name="PNL" localSheetId="0">'[13]Stock in Trade'!#REF!</definedName>
    <definedName name="PNL">'[13]Stock in Trade'!#REF!</definedName>
    <definedName name="po" localSheetId="1">#REF!</definedName>
    <definedName name="po" localSheetId="0">#REF!</definedName>
    <definedName name="po">#REF!</definedName>
    <definedName name="POP" localSheetId="1">#REF!</definedName>
    <definedName name="POP" localSheetId="0">#REF!</definedName>
    <definedName name="POP">#REF!</definedName>
    <definedName name="PRECISSION">[14]MONITOR!$C$200</definedName>
    <definedName name="PRESS" localSheetId="1">#REF!</definedName>
    <definedName name="PRESS" localSheetId="0">#REF!</definedName>
    <definedName name="PRESS">#REF!</definedName>
    <definedName name="PRESS1" localSheetId="1">#REF!</definedName>
    <definedName name="PRESS1" localSheetId="0">#REF!</definedName>
    <definedName name="PRESS1">#REF!</definedName>
    <definedName name="PRINT" localSheetId="1">#REF!</definedName>
    <definedName name="PRINT" localSheetId="0">#REF!</definedName>
    <definedName name="PRINT">#REF!</definedName>
    <definedName name="_xlnm.Print_Area" localSheetId="1">'CAPEX Detail'!$A$1:$H$65</definedName>
    <definedName name="_xlnm.Print_Area" localSheetId="0">#REF!</definedName>
    <definedName name="_xlnm.Print_Area" localSheetId="3">'RM Detail'!$A$1:$H$180</definedName>
    <definedName name="_xlnm.Print_Area" localSheetId="6">Sheet2!$E$15:$N$30</definedName>
    <definedName name="_xlnm.Print_Area">#REF!</definedName>
    <definedName name="Print_Area_MI" localSheetId="1">#REF!</definedName>
    <definedName name="Print_Area_MI" localSheetId="0">#REF!</definedName>
    <definedName name="Print_Area_MI">#REF!</definedName>
    <definedName name="_xlnm.Print_Titles" localSheetId="1">'CAPEX Detail'!$5:$6</definedName>
    <definedName name="_xlnm.Print_Titles" localSheetId="0">#REF!</definedName>
    <definedName name="_xlnm.Print_Titles" localSheetId="3">'RM Detail'!$5:$5</definedName>
    <definedName name="_xlnm.Print_Titles">#REF!</definedName>
    <definedName name="Print_Titles_MI" localSheetId="1">#REF!</definedName>
    <definedName name="Print_Titles_MI" localSheetId="0">#REF!</definedName>
    <definedName name="Print_Titles_MI">#REF!</definedName>
    <definedName name="PROCESS">[27]BI!$A$1:$A$58</definedName>
    <definedName name="Process_Code" localSheetId="1">#REF!</definedName>
    <definedName name="Process_Code" localSheetId="0">#REF!</definedName>
    <definedName name="Process_Code">#REF!</definedName>
    <definedName name="PROCON">[14]MONITOR!$C$202</definedName>
    <definedName name="PRODUCT_LINE" localSheetId="1">#REF!</definedName>
    <definedName name="PRODUCT_LINE" localSheetId="0">#REF!</definedName>
    <definedName name="PRODUCT_LINE">#REF!</definedName>
    <definedName name="PRODUCTWISE_PRO" localSheetId="1">#REF!</definedName>
    <definedName name="PRODUCTWISE_PRO" localSheetId="0">#REF!</definedName>
    <definedName name="PRODUCTWISE_PRO">#REF!</definedName>
    <definedName name="PROFIT_PROVISION" localSheetId="1">[13]ProfitProv!#REF!</definedName>
    <definedName name="PROFIT_PROVISION" localSheetId="0">[13]ProfitProv!#REF!</definedName>
    <definedName name="PROFIT_PROVISION">[13]ProfitProv!#REF!</definedName>
    <definedName name="PROFIT_RECON" localSheetId="1">[13]ProfitProv!#REF!</definedName>
    <definedName name="PROFIT_RECON" localSheetId="0">[13]ProfitProv!#REF!</definedName>
    <definedName name="PROFIT_RECON">[13]ProfitProv!#REF!</definedName>
    <definedName name="QFD" localSheetId="1">[34]Data!#REF!</definedName>
    <definedName name="QFD">[34]Data!#REF!</definedName>
    <definedName name="qq" localSheetId="1">#REF!</definedName>
    <definedName name="qq" localSheetId="0">#REF!</definedName>
    <definedName name="qq">#REF!</definedName>
    <definedName name="qqq" localSheetId="1">[35]RA!#REF!</definedName>
    <definedName name="qqq" localSheetId="0">[35]RA!#REF!</definedName>
    <definedName name="qqq">[35]RA!#REF!</definedName>
    <definedName name="qqqe" localSheetId="1" hidden="1">[21]PACKSTRD!#REF!</definedName>
    <definedName name="qqqe" localSheetId="0" hidden="1">[21]PACKSTRD!#REF!</definedName>
    <definedName name="qqqe" hidden="1">[21]PACKSTRD!#REF!</definedName>
    <definedName name="Qt.data" localSheetId="1">[26]BudgetComp!#REF!</definedName>
    <definedName name="Qt.data" localSheetId="0">[26]BudgetComp!#REF!</definedName>
    <definedName name="Qt.data">[26]BudgetComp!#REF!</definedName>
    <definedName name="QTY">[27]BOM!$AH$10:$AH$797</definedName>
    <definedName name="qw" localSheetId="1">#REF!</definedName>
    <definedName name="qw" localSheetId="0">#REF!</definedName>
    <definedName name="qw">#REF!</definedName>
    <definedName name="qwe">[15]FundsNW!$A$3+[15]FundsNW!$A$2:$S$76</definedName>
    <definedName name="RAKSON">[14]MONITOR!$C$217</definedName>
    <definedName name="RANG1" localSheetId="1">#REF!</definedName>
    <definedName name="RANG1" localSheetId="0">#REF!</definedName>
    <definedName name="RANG1">#REF!</definedName>
    <definedName name="RASHID">[14]MONITOR!$C$219</definedName>
    <definedName name="RAZI">[14]MONITOR!$C$221</definedName>
    <definedName name="Record_Start" localSheetId="1">[34]Data!#REF!</definedName>
    <definedName name="Record_Start" localSheetId="0">[34]Data!#REF!</definedName>
    <definedName name="Record_Start">[34]Data!#REF!</definedName>
    <definedName name="_xlnm.Recorder" localSheetId="1">#REF!</definedName>
    <definedName name="_xlnm.Recorder" localSheetId="0">#REF!</definedName>
    <definedName name="_xlnm.Recorder">#REF!</definedName>
    <definedName name="RECTP" localSheetId="1">[34]Data!#REF!</definedName>
    <definedName name="RECTP" localSheetId="0">[34]Data!#REF!</definedName>
    <definedName name="RECTP">[34]Data!#REF!</definedName>
    <definedName name="rr" localSheetId="1" hidden="1">[9]A!#REF!</definedName>
    <definedName name="rr" localSheetId="0" hidden="1">[9]A!#REF!</definedName>
    <definedName name="rr" hidden="1">[9]A!#REF!</definedName>
    <definedName name="rrrr" localSheetId="1">[34]Data!#REF!</definedName>
    <definedName name="rrrr" localSheetId="0">[34]Data!#REF!</definedName>
    <definedName name="rrrr">[34]Data!#REF!</definedName>
    <definedName name="RUBATECH">[14]MONITOR!$C$234</definedName>
    <definedName name="rundate" localSheetId="1">'[23]800T Follow-up Data'!#REF!</definedName>
    <definedName name="rundate" localSheetId="0">'[23]800T Follow-up Data'!#REF!</definedName>
    <definedName name="rundate">'[23]800T Follow-up Data'!#REF!</definedName>
    <definedName name="Rundown" localSheetId="1">#REF!</definedName>
    <definedName name="Rundown" localSheetId="0">#REF!</definedName>
    <definedName name="Rundown">#REF!</definedName>
    <definedName name="S">#N/A</definedName>
    <definedName name="S1C">#N/A</definedName>
    <definedName name="S1D">#N/A</definedName>
    <definedName name="S4C">#N/A</definedName>
    <definedName name="S7E">#N/A</definedName>
    <definedName name="saad">#N/A</definedName>
    <definedName name="SAB">#N/A</definedName>
    <definedName name="SAC">#N/A</definedName>
    <definedName name="sadsdsd" localSheetId="1">#REF!</definedName>
    <definedName name="sadsdsd" localSheetId="0">#REF!</definedName>
    <definedName name="sadsdsd">#REF!</definedName>
    <definedName name="SALES_PLAN" localSheetId="1">#REF!</definedName>
    <definedName name="SALES_PLAN" localSheetId="0">#REF!</definedName>
    <definedName name="SALES_PLAN">#REF!</definedName>
    <definedName name="SALES_VALUE" localSheetId="1">#REF!</definedName>
    <definedName name="SALES_VALUE" localSheetId="0">#REF!</definedName>
    <definedName name="SALES_VALUE">#REF!</definedName>
    <definedName name="SANPAK">[14]MONITOR!$C$236</definedName>
    <definedName name="SANUMﾏｽﾀ" localSheetId="1">#REF!</definedName>
    <definedName name="SANUMﾏｽﾀ" localSheetId="0">#REF!</definedName>
    <definedName name="SANUMﾏｽﾀ">#REF!</definedName>
    <definedName name="sAS">[16]BI!$C$12:$C$16</definedName>
    <definedName name="SBB">#N/A</definedName>
    <definedName name="SBC">#N/A</definedName>
    <definedName name="SCB">#N/A</definedName>
    <definedName name="SCC">#N/A</definedName>
    <definedName name="SCRAPE">[27]BOM!$AF$10:$AF$798</definedName>
    <definedName name="Scunthorpe" localSheetId="1">#REF!</definedName>
    <definedName name="Scunthorpe" localSheetId="0">#REF!</definedName>
    <definedName name="Scunthorpe">#REF!</definedName>
    <definedName name="SDB">#N/A</definedName>
    <definedName name="SDC">#N/A</definedName>
    <definedName name="sdewewewew" localSheetId="1">#REF!</definedName>
    <definedName name="sdewewewew" localSheetId="0">#REF!</definedName>
    <definedName name="sdewewewew">#REF!</definedName>
    <definedName name="SEB">#N/A</definedName>
    <definedName name="SEC">#N/A</definedName>
    <definedName name="SFB">#N/A</definedName>
    <definedName name="SFC">#N/A</definedName>
    <definedName name="SFVBusU" localSheetId="1">'[23]800T Follow-up Data'!#REF!</definedName>
    <definedName name="SFVBusU" localSheetId="0">'[23]800T Follow-up Data'!#REF!</definedName>
    <definedName name="SFVBusU">'[23]800T Follow-up Data'!#REF!</definedName>
    <definedName name="SFVDeptID" localSheetId="1">'[23]800T Follow-up Data'!#REF!</definedName>
    <definedName name="SFVDeptID" localSheetId="0">'[23]800T Follow-up Data'!#REF!</definedName>
    <definedName name="SFVDeptID">'[23]800T Follow-up Data'!#REF!</definedName>
    <definedName name="SGB">#N/A</definedName>
    <definedName name="SGC">#N/A</definedName>
    <definedName name="SHB">#N/A</definedName>
    <definedName name="SHC">#N/A</definedName>
    <definedName name="SHEET" localSheetId="1">#REF!</definedName>
    <definedName name="SHEET" localSheetId="0">#REF!</definedName>
    <definedName name="SHEET">#REF!</definedName>
    <definedName name="SITE" localSheetId="1">#REF!</definedName>
    <definedName name="SITE" localSheetId="0">#REF!</definedName>
    <definedName name="SITE">#REF!</definedName>
    <definedName name="SJB">#N/A</definedName>
    <definedName name="SKP">#N/A</definedName>
    <definedName name="SLB">#N/A</definedName>
    <definedName name="SMC">#N/A</definedName>
    <definedName name="SNC">#N/A</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opt" localSheetId="1" hidden="1">#REF!</definedName>
    <definedName name="solver_opt" localSheetId="0" hidden="1">#REF!</definedName>
    <definedName name="solver_opt" hidden="1">#REF!</definedName>
    <definedName name="solver_pre" hidden="1">0.000001</definedName>
    <definedName name="solver_scl" hidden="1">0</definedName>
    <definedName name="solver_sho" hidden="1">0</definedName>
    <definedName name="solver_tim" hidden="1">100</definedName>
    <definedName name="solver_tmp" localSheetId="1" hidden="1">#REF!</definedName>
    <definedName name="solver_tmp" localSheetId="0" hidden="1">#REF!</definedName>
    <definedName name="solver_tmp" hidden="1">#REF!</definedName>
    <definedName name="solver_tol" hidden="1">0.05</definedName>
    <definedName name="solver_typ" hidden="1">1</definedName>
    <definedName name="solver_val" hidden="1">0</definedName>
    <definedName name="Southend" localSheetId="1">#REF!</definedName>
    <definedName name="Southend" localSheetId="0">#REF!</definedName>
    <definedName name="Southend">#REF!</definedName>
    <definedName name="SPEL">[14]MONITOR!$C$238</definedName>
    <definedName name="SQR">#N/A</definedName>
    <definedName name="SSC">#N/A</definedName>
    <definedName name="SSD">#N/A</definedName>
    <definedName name="sss" localSheetId="1">[38]BudgetComp!#REF!</definedName>
    <definedName name="sss" localSheetId="0">[38]BudgetComp!#REF!</definedName>
    <definedName name="sss">[38]BudgetComp!#REF!</definedName>
    <definedName name="ssss">#N/A</definedName>
    <definedName name="STATEMENT_OF_FUNDS_POSITION">[13]FundsNW!$A$3+[13]FundsNW!$A$2:$S$78</definedName>
    <definedName name="STE">#N/A</definedName>
    <definedName name="STH" localSheetId="1">#REF!</definedName>
    <definedName name="STH" localSheetId="0">#REF!</definedName>
    <definedName name="STH">#REF!</definedName>
    <definedName name="striker" localSheetId="1" hidden="1">[47]PACKSTRD!#REF!</definedName>
    <definedName name="striker" localSheetId="0" hidden="1">[47]PACKSTRD!#REF!</definedName>
    <definedName name="striker" hidden="1">[47]PACKSTRD!#REF!</definedName>
    <definedName name="Sub_Part_Key">[27]BOM!$J$10:$J$797</definedName>
    <definedName name="SUBtoMAIN">[27]BOM!$M$10:$M$797</definedName>
    <definedName name="SUM" localSheetId="1">#REF!</definedName>
    <definedName name="SUM" localSheetId="0">#REF!</definedName>
    <definedName name="SUM">#REF!</definedName>
    <definedName name="SV">#N/A</definedName>
    <definedName name="SVC">#N/A</definedName>
    <definedName name="SVE">#N/A</definedName>
    <definedName name="SWR">#N/A</definedName>
    <definedName name="SXE">#N/A</definedName>
    <definedName name="SYE">#N/A</definedName>
    <definedName name="SYSID" localSheetId="1">[34]Data!#REF!</definedName>
    <definedName name="SYSID" localSheetId="0">[34]Data!#REF!</definedName>
    <definedName name="SYSID">[34]Data!#REF!</definedName>
    <definedName name="SYSID2" localSheetId="1">[34]Data!#REF!</definedName>
    <definedName name="SYSID2" localSheetId="0">[34]Data!#REF!</definedName>
    <definedName name="SYSID2">[34]Data!#REF!</definedName>
    <definedName name="SZE">#N/A</definedName>
    <definedName name="t">#N/A</definedName>
    <definedName name="TAIWAN">#N/A</definedName>
    <definedName name="TAX_AND_WWF" localSheetId="1">#REF!</definedName>
    <definedName name="TAX_AND_WWF" localSheetId="0">#REF!</definedName>
    <definedName name="TAX_AND_WWF">#REF!</definedName>
    <definedName name="TAX_DEP_SCHD" localSheetId="1">#REF!</definedName>
    <definedName name="TAX_DEP_SCHD" localSheetId="0">#REF!</definedName>
    <definedName name="TAX_DEP_SCHD">#REF!</definedName>
    <definedName name="TE38のクロス集計orolla" localSheetId="1">#REF!</definedName>
    <definedName name="TE38のクロス集計orolla" localSheetId="0">#REF!</definedName>
    <definedName name="TE38のクロス集計orolla">#REF!</definedName>
    <definedName name="TECHMAN">[14]MONITOR!$C$250</definedName>
    <definedName name="TELETRONIX">[14]MONITOR!$C$254</definedName>
    <definedName name="TEST0">[6]RA!$B$2:$E$107</definedName>
    <definedName name="TEST1" localSheetId="1">#REF!</definedName>
    <definedName name="TEST1" localSheetId="0">#REF!</definedName>
    <definedName name="TEST1">#REF!</definedName>
    <definedName name="TESTHKEY">[6]RA!$D$1:$E$1</definedName>
    <definedName name="TESTKEYS">[6]RA!$B$2:$C$107</definedName>
    <definedName name="TESTVKEY">[6]RA!$B$1:$C$1</definedName>
    <definedName name="THAL">[14]MONITOR!$C$257</definedName>
    <definedName name="THERMOSOLE">[14]MONITOR!$C$261</definedName>
    <definedName name="TITLE_FINAL_A_C" localSheetId="1">#REF!</definedName>
    <definedName name="TITLE_FINAL_A_C" localSheetId="0">#REF!</definedName>
    <definedName name="TITLE_FINAL_A_C">#REF!</definedName>
    <definedName name="TITLE_HALF_YEAR" localSheetId="1">#REF!</definedName>
    <definedName name="TITLE_HALF_YEAR" localSheetId="0">#REF!</definedName>
    <definedName name="TITLE_HALF_YEAR">#REF!</definedName>
    <definedName name="TOTAL">#N/A</definedName>
    <definedName name="TRANSMISSION">[14]MONITOR!$C$263</definedName>
    <definedName name="TRICK" localSheetId="1">#REF!</definedName>
    <definedName name="TRICK" localSheetId="0">#REF!</definedName>
    <definedName name="TRICK">#REF!</definedName>
    <definedName name="tt" localSheetId="1" hidden="1">[9]A!#REF!</definedName>
    <definedName name="tt" localSheetId="0" hidden="1">[9]A!#REF!</definedName>
    <definedName name="tt" hidden="1">[9]A!#REF!</definedName>
    <definedName name="ttty" localSheetId="1">[35]RA!#REF!</definedName>
    <definedName name="ttty" localSheetId="0">[35]RA!#REF!</definedName>
    <definedName name="ttty">[35]RA!#REF!</definedName>
    <definedName name="TYO09_JYUJYU" localSheetId="1">#REF!</definedName>
    <definedName name="TYO09_JYUJYU" localSheetId="0">#REF!</definedName>
    <definedName name="TYO09_JYUJYU">#REF!</definedName>
    <definedName name="u">#N/A</definedName>
    <definedName name="UDS">#N/A</definedName>
    <definedName name="UMI">[14]MONITOR!$C$265</definedName>
    <definedName name="uuu" localSheetId="1">#REF!</definedName>
    <definedName name="uuu" localSheetId="0">#REF!</definedName>
    <definedName name="uuu">#REF!</definedName>
    <definedName name="v">#N/A</definedName>
    <definedName name="Valls" localSheetId="1">#REF!</definedName>
    <definedName name="Valls" localSheetId="0">#REF!</definedName>
    <definedName name="Valls">#REF!</definedName>
    <definedName name="Varianc" localSheetId="1">'[23]800T Follow-up Data'!#REF!</definedName>
    <definedName name="Varianc" localSheetId="0">'[23]800T Follow-up Data'!#REF!</definedName>
    <definedName name="Varianc">'[23]800T Follow-up Data'!#REF!</definedName>
    <definedName name="VENDOR" localSheetId="1">[48]OPDD!#REF!</definedName>
    <definedName name="VENDOR" localSheetId="0">[48]OPDD!#REF!</definedName>
    <definedName name="VENDOR">[48]OPDD!#REF!</definedName>
    <definedName name="VFRates">[27]BOM!$J$11:$AU$798</definedName>
    <definedName name="VMRates">[27]BOM!$J$11:$AV$798</definedName>
    <definedName name="w">#N/A</definedName>
    <definedName name="W_KIHON" localSheetId="1">#REF!</definedName>
    <definedName name="W_KIHON" localSheetId="0">#REF!</definedName>
    <definedName name="W_KIHON">#REF!</definedName>
    <definedName name="werwewewe" localSheetId="1">#REF!</definedName>
    <definedName name="werwewewe" localSheetId="0">#REF!</definedName>
    <definedName name="werwewewe">#REF!</definedName>
    <definedName name="werwghg" localSheetId="1">[35]RA!#REF!</definedName>
    <definedName name="werwghg" localSheetId="0">[35]RA!#REF!</definedName>
    <definedName name="werwghg">[35]RA!#REF!</definedName>
    <definedName name="work" localSheetId="1">[2]Conver!#REF!</definedName>
    <definedName name="work" localSheetId="0">[2]Conver!#REF!</definedName>
    <definedName name="work">[2]Conver!#REF!</definedName>
    <definedName name="WORKING_F_A_C" localSheetId="1">#REF!</definedName>
    <definedName name="WORKING_F_A_C" localSheetId="0">#REF!</definedName>
    <definedName name="WORKING_F_A_C">#REF!</definedName>
    <definedName name="wrn.japanise." localSheetId="1" hidden="1">{#N/A,#N/A,TRUE,"R-3";#N/A,#N/A,TRUE,"R-3";#N/A,#N/A,TRUE,"R-3"}</definedName>
    <definedName name="wrn.japanise." hidden="1">{#N/A,#N/A,TRUE,"R-3";#N/A,#N/A,TRUE,"R-3";#N/A,#N/A,TRUE,"R-3"}</definedName>
    <definedName name="wrn.MAGNA1." localSheetId="1" hidden="1">{#N/A,#N/A,FALSE,"Summary1";#N/A,#N/A,FALSE,"Insert2";#N/A,#N/A,FALSE,"Insert3";#N/A,#N/A,FALSE,"Insert2 (2)";#N/A,#N/A,FALSE,"Insert3 (2)";#N/A,#N/A,FALSE,"Lower2";#N/A,#N/A,FALSE,"Lower3";#N/A,#N/A,FALSE,"Lower2 (2)";#N/A,#N/A,FALSE,"Lower3 (2)";#N/A,#N/A,FALSE,"Upper2";#N/A,#N/A,FALSE,"Upper3";#N/A,#N/A,FALSE,"Upper2 (2)";#N/A,#N/A,FALSE,"Upper3 (2)";#N/A,#N/A,FALSE,"Airduct2";#N/A,#N/A,FALSE,"Airduct3";#N/A,#N/A,FALSE,"Airduct2 (2)";#N/A,#N/A,FALSE,"Airduct3 (2)";#N/A,#N/A,FALSE,"Defroster2";#N/A,#N/A,FALSE,"Defroster3";#N/A,#N/A,FALSE,"Hopper2";#N/A,#N/A,FALSE,"Hopper3";#N/A,#N/A,FALSE,"Hopper2 (2)";#N/A,#N/A,FALSE,"Hopper3 (2)";#N/A,#N/A,FALSE,"GBLid2";#N/A,#N/A,FALSE,"GBLid3";#N/A,#N/A,FALSE,"GBLid2 (2)";#N/A,#N/A,FALSE,"GBLid3 (2)";#N/A,#N/A,FALSE,"Pass2";#N/A,#N/A,FALSE,"Pass3";#N/A,#N/A,FALSE,"Pass2 (2)";#N/A,#N/A,FALSE,"Pass3 (2)";#N/A,#N/A,FALSE,"Centre2";#N/A,#N/A,FALSE,"Centre3";#N/A,#N/A,FALSE,"Centre2 (2)";#N/A,#N/A,FALSE,"Centre3 (2)";#N/A,#N/A,FALSE,"Driver2";#N/A,#N/A,FALSE,"Driver3";#N/A,#N/A,FALSE,"Driver2 (2)";#N/A,#N/A,FALSE,"Driver3 (2)";#N/A,#N/A,FALSE,"FrontCon2";#N/A,#N/A,FALSE,"FrontCon3";#N/A,#N/A,FALSE,"FrontCon2 (2)";#N/A,#N/A,FALSE,"FrontCon3 (2)";#N/A,#N/A,FALSE,"RearCon2";#N/A,#N/A,FALSE,"RearCon3";#N/A,#N/A,FALSE,"RearCon2 (2)";#N/A,#N/A,FALSE,"RearCon3 (2)"}</definedName>
    <definedName name="wrn.MAGNA1." hidden="1">{#N/A,#N/A,FALSE,"Summary1";#N/A,#N/A,FALSE,"Insert2";#N/A,#N/A,FALSE,"Insert3";#N/A,#N/A,FALSE,"Insert2 (2)";#N/A,#N/A,FALSE,"Insert3 (2)";#N/A,#N/A,FALSE,"Lower2";#N/A,#N/A,FALSE,"Lower3";#N/A,#N/A,FALSE,"Lower2 (2)";#N/A,#N/A,FALSE,"Lower3 (2)";#N/A,#N/A,FALSE,"Upper2";#N/A,#N/A,FALSE,"Upper3";#N/A,#N/A,FALSE,"Upper2 (2)";#N/A,#N/A,FALSE,"Upper3 (2)";#N/A,#N/A,FALSE,"Airduct2";#N/A,#N/A,FALSE,"Airduct3";#N/A,#N/A,FALSE,"Airduct2 (2)";#N/A,#N/A,FALSE,"Airduct3 (2)";#N/A,#N/A,FALSE,"Defroster2";#N/A,#N/A,FALSE,"Defroster3";#N/A,#N/A,FALSE,"Hopper2";#N/A,#N/A,FALSE,"Hopper3";#N/A,#N/A,FALSE,"Hopper2 (2)";#N/A,#N/A,FALSE,"Hopper3 (2)";#N/A,#N/A,FALSE,"GBLid2";#N/A,#N/A,FALSE,"GBLid3";#N/A,#N/A,FALSE,"GBLid2 (2)";#N/A,#N/A,FALSE,"GBLid3 (2)";#N/A,#N/A,FALSE,"Pass2";#N/A,#N/A,FALSE,"Pass3";#N/A,#N/A,FALSE,"Pass2 (2)";#N/A,#N/A,FALSE,"Pass3 (2)";#N/A,#N/A,FALSE,"Centre2";#N/A,#N/A,FALSE,"Centre3";#N/A,#N/A,FALSE,"Centre2 (2)";#N/A,#N/A,FALSE,"Centre3 (2)";#N/A,#N/A,FALSE,"Driver2";#N/A,#N/A,FALSE,"Driver3";#N/A,#N/A,FALSE,"Driver2 (2)";#N/A,#N/A,FALSE,"Driver3 (2)";#N/A,#N/A,FALSE,"FrontCon2";#N/A,#N/A,FALSE,"FrontCon3";#N/A,#N/A,FALSE,"FrontCon2 (2)";#N/A,#N/A,FALSE,"FrontCon3 (2)";#N/A,#N/A,FALSE,"RearCon2";#N/A,#N/A,FALSE,"RearCon3";#N/A,#N/A,FALSE,"RearCon2 (2)";#N/A,#N/A,FALSE,"RearCon3 (2)"}</definedName>
    <definedName name="ww" localSheetId="1">#REF!</definedName>
    <definedName name="ww" localSheetId="0">#REF!</definedName>
    <definedName name="ww">#REF!</definedName>
    <definedName name="X_B_S_MIS" localSheetId="1">'[17]Balance Sheet'!#REF!</definedName>
    <definedName name="X_B_S_MIS" localSheetId="0">'[17]Balance Sheet'!#REF!</definedName>
    <definedName name="X_B_S_MIS">'[17]Balance Sheet'!#REF!</definedName>
    <definedName name="X_FASSETS_MIS" localSheetId="1">#REF!</definedName>
    <definedName name="X_FASSETS_MIS" localSheetId="0">#REF!</definedName>
    <definedName name="X_FASSETS_MIS">#REF!</definedName>
    <definedName name="X_FEXCHG_MIS" localSheetId="1">#REF!</definedName>
    <definedName name="X_FEXCHG_MIS" localSheetId="0">#REF!</definedName>
    <definedName name="X_FEXCHG_MIS">#REF!</definedName>
    <definedName name="X_HD_MIS" localSheetId="1">#REF!</definedName>
    <definedName name="X_HD_MIS" localSheetId="0">#REF!</definedName>
    <definedName name="X_HD_MIS">#REF!</definedName>
    <definedName name="X_MIS_REPORT_2" localSheetId="0">#REF!</definedName>
    <definedName name="X_MIS_REPORT_2">#REF!</definedName>
    <definedName name="X_P_L_MIS" localSheetId="0">#REF!</definedName>
    <definedName name="X_P_L_MIS">#REF!</definedName>
    <definedName name="X_PROF_RECON" localSheetId="0">[13]ProfitProv!#REF!</definedName>
    <definedName name="X_PROF_RECON">[13]ProfitProv!#REF!</definedName>
    <definedName name="X_TITLE_MIS" localSheetId="1">#REF!</definedName>
    <definedName name="X_TITLE_MIS" localSheetId="0">#REF!</definedName>
    <definedName name="X_TITLE_MIS">#REF!</definedName>
    <definedName name="XEPS" localSheetId="1">#REF!</definedName>
    <definedName name="XEPS" localSheetId="0">#REF!</definedName>
    <definedName name="XEPS">#REF!</definedName>
    <definedName name="xx">[6]RA!$E$2:$E$107</definedName>
    <definedName name="xyz" localSheetId="1">'[15]Adv to vendor'!#REF!</definedName>
    <definedName name="xyz" localSheetId="0">'[15]Adv to vendor'!#REF!</definedName>
    <definedName name="xyz">'[15]Adv to vendor'!#REF!</definedName>
    <definedName name="yy" localSheetId="1" hidden="1">[9]A!#REF!</definedName>
    <definedName name="yy" localSheetId="0" hidden="1">[9]A!#REF!</definedName>
    <definedName name="yy" hidden="1">[9]A!#REF!</definedName>
    <definedName name="yyyyy" localSheetId="1">[34]Data!#REF!</definedName>
    <definedName name="yyyyy" localSheetId="0">[34]Data!#REF!</definedName>
    <definedName name="yyyyy">[34]Data!#REF!</definedName>
    <definedName name="z" localSheetId="1">[2]Conver!#REF!</definedName>
    <definedName name="z" localSheetId="0">[2]Conver!#REF!</definedName>
    <definedName name="z">[2]Conver!#REF!</definedName>
    <definedName name="zz" localSheetId="1">#REF!</definedName>
    <definedName name="zz" localSheetId="0">#REF!</definedName>
    <definedName name="zz">#REF!</definedName>
    <definedName name="zzz">#N/A</definedName>
    <definedName name="zzzz" localSheetId="1">'[15]Adv to vendor'!#REF!</definedName>
    <definedName name="zzzz" localSheetId="0">'[15]Adv to vendor'!#REF!</definedName>
    <definedName name="zzzz">'[15]Adv to vendor'!#REF!</definedName>
    <definedName name="あああ" localSheetId="1" hidden="1">{"'Sheet1'!$A$92:$B$92","'Sheet1'!$A$1:$J$92"}</definedName>
    <definedName name="あああ" hidden="1">{"'Sheet1'!$A$92:$B$92","'Sheet1'!$A$1:$J$92"}</definedName>
    <definedName name="データ数">[49]DATASHEET!$G$4</definedName>
    <definedName name="データ開始行">[49]DATASHEET!$G$2</definedName>
    <definedName name="ヘミング品番" localSheetId="1">#REF!</definedName>
    <definedName name="ヘミング品番" localSheetId="0">#REF!</definedName>
    <definedName name="ヘミング品番">#REF!</definedName>
    <definedName name="ラインマスタ" localSheetId="1">#REF!</definedName>
    <definedName name="ラインマスタ" localSheetId="0">#REF!</definedName>
    <definedName name="ラインマスタ">#REF!</definedName>
    <definedName name="力厲">'[50]11569A'!$T$43</definedName>
    <definedName name="同時加工品番ﾏｽﾀ" localSheetId="1">#REF!</definedName>
    <definedName name="同時加工品番ﾏｽﾀ" localSheetId="0">#REF!</definedName>
    <definedName name="同時加工品番ﾏｽﾀ">#REF!</definedName>
    <definedName name="品番マスタ" localSheetId="1">#REF!</definedName>
    <definedName name="品番マスタ" localSheetId="0">#REF!</definedName>
    <definedName name="品番マスタ">#REF!</definedName>
    <definedName name="型オプション価格表">[51]ヘム型タイプ標準計画金額表!$D$23:$I$31</definedName>
    <definedName name="本体オプション価格表">[51]ヘム型タイプ標準計画金額表!$D$36:$I$44</definedName>
    <definedName name="標準計画金額表">[51]ヘム型タイプ標準計画金額表!$B$2:$W$18</definedName>
    <definedName name="自動積込ライン" localSheetId="1">#REF!</definedName>
    <definedName name="自動積込ライン" localSheetId="0">#REF!</definedName>
    <definedName name="自動積込ライン">#REF!</definedName>
    <definedName name="自動積込品番" localSheetId="1">#REF!</definedName>
    <definedName name="自動積込品番" localSheetId="0">#REF!</definedName>
    <definedName name="自動積込品番">#REF!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75" i="2" l="1"/>
  <c r="P175" i="2"/>
  <c r="L11" i="8" l="1"/>
  <c r="K9" i="12" l="1"/>
  <c r="M9" i="12"/>
  <c r="AG124" i="11"/>
  <c r="AF123" i="11"/>
  <c r="AG123" i="11" s="1"/>
  <c r="AF122" i="11"/>
  <c r="AG122" i="11" s="1"/>
  <c r="AF121" i="11"/>
  <c r="AG121" i="11" s="1"/>
  <c r="AF120" i="11"/>
  <c r="AG120" i="11" s="1"/>
  <c r="AF119" i="11"/>
  <c r="AG119" i="11" s="1"/>
  <c r="AF118" i="11"/>
  <c r="AG118" i="11" s="1"/>
  <c r="AG115" i="11"/>
  <c r="AF114" i="11"/>
  <c r="AG114" i="11" s="1"/>
  <c r="AF113" i="11"/>
  <c r="AG113" i="11" s="1"/>
  <c r="AF112" i="11"/>
  <c r="AG112" i="11" s="1"/>
  <c r="AF111" i="11"/>
  <c r="AG111" i="11" s="1"/>
  <c r="AF110" i="11"/>
  <c r="AG110" i="11" s="1"/>
  <c r="AF109" i="11"/>
  <c r="AG109" i="11" s="1"/>
  <c r="AF108" i="11"/>
  <c r="AG108" i="11" s="1"/>
  <c r="AF107" i="11"/>
  <c r="AG107" i="11" s="1"/>
  <c r="AF106" i="11"/>
  <c r="AG106" i="11" s="1"/>
  <c r="AF105" i="11"/>
  <c r="AG105" i="11" s="1"/>
  <c r="AF104" i="11"/>
  <c r="AG104" i="11" s="1"/>
  <c r="AF103" i="11"/>
  <c r="AG103" i="11" s="1"/>
  <c r="AF102" i="11"/>
  <c r="AG102" i="11" s="1"/>
  <c r="AF101" i="11"/>
  <c r="AG101" i="11" s="1"/>
  <c r="AF97" i="11"/>
  <c r="AG97" i="11" s="1"/>
  <c r="AF96" i="11"/>
  <c r="AG96" i="11" s="1"/>
  <c r="AF95" i="11"/>
  <c r="AG95" i="11" s="1"/>
  <c r="AF94" i="11"/>
  <c r="AG94" i="11" s="1"/>
  <c r="AG98" i="11" s="1"/>
  <c r="AF98" i="11"/>
  <c r="AF91" i="11"/>
  <c r="AF90" i="11"/>
  <c r="AG90" i="11" s="1"/>
  <c r="AG91" i="11" s="1"/>
  <c r="AF89" i="11"/>
  <c r="AG89" i="11" s="1"/>
  <c r="AF88" i="11"/>
  <c r="AG88" i="11" s="1"/>
  <c r="AF87" i="11"/>
  <c r="AG87" i="11" s="1"/>
  <c r="AF86" i="11"/>
  <c r="AG86" i="11" s="1"/>
  <c r="AF85" i="11"/>
  <c r="AG85" i="11" s="1"/>
  <c r="AF84" i="11"/>
  <c r="AG84" i="11" s="1"/>
  <c r="AF83" i="11"/>
  <c r="AG83" i="11" s="1"/>
  <c r="AF82" i="11"/>
  <c r="AG82" i="11" s="1"/>
  <c r="AF81" i="11"/>
  <c r="AG81" i="11" s="1"/>
  <c r="AF76" i="11"/>
  <c r="AG76" i="11" s="1"/>
  <c r="AG77" i="11" s="1"/>
  <c r="AF75" i="11"/>
  <c r="AG75" i="11" s="1"/>
  <c r="AF74" i="11"/>
  <c r="AG74" i="11" s="1"/>
  <c r="AF73" i="11"/>
  <c r="AG73" i="11" s="1"/>
  <c r="AF72" i="11"/>
  <c r="AG72" i="11" s="1"/>
  <c r="AF71" i="11"/>
  <c r="AG71" i="11" s="1"/>
  <c r="AF70" i="11"/>
  <c r="AG70" i="11" s="1"/>
  <c r="AF69" i="11"/>
  <c r="AG69" i="11" s="1"/>
  <c r="AF68" i="11"/>
  <c r="AG68" i="11" s="1"/>
  <c r="AF67" i="11"/>
  <c r="AG67" i="11" s="1"/>
  <c r="AF66" i="11"/>
  <c r="AG66" i="11" s="1"/>
  <c r="AF65" i="11"/>
  <c r="AG65" i="11" s="1"/>
  <c r="AF64" i="11"/>
  <c r="AG64" i="11" s="1"/>
  <c r="AF63" i="11"/>
  <c r="AG63" i="11" s="1"/>
  <c r="AF62" i="11"/>
  <c r="AG62" i="11" s="1"/>
  <c r="AF61" i="11"/>
  <c r="AG61" i="11" s="1"/>
  <c r="AF60" i="11"/>
  <c r="AG60" i="11" s="1"/>
  <c r="AF59" i="11"/>
  <c r="AG59" i="11" s="1"/>
  <c r="AF58" i="11"/>
  <c r="AG58" i="11" s="1"/>
  <c r="AF57" i="11"/>
  <c r="AG57" i="11" s="1"/>
  <c r="AF56" i="11"/>
  <c r="AG56" i="11" s="1"/>
  <c r="AF55" i="11"/>
  <c r="AG55" i="11" s="1"/>
  <c r="AF54" i="11"/>
  <c r="AG54" i="11" s="1"/>
  <c r="AF53" i="11"/>
  <c r="AG53" i="11" s="1"/>
  <c r="AF52" i="11"/>
  <c r="AG52" i="11" s="1"/>
  <c r="AF51" i="11"/>
  <c r="AG51" i="11" s="1"/>
  <c r="AF50" i="11"/>
  <c r="AG50" i="11" s="1"/>
  <c r="AF49" i="11"/>
  <c r="AG49" i="11" s="1"/>
  <c r="AF48" i="11"/>
  <c r="AG48" i="11" s="1"/>
  <c r="AF47" i="11"/>
  <c r="AG47" i="11" s="1"/>
  <c r="AF46" i="11"/>
  <c r="AG46" i="11" s="1"/>
  <c r="AF45" i="11"/>
  <c r="AG45" i="11" s="1"/>
  <c r="AF44" i="11"/>
  <c r="AG44" i="11" s="1"/>
  <c r="AF43" i="11"/>
  <c r="AG43" i="11" s="1"/>
  <c r="AF42" i="11"/>
  <c r="AG42" i="11" s="1"/>
  <c r="AF41" i="11"/>
  <c r="AG41" i="11" s="1"/>
  <c r="AF40" i="11"/>
  <c r="AG40" i="11" s="1"/>
  <c r="AF39" i="11"/>
  <c r="AG39" i="11" s="1"/>
  <c r="AF38" i="11"/>
  <c r="AG38" i="11" s="1"/>
  <c r="AF37" i="11"/>
  <c r="AG37" i="11" s="1"/>
  <c r="AF36" i="11"/>
  <c r="AG36" i="11" s="1"/>
  <c r="AF35" i="11"/>
  <c r="AG35" i="11" s="1"/>
  <c r="AF34" i="11"/>
  <c r="AG34" i="11" s="1"/>
  <c r="AF33" i="11"/>
  <c r="AG33" i="11" s="1"/>
  <c r="AF32" i="11"/>
  <c r="AG32" i="11" s="1"/>
  <c r="AF31" i="11"/>
  <c r="AG31" i="11" s="1"/>
  <c r="AF30" i="11"/>
  <c r="AG30" i="11" s="1"/>
  <c r="AF29" i="11"/>
  <c r="AG29" i="11" s="1"/>
  <c r="AF28" i="11"/>
  <c r="AG28" i="11" s="1"/>
  <c r="AF27" i="11"/>
  <c r="AG27" i="11" s="1"/>
  <c r="AF26" i="11"/>
  <c r="AG26" i="11" s="1"/>
  <c r="AF25" i="11"/>
  <c r="AG25" i="11" s="1"/>
  <c r="AF24" i="11"/>
  <c r="AG24" i="11" s="1"/>
  <c r="AF23" i="11"/>
  <c r="AG23" i="11" s="1"/>
  <c r="AF22" i="11"/>
  <c r="AG22" i="11" s="1"/>
  <c r="AF21" i="11"/>
  <c r="AG21" i="11" s="1"/>
  <c r="AF20" i="11"/>
  <c r="AG20" i="11" s="1"/>
  <c r="AF19" i="11"/>
  <c r="AG19" i="11" s="1"/>
  <c r="AF18" i="11"/>
  <c r="AG18" i="11" s="1"/>
  <c r="AF17" i="11"/>
  <c r="AG17" i="11" s="1"/>
  <c r="AF16" i="11"/>
  <c r="AG16" i="11" s="1"/>
  <c r="AF15" i="11"/>
  <c r="AG15" i="11" s="1"/>
  <c r="AF14" i="11"/>
  <c r="AG14" i="11" s="1"/>
  <c r="AF13" i="11"/>
  <c r="AG13" i="11" s="1"/>
  <c r="AF12" i="11"/>
  <c r="AG12" i="11" s="1"/>
  <c r="AF11" i="11"/>
  <c r="AG11" i="11" s="1"/>
  <c r="AF10" i="11"/>
  <c r="AG10" i="11" s="1"/>
  <c r="AF9" i="11"/>
  <c r="AG9" i="11" s="1"/>
  <c r="AF8" i="11"/>
  <c r="AG8" i="11" s="1"/>
  <c r="AG7" i="11"/>
  <c r="AF7" i="11"/>
  <c r="I175" i="2"/>
  <c r="I177" i="2"/>
  <c r="J170" i="2"/>
  <c r="J169" i="2"/>
  <c r="I170" i="2"/>
  <c r="I169" i="2"/>
  <c r="I172" i="2" s="1"/>
  <c r="J172" i="2"/>
  <c r="J165" i="2"/>
  <c r="J164" i="2"/>
  <c r="J163" i="2"/>
  <c r="I165" i="2"/>
  <c r="I164" i="2"/>
  <c r="I163" i="2"/>
  <c r="J166" i="2"/>
  <c r="I166" i="2"/>
  <c r="I160" i="2"/>
  <c r="I159" i="2"/>
  <c r="I158" i="2"/>
  <c r="J158" i="2" s="1"/>
  <c r="I157" i="2"/>
  <c r="I156" i="2"/>
  <c r="I155" i="2"/>
  <c r="I154" i="2"/>
  <c r="I153" i="2"/>
  <c r="I152" i="2"/>
  <c r="I151" i="2"/>
  <c r="I150" i="2"/>
  <c r="I149" i="2"/>
  <c r="I148" i="2"/>
  <c r="I147" i="2"/>
  <c r="I146" i="2"/>
  <c r="I145" i="2"/>
  <c r="I144" i="2"/>
  <c r="I161" i="2" s="1"/>
  <c r="I143" i="2"/>
  <c r="I142" i="2"/>
  <c r="I141" i="2"/>
  <c r="I140" i="2"/>
  <c r="I139" i="2"/>
  <c r="I138" i="2"/>
  <c r="I137" i="2"/>
  <c r="I136" i="2"/>
  <c r="I135" i="2"/>
  <c r="J160" i="2"/>
  <c r="J159" i="2"/>
  <c r="J157" i="2"/>
  <c r="J156" i="2"/>
  <c r="J155" i="2"/>
  <c r="J154" i="2"/>
  <c r="J153" i="2"/>
  <c r="J152" i="2"/>
  <c r="J151" i="2"/>
  <c r="J150" i="2"/>
  <c r="J149" i="2"/>
  <c r="J148" i="2"/>
  <c r="J147" i="2"/>
  <c r="J146" i="2"/>
  <c r="J145" i="2"/>
  <c r="J144" i="2"/>
  <c r="J143" i="2"/>
  <c r="J142" i="2"/>
  <c r="J141" i="2"/>
  <c r="J140" i="2"/>
  <c r="J139" i="2"/>
  <c r="J138" i="2"/>
  <c r="J137" i="2"/>
  <c r="J136" i="2"/>
  <c r="J135" i="2"/>
  <c r="J134" i="2"/>
  <c r="J131" i="2"/>
  <c r="I131" i="2"/>
  <c r="J129" i="2"/>
  <c r="J128" i="2"/>
  <c r="J127" i="2"/>
  <c r="J126" i="2"/>
  <c r="J125" i="2"/>
  <c r="J124" i="2"/>
  <c r="J123" i="2"/>
  <c r="J122" i="2"/>
  <c r="J121" i="2"/>
  <c r="I117" i="2"/>
  <c r="I116" i="2"/>
  <c r="I115" i="2"/>
  <c r="I114" i="2"/>
  <c r="I119" i="2"/>
  <c r="J117" i="2"/>
  <c r="J116" i="2"/>
  <c r="J115" i="2"/>
  <c r="J114" i="2"/>
  <c r="J113" i="2"/>
  <c r="J119" i="2" s="1"/>
  <c r="I109" i="2"/>
  <c r="I108" i="2"/>
  <c r="I107" i="2"/>
  <c r="I106" i="2"/>
  <c r="I111" i="2" s="1"/>
  <c r="I105" i="2"/>
  <c r="J105" i="2" s="1"/>
  <c r="I104" i="2"/>
  <c r="J104" i="2" s="1"/>
  <c r="I103" i="2"/>
  <c r="I102" i="2"/>
  <c r="J102" i="2" s="1"/>
  <c r="I101" i="2"/>
  <c r="J101" i="2" s="1"/>
  <c r="I100" i="2"/>
  <c r="J100" i="2" s="1"/>
  <c r="J109" i="2"/>
  <c r="J108" i="2"/>
  <c r="J107" i="2"/>
  <c r="J99" i="2"/>
  <c r="J96" i="2"/>
  <c r="I96" i="2"/>
  <c r="I94" i="2"/>
  <c r="I93" i="2"/>
  <c r="I92" i="2"/>
  <c r="I91" i="2"/>
  <c r="I90" i="2"/>
  <c r="J90" i="2" s="1"/>
  <c r="I89" i="2"/>
  <c r="I88" i="2"/>
  <c r="I87" i="2"/>
  <c r="J87" i="2" s="1"/>
  <c r="I86" i="2"/>
  <c r="I85" i="2"/>
  <c r="I84" i="2"/>
  <c r="I83" i="2"/>
  <c r="I82" i="2"/>
  <c r="I81" i="2"/>
  <c r="J81" i="2" s="1"/>
  <c r="I80" i="2"/>
  <c r="J94" i="2"/>
  <c r="J93" i="2"/>
  <c r="J92" i="2"/>
  <c r="J91" i="2"/>
  <c r="J89" i="2"/>
  <c r="J88" i="2"/>
  <c r="J86" i="2"/>
  <c r="J85" i="2"/>
  <c r="J84" i="2"/>
  <c r="J83" i="2"/>
  <c r="J82" i="2"/>
  <c r="J80" i="2"/>
  <c r="J79" i="2"/>
  <c r="J74" i="2"/>
  <c r="J73" i="2"/>
  <c r="J72" i="2"/>
  <c r="J71" i="2"/>
  <c r="J69" i="2"/>
  <c r="J68" i="2"/>
  <c r="J66" i="2"/>
  <c r="I75" i="2"/>
  <c r="J75" i="2" s="1"/>
  <c r="I74" i="2"/>
  <c r="I73" i="2"/>
  <c r="I72" i="2"/>
  <c r="I71" i="2"/>
  <c r="I70" i="2"/>
  <c r="J70" i="2" s="1"/>
  <c r="I69" i="2"/>
  <c r="I68" i="2"/>
  <c r="I66" i="2"/>
  <c r="I65" i="2"/>
  <c r="I77" i="2" s="1"/>
  <c r="I60" i="2"/>
  <c r="J60" i="2" s="1"/>
  <c r="I59" i="2"/>
  <c r="J59" i="2" s="1"/>
  <c r="I58" i="2"/>
  <c r="I57" i="2"/>
  <c r="I56" i="2"/>
  <c r="J56" i="2" s="1"/>
  <c r="I55" i="2"/>
  <c r="J55" i="2" s="1"/>
  <c r="I54" i="2"/>
  <c r="J54" i="2" s="1"/>
  <c r="I53" i="2"/>
  <c r="J53" i="2" s="1"/>
  <c r="I52" i="2"/>
  <c r="J52" i="2" s="1"/>
  <c r="I51" i="2"/>
  <c r="J51" i="2" s="1"/>
  <c r="I50" i="2"/>
  <c r="I49" i="2"/>
  <c r="J49" i="2" s="1"/>
  <c r="I48" i="2"/>
  <c r="J48" i="2" s="1"/>
  <c r="I47" i="2"/>
  <c r="J47" i="2" s="1"/>
  <c r="I46" i="2"/>
  <c r="J46" i="2" s="1"/>
  <c r="I45" i="2"/>
  <c r="J45" i="2" s="1"/>
  <c r="I44" i="2"/>
  <c r="I43" i="2"/>
  <c r="J43" i="2" s="1"/>
  <c r="I42" i="2"/>
  <c r="J42" i="2" s="1"/>
  <c r="I41" i="2"/>
  <c r="J41" i="2" s="1"/>
  <c r="I40" i="2"/>
  <c r="J40" i="2" s="1"/>
  <c r="I39" i="2"/>
  <c r="J39" i="2" s="1"/>
  <c r="I38" i="2"/>
  <c r="J38" i="2" s="1"/>
  <c r="I37" i="2"/>
  <c r="J37" i="2" s="1"/>
  <c r="J57" i="2"/>
  <c r="J58" i="2"/>
  <c r="J44" i="2"/>
  <c r="J31" i="2"/>
  <c r="J30" i="2"/>
  <c r="J29" i="2"/>
  <c r="J28" i="2"/>
  <c r="J27" i="2"/>
  <c r="J26" i="2"/>
  <c r="J25" i="2"/>
  <c r="J24" i="2"/>
  <c r="J23" i="2"/>
  <c r="J13" i="2"/>
  <c r="J12" i="2"/>
  <c r="J11" i="2"/>
  <c r="J10" i="2"/>
  <c r="J8" i="2"/>
  <c r="I134" i="2"/>
  <c r="I130" i="2"/>
  <c r="J130" i="2" s="1"/>
  <c r="I129" i="2"/>
  <c r="I128" i="2"/>
  <c r="I127" i="2"/>
  <c r="I126" i="2"/>
  <c r="I125" i="2"/>
  <c r="I124" i="2"/>
  <c r="I123" i="2"/>
  <c r="I122" i="2"/>
  <c r="I121" i="2"/>
  <c r="I113" i="2"/>
  <c r="I99" i="2"/>
  <c r="I79" i="2"/>
  <c r="I76" i="2"/>
  <c r="I67" i="2"/>
  <c r="J67" i="2" s="1"/>
  <c r="I30" i="2"/>
  <c r="I29" i="2"/>
  <c r="I28" i="2"/>
  <c r="I27" i="2"/>
  <c r="I26" i="2"/>
  <c r="I25" i="2"/>
  <c r="I24" i="2"/>
  <c r="I23" i="2"/>
  <c r="I22" i="2"/>
  <c r="J22" i="2" s="1"/>
  <c r="I21" i="2"/>
  <c r="I33" i="2" s="1"/>
  <c r="I17" i="2"/>
  <c r="J17" i="2" s="1"/>
  <c r="I16" i="2"/>
  <c r="J16" i="2" s="1"/>
  <c r="I15" i="2"/>
  <c r="J15" i="2" s="1"/>
  <c r="I14" i="2"/>
  <c r="J14" i="2" s="1"/>
  <c r="I13" i="2"/>
  <c r="I12" i="2"/>
  <c r="I11" i="2"/>
  <c r="I10" i="2"/>
  <c r="I9" i="2"/>
  <c r="I8" i="2"/>
  <c r="AF115" i="11" l="1"/>
  <c r="AF124" i="11" s="1"/>
  <c r="J175" i="2"/>
  <c r="J177" i="2" s="1"/>
  <c r="J106" i="2"/>
  <c r="J111" i="2" s="1"/>
  <c r="AG126" i="11"/>
  <c r="AF77" i="11"/>
  <c r="J161" i="2"/>
  <c r="I62" i="2"/>
  <c r="J21" i="2"/>
  <c r="J33" i="2" s="1"/>
  <c r="I19" i="2"/>
  <c r="AF126" i="11" l="1"/>
  <c r="H172" i="2"/>
  <c r="H161" i="2"/>
  <c r="G131" i="2"/>
  <c r="G106" i="2"/>
  <c r="G62" i="2"/>
  <c r="G33" i="2"/>
  <c r="H33" i="2"/>
  <c r="H51" i="8" l="1"/>
  <c r="H47" i="8"/>
  <c r="H189" i="2" l="1"/>
  <c r="H185" i="2"/>
  <c r="H54" i="8" l="1"/>
  <c r="E39" i="12" l="1"/>
  <c r="E38" i="12"/>
  <c r="E36" i="12"/>
  <c r="G32" i="12"/>
  <c r="G46" i="12" s="1"/>
  <c r="H46" i="12" s="1"/>
  <c r="E32" i="12"/>
  <c r="E24" i="12"/>
  <c r="E26" i="12" s="1"/>
  <c r="E20" i="12"/>
  <c r="E18" i="12"/>
  <c r="E17" i="12"/>
  <c r="E16" i="12"/>
  <c r="E21" i="12" s="1"/>
  <c r="E10" i="12"/>
  <c r="G9" i="12"/>
  <c r="G11" i="12" s="1"/>
  <c r="E9" i="12"/>
  <c r="E49" i="12" l="1"/>
  <c r="I9" i="12"/>
  <c r="E41" i="12"/>
  <c r="E11" i="12"/>
  <c r="E46" i="12" s="1"/>
  <c r="E50" i="12" s="1"/>
  <c r="E51" i="12" s="1"/>
  <c r="H115" i="2" l="1"/>
  <c r="I31" i="3" l="1"/>
  <c r="I30" i="3"/>
  <c r="I28" i="3"/>
  <c r="I26" i="3"/>
  <c r="I24" i="3"/>
  <c r="I22" i="3"/>
  <c r="I20" i="3"/>
  <c r="I18" i="3"/>
  <c r="I16" i="3"/>
  <c r="I14" i="3"/>
  <c r="I12" i="3"/>
  <c r="I10" i="3"/>
  <c r="G19" i="2" l="1"/>
  <c r="G7" i="3" s="1"/>
  <c r="AA126" i="11"/>
  <c r="AA115" i="11"/>
  <c r="AA124" i="11"/>
  <c r="AA98" i="11"/>
  <c r="AA91" i="11"/>
  <c r="AA77" i="11"/>
  <c r="H67" i="8" l="1"/>
  <c r="H69" i="8"/>
  <c r="J69" i="8" s="1"/>
  <c r="M69" i="8" s="1"/>
  <c r="I67" i="8" l="1"/>
  <c r="J67" i="8" s="1"/>
  <c r="H19" i="8" l="1"/>
  <c r="H34" i="8" l="1"/>
  <c r="H31" i="8"/>
  <c r="H20" i="8"/>
  <c r="H24" i="8" s="1"/>
  <c r="G178" i="2" l="1"/>
  <c r="H177" i="2"/>
  <c r="G177" i="2"/>
  <c r="F177" i="2"/>
  <c r="F161" i="2"/>
  <c r="H29" i="3" l="1"/>
  <c r="I29" i="3" s="1"/>
  <c r="G161" i="2"/>
  <c r="G23" i="3" s="1"/>
  <c r="H127" i="2" l="1"/>
  <c r="H50" i="2" l="1"/>
  <c r="H27" i="8"/>
  <c r="H36" i="8" s="1"/>
  <c r="H49" i="8" s="1"/>
  <c r="J50" i="2" l="1"/>
  <c r="J62" i="2" s="1"/>
  <c r="J180" i="2" s="1"/>
  <c r="H62" i="2"/>
  <c r="H121" i="2"/>
  <c r="H131" i="2" s="1"/>
  <c r="H21" i="3" l="1"/>
  <c r="H65" i="2"/>
  <c r="J65" i="2" s="1"/>
  <c r="J77" i="2" s="1"/>
  <c r="H77" i="2" l="1"/>
  <c r="H13" i="3" s="1"/>
  <c r="H92" i="2"/>
  <c r="H91" i="2"/>
  <c r="H111" i="2" l="1"/>
  <c r="H17" i="3" s="1"/>
  <c r="H116" i="2" l="1"/>
  <c r="H96" i="2" l="1"/>
  <c r="H62" i="8"/>
  <c r="A55" i="8"/>
  <c r="A56" i="8" s="1"/>
  <c r="A57" i="8" s="1"/>
  <c r="H13" i="8"/>
  <c r="F11" i="4" l="1"/>
  <c r="H65" i="8"/>
  <c r="H15" i="3"/>
  <c r="F7" i="4"/>
  <c r="F9" i="4"/>
  <c r="H68" i="8" l="1"/>
  <c r="H27" i="3"/>
  <c r="H166" i="2"/>
  <c r="H25" i="3" s="1"/>
  <c r="H119" i="2"/>
  <c r="H19" i="3" s="1"/>
  <c r="H9" i="3"/>
  <c r="H9" i="2"/>
  <c r="H19" i="2" l="1"/>
  <c r="H180" i="2" s="1"/>
  <c r="J9" i="2"/>
  <c r="J19" i="2" s="1"/>
  <c r="I68" i="8"/>
  <c r="J68" i="8" s="1"/>
  <c r="H7" i="3"/>
  <c r="I7" i="3" l="1"/>
  <c r="J70" i="8"/>
  <c r="L67" i="8"/>
  <c r="M67" i="8" s="1"/>
  <c r="G21" i="3" l="1"/>
  <c r="I21" i="3" s="1"/>
  <c r="G166" i="2"/>
  <c r="G25" i="3" s="1"/>
  <c r="I25" i="3" s="1"/>
  <c r="G111" i="2"/>
  <c r="G119" i="2"/>
  <c r="G19" i="3" s="1"/>
  <c r="I19" i="3" s="1"/>
  <c r="G172" i="2"/>
  <c r="G27" i="3" s="1"/>
  <c r="I27" i="3" s="1"/>
  <c r="G11" i="3"/>
  <c r="G77" i="2"/>
  <c r="G13" i="3" s="1"/>
  <c r="I13" i="3" s="1"/>
  <c r="G17" i="3" l="1"/>
  <c r="I17" i="3" s="1"/>
  <c r="G9" i="3"/>
  <c r="F91" i="2"/>
  <c r="F92" i="2"/>
  <c r="G92" i="2" s="1"/>
  <c r="G96" i="2" s="1"/>
  <c r="G15" i="3" s="1"/>
  <c r="I15" i="3" s="1"/>
  <c r="G180" i="2" l="1"/>
  <c r="G32" i="3"/>
  <c r="I9" i="3"/>
  <c r="F96" i="2"/>
  <c r="F37" i="2" l="1"/>
  <c r="F62" i="2" l="1"/>
  <c r="F11" i="3" l="1"/>
  <c r="F104" i="2" l="1"/>
  <c r="F73" i="2" l="1"/>
  <c r="F119" i="2" l="1"/>
  <c r="F19" i="3" l="1"/>
  <c r="F109" i="2"/>
  <c r="F33" i="2" l="1"/>
  <c r="F9" i="3" l="1"/>
  <c r="F9" i="2"/>
  <c r="F125" i="2" l="1"/>
  <c r="F131" i="2" l="1"/>
  <c r="F15" i="3"/>
  <c r="F21" i="3" l="1"/>
  <c r="F172" i="2"/>
  <c r="F27" i="3" s="1"/>
  <c r="F14" i="4" l="1"/>
  <c r="F19" i="2"/>
  <c r="F7" i="3" s="1"/>
  <c r="F166" i="2" l="1"/>
  <c r="F23" i="3"/>
  <c r="F25" i="3" l="1"/>
  <c r="F77" i="2"/>
  <c r="F111" i="2"/>
  <c r="F17" i="3" l="1"/>
  <c r="F180" i="2"/>
  <c r="F13" i="3"/>
  <c r="F32" i="3" l="1"/>
  <c r="H11" i="3" l="1"/>
  <c r="I11" i="3" l="1"/>
  <c r="H186" i="2" l="1"/>
  <c r="H23" i="3"/>
  <c r="H32" i="3" s="1"/>
  <c r="I32" i="3" s="1"/>
  <c r="H182" i="2" l="1"/>
  <c r="I2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Osama Rashid</author>
  </authors>
  <commentList>
    <comment ref="H39" authorId="0" shapeId="0" xr:uid="{871A464C-4C3F-4D6D-9DD1-4F7873404D4B}">
      <text>
        <r>
          <rPr>
            <b/>
            <sz val="9"/>
            <color indexed="81"/>
            <rFont val="Tahoma"/>
            <family val="2"/>
          </rPr>
          <t>Osama Rashid:</t>
        </r>
        <r>
          <rPr>
            <sz val="9"/>
            <color indexed="81"/>
            <rFont val="Tahoma"/>
            <family val="2"/>
          </rPr>
          <t xml:space="preserve">
Replacement of computer older than 4 to 5 years due to compatibility issue of windows 11. We need to update all computers to windows 11. 1. Administration (1 Computer) 
2. SCM (4 Computer)
3. Weld (1 Computer)
4. Catalytic (1 Computer)
5. Press (1 Computer)
6. Plant Maintenance (1 Computer)
7. IT Backup / Contingency (1 Computer)
</t>
        </r>
      </text>
    </comment>
    <comment ref="H54" authorId="0" shapeId="0" xr:uid="{EE0BCA15-A6B7-44FF-9E3D-EE322802C1A5}">
      <text>
        <r>
          <rPr>
            <b/>
            <sz val="9"/>
            <color indexed="81"/>
            <rFont val="Tahoma"/>
            <family val="2"/>
          </rPr>
          <t>Osama Rashid:</t>
        </r>
        <r>
          <rPr>
            <sz val="9"/>
            <color indexed="81"/>
            <rFont val="Tahoma"/>
            <family val="2"/>
          </rPr>
          <t xml:space="preserve">
CE Fortuner &amp; Asim Idress/ Jahanzeb / Mushtaq
</t>
        </r>
      </text>
    </comment>
  </commentList>
</comments>
</file>

<file path=xl/sharedStrings.xml><?xml version="1.0" encoding="utf-8"?>
<sst xmlns="http://schemas.openxmlformats.org/spreadsheetml/2006/main" count="1394" uniqueCount="624">
  <si>
    <t>AGRIAUTO STAMPING COMPANY</t>
  </si>
  <si>
    <t>CAPITAL EXPENDITURE</t>
  </si>
  <si>
    <t>Sr.#</t>
  </si>
  <si>
    <t>DESCRIPTION OF ITEM</t>
  </si>
  <si>
    <t>CLASSIFICATION</t>
  </si>
  <si>
    <t>QTY.</t>
  </si>
  <si>
    <t>SOURCE/ ORIGIN</t>
  </si>
  <si>
    <t>DATE</t>
  </si>
  <si>
    <t>Category</t>
  </si>
  <si>
    <t>Rs.</t>
  </si>
  <si>
    <t>JUSTIFICATIONS</t>
  </si>
  <si>
    <t>AMOUNT</t>
  </si>
  <si>
    <t xml:space="preserve">A </t>
  </si>
  <si>
    <t>A-1</t>
  </si>
  <si>
    <t>1-</t>
  </si>
  <si>
    <t>var</t>
  </si>
  <si>
    <t>2-</t>
  </si>
  <si>
    <t>3-</t>
  </si>
  <si>
    <t>Local</t>
  </si>
  <si>
    <t>4-</t>
  </si>
  <si>
    <t>5-</t>
  </si>
  <si>
    <t>6-</t>
  </si>
  <si>
    <t>Var</t>
  </si>
  <si>
    <t>TOTAL- &gt;&gt;&gt;&gt;&gt;&gt; A</t>
  </si>
  <si>
    <t>B</t>
  </si>
  <si>
    <t>IT - Server &amp; Accessories</t>
  </si>
  <si>
    <t>Computer Sets</t>
  </si>
  <si>
    <t>C</t>
  </si>
  <si>
    <t>Vehicles</t>
  </si>
  <si>
    <t>AGRIAUTO STAMPING COMPANY PVT LIMITED</t>
  </si>
  <si>
    <t>REPAIR &amp; MAINTENANCE BUDGET - STAMPING &amp; CATALYTIC CONVERTOR</t>
  </si>
  <si>
    <t>Sr. #</t>
  </si>
  <si>
    <t>NEW
USED/REFUR</t>
  </si>
  <si>
    <t>IMPORT / LOCAL</t>
  </si>
  <si>
    <t>A</t>
  </si>
  <si>
    <t>Annual Service contracts</t>
  </si>
  <si>
    <t>Weigh Bridge Calibration &amp; Service Contract</t>
  </si>
  <si>
    <t>New</t>
  </si>
  <si>
    <t>Compressor efficiency analysis by AVS (6 Times/ Yr)</t>
  </si>
  <si>
    <t>Horiuchi Contract for Press machines</t>
  </si>
  <si>
    <t>Solar Maintenance Annual Contract REON</t>
  </si>
  <si>
    <t xml:space="preserve">Sub Total (A):        </t>
  </si>
  <si>
    <t>Critical Machine Spares Backup:</t>
  </si>
  <si>
    <t>Stamping Shop</t>
  </si>
  <si>
    <t>New/Refurbished</t>
  </si>
  <si>
    <t>Die Center Machines</t>
  </si>
  <si>
    <t>Cooling Tower Spares</t>
  </si>
  <si>
    <t>Import/Local</t>
  </si>
  <si>
    <t>Repairing of Chillers</t>
  </si>
  <si>
    <t>7-</t>
  </si>
  <si>
    <t>8-</t>
  </si>
  <si>
    <t>Catalytic Convertor Plant Machine spares</t>
  </si>
  <si>
    <t>Sub Total (B):</t>
  </si>
  <si>
    <t>Improvement &amp; Repair works</t>
  </si>
  <si>
    <t>Compressor Overhauling</t>
  </si>
  <si>
    <t>NR</t>
  </si>
  <si>
    <t>Repair, repaint of bins, racks and trolleys etc</t>
  </si>
  <si>
    <t>All Plant AC/Refrigeration Repair &amp; Maintenance</t>
  </si>
  <si>
    <t>CO2 Air Ducting</t>
  </si>
  <si>
    <t>9-</t>
  </si>
  <si>
    <t>11-</t>
  </si>
  <si>
    <t>Sub Total (C):</t>
  </si>
  <si>
    <t>D</t>
  </si>
  <si>
    <t>Truck &amp; Forklifter Maintenance</t>
  </si>
  <si>
    <t>Repair Maintenance of Battery Stackers</t>
  </si>
  <si>
    <t>Service &amp; Maintenance of trucks</t>
  </si>
  <si>
    <t>Inspection, Service &amp; Maintenance of Lifters 2T, 3.5T &amp; 4T</t>
  </si>
  <si>
    <t>Spare Wheel &amp; tires for Fork Lift 4T</t>
  </si>
  <si>
    <t>Spare Wheel &amp; tires for Fork Lift 3.5T</t>
  </si>
  <si>
    <t>Spare Wheel &amp; tires for Fork Lift 2T</t>
  </si>
  <si>
    <t>Tire Replacement for two trucks</t>
  </si>
  <si>
    <t>Trucks deck paint</t>
  </si>
  <si>
    <t>Batteries of Electric Stackers, Fork lifts and Trucks</t>
  </si>
  <si>
    <t>Sub Total (D):</t>
  </si>
  <si>
    <t>E</t>
  </si>
  <si>
    <t>General Maintenance &amp; Items</t>
  </si>
  <si>
    <t xml:space="preserve">Mechanical/Utility Maintenance </t>
  </si>
  <si>
    <t>Electrical Maintenance (MV/LV/Trafo &amp; General Plant Maint)</t>
  </si>
  <si>
    <t>Stamping Line</t>
  </si>
  <si>
    <t>Catalytic Convertor</t>
  </si>
  <si>
    <t>Die Development Center</t>
  </si>
  <si>
    <t>Weld Shop (PSW &amp; SSW)</t>
  </si>
  <si>
    <t>Pumps Repairing</t>
  </si>
  <si>
    <t>Motor Re-Winding/Repairing</t>
  </si>
  <si>
    <t>All</t>
  </si>
  <si>
    <t>Sub Total (E):</t>
  </si>
  <si>
    <t>F</t>
  </si>
  <si>
    <t>Quality</t>
  </si>
  <si>
    <t>Sub Total (F):</t>
  </si>
  <si>
    <t>G</t>
  </si>
  <si>
    <t>Hand Tools</t>
  </si>
  <si>
    <t>Mechanical/Electrical Maintenance</t>
  </si>
  <si>
    <t>Die Maintenance</t>
  </si>
  <si>
    <t>Sub Total (G):</t>
  </si>
  <si>
    <t>H</t>
  </si>
  <si>
    <t>Admin</t>
  </si>
  <si>
    <t>Office furniture (chairs &amp; tables)</t>
  </si>
  <si>
    <t>Replacement/addition of CC TV Cameras &amp; UPS</t>
  </si>
  <si>
    <t>Industrial Water Coolers for Plants</t>
  </si>
  <si>
    <t>Sub Total (H):</t>
  </si>
  <si>
    <t>I</t>
  </si>
  <si>
    <t>IT</t>
  </si>
  <si>
    <t>Maintenance Contract for Photo Copy Machine</t>
  </si>
  <si>
    <t>Spare Parts of Photo Copy Machine</t>
  </si>
  <si>
    <t>Maintenance of Radio Tower</t>
  </si>
  <si>
    <t>10-</t>
  </si>
  <si>
    <t>Fortinet Firewall SLA</t>
  </si>
  <si>
    <t>Zoom Online meeting accounts</t>
  </si>
  <si>
    <t>Sub Total (I):</t>
  </si>
  <si>
    <t>J</t>
  </si>
  <si>
    <t>Oil / Lubricants</t>
  </si>
  <si>
    <t>Sub Total (J):</t>
  </si>
  <si>
    <t>GRAND TOTAL</t>
  </si>
  <si>
    <t>Budget Utilization</t>
  </si>
  <si>
    <t xml:space="preserve">Remaining budget </t>
  </si>
  <si>
    <t>Utilization %</t>
  </si>
  <si>
    <t>Vibration Analysis (4 Times/Year)</t>
  </si>
  <si>
    <t>Coloring Work of All Komatsu Press Machine</t>
  </si>
  <si>
    <t>EMS 14001:2015</t>
  </si>
  <si>
    <t>SEPA EMP Renewal (Yearly)</t>
  </si>
  <si>
    <t>Quarterly Environment monitoring + Waste disposal (x4)</t>
  </si>
  <si>
    <t xml:space="preserve">Faro Spare Parts </t>
  </si>
  <si>
    <t>File Cabinet</t>
  </si>
  <si>
    <t>QC Tool</t>
  </si>
  <si>
    <t>QCC and 5S slogan</t>
  </si>
  <si>
    <t>QCC + Kaizen</t>
  </si>
  <si>
    <t>Local/Import</t>
  </si>
  <si>
    <t>Generator 135KVA</t>
  </si>
  <si>
    <t>Electronic Card Repairing</t>
  </si>
  <si>
    <t>B-1</t>
  </si>
  <si>
    <t>B-2</t>
  </si>
  <si>
    <t>TOTAL- &gt;&gt;&gt;&gt;&gt;&gt; B</t>
  </si>
  <si>
    <t>GRAND TOTAL A + B + C  &gt;&gt;&gt;&gt;&gt;&gt;&gt;</t>
  </si>
  <si>
    <t>TOTAL- &gt;&gt;&gt;&gt;&gt;&gt; C</t>
  </si>
  <si>
    <t xml:space="preserve">GRAND TOTAL A+B   &gt;&gt;&gt;&gt;&gt;&gt;&gt; </t>
  </si>
  <si>
    <t>Diesal Dispenser</t>
  </si>
  <si>
    <t>Toners for Photo Copy Machine</t>
  </si>
  <si>
    <t>Desktop Computer Repair &amp; Computer Peripherals (Ram, Hard disk, Main Board etc.)</t>
  </si>
  <si>
    <t>New Printer Toners for Dispatch, Cartridges and Toner Refilling</t>
  </si>
  <si>
    <t>IBM Server &amp; Storage SLA</t>
  </si>
  <si>
    <t>Air Purifier Spare parts</t>
  </si>
  <si>
    <t>Office White wash</t>
  </si>
  <si>
    <t>-</t>
  </si>
  <si>
    <t>TIC for Inserts</t>
  </si>
  <si>
    <t>DDC Tools</t>
  </si>
  <si>
    <t>PROPOSED CAPEX</t>
  </si>
  <si>
    <t>Import</t>
  </si>
  <si>
    <t>K</t>
  </si>
  <si>
    <t>Sub Total (K):</t>
  </si>
  <si>
    <t>Replacement</t>
  </si>
  <si>
    <t>Upgradation Works/Projects</t>
  </si>
  <si>
    <t>Annual Service Contract for CCTV Camera System</t>
  </si>
  <si>
    <t>Annual Service Contract for Canteen Lift</t>
  </si>
  <si>
    <t>Over Head Cranes 20T &amp; 20/10T</t>
  </si>
  <si>
    <t>Compressor &amp; Dryers Service Kits &amp; Spare Parts</t>
  </si>
  <si>
    <t>Fire Alarm Maintenance</t>
  </si>
  <si>
    <t>Solar Power Factor Smart System</t>
  </si>
  <si>
    <t>General PEB Maintenance</t>
  </si>
  <si>
    <t>Weld Shop (Production Spares)</t>
  </si>
  <si>
    <t>Weld Shop (Maintenance Spares)</t>
  </si>
  <si>
    <t>Weld Shop (PSW &amp; SSW) Production Maint Items</t>
  </si>
  <si>
    <t>DEVELOPMENT PROJECTS</t>
  </si>
  <si>
    <t>CARRY FORWARD PROJECTS / PROJECTS</t>
  </si>
  <si>
    <t>TOTAL- &gt;&gt;&gt;&gt;&gt;&gt; B-1</t>
  </si>
  <si>
    <t>TOTAL- &gt;&gt;&gt;&gt;&gt;&gt; B-3</t>
  </si>
  <si>
    <t>Annual Service Contract for Attendance Machine</t>
  </si>
  <si>
    <t>Cutting and Lubrication OIL for Die Development Center</t>
  </si>
  <si>
    <t>Overhead Crane 20 T + 20/10T, GH Crane and Street Crane</t>
  </si>
  <si>
    <t>A-</t>
  </si>
  <si>
    <t>TOTAL- &gt;&gt;&gt;&gt;&gt;&gt; B-4</t>
  </si>
  <si>
    <t>SGS (ISO9001:2015)</t>
  </si>
  <si>
    <t>2025-26</t>
  </si>
  <si>
    <t>Canteen Lift Critical Spares</t>
  </si>
  <si>
    <t xml:space="preserve">Attendance Machine </t>
  </si>
  <si>
    <t>Entertaiment</t>
  </si>
  <si>
    <t>Annual Picnic</t>
  </si>
  <si>
    <t>Die Repair</t>
  </si>
  <si>
    <t xml:space="preserve">New </t>
  </si>
  <si>
    <t>Wheel &amp; Color for Scrap Bins (Press Shop)</t>
  </si>
  <si>
    <t>B-</t>
  </si>
  <si>
    <t>C-</t>
  </si>
  <si>
    <t>D-</t>
  </si>
  <si>
    <t>Fabrication Hand Tools</t>
  </si>
  <si>
    <t>Misc Department</t>
  </si>
  <si>
    <t>UPS Repair</t>
  </si>
  <si>
    <t>Supernet Datalink &amp; Internet</t>
  </si>
  <si>
    <t>Netsol Datalink &amp; Internet</t>
  </si>
  <si>
    <t>QC Office and GL Room Repairing</t>
  </si>
  <si>
    <t>12-</t>
  </si>
  <si>
    <t>13-</t>
  </si>
  <si>
    <t>Smart Monitoring of Press Production (AI project)</t>
  </si>
  <si>
    <t>14-</t>
  </si>
  <si>
    <t>Coloring work (Utility building &amp; Plant)</t>
  </si>
  <si>
    <t>Halogen Bulb Replacement with LED Lights DDC&amp; Press Area</t>
  </si>
  <si>
    <t>LED's Replacement Whole Plant</t>
  </si>
  <si>
    <t>Critical Machine Spares, Tools</t>
  </si>
  <si>
    <t>FY 2025-26
(Rs.)</t>
  </si>
  <si>
    <t>Data Center Maintenance and Plant Cabling extension</t>
  </si>
  <si>
    <t>Adobe Acrobat Standard</t>
  </si>
  <si>
    <t>AutoCAD LT 2025</t>
  </si>
  <si>
    <t>PTC CREO</t>
  </si>
  <si>
    <t>Power Inspect</t>
  </si>
  <si>
    <t>Total (A+B)</t>
  </si>
  <si>
    <t xml:space="preserve">SFG &amp; FG Bins </t>
  </si>
  <si>
    <t>As per policy</t>
  </si>
  <si>
    <t>Car (Replacement on maturity)</t>
  </si>
  <si>
    <t>Car (Promotion Cases)</t>
  </si>
  <si>
    <t>Mobile Phones (Senior Managers and Above)</t>
  </si>
  <si>
    <t>Mobile Phones (Managers)</t>
  </si>
  <si>
    <t>SAP S4 HANA Project Implementation Cost - Amortization (Selling)</t>
  </si>
  <si>
    <t>L</t>
  </si>
  <si>
    <t>FY 2024-25
(Rs.)</t>
  </si>
  <si>
    <t>Budgeted Amount (Rs.)</t>
  </si>
  <si>
    <t>Proposed Budget 26-27</t>
  </si>
  <si>
    <t>All Plant Machine Inverters (VFDs)</t>
  </si>
  <si>
    <t>15-</t>
  </si>
  <si>
    <t>Installation of Centralized Monitoring System</t>
  </si>
  <si>
    <t>16-</t>
  </si>
  <si>
    <t>Exhaust system at MV, LV Room for Ventilation</t>
  </si>
  <si>
    <t>17-</t>
  </si>
  <si>
    <t>Plant Floor Repairing (Civil Work)</t>
  </si>
  <si>
    <t>2026-27</t>
  </si>
  <si>
    <t>Dec'26</t>
  </si>
  <si>
    <t>18-</t>
  </si>
  <si>
    <t>plastic curtains for welding gantry  (Weld shop)</t>
  </si>
  <si>
    <t>Bracket Fan</t>
  </si>
  <si>
    <t>Production Hand Tools (PS+CC)</t>
  </si>
  <si>
    <t>Instrument Calibration</t>
  </si>
  <si>
    <t>External Trainings+Supplier Quality Training</t>
  </si>
  <si>
    <t>Portable Inverter Tig+Stick welding Machine (DM&amp;Fab)</t>
  </si>
  <si>
    <t>Shearing Machine</t>
  </si>
  <si>
    <t>Quotation check with weight and clearance</t>
  </si>
  <si>
    <t>Industrial Fans for RM , SFG Area &amp; Weld</t>
  </si>
  <si>
    <t>E-</t>
  </si>
  <si>
    <t>F-</t>
  </si>
  <si>
    <t>Truck &amp; Deck for Supplies of new upcoming projects (YXO, W&amp;D)</t>
  </si>
  <si>
    <t>Racks for Extended C.C Warehouse Building - 36 No. Racks</t>
  </si>
  <si>
    <t xml:space="preserve">Battery Stacker 2 Ton Capacity </t>
  </si>
  <si>
    <t xml:space="preserve">Longer Forks/Fork Sleeves for Forklift of Length 1670mm Sets </t>
  </si>
  <si>
    <t>Renovation of Worker's Change room &amp; Washroom</t>
  </si>
  <si>
    <t>9.9M for Truck + 1.1M for Deck</t>
  </si>
  <si>
    <t>(23500x327)*10&amp; Duty &amp; Clearance</t>
  </si>
  <si>
    <t>BUDGET - 2026-27</t>
  </si>
  <si>
    <t>CNC vertical Machining Center (1500x800)mm</t>
  </si>
  <si>
    <t>Catalytic Convertor Tooling Repair &amp; Development</t>
  </si>
  <si>
    <t>146,600*280 + 10% Clearance &amp; Duty + 1M Machine inspection + 1M Installation + 5M Foundation</t>
  </si>
  <si>
    <t>Air Dryer For C.C Compressor</t>
  </si>
  <si>
    <t>(4643*327)+15% Freight Duty&amp; Clearance</t>
  </si>
  <si>
    <t>19-</t>
  </si>
  <si>
    <t>FY 2026-27
(Rs.)</t>
  </si>
  <si>
    <t>Auto Die Cart</t>
  </si>
  <si>
    <t>Corolla jigs repairing 6 jig  ( clamp change ) (Production)</t>
  </si>
  <si>
    <t>JIER Line (Oil Replace)</t>
  </si>
  <si>
    <t>FY 2023-24
(Rs.)</t>
  </si>
  <si>
    <t>FY 2022-23
(Rs.)</t>
  </si>
  <si>
    <t>FY 2021-22
(Rs.)</t>
  </si>
  <si>
    <t>G-</t>
  </si>
  <si>
    <t xml:space="preserve">Budget </t>
  </si>
  <si>
    <t>Actual</t>
  </si>
  <si>
    <t>2021</t>
  </si>
  <si>
    <t>2022</t>
  </si>
  <si>
    <t>2023</t>
  </si>
  <si>
    <t>2024</t>
  </si>
  <si>
    <t>2025</t>
  </si>
  <si>
    <t>2026</t>
  </si>
  <si>
    <t>2021-22</t>
  </si>
  <si>
    <t>2022-23</t>
  </si>
  <si>
    <t>2023-24</t>
  </si>
  <si>
    <t>2024-25</t>
  </si>
  <si>
    <t>SLA for Local Support for Virtual Machines</t>
  </si>
  <si>
    <t>Server Room Maintenance ( Paint / False Celing/ AC Repair/Fire Alarm Maintenance/other cabling in plant)</t>
  </si>
  <si>
    <t>Battery replacement of Server Room UPS</t>
  </si>
  <si>
    <t>Website Maintenance, Security</t>
  </si>
  <si>
    <t>Web hosting renewal</t>
  </si>
  <si>
    <t>Anydesk License</t>
  </si>
  <si>
    <t>IT Security Project</t>
  </si>
  <si>
    <t>Material Handling</t>
  </si>
  <si>
    <t>Sap Rise</t>
  </si>
  <si>
    <t>SAP Rise Annual Subscription</t>
  </si>
  <si>
    <t>Sub Total (L):</t>
  </si>
  <si>
    <t>20-</t>
  </si>
  <si>
    <t>Small AI &amp; IOT Projects</t>
  </si>
  <si>
    <t>New Blanking Pess ( 500T - Used condition)</t>
  </si>
  <si>
    <t>50000*280 + 5% Clearance &amp; Duty + Installation Cost</t>
  </si>
  <si>
    <t>Quotation awaited from Horiuchi san. 
Estimated price added</t>
  </si>
  <si>
    <t>QLED for Asakai Room/QC/SCM (Digitization)</t>
  </si>
  <si>
    <t>Nov'26</t>
  </si>
  <si>
    <t>YX0/WD Project (Material Handling)</t>
  </si>
  <si>
    <t>False ceiling for offices</t>
  </si>
  <si>
    <t>FY 2026-27
(Rs.)</t>
  </si>
  <si>
    <t>Oct'26</t>
  </si>
  <si>
    <t>Estimated. Quotation awaited from Horiuchi san</t>
  </si>
  <si>
    <t>Fork Lifter 2/3.5 Ton Capacity (EV)</t>
  </si>
  <si>
    <t>Refurbish</t>
  </si>
  <si>
    <t>Grand Total</t>
  </si>
  <si>
    <t>REPAIR &amp; MAINTENANCE BUDGET</t>
  </si>
  <si>
    <t>Productivity improvement by jig addition/replacement/others</t>
  </si>
  <si>
    <t>CF Deck Extension work</t>
  </si>
  <si>
    <t xml:space="preserve">200KW Solar energy generation system with BESS </t>
  </si>
  <si>
    <t>AC For GL &amp; Asakai Room</t>
  </si>
  <si>
    <t xml:space="preserve">Epoxy Paint for whole plant </t>
  </si>
  <si>
    <t>I-</t>
  </si>
  <si>
    <t>Raw material inventory control by QR Code System</t>
  </si>
  <si>
    <t>21-</t>
  </si>
  <si>
    <t>Purchase and installation of dehumidifiers in Weld and Press</t>
  </si>
  <si>
    <t>Panels will be installed on Warehouse building at ASC after extension along with batteries</t>
  </si>
  <si>
    <t>For New die area, replaced from manual to auto</t>
  </si>
  <si>
    <t>Work under progress.</t>
  </si>
  <si>
    <t>Welding Robot (Automation)</t>
  </si>
  <si>
    <t>Productivity Improvement for Yaris Line</t>
  </si>
  <si>
    <t>Desktop PC / Laptops</t>
  </si>
  <si>
    <t xml:space="preserve">Laptops </t>
  </si>
  <si>
    <t>Projector</t>
  </si>
  <si>
    <t>Network Switch</t>
  </si>
  <si>
    <t>HP Laser Printer</t>
  </si>
  <si>
    <t>B-3</t>
  </si>
  <si>
    <t>Outlook365: Email Accounts License Renewal</t>
  </si>
  <si>
    <t>CAPEX - Vehicles</t>
  </si>
  <si>
    <t>CAPEX - other than Vehicles</t>
  </si>
  <si>
    <t>CAPEX - Intangible Asset</t>
  </si>
  <si>
    <t>Residual value</t>
  </si>
  <si>
    <t>Depreciation</t>
  </si>
  <si>
    <t>COS</t>
  </si>
  <si>
    <t>AGRIAUTO STAMPING COMPANY (PVT.) LTD.</t>
  </si>
  <si>
    <t>CONSUMABLES STORES</t>
  </si>
  <si>
    <t>BUDGET 2022-23</t>
  </si>
  <si>
    <t>BUDGET 2023-24</t>
  </si>
  <si>
    <t>BUDGET 2025-26</t>
  </si>
  <si>
    <t>BUDGET 2026-27</t>
  </si>
  <si>
    <t>S.no</t>
  </si>
  <si>
    <t>Material Number</t>
  </si>
  <si>
    <t>Description</t>
  </si>
  <si>
    <t>Qty</t>
  </si>
  <si>
    <t>UOM</t>
  </si>
  <si>
    <t xml:space="preserve">Rate </t>
  </si>
  <si>
    <t>20% Increase</t>
  </si>
  <si>
    <t>Increase Price</t>
  </si>
  <si>
    <t>Total</t>
  </si>
  <si>
    <t>CONSUMPTION 1-1-2025   --   1-1-2026</t>
  </si>
  <si>
    <t>CONSUMPTION 1.1.2026 - 30.4.2026</t>
  </si>
  <si>
    <t>QUARTER x 4</t>
  </si>
  <si>
    <t>UTILIZATION UPTO APR 26</t>
  </si>
  <si>
    <t>UTILIZATION UPTO JUN 26</t>
  </si>
  <si>
    <t xml:space="preserve">REASON </t>
  </si>
  <si>
    <t>PRC1-GEN-00003</t>
  </si>
  <si>
    <t>Netted Gloves</t>
  </si>
  <si>
    <t>Sets</t>
  </si>
  <si>
    <t>General reason : 79 man power increased from Last year with added C shift  and upcoming new products in next year i.e. W&amp;D and YXO</t>
  </si>
  <si>
    <t>PRC1-GEN-00012</t>
  </si>
  <si>
    <t>Kevlar Gloves</t>
  </si>
  <si>
    <t>PRC1-GEN-00001</t>
  </si>
  <si>
    <t>Cotton Rags</t>
  </si>
  <si>
    <t>Kg</t>
  </si>
  <si>
    <t>KG</t>
  </si>
  <si>
    <t>LUB-GEN-00003</t>
  </si>
  <si>
    <t>Kerosene Oil</t>
  </si>
  <si>
    <t>Lts</t>
  </si>
  <si>
    <t>Ltr</t>
  </si>
  <si>
    <t>LUB-GEN-00018</t>
  </si>
  <si>
    <t>SunRess Oil</t>
  </si>
  <si>
    <t>CON-OLB-0007</t>
  </si>
  <si>
    <t>Anticore 40</t>
  </si>
  <si>
    <t>HRD-WRE-00014</t>
  </si>
  <si>
    <t>Cutting Disc 4" 1mm Rodius</t>
  </si>
  <si>
    <t>Nos</t>
  </si>
  <si>
    <t>Ea</t>
  </si>
  <si>
    <t>PRC1-GEN-00134</t>
  </si>
  <si>
    <t xml:space="preserve">Argon Gas (Cylinder) </t>
  </si>
  <si>
    <t>ea</t>
  </si>
  <si>
    <t>MECH-ITM-00024</t>
  </si>
  <si>
    <t>Arm Sleeves</t>
  </si>
  <si>
    <t>PRC1-GEN-000012</t>
  </si>
  <si>
    <t>Wrist Supporter</t>
  </si>
  <si>
    <t>PRC1-GEN-00007</t>
  </si>
  <si>
    <t>Apron</t>
  </si>
  <si>
    <t>MECH-ITM-00020</t>
  </si>
  <si>
    <t>Face shield welding</t>
  </si>
  <si>
    <t>PRC1-GEN-00133</t>
  </si>
  <si>
    <t>Ear Plugs</t>
  </si>
  <si>
    <t>Nos.</t>
  </si>
  <si>
    <t>PRC1-GEN-00004</t>
  </si>
  <si>
    <t>Dust Mask</t>
  </si>
  <si>
    <t>MECH-ITM-00076</t>
  </si>
  <si>
    <t>Safety Goggle</t>
  </si>
  <si>
    <t>278 CURRENT MAN POWER &amp; 312 MAN POWER</t>
  </si>
  <si>
    <t>ERSA-SPARE-001568</t>
  </si>
  <si>
    <t>Bump Caps</t>
  </si>
  <si>
    <t>ERSA-SPARE-001499</t>
  </si>
  <si>
    <t>Cutter Baldes</t>
  </si>
  <si>
    <t>ERSA-SPARE-001498</t>
  </si>
  <si>
    <t>Weld Tip YT-16-D3-C</t>
  </si>
  <si>
    <t>MECH-ITM-00632</t>
  </si>
  <si>
    <t>Weld Tip W-CTR-13X6A</t>
  </si>
  <si>
    <t>CON-GAS-0008</t>
  </si>
  <si>
    <t>CO2 Cylinders for Gas Welding</t>
  </si>
  <si>
    <t>NSM-GEN-00093</t>
  </si>
  <si>
    <t>Grease</t>
  </si>
  <si>
    <t>PRC1-GEN-00418</t>
  </si>
  <si>
    <t>LPG Gas Cylinders for Canteen</t>
  </si>
  <si>
    <t>ERSA-SPARE-001592</t>
  </si>
  <si>
    <t>Brazing Rods</t>
  </si>
  <si>
    <t>Packets</t>
  </si>
  <si>
    <t>XYZ</t>
  </si>
  <si>
    <t>Paint (Grey / White / Green / Black / Yellow / Red)</t>
  </si>
  <si>
    <t>Tin</t>
  </si>
  <si>
    <t xml:space="preserve"> </t>
  </si>
  <si>
    <t>MECH-ITM-00012</t>
  </si>
  <si>
    <t>Cutting Discs 14" Rodius</t>
  </si>
  <si>
    <t>MECH-ITM-00013</t>
  </si>
  <si>
    <t>Cutting Disc 7" Rodius</t>
  </si>
  <si>
    <t>TOOL-GEN-00058</t>
  </si>
  <si>
    <t>Grinding Disc 4" Rodius</t>
  </si>
  <si>
    <t>HRD-WRE-00325</t>
  </si>
  <si>
    <t>FLAP DISC 4" X 5/8"</t>
  </si>
  <si>
    <t>MECH-ITM-00886</t>
  </si>
  <si>
    <t>Cutting Disc 5" Rodius</t>
  </si>
  <si>
    <t>MECH-ITM-00001</t>
  </si>
  <si>
    <t>Welding Rods 2.5mm Zodian</t>
  </si>
  <si>
    <t>HRD-WRE-00015</t>
  </si>
  <si>
    <t>Welding Rods 3.2mm Zodian</t>
  </si>
  <si>
    <t>HRD-WRE-00324</t>
  </si>
  <si>
    <t>Cup Wire brush</t>
  </si>
  <si>
    <t>No.</t>
  </si>
  <si>
    <t>ERSA-SPARE-001750</t>
  </si>
  <si>
    <t>REVOLVING WHEEL 6"</t>
  </si>
  <si>
    <t>ERSA-SPARE-000267</t>
  </si>
  <si>
    <t>FIX WHEEL 6"</t>
  </si>
  <si>
    <t>MECH-ITM-00719</t>
  </si>
  <si>
    <t>CO2 wire 0.9mm</t>
  </si>
  <si>
    <t>MECH-ITM-01112</t>
  </si>
  <si>
    <t>CO2 wire 1.0mm</t>
  </si>
  <si>
    <t>PRC1-GEN-00493</t>
  </si>
  <si>
    <t>Castor Oil</t>
  </si>
  <si>
    <t>PRC1-GEN-00293</t>
  </si>
  <si>
    <t>Paint Marker</t>
  </si>
  <si>
    <t>PRC1-GEN-00278</t>
  </si>
  <si>
    <t>Cotton Tape (CLOTH TAPE 2")</t>
  </si>
  <si>
    <t>ea.</t>
  </si>
  <si>
    <t>ELEC-ITM-00266</t>
  </si>
  <si>
    <t>Elfi</t>
  </si>
  <si>
    <t>MECH-ITM-00036</t>
  </si>
  <si>
    <t>Thinner</t>
  </si>
  <si>
    <t>HRD-WRE-00370</t>
  </si>
  <si>
    <t>BUFFING WHEEL SIZE 60/30</t>
  </si>
  <si>
    <t>EA</t>
  </si>
  <si>
    <t>PRC1-GEN-00303</t>
  </si>
  <si>
    <t>WELDING HELMET</t>
  </si>
  <si>
    <t>PRC1-GEN-00324</t>
  </si>
  <si>
    <t>A2 RING FOR SAFETY HELMET</t>
  </si>
  <si>
    <t>PRC1-GEN-00325</t>
  </si>
  <si>
    <t>SAFETY HELMET FITTING</t>
  </si>
  <si>
    <t>PRC1-GEN-00151</t>
  </si>
  <si>
    <t>Reflector Jacket</t>
  </si>
  <si>
    <t>ERSA-SPARE-001528</t>
  </si>
  <si>
    <t>Water Filter</t>
  </si>
  <si>
    <t>HRD-WRE-00047</t>
  </si>
  <si>
    <t>Orbital Sanding Paper 5" P#600  Mirka Fi</t>
  </si>
  <si>
    <t>PRC1-GEN-00500</t>
  </si>
  <si>
    <t>Grinding Disc 2"  A36P  Resibon</t>
  </si>
  <si>
    <t>HRD-WRE-00024</t>
  </si>
  <si>
    <t>LEATHER GLOVE</t>
  </si>
  <si>
    <t>MECH-ITM-00015</t>
  </si>
  <si>
    <t>WELDING GLASS TRANSPARENT</t>
  </si>
  <si>
    <t>MECH-ITM-00016</t>
  </si>
  <si>
    <t>WELDING GLASS BLACK</t>
  </si>
  <si>
    <t>PRC1-GEN-00461</t>
  </si>
  <si>
    <t>SPRAY BOTTLE PUMP</t>
  </si>
  <si>
    <t>CON-GLI-0403</t>
  </si>
  <si>
    <t>SPRAY BOTTLE</t>
  </si>
  <si>
    <t>PAINT-GEN-00021</t>
  </si>
  <si>
    <t>SPRAY PAINT</t>
  </si>
  <si>
    <t>PRC1-GEN-00491</t>
  </si>
  <si>
    <t>D/A Acetylene Cylinder</t>
  </si>
  <si>
    <t>PRC1-GEN-00490</t>
  </si>
  <si>
    <t>Oxygen Cylinder</t>
  </si>
  <si>
    <t>PRC1-GEN-00434</t>
  </si>
  <si>
    <t>NITROGEN GAS CYLINDER</t>
  </si>
  <si>
    <t>PRC1-GEN-00457</t>
  </si>
  <si>
    <t>Tarpaulin Canvas Cloth 18 x 30 ft.</t>
  </si>
  <si>
    <t>MECH-ITM-01206</t>
  </si>
  <si>
    <t>CARTRIDGE FILTER (PPF 30")</t>
  </si>
  <si>
    <t>MECH-ITM-01207</t>
  </si>
  <si>
    <t>BAG FILTER (7x32)</t>
  </si>
  <si>
    <t>MECH-ITM-01208</t>
  </si>
  <si>
    <t>RO MINERALS BOTTLES</t>
  </si>
  <si>
    <t>PRC1-GEN-00549</t>
  </si>
  <si>
    <t>RO CHEMICAL A110</t>
  </si>
  <si>
    <t>PRC1-GEN-00550</t>
  </si>
  <si>
    <t>RO CHEMICAL CB-600</t>
  </si>
  <si>
    <t>Different Electrical consumables</t>
  </si>
  <si>
    <t>Die Maintenance Consumables</t>
  </si>
  <si>
    <t>Catalytic Converter Machine Consumables</t>
  </si>
  <si>
    <t>Weld Consumable</t>
  </si>
  <si>
    <t>ADDITIONAL R&amp;M</t>
  </si>
  <si>
    <t>ERSA-SPARE-001287</t>
  </si>
  <si>
    <t>Oil filter ( Fork Lifter )</t>
  </si>
  <si>
    <t>ERSA-SPARE-001288</t>
  </si>
  <si>
    <t>Diesel filter ( Fork Lifter )</t>
  </si>
  <si>
    <t>ERSA-SPARE-001289</t>
  </si>
  <si>
    <t>Air filter        ( Fork Lifter )</t>
  </si>
  <si>
    <t>PRC1-GEN-00362</t>
  </si>
  <si>
    <t>OIL FILTER OF 4TON LIFTER</t>
  </si>
  <si>
    <t>PRC1-GEN-00363</t>
  </si>
  <si>
    <t>DIESEL FILTER OF 4TON LIFTER</t>
  </si>
  <si>
    <t>PRC1-GEN-00364</t>
  </si>
  <si>
    <t>AIR FILTER OF 4TON LIFTER</t>
  </si>
  <si>
    <t>ERSA-SPARE-001293</t>
  </si>
  <si>
    <t>Distal water bottle  ( Fork Lifter )</t>
  </si>
  <si>
    <t>PRC1-GEN-00276</t>
  </si>
  <si>
    <t>BRAKE OIL SEKON</t>
  </si>
  <si>
    <t>ERSA-SPARE-001292</t>
  </si>
  <si>
    <t>Engine Oil Ultra Gold  (Fork Lifter)</t>
  </si>
  <si>
    <t>Lamination Machine</t>
  </si>
  <si>
    <t>CARTAGE</t>
  </si>
  <si>
    <t>LUB-GEN-00001</t>
  </si>
  <si>
    <t>Diesel for Fork Lift, Trucks &amp; ASC Genset</t>
  </si>
  <si>
    <t>liter</t>
  </si>
  <si>
    <t>Increased Fuel prices which is leading to massively increase Cartrage Budget</t>
  </si>
  <si>
    <t>RM Cartage from ASC to AIL</t>
  </si>
  <si>
    <t>MT</t>
  </si>
  <si>
    <t>RM Cartage from ISL/MIDP to ASC</t>
  </si>
  <si>
    <t>Transporation Fuel Tank</t>
  </si>
  <si>
    <t>Trip</t>
  </si>
  <si>
    <t>ADMINISTRATIVE COST</t>
  </si>
  <si>
    <t>PRC1-GEN-00328</t>
  </si>
  <si>
    <t>Uniform T-Shirt (02 ea)</t>
  </si>
  <si>
    <t>PRC1-GEN-00387</t>
  </si>
  <si>
    <t>Safety Shoes</t>
  </si>
  <si>
    <t>Pa</t>
  </si>
  <si>
    <t>PA</t>
  </si>
  <si>
    <t>PRC1-GEN-00114</t>
  </si>
  <si>
    <t>Printing &amp; Stationary</t>
  </si>
  <si>
    <t>Parmanent Marker for Welding &amp; other departments</t>
  </si>
  <si>
    <t>PRC1-GEN-00486</t>
  </si>
  <si>
    <t>Board Marker</t>
  </si>
  <si>
    <t>PRC1-GEN-00445</t>
  </si>
  <si>
    <t>A4 Color Paper</t>
  </si>
  <si>
    <t>PRC1-GEN-00481</t>
  </si>
  <si>
    <t>Paper Rim A4</t>
  </si>
  <si>
    <t>PRC1-GEN-00487</t>
  </si>
  <si>
    <t>Paper Rim A3</t>
  </si>
  <si>
    <t>PRC1-GEN-00208</t>
  </si>
  <si>
    <t>LAMINATION SHEET A4</t>
  </si>
  <si>
    <t>PRC1-GEN-00209</t>
  </si>
  <si>
    <t>LAMINATION SHEET A3</t>
  </si>
  <si>
    <t>Misc Stationary.</t>
  </si>
  <si>
    <t>Fire Extinguisher and Re-filling</t>
  </si>
  <si>
    <t>Signages &amp; Display Boards</t>
  </si>
  <si>
    <t>Misc items</t>
  </si>
  <si>
    <t>PACKAGING MATERIAL</t>
  </si>
  <si>
    <t>PRC1-GEN-00485</t>
  </si>
  <si>
    <t>Polythene Roll</t>
  </si>
  <si>
    <t>PRC1-GEN-00285</t>
  </si>
  <si>
    <t>Polythene sheets cut to size 600 x 1000</t>
  </si>
  <si>
    <t>Pallet / Top / Plastic Bins</t>
  </si>
  <si>
    <t>no.</t>
  </si>
  <si>
    <t>PRC1-GEN-00280</t>
  </si>
  <si>
    <t>Bailing Hoop Band</t>
  </si>
  <si>
    <t>Polythene Bags</t>
  </si>
  <si>
    <t>PRC1-GEN-00281</t>
  </si>
  <si>
    <t>Tin Plate Bailing Clips</t>
  </si>
  <si>
    <t>TOTAL</t>
  </si>
  <si>
    <t>Cutting and Lubrication OIL for DDC</t>
  </si>
  <si>
    <t>RM</t>
  </si>
  <si>
    <t>Suzuki Carry</t>
  </si>
  <si>
    <t>Implementatin Cost with SAP Migration Project (5year)</t>
  </si>
  <si>
    <t>Differ</t>
  </si>
  <si>
    <t>Sales Promotion Budget - 2026/27</t>
  </si>
  <si>
    <t>Exp. Rate</t>
  </si>
  <si>
    <t>Exp. Budget</t>
  </si>
  <si>
    <t>LY Actual</t>
  </si>
  <si>
    <t>Corporate Video: Edit to Add diversification Portion</t>
  </si>
  <si>
    <t>After Market Promotional Exp.</t>
  </si>
  <si>
    <t>Dealer Incentive</t>
  </si>
  <si>
    <t>Dealer Sale</t>
  </si>
  <si>
    <t>Dealer/Mechanic Meet</t>
  </si>
  <si>
    <t>Others</t>
  </si>
  <si>
    <t>Advertising Agency - Retainership Fee</t>
  </si>
  <si>
    <t>General Promotional Items Exp</t>
  </si>
  <si>
    <t>P-Cap</t>
  </si>
  <si>
    <t>T-Shirt</t>
  </si>
  <si>
    <t>Note Book</t>
  </si>
  <si>
    <t>Miscellaneous (Broacher &amp; Others)</t>
  </si>
  <si>
    <t>Executive Giveaways</t>
  </si>
  <si>
    <t>Shock Absorber - Export</t>
  </si>
  <si>
    <t>Exhibition Participation (Shocks/Brake Pads)- Jun'27</t>
  </si>
  <si>
    <t>@ $5392</t>
  </si>
  <si>
    <t>Petromin Samples (10 Types - 2 each)</t>
  </si>
  <si>
    <t xml:space="preserve">Power Sector </t>
  </si>
  <si>
    <t>Enfrashare Sample</t>
  </si>
  <si>
    <t>Ed Boxes for ABAD 9@ 30k each ( Display)</t>
  </si>
  <si>
    <t>Power Sector - Educational order approval expenses. (LESCO)</t>
  </si>
  <si>
    <t>FOC Educational Order Meter Boxes LESCO (5@40k)</t>
  </si>
  <si>
    <t>Waiting Chair</t>
  </si>
  <si>
    <t>Salesman Incentive</t>
  </si>
  <si>
    <t>1000/Chair</t>
  </si>
  <si>
    <t>Exhibition Participation ( IAPEX LHR/KHI)</t>
  </si>
  <si>
    <t>Advertising ( Magazine Ads, BR/NW/Dawn) 2 inserts</t>
  </si>
  <si>
    <t>Upholstery Color Selectors Shade Samples for Customers</t>
  </si>
  <si>
    <t>Paid visits to Plant of Partners</t>
  </si>
  <si>
    <t>Social Media Paid Push</t>
  </si>
  <si>
    <t>Misc.</t>
  </si>
  <si>
    <t>MT Exp.</t>
  </si>
  <si>
    <t>PAPs Exp.</t>
  </si>
  <si>
    <t>Company wise Distribution</t>
  </si>
  <si>
    <t>AIL</t>
  </si>
  <si>
    <t>ASC</t>
  </si>
  <si>
    <t>CEO</t>
  </si>
  <si>
    <t>Sep'26</t>
  </si>
  <si>
    <t>Feb'27</t>
  </si>
  <si>
    <t>COGS RM</t>
  </si>
  <si>
    <t>R&amp;M - Office Equipment</t>
  </si>
  <si>
    <t>asc</t>
  </si>
  <si>
    <t>ail</t>
  </si>
  <si>
    <t>R&amp;M IT</t>
  </si>
  <si>
    <t>R&amp;M ADMIN</t>
  </si>
  <si>
    <t>02 Welding Guns For YXO Project</t>
  </si>
  <si>
    <t>B+A</t>
  </si>
  <si>
    <t xml:space="preserve">Adj Amount </t>
  </si>
  <si>
    <t>Humidifer For Plant &amp; Others</t>
  </si>
  <si>
    <t>Act Est. 2025-26
(Rs.)</t>
  </si>
  <si>
    <t>22-</t>
  </si>
  <si>
    <t>23-</t>
  </si>
  <si>
    <t>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</si>
</sst>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409]mmm\-yy;@"/>
    <numFmt numFmtId="166" formatCode="_(* #,##0_);_(* \(#,##0\);_(* &quot;-&quot;??_);_(@_)"/>
    <numFmt numFmtId="167" formatCode="0.0"/>
    <numFmt numFmtId="168" formatCode="[$PKR]\ #,##0"/>
    <numFmt numFmtId="169" formatCode="[$-409]mmm/yy;@"/>
    <numFmt numFmtId="170" formatCode="_-* #,##0_-;\-* #,##0_-;_-* &quot;-&quot;??_-;_-@_-"/>
    <numFmt numFmtId="171" formatCode="_-[$£-809]* #,##0.00_-;\-[$£-809]* #,##0.00_-;_-[$£-809]* \-??_-;_-@_-"/>
  </numFmts>
  <fonts count="44">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1"/>
      <color theme="1"/>
      <name val="Tahoma"/>
      <family val="2"/>
    </font>
    <font>
      <b/>
      <sz val="10"/>
      <color theme="7"/>
      <name val="Tahoma"/>
      <family val="2"/>
    </font>
    <font>
      <b/>
      <i/>
      <sz val="10"/>
      <color theme="7"/>
      <name val="Tahoma"/>
      <family val="2"/>
    </font>
    <font>
      <sz val="10"/>
      <color theme="1"/>
      <name val="Calibri"/>
      <family val="2"/>
      <scheme val="minor"/>
    </font>
    <font>
      <sz val="10"/>
      <color theme="1"/>
      <name val="Tahoma"/>
      <family val="2"/>
    </font>
    <font>
      <b/>
      <sz val="10"/>
      <color theme="1"/>
      <name val="Tahoma"/>
      <family val="2"/>
    </font>
    <font>
      <sz val="10"/>
      <name val="Tahoma"/>
      <family val="2"/>
    </font>
    <font>
      <b/>
      <sz val="10"/>
      <name val="Tahoma"/>
      <family val="2"/>
    </font>
    <font>
      <sz val="10"/>
      <color theme="7"/>
      <name val="Tahoma"/>
      <family val="2"/>
    </font>
    <font>
      <b/>
      <sz val="10"/>
      <color theme="0"/>
      <name val="Tahoma"/>
      <family val="2"/>
    </font>
    <font>
      <b/>
      <u/>
      <sz val="10"/>
      <color theme="1"/>
      <name val="Tahoma"/>
      <family val="2"/>
    </font>
    <font>
      <b/>
      <sz val="10"/>
      <color theme="1"/>
      <name val="Calibri"/>
      <family val="2"/>
      <scheme val="minor"/>
    </font>
    <font>
      <b/>
      <sz val="12"/>
      <color theme="1"/>
      <name val="Tahoma"/>
      <family val="2"/>
    </font>
    <font>
      <sz val="9"/>
      <color theme="1"/>
      <name val="Tahoma"/>
      <family val="2"/>
    </font>
    <font>
      <sz val="12"/>
      <color theme="1"/>
      <name val="Tahoma"/>
      <family val="2"/>
    </font>
    <font>
      <sz val="12"/>
      <name val="Tahoma"/>
      <family val="2"/>
    </font>
    <font>
      <sz val="12"/>
      <color theme="1"/>
      <name val="Calibri"/>
      <family val="2"/>
      <scheme val="minor"/>
    </font>
    <font>
      <sz val="15"/>
      <color theme="1"/>
      <name val="Calibri"/>
      <family val="2"/>
      <scheme val="minor"/>
    </font>
    <font>
      <b/>
      <sz val="16"/>
      <color theme="1"/>
      <name val="Tahoma"/>
      <family val="2"/>
    </font>
    <font>
      <sz val="11"/>
      <color theme="1"/>
      <name val="Tahoma"/>
      <family val="2"/>
    </font>
    <font>
      <b/>
      <sz val="8"/>
      <color theme="1"/>
      <name val="Tahoma"/>
      <family val="2"/>
    </font>
    <font>
      <sz val="11"/>
      <name val="Calibri"/>
      <family val="2"/>
      <scheme val="minor"/>
    </font>
    <font>
      <sz val="11"/>
      <color theme="1"/>
      <name val="Seageo ui light"/>
    </font>
    <font>
      <sz val="11"/>
      <color rgb="FFFF0000"/>
      <name val="Tahoma"/>
      <family val="2"/>
    </font>
    <font>
      <b/>
      <sz val="14"/>
      <color theme="1"/>
      <name val="Calibri"/>
      <family val="2"/>
      <scheme val="minor"/>
    </font>
    <font>
      <sz val="9"/>
      <color theme="1"/>
      <name val="Calibri"/>
      <family val="2"/>
      <scheme val="minor"/>
    </font>
    <font>
      <b/>
      <sz val="12"/>
      <color theme="1"/>
      <name val="Calibri"/>
      <family val="2"/>
      <scheme val="minor"/>
    </font>
    <font>
      <sz val="9"/>
      <color theme="0" tint="-0.14999847407452621"/>
      <name val="Calibri"/>
      <family val="2"/>
      <scheme val="minor"/>
    </font>
    <font>
      <sz val="8"/>
      <color theme="1"/>
      <name val="Calibri"/>
      <family val="2"/>
      <scheme val="minor"/>
    </font>
    <font>
      <sz val="9"/>
      <color indexed="81"/>
      <name val="Tahoma"/>
      <family val="2"/>
    </font>
    <font>
      <b/>
      <sz val="9"/>
      <color indexed="81"/>
      <name val="Tahoma"/>
      <family val="2"/>
    </font>
    <font>
      <sz val="12"/>
      <name val="Times New Roman"/>
      <family val="1"/>
    </font>
    <font>
      <sz val="10"/>
      <color indexed="8"/>
      <name val="Arial"/>
      <family val="2"/>
    </font>
    <font>
      <sz val="11"/>
      <name val="Times New Roman"/>
      <family val="1"/>
    </font>
    <font>
      <sz val="8"/>
      <name val="Arial"/>
      <family val="2"/>
    </font>
    <font>
      <sz val="11"/>
      <color indexed="8"/>
      <name val="Calibri"/>
      <family val="2"/>
    </font>
    <font>
      <sz val="10"/>
      <color theme="1"/>
      <name val="Arial"/>
      <family val="2"/>
    </font>
    <font>
      <sz val="10"/>
      <color theme="1"/>
      <name val="EYInterstate Light"/>
      <family val="2"/>
    </font>
    <font>
      <sz val="10"/>
      <color theme="1"/>
      <name val="Arial Unicode MS"/>
      <family val="2"/>
    </font>
    <font>
      <sz val="10"/>
      <color rgb="FF000000"/>
      <name val="Times New Roman"/>
      <family val="1"/>
    </font>
  </fonts>
  <fills count="12">
    <fill>
      <patternFill patternType="none"/>
    </fill>
    <fill>
      <patternFill patternType="gray125"/>
    </fill>
    <fill>
      <patternFill patternType="solid">
        <fgColor theme="0"/>
        <bgColor indexed="64"/>
      </patternFill>
    </fill>
    <fill>
      <patternFill patternType="solid">
        <fgColor theme="9" tint="-0.49998474074526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FF"/>
        <bgColor indexed="64"/>
      </patternFill>
    </fill>
    <fill>
      <patternFill patternType="solid">
        <fgColor theme="4" tint="0.59999389629810485"/>
        <bgColor indexed="64"/>
      </patternFill>
    </fill>
    <fill>
      <patternFill patternType="solid">
        <fgColor theme="9"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medium">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top/>
      <bottom style="double">
        <color indexed="64"/>
      </bottom>
      <diagonal/>
    </border>
    <border>
      <left/>
      <right/>
      <top style="thin">
        <color indexed="64"/>
      </top>
      <bottom/>
      <diagonal/>
    </border>
    <border>
      <left/>
      <right/>
      <top/>
      <bottom style="medium">
        <color indexed="64"/>
      </bottom>
      <diagonal/>
    </border>
  </borders>
  <cellStyleXfs count="58">
    <xf numFmtId="0" fontId="0" fillId="0" borderId="0"/>
    <xf numFmtId="164" fontId="1" fillId="0" borderId="0" applyFont="0" applyFill="0" applyBorder="0" applyAlignment="0" applyProtection="0"/>
    <xf numFmtId="9" fontId="1" fillId="0" borderId="0" applyFont="0" applyFill="0" applyBorder="0" applyAlignment="0" applyProtection="0"/>
    <xf numFmtId="0" fontId="3" fillId="0" borderId="0"/>
    <xf numFmtId="164" fontId="3" fillId="0" borderId="0" applyFont="0" applyFill="0" applyBorder="0" applyAlignment="0" applyProtection="0"/>
    <xf numFmtId="0" fontId="1" fillId="0" borderId="0"/>
    <xf numFmtId="164" fontId="3" fillId="0" borderId="0" applyFont="0" applyFill="0" applyBorder="0" applyAlignment="0" applyProtection="0"/>
    <xf numFmtId="43" fontId="1" fillId="0" borderId="0" applyFont="0" applyFill="0" applyBorder="0" applyAlignment="0" applyProtection="0"/>
    <xf numFmtId="0" fontId="35" fillId="0" borderId="0"/>
    <xf numFmtId="0" fontId="3" fillId="0" borderId="0"/>
    <xf numFmtId="43" fontId="3" fillId="0" borderId="0" applyFont="0" applyFill="0" applyBorder="0" applyAlignment="0" applyProtection="0"/>
    <xf numFmtId="0" fontId="1" fillId="0" borderId="0"/>
    <xf numFmtId="0" fontId="36" fillId="0" borderId="0">
      <alignment vertical="top"/>
    </xf>
    <xf numFmtId="0" fontId="37" fillId="0" borderId="0"/>
    <xf numFmtId="43" fontId="37" fillId="0" borderId="0" applyFont="0" applyFill="0" applyBorder="0" applyAlignment="0" applyProtection="0"/>
    <xf numFmtId="9" fontId="37" fillId="0" borderId="0" applyFont="0" applyFill="0" applyBorder="0" applyAlignment="0" applyProtection="0"/>
    <xf numFmtId="0" fontId="38" fillId="0" borderId="0"/>
    <xf numFmtId="43" fontId="39" fillId="0" borderId="0" applyFont="0" applyFill="0" applyBorder="0" applyAlignment="0" applyProtection="0"/>
    <xf numFmtId="0" fontId="35" fillId="0" borderId="0"/>
    <xf numFmtId="43" fontId="35" fillId="0" borderId="0" applyFont="0" applyFill="0" applyBorder="0" applyAlignment="0" applyProtection="0"/>
    <xf numFmtId="0" fontId="37" fillId="0" borderId="0"/>
    <xf numFmtId="0" fontId="40" fillId="0" borderId="0"/>
    <xf numFmtId="0" fontId="1" fillId="0" borderId="0"/>
    <xf numFmtId="0" fontId="3" fillId="0" borderId="0"/>
    <xf numFmtId="43" fontId="1" fillId="0" borderId="0" applyFont="0" applyFill="0" applyBorder="0" applyAlignment="0" applyProtection="0"/>
    <xf numFmtId="43" fontId="4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171" fontId="3" fillId="0" borderId="0"/>
    <xf numFmtId="43" fontId="1" fillId="0" borderId="0" applyFont="0" applyFill="0" applyBorder="0" applyAlignment="0" applyProtection="0"/>
    <xf numFmtId="0" fontId="37" fillId="0" borderId="0"/>
    <xf numFmtId="43"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0" fontId="1" fillId="0" borderId="0"/>
    <xf numFmtId="43" fontId="42" fillId="0" borderId="0" applyFont="0" applyFill="0" applyBorder="0" applyAlignment="0" applyProtection="0"/>
    <xf numFmtId="0" fontId="1" fillId="0" borderId="0"/>
    <xf numFmtId="43" fontId="1" fillId="0" borderId="0" applyFont="0" applyFill="0" applyBorder="0" applyAlignment="0" applyProtection="0"/>
    <xf numFmtId="43" fontId="3" fillId="0" borderId="0" applyFont="0" applyFill="0" applyBorder="0" applyAlignment="0" applyProtection="0"/>
    <xf numFmtId="43" fontId="37" fillId="0" borderId="0" applyFont="0" applyFill="0" applyBorder="0" applyAlignment="0" applyProtection="0"/>
    <xf numFmtId="43" fontId="39"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43" fontId="4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42" fillId="0" borderId="0" applyFont="0" applyFill="0" applyBorder="0" applyAlignment="0" applyProtection="0"/>
    <xf numFmtId="43" fontId="1" fillId="0" borderId="0" applyFont="0" applyFill="0" applyBorder="0" applyAlignment="0" applyProtection="0"/>
    <xf numFmtId="0" fontId="43" fillId="0" borderId="0"/>
    <xf numFmtId="0" fontId="3" fillId="0" borderId="0"/>
    <xf numFmtId="43" fontId="3" fillId="0" borderId="0" applyFont="0" applyFill="0" applyBorder="0" applyAlignment="0" applyProtection="0"/>
    <xf numFmtId="0" fontId="3" fillId="0" borderId="0"/>
  </cellStyleXfs>
  <cellXfs count="343">
    <xf numFmtId="0" fontId="0" fillId="0" borderId="0" xfId="0"/>
    <xf numFmtId="0" fontId="1" fillId="0" borderId="0" xfId="0" applyFont="1"/>
    <xf numFmtId="0" fontId="4" fillId="2" borderId="0" xfId="3" applyFont="1" applyFill="1" applyBorder="1" applyAlignment="1">
      <alignment horizontal="center" vertical="center" wrapText="1"/>
    </xf>
    <xf numFmtId="0" fontId="4" fillId="2" borderId="0" xfId="3" applyFont="1" applyFill="1" applyBorder="1" applyAlignment="1">
      <alignment horizontal="left" vertical="center" wrapText="1"/>
    </xf>
    <xf numFmtId="165" fontId="4" fillId="2" borderId="0" xfId="2" applyNumberFormat="1" applyFont="1" applyFill="1" applyBorder="1" applyAlignment="1">
      <alignment horizontal="center" vertical="center" wrapText="1"/>
    </xf>
    <xf numFmtId="3" fontId="6" fillId="3" borderId="1" xfId="3" applyNumberFormat="1" applyFont="1" applyFill="1" applyBorder="1" applyAlignment="1">
      <alignment horizontal="center" vertical="center" wrapText="1"/>
    </xf>
    <xf numFmtId="0" fontId="7" fillId="0" borderId="0" xfId="0" applyFont="1"/>
    <xf numFmtId="3" fontId="5" fillId="3" borderId="1" xfId="3" applyNumberFormat="1" applyFont="1" applyFill="1" applyBorder="1" applyAlignment="1">
      <alignment horizontal="center" vertical="center" wrapText="1"/>
    </xf>
    <xf numFmtId="0" fontId="4" fillId="0" borderId="0" xfId="3" applyFont="1" applyFill="1" applyBorder="1" applyAlignment="1">
      <alignment horizontal="center" vertical="center" wrapText="1"/>
    </xf>
    <xf numFmtId="165" fontId="4" fillId="0" borderId="0" xfId="2" applyNumberFormat="1" applyFont="1" applyFill="1" applyBorder="1" applyAlignment="1">
      <alignment horizontal="center" vertical="center" wrapText="1"/>
    </xf>
    <xf numFmtId="3" fontId="4" fillId="0" borderId="0" xfId="3" applyNumberFormat="1" applyFont="1" applyFill="1" applyBorder="1" applyAlignment="1">
      <alignment horizontal="center" vertical="center" wrapText="1"/>
    </xf>
    <xf numFmtId="0" fontId="8" fillId="4" borderId="0" xfId="3" applyFont="1" applyFill="1" applyBorder="1" applyAlignment="1">
      <alignment horizontal="center" vertical="center" wrapText="1"/>
    </xf>
    <xf numFmtId="0" fontId="8" fillId="4" borderId="0" xfId="3" applyFont="1" applyFill="1" applyBorder="1" applyAlignment="1">
      <alignment horizontal="left" vertical="center" wrapText="1"/>
    </xf>
    <xf numFmtId="165" fontId="8" fillId="4" borderId="0" xfId="2" applyNumberFormat="1" applyFont="1" applyFill="1" applyBorder="1" applyAlignment="1">
      <alignment horizontal="center" vertical="center" wrapText="1"/>
    </xf>
    <xf numFmtId="3" fontId="8" fillId="4" borderId="0" xfId="3" applyNumberFormat="1" applyFont="1" applyFill="1" applyBorder="1" applyAlignment="1">
      <alignment horizontal="center" vertical="center" wrapText="1"/>
    </xf>
    <xf numFmtId="164" fontId="8" fillId="5" borderId="4" xfId="1" applyFont="1" applyFill="1" applyBorder="1" applyAlignment="1">
      <alignment horizontal="left" vertical="center" wrapText="1"/>
    </xf>
    <xf numFmtId="164" fontId="8" fillId="2" borderId="0" xfId="1" applyFont="1" applyFill="1" applyBorder="1" applyAlignment="1">
      <alignment vertical="center" wrapText="1"/>
    </xf>
    <xf numFmtId="0" fontId="8" fillId="2" borderId="0" xfId="3" applyFont="1" applyFill="1" applyBorder="1" applyAlignment="1">
      <alignment horizontal="center" vertical="center" wrapText="1"/>
    </xf>
    <xf numFmtId="164" fontId="8" fillId="2" borderId="0" xfId="1" quotePrefix="1" applyFont="1" applyFill="1" applyBorder="1" applyAlignment="1">
      <alignment horizontal="center" vertical="center" wrapText="1"/>
    </xf>
    <xf numFmtId="0" fontId="8" fillId="2" borderId="0" xfId="3" applyFont="1" applyFill="1" applyBorder="1" applyAlignment="1">
      <alignment horizontal="left" vertical="center" wrapText="1"/>
    </xf>
    <xf numFmtId="3" fontId="8" fillId="2" borderId="0" xfId="3" applyNumberFormat="1" applyFont="1" applyFill="1" applyBorder="1" applyAlignment="1">
      <alignment horizontal="center" vertical="center" wrapText="1"/>
    </xf>
    <xf numFmtId="165" fontId="8" fillId="2" borderId="0" xfId="2" quotePrefix="1" applyNumberFormat="1" applyFont="1" applyFill="1" applyBorder="1" applyAlignment="1">
      <alignment horizontal="center" vertical="center" wrapText="1"/>
    </xf>
    <xf numFmtId="166" fontId="8" fillId="0" borderId="0" xfId="4" applyNumberFormat="1" applyFont="1" applyFill="1" applyBorder="1" applyAlignment="1">
      <alignment horizontal="right" vertical="center" wrapText="1"/>
    </xf>
    <xf numFmtId="0" fontId="8" fillId="2" borderId="0" xfId="3" applyFont="1" applyFill="1" applyBorder="1" applyAlignment="1">
      <alignment vertical="center" wrapText="1"/>
    </xf>
    <xf numFmtId="0" fontId="8" fillId="2" borderId="0" xfId="3" applyFont="1" applyFill="1" applyBorder="1" applyAlignment="1">
      <alignment horizontal="right" vertical="center"/>
    </xf>
    <xf numFmtId="10" fontId="8" fillId="2" borderId="0" xfId="3" applyNumberFormat="1" applyFont="1" applyFill="1" applyBorder="1" applyAlignment="1">
      <alignment horizontal="left" vertical="center" wrapText="1"/>
    </xf>
    <xf numFmtId="3" fontId="8" fillId="2" borderId="0" xfId="3" applyNumberFormat="1" applyFont="1" applyFill="1" applyBorder="1" applyAlignment="1">
      <alignment vertical="center" wrapText="1"/>
    </xf>
    <xf numFmtId="0" fontId="8" fillId="5" borderId="4" xfId="3" applyFont="1" applyFill="1" applyBorder="1" applyAlignment="1">
      <alignment horizontal="left" vertical="center" wrapText="1"/>
    </xf>
    <xf numFmtId="165" fontId="8" fillId="2" borderId="0" xfId="2" applyNumberFormat="1" applyFont="1" applyFill="1" applyBorder="1" applyAlignment="1">
      <alignment horizontal="right" vertical="center"/>
    </xf>
    <xf numFmtId="0" fontId="8" fillId="2" borderId="0" xfId="3" applyFont="1" applyFill="1" applyBorder="1" applyAlignment="1">
      <alignment horizontal="center" vertical="center"/>
    </xf>
    <xf numFmtId="0" fontId="7" fillId="0" borderId="0" xfId="0" applyFont="1" applyBorder="1" applyAlignment="1">
      <alignment horizontal="center" vertical="center"/>
    </xf>
    <xf numFmtId="0" fontId="10" fillId="2" borderId="0" xfId="3" quotePrefix="1" applyFont="1" applyFill="1" applyBorder="1" applyAlignment="1">
      <alignment horizontal="center" vertical="center" wrapText="1"/>
    </xf>
    <xf numFmtId="0" fontId="8" fillId="2" borderId="0" xfId="3" quotePrefix="1" applyFont="1" applyFill="1" applyBorder="1" applyAlignment="1">
      <alignment horizontal="center" vertical="center" wrapText="1"/>
    </xf>
    <xf numFmtId="0" fontId="9" fillId="2" borderId="0" xfId="3" applyFont="1" applyFill="1" applyBorder="1" applyAlignment="1">
      <alignment vertical="center"/>
    </xf>
    <xf numFmtId="0" fontId="8" fillId="2" borderId="0" xfId="3" applyFont="1" applyFill="1" applyBorder="1" applyAlignment="1">
      <alignment vertical="center"/>
    </xf>
    <xf numFmtId="0" fontId="8" fillId="2" borderId="0" xfId="3" applyFont="1" applyFill="1" applyBorder="1" applyAlignment="1">
      <alignment horizontal="center"/>
    </xf>
    <xf numFmtId="0" fontId="8" fillId="2" borderId="0" xfId="3" applyFont="1" applyFill="1" applyBorder="1"/>
    <xf numFmtId="165" fontId="8" fillId="2" borderId="0" xfId="2" applyNumberFormat="1" applyFont="1" applyFill="1" applyBorder="1"/>
    <xf numFmtId="3" fontId="8" fillId="2" borderId="0" xfId="3" applyNumberFormat="1" applyFont="1" applyFill="1" applyBorder="1"/>
    <xf numFmtId="0" fontId="1" fillId="0" borderId="0" xfId="0" applyFont="1" applyAlignment="1">
      <alignment horizontal="center"/>
    </xf>
    <xf numFmtId="165" fontId="1" fillId="0" borderId="0" xfId="2" applyNumberFormat="1" applyFont="1"/>
    <xf numFmtId="0" fontId="11" fillId="2" borderId="0" xfId="3" applyFont="1" applyFill="1" applyBorder="1" applyAlignment="1">
      <alignment horizontal="center" vertical="center" wrapText="1"/>
    </xf>
    <xf numFmtId="0" fontId="10" fillId="2" borderId="0" xfId="3" applyFont="1" applyFill="1" applyBorder="1" applyAlignment="1">
      <alignment horizontal="center" vertical="center" wrapText="1"/>
    </xf>
    <xf numFmtId="166" fontId="11" fillId="0" borderId="0" xfId="1" applyNumberFormat="1" applyFont="1" applyFill="1" applyBorder="1" applyAlignment="1">
      <alignment horizontal="center" vertical="center"/>
    </xf>
    <xf numFmtId="0" fontId="5" fillId="3" borderId="1" xfId="3" applyFont="1" applyFill="1" applyBorder="1" applyAlignment="1">
      <alignment horizontal="center" vertical="center" wrapText="1"/>
    </xf>
    <xf numFmtId="0" fontId="12" fillId="3" borderId="1" xfId="3" applyFont="1" applyFill="1" applyBorder="1" applyAlignment="1">
      <alignment horizontal="center" vertical="center" wrapText="1"/>
    </xf>
    <xf numFmtId="166" fontId="5" fillId="3" borderId="7" xfId="1" applyNumberFormat="1" applyFont="1" applyFill="1" applyBorder="1" applyAlignment="1">
      <alignment horizontal="center" vertical="center" wrapText="1"/>
    </xf>
    <xf numFmtId="3" fontId="9" fillId="2" borderId="0" xfId="3" applyNumberFormat="1" applyFont="1" applyFill="1" applyBorder="1" applyAlignment="1">
      <alignment horizontal="right" vertical="center" wrapText="1"/>
    </xf>
    <xf numFmtId="3" fontId="9" fillId="2" borderId="0" xfId="3" applyNumberFormat="1" applyFont="1" applyFill="1" applyBorder="1" applyAlignment="1">
      <alignment horizontal="center" vertical="center" wrapText="1"/>
    </xf>
    <xf numFmtId="166" fontId="13" fillId="0" borderId="0" xfId="1" applyNumberFormat="1" applyFont="1" applyFill="1" applyBorder="1" applyAlignment="1">
      <alignment horizontal="right" vertical="center"/>
    </xf>
    <xf numFmtId="0" fontId="14" fillId="2" borderId="0" xfId="3" applyFont="1" applyFill="1" applyBorder="1" applyAlignment="1">
      <alignment horizontal="center" vertical="center" wrapText="1"/>
    </xf>
    <xf numFmtId="0" fontId="9" fillId="5" borderId="0" xfId="3" applyFont="1" applyFill="1" applyBorder="1" applyAlignment="1">
      <alignment vertical="center" wrapText="1"/>
    </xf>
    <xf numFmtId="166" fontId="8" fillId="0" borderId="0" xfId="1" applyNumberFormat="1" applyFont="1" applyFill="1" applyBorder="1" applyAlignment="1">
      <alignment vertical="center"/>
    </xf>
    <xf numFmtId="3" fontId="10" fillId="2" borderId="0" xfId="3" applyNumberFormat="1" applyFont="1" applyFill="1" applyBorder="1" applyAlignment="1">
      <alignment horizontal="center" vertical="center" wrapText="1"/>
    </xf>
    <xf numFmtId="166" fontId="10" fillId="0" borderId="0" xfId="4" applyNumberFormat="1" applyFont="1" applyFill="1" applyBorder="1" applyAlignment="1">
      <alignment horizontal="right" vertical="center" wrapText="1"/>
    </xf>
    <xf numFmtId="0" fontId="9" fillId="2" borderId="0" xfId="3" applyFont="1" applyFill="1" applyBorder="1" applyAlignment="1">
      <alignment horizontal="center" vertical="center" wrapText="1"/>
    </xf>
    <xf numFmtId="166" fontId="10" fillId="0" borderId="0" xfId="1" applyNumberFormat="1" applyFont="1" applyFill="1" applyBorder="1" applyAlignment="1">
      <alignment horizontal="right"/>
    </xf>
    <xf numFmtId="0" fontId="10" fillId="0" borderId="0" xfId="3" applyFont="1" applyFill="1" applyBorder="1" applyAlignment="1">
      <alignment horizontal="center" vertical="center" wrapText="1"/>
    </xf>
    <xf numFmtId="166" fontId="11" fillId="0" borderId="0" xfId="1" applyNumberFormat="1" applyFont="1" applyFill="1" applyBorder="1" applyAlignment="1">
      <alignment horizontal="right" vertical="center"/>
    </xf>
    <xf numFmtId="166" fontId="11" fillId="0" borderId="0" xfId="1" applyNumberFormat="1" applyFont="1" applyFill="1" applyBorder="1" applyAlignment="1">
      <alignment horizontal="left" vertical="center"/>
    </xf>
    <xf numFmtId="166" fontId="10" fillId="0" borderId="0" xfId="1" applyNumberFormat="1" applyFont="1" applyFill="1" applyBorder="1" applyAlignment="1">
      <alignment horizontal="left" vertical="center"/>
    </xf>
    <xf numFmtId="0" fontId="8" fillId="0" borderId="0" xfId="3" applyFont="1" applyFill="1" applyBorder="1" applyAlignment="1">
      <alignment horizontal="center" vertical="center" wrapText="1"/>
    </xf>
    <xf numFmtId="0" fontId="10" fillId="2" borderId="0" xfId="3" applyFont="1" applyFill="1" applyBorder="1" applyAlignment="1">
      <alignment horizontal="left" vertical="center"/>
    </xf>
    <xf numFmtId="166" fontId="10" fillId="0" borderId="0" xfId="1" applyNumberFormat="1" applyFont="1" applyFill="1" applyBorder="1" applyAlignment="1">
      <alignment horizontal="right" vertical="center"/>
    </xf>
    <xf numFmtId="0" fontId="10" fillId="0" borderId="0" xfId="3" quotePrefix="1" applyFont="1" applyFill="1" applyBorder="1" applyAlignment="1">
      <alignment horizontal="center" vertical="center" wrapText="1"/>
    </xf>
    <xf numFmtId="167" fontId="9" fillId="2" borderId="8" xfId="3" applyNumberFormat="1" applyFont="1" applyFill="1" applyBorder="1" applyAlignment="1">
      <alignment horizontal="center" vertical="center" wrapText="1"/>
    </xf>
    <xf numFmtId="0" fontId="9" fillId="5" borderId="8" xfId="3" applyFont="1" applyFill="1" applyBorder="1" applyAlignment="1">
      <alignment vertical="center" wrapText="1"/>
    </xf>
    <xf numFmtId="0" fontId="8" fillId="2" borderId="8" xfId="3" applyFont="1" applyFill="1" applyBorder="1" applyAlignment="1">
      <alignment horizontal="center" vertical="center" wrapText="1"/>
    </xf>
    <xf numFmtId="166" fontId="10" fillId="0" borderId="8" xfId="1" applyNumberFormat="1" applyFont="1" applyFill="1" applyBorder="1" applyAlignment="1">
      <alignment vertical="center"/>
    </xf>
    <xf numFmtId="0" fontId="10" fillId="2" borderId="0" xfId="3" applyFont="1" applyFill="1" applyBorder="1" applyAlignment="1">
      <alignment horizontal="center" vertical="center"/>
    </xf>
    <xf numFmtId="167" fontId="9" fillId="2" borderId="0" xfId="3" applyNumberFormat="1" applyFont="1" applyFill="1" applyBorder="1" applyAlignment="1">
      <alignment horizontal="center" vertical="center" wrapText="1"/>
    </xf>
    <xf numFmtId="166" fontId="10" fillId="0" borderId="0" xfId="1" applyNumberFormat="1" applyFont="1" applyFill="1" applyBorder="1" applyAlignment="1">
      <alignment vertical="center"/>
    </xf>
    <xf numFmtId="3" fontId="10" fillId="0" borderId="0" xfId="4" applyNumberFormat="1" applyFont="1" applyFill="1" applyBorder="1" applyAlignment="1">
      <alignment horizontal="right" vertical="center" wrapText="1"/>
    </xf>
    <xf numFmtId="0" fontId="10" fillId="2" borderId="0" xfId="3" applyFont="1" applyFill="1" applyBorder="1" applyAlignment="1">
      <alignment horizontal="left" vertical="center" wrapText="1"/>
    </xf>
    <xf numFmtId="0" fontId="10" fillId="0" borderId="0" xfId="0" applyFont="1" applyBorder="1" applyAlignment="1">
      <alignment horizontal="left" vertical="center"/>
    </xf>
    <xf numFmtId="3" fontId="10" fillId="0" borderId="0" xfId="3" applyNumberFormat="1" applyFont="1" applyFill="1" applyBorder="1" applyAlignment="1">
      <alignment horizontal="center" vertical="center" wrapText="1"/>
    </xf>
    <xf numFmtId="167" fontId="8" fillId="2" borderId="0" xfId="3" applyNumberFormat="1" applyFont="1" applyFill="1" applyBorder="1" applyAlignment="1">
      <alignment horizontal="center" vertical="center" wrapText="1"/>
    </xf>
    <xf numFmtId="0" fontId="7" fillId="0" borderId="0" xfId="0" applyFont="1" applyFill="1" applyBorder="1" applyAlignment="1">
      <alignment vertical="center"/>
    </xf>
    <xf numFmtId="3" fontId="10" fillId="2" borderId="0" xfId="3" applyNumberFormat="1" applyFont="1" applyFill="1" applyBorder="1" applyAlignment="1">
      <alignment horizontal="center" vertical="center"/>
    </xf>
    <xf numFmtId="0" fontId="8" fillId="2" borderId="0" xfId="5" applyFont="1" applyFill="1" applyBorder="1" applyAlignment="1">
      <alignment horizontal="center" vertical="center"/>
    </xf>
    <xf numFmtId="166" fontId="8" fillId="2" borderId="8" xfId="3" applyNumberFormat="1" applyFont="1" applyFill="1" applyBorder="1" applyAlignment="1">
      <alignment vertical="center" wrapText="1"/>
    </xf>
    <xf numFmtId="0" fontId="9" fillId="2" borderId="0" xfId="5" applyFont="1" applyFill="1" applyBorder="1" applyAlignment="1">
      <alignment horizontal="center"/>
    </xf>
    <xf numFmtId="0" fontId="8" fillId="2" borderId="0" xfId="5" applyFont="1" applyFill="1" applyBorder="1" applyAlignment="1">
      <alignment horizontal="left" vertical="center"/>
    </xf>
    <xf numFmtId="0" fontId="8" fillId="2" borderId="0" xfId="5" applyFont="1" applyFill="1" applyBorder="1" applyAlignment="1">
      <alignment horizontal="center"/>
    </xf>
    <xf numFmtId="166" fontId="8" fillId="0" borderId="0" xfId="1" applyNumberFormat="1" applyFont="1" applyFill="1" applyBorder="1" applyAlignment="1">
      <alignment horizontal="right"/>
    </xf>
    <xf numFmtId="0" fontId="0" fillId="0" borderId="0" xfId="0" applyFont="1" applyAlignment="1">
      <alignment horizontal="center"/>
    </xf>
    <xf numFmtId="0" fontId="0" fillId="0" borderId="0" xfId="0" applyAlignment="1">
      <alignment horizontal="center" vertical="center"/>
    </xf>
    <xf numFmtId="0" fontId="0" fillId="0" borderId="0" xfId="0" applyAlignment="1">
      <alignment horizontal="center"/>
    </xf>
    <xf numFmtId="166" fontId="0" fillId="0" borderId="0" xfId="0" applyNumberFormat="1"/>
    <xf numFmtId="166" fontId="2" fillId="0" borderId="0" xfId="0" applyNumberFormat="1" applyFont="1"/>
    <xf numFmtId="164" fontId="0" fillId="0" borderId="0" xfId="1" applyFont="1"/>
    <xf numFmtId="166" fontId="0" fillId="0" borderId="0" xfId="1" applyNumberFormat="1" applyFont="1"/>
    <xf numFmtId="0" fontId="15" fillId="0" borderId="0" xfId="0" applyFont="1"/>
    <xf numFmtId="0" fontId="9" fillId="7" borderId="1" xfId="3" applyFont="1" applyFill="1" applyBorder="1" applyAlignment="1">
      <alignment horizontal="center" vertical="center" wrapText="1"/>
    </xf>
    <xf numFmtId="166" fontId="11" fillId="8" borderId="5" xfId="1" applyNumberFormat="1" applyFont="1" applyFill="1" applyBorder="1" applyAlignment="1">
      <alignment horizontal="right" vertical="center"/>
    </xf>
    <xf numFmtId="3" fontId="4" fillId="2" borderId="0" xfId="3" applyNumberFormat="1" applyFont="1" applyFill="1" applyBorder="1" applyAlignment="1">
      <alignment horizontal="right" vertical="center"/>
    </xf>
    <xf numFmtId="0" fontId="8" fillId="9" borderId="0" xfId="0" applyFont="1" applyFill="1" applyAlignment="1">
      <alignment vertical="center"/>
    </xf>
    <xf numFmtId="3" fontId="4" fillId="6" borderId="6" xfId="3" applyNumberFormat="1" applyFont="1" applyFill="1" applyBorder="1" applyAlignment="1">
      <alignment horizontal="right" vertical="center"/>
    </xf>
    <xf numFmtId="168" fontId="8" fillId="2" borderId="0" xfId="3" applyNumberFormat="1" applyFont="1" applyFill="1" applyBorder="1" applyAlignment="1">
      <alignment horizontal="center" vertical="center" wrapText="1"/>
    </xf>
    <xf numFmtId="169" fontId="8" fillId="2" borderId="0" xfId="3" quotePrefix="1" applyNumberFormat="1" applyFont="1" applyFill="1" applyBorder="1" applyAlignment="1">
      <alignment horizontal="center" vertical="center" wrapText="1"/>
    </xf>
    <xf numFmtId="3" fontId="8" fillId="2" borderId="5" xfId="3" applyNumberFormat="1" applyFont="1" applyFill="1" applyBorder="1" applyAlignment="1">
      <alignment vertical="center" wrapText="1"/>
    </xf>
    <xf numFmtId="3" fontId="4" fillId="2" borderId="6" xfId="3" applyNumberFormat="1" applyFont="1" applyFill="1" applyBorder="1" applyAlignment="1">
      <alignment horizontal="right" vertical="center"/>
    </xf>
    <xf numFmtId="0" fontId="0" fillId="8" borderId="0" xfId="0" applyFill="1"/>
    <xf numFmtId="0" fontId="10" fillId="0" borderId="0" xfId="3" applyFont="1" applyFill="1" applyBorder="1" applyAlignment="1">
      <alignment horizontal="left" vertical="center"/>
    </xf>
    <xf numFmtId="0" fontId="0" fillId="0" borderId="0" xfId="0" applyFill="1"/>
    <xf numFmtId="166" fontId="10" fillId="2" borderId="0" xfId="4" applyNumberFormat="1" applyFont="1" applyFill="1" applyBorder="1" applyAlignment="1">
      <alignment horizontal="right" vertical="center" wrapText="1"/>
    </xf>
    <xf numFmtId="166" fontId="9" fillId="8" borderId="5" xfId="1" applyNumberFormat="1" applyFont="1" applyFill="1" applyBorder="1" applyAlignment="1">
      <alignment horizontal="right" vertical="center"/>
    </xf>
    <xf numFmtId="166" fontId="4" fillId="10" borderId="6" xfId="1" applyNumberFormat="1" applyFont="1" applyFill="1" applyBorder="1" applyAlignment="1">
      <alignment horizontal="right" vertical="center"/>
    </xf>
    <xf numFmtId="0" fontId="5" fillId="3" borderId="1" xfId="3" applyFont="1" applyFill="1" applyBorder="1" applyAlignment="1">
      <alignment horizontal="center" vertical="center" wrapText="1"/>
    </xf>
    <xf numFmtId="3" fontId="9" fillId="2" borderId="0" xfId="3" applyNumberFormat="1" applyFont="1" applyFill="1" applyBorder="1" applyAlignment="1">
      <alignment horizontal="right" vertical="center" wrapText="1"/>
    </xf>
    <xf numFmtId="3" fontId="9" fillId="2" borderId="0" xfId="3" applyNumberFormat="1" applyFont="1" applyFill="1" applyBorder="1" applyAlignment="1">
      <alignment horizontal="right" vertical="center"/>
    </xf>
    <xf numFmtId="3" fontId="9" fillId="0" borderId="0" xfId="3" applyNumberFormat="1" applyFont="1" applyFill="1" applyBorder="1" applyAlignment="1">
      <alignment horizontal="right" vertical="center" wrapText="1"/>
    </xf>
    <xf numFmtId="0" fontId="11" fillId="2" borderId="0" xfId="3" applyFont="1" applyFill="1" applyBorder="1" applyAlignment="1">
      <alignment horizontal="center" vertical="center" wrapText="1"/>
    </xf>
    <xf numFmtId="166" fontId="9" fillId="0" borderId="0" xfId="1" applyNumberFormat="1" applyFont="1" applyFill="1" applyBorder="1" applyAlignment="1">
      <alignment vertical="center"/>
    </xf>
    <xf numFmtId="3" fontId="8" fillId="0" borderId="0" xfId="3" applyNumberFormat="1" applyFont="1" applyFill="1" applyBorder="1" applyAlignment="1">
      <alignment horizontal="right" vertical="center" wrapText="1"/>
    </xf>
    <xf numFmtId="166" fontId="11" fillId="0" borderId="0" xfId="1" applyNumberFormat="1" applyFont="1" applyFill="1" applyBorder="1" applyAlignment="1">
      <alignment horizontal="right"/>
    </xf>
    <xf numFmtId="166" fontId="11" fillId="0" borderId="0" xfId="1" applyNumberFormat="1" applyFont="1" applyFill="1" applyBorder="1" applyAlignment="1">
      <alignment vertical="center"/>
    </xf>
    <xf numFmtId="3" fontId="8" fillId="2" borderId="0" xfId="3" applyNumberFormat="1" applyFont="1" applyFill="1" applyBorder="1" applyAlignment="1">
      <alignment horizontal="right" vertical="center" wrapText="1"/>
    </xf>
    <xf numFmtId="3" fontId="8" fillId="2" borderId="0" xfId="3" applyNumberFormat="1" applyFont="1" applyFill="1" applyBorder="1" applyAlignment="1">
      <alignment horizontal="right" vertical="center"/>
    </xf>
    <xf numFmtId="167" fontId="9" fillId="0" borderId="0" xfId="3" applyNumberFormat="1" applyFont="1" applyFill="1" applyBorder="1" applyAlignment="1">
      <alignment horizontal="center" vertical="center" wrapText="1"/>
    </xf>
    <xf numFmtId="0" fontId="9" fillId="0" borderId="0" xfId="3" applyFont="1" applyFill="1" applyBorder="1" applyAlignment="1">
      <alignment vertical="center" wrapText="1"/>
    </xf>
    <xf numFmtId="0" fontId="4" fillId="2" borderId="0" xfId="5" applyFont="1" applyFill="1" applyBorder="1" applyAlignment="1">
      <alignment vertical="center"/>
    </xf>
    <xf numFmtId="166" fontId="16" fillId="0" borderId="6" xfId="1" applyNumberFormat="1" applyFont="1" applyFill="1" applyBorder="1" applyAlignment="1">
      <alignment horizontal="right" vertical="center"/>
    </xf>
    <xf numFmtId="166" fontId="10" fillId="2" borderId="0" xfId="1" applyNumberFormat="1" applyFont="1" applyFill="1" applyBorder="1" applyAlignment="1">
      <alignment horizontal="right" vertical="center"/>
    </xf>
    <xf numFmtId="0" fontId="4" fillId="2" borderId="0" xfId="3" applyFont="1" applyFill="1" applyBorder="1" applyAlignment="1">
      <alignment vertical="center"/>
    </xf>
    <xf numFmtId="166" fontId="1" fillId="0" borderId="0" xfId="1" applyNumberFormat="1" applyFont="1"/>
    <xf numFmtId="0" fontId="0" fillId="0" borderId="0" xfId="0" applyFont="1"/>
    <xf numFmtId="3" fontId="4" fillId="6" borderId="6" xfId="3" applyNumberFormat="1" applyFont="1" applyFill="1" applyBorder="1" applyAlignment="1">
      <alignment vertical="center"/>
    </xf>
    <xf numFmtId="3" fontId="4" fillId="0" borderId="0" xfId="3" applyNumberFormat="1" applyFont="1" applyFill="1" applyBorder="1" applyAlignment="1">
      <alignment horizontal="right" vertical="center"/>
    </xf>
    <xf numFmtId="164" fontId="0" fillId="0" borderId="0" xfId="0" applyNumberFormat="1"/>
    <xf numFmtId="3" fontId="1" fillId="0" borderId="0" xfId="0" applyNumberFormat="1" applyFont="1"/>
    <xf numFmtId="0" fontId="0" fillId="0" borderId="0" xfId="0" applyAlignment="1">
      <alignment horizontal="right"/>
    </xf>
    <xf numFmtId="0" fontId="4" fillId="2" borderId="0" xfId="3" applyFont="1" applyFill="1" applyBorder="1" applyAlignment="1">
      <alignment horizontal="center" vertical="center"/>
    </xf>
    <xf numFmtId="0" fontId="8" fillId="0" borderId="0" xfId="0" applyFont="1" applyBorder="1" applyAlignment="1">
      <alignment vertical="center"/>
    </xf>
    <xf numFmtId="166" fontId="8" fillId="2" borderId="0" xfId="4" applyNumberFormat="1" applyFont="1" applyFill="1" applyBorder="1" applyAlignment="1">
      <alignment horizontal="right" vertical="center" wrapText="1"/>
    </xf>
    <xf numFmtId="3" fontId="7" fillId="0" borderId="0" xfId="0" applyNumberFormat="1" applyFont="1"/>
    <xf numFmtId="3" fontId="10" fillId="2" borderId="0" xfId="4" applyNumberFormat="1" applyFont="1" applyFill="1" applyBorder="1" applyAlignment="1">
      <alignment horizontal="right" vertical="center" wrapText="1"/>
    </xf>
    <xf numFmtId="0" fontId="9" fillId="2" borderId="0" xfId="3" applyFont="1" applyFill="1" applyBorder="1" applyAlignment="1">
      <alignment vertical="center" wrapText="1"/>
    </xf>
    <xf numFmtId="0" fontId="0" fillId="8" borderId="13" xfId="0" applyFill="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0" xfId="0" applyAlignment="1"/>
    <xf numFmtId="1" fontId="0" fillId="0" borderId="16" xfId="0" applyNumberFormat="1" applyBorder="1" applyAlignment="1">
      <alignment horizontal="center" vertical="center"/>
    </xf>
    <xf numFmtId="3" fontId="17" fillId="2" borderId="0" xfId="3" applyNumberFormat="1" applyFont="1" applyFill="1" applyBorder="1" applyAlignment="1">
      <alignment vertical="center" wrapText="1"/>
    </xf>
    <xf numFmtId="167" fontId="16" fillId="2" borderId="0" xfId="3" applyNumberFormat="1" applyFont="1" applyFill="1" applyBorder="1" applyAlignment="1">
      <alignment horizontal="center" vertical="center" wrapText="1"/>
    </xf>
    <xf numFmtId="0" fontId="16" fillId="0" borderId="0" xfId="3" applyFont="1" applyFill="1" applyBorder="1" applyAlignment="1">
      <alignment horizontal="right" vertical="center" wrapText="1"/>
    </xf>
    <xf numFmtId="0" fontId="18" fillId="0" borderId="0" xfId="3" applyFont="1" applyFill="1" applyBorder="1" applyAlignment="1">
      <alignment horizontal="center" vertical="center" wrapText="1"/>
    </xf>
    <xf numFmtId="3" fontId="19" fillId="0" borderId="0" xfId="4" applyNumberFormat="1" applyFont="1" applyFill="1" applyBorder="1" applyAlignment="1">
      <alignment horizontal="right" vertical="center" wrapText="1"/>
    </xf>
    <xf numFmtId="0" fontId="20" fillId="0" borderId="0" xfId="0" applyFont="1"/>
    <xf numFmtId="0" fontId="8" fillId="0" borderId="0" xfId="3" applyFont="1" applyFill="1" applyBorder="1" applyAlignment="1">
      <alignment horizontal="left" vertical="center" wrapText="1"/>
    </xf>
    <xf numFmtId="168" fontId="8" fillId="0" borderId="0" xfId="3" applyNumberFormat="1" applyFont="1" applyFill="1" applyBorder="1" applyAlignment="1">
      <alignment horizontal="center" vertical="center" wrapText="1"/>
    </xf>
    <xf numFmtId="169" fontId="8" fillId="0" borderId="0" xfId="3" quotePrefix="1" applyNumberFormat="1" applyFont="1" applyFill="1" applyBorder="1" applyAlignment="1">
      <alignment horizontal="center" vertical="center" wrapText="1"/>
    </xf>
    <xf numFmtId="3" fontId="8" fillId="0" borderId="0" xfId="3" applyNumberFormat="1" applyFont="1" applyFill="1" applyBorder="1" applyAlignment="1">
      <alignment vertical="center" wrapText="1"/>
    </xf>
    <xf numFmtId="0" fontId="7" fillId="0" borderId="0" xfId="0" applyFont="1" applyFill="1"/>
    <xf numFmtId="0" fontId="8" fillId="8" borderId="0" xfId="3" applyFont="1" applyFill="1" applyBorder="1" applyAlignment="1">
      <alignment horizontal="center" vertical="center"/>
    </xf>
    <xf numFmtId="0" fontId="8" fillId="8" borderId="0" xfId="3" applyFont="1" applyFill="1" applyBorder="1" applyAlignment="1">
      <alignment horizontal="left" vertical="center" wrapText="1"/>
    </xf>
    <xf numFmtId="0" fontId="8" fillId="8" borderId="0" xfId="3" applyFont="1" applyFill="1" applyBorder="1" applyAlignment="1">
      <alignment horizontal="center" vertical="center" wrapText="1"/>
    </xf>
    <xf numFmtId="3" fontId="8" fillId="8" borderId="0" xfId="3" applyNumberFormat="1" applyFont="1" applyFill="1" applyBorder="1" applyAlignment="1">
      <alignment horizontal="center" vertical="center" wrapText="1"/>
    </xf>
    <xf numFmtId="165" fontId="8" fillId="8" borderId="0" xfId="2" quotePrefix="1" applyNumberFormat="1" applyFont="1" applyFill="1" applyBorder="1" applyAlignment="1">
      <alignment horizontal="center" vertical="center" wrapText="1"/>
    </xf>
    <xf numFmtId="164" fontId="8" fillId="8" borderId="0" xfId="1" quotePrefix="1" applyFont="1" applyFill="1" applyBorder="1" applyAlignment="1">
      <alignment horizontal="center" vertical="center" wrapText="1"/>
    </xf>
    <xf numFmtId="166" fontId="8" fillId="8" borderId="0" xfId="4" applyNumberFormat="1" applyFont="1" applyFill="1" applyBorder="1" applyAlignment="1">
      <alignment horizontal="right" vertical="center" wrapText="1"/>
    </xf>
    <xf numFmtId="3" fontId="17" fillId="8" borderId="0" xfId="3" applyNumberFormat="1" applyFont="1" applyFill="1" applyBorder="1" applyAlignment="1">
      <alignment vertical="center" wrapText="1"/>
    </xf>
    <xf numFmtId="0" fontId="7" fillId="8" borderId="0" xfId="0" applyFont="1" applyFill="1"/>
    <xf numFmtId="166" fontId="21" fillId="0" borderId="0" xfId="0" applyNumberFormat="1" applyFont="1"/>
    <xf numFmtId="0" fontId="10" fillId="8" borderId="0" xfId="3" applyFont="1" applyFill="1" applyBorder="1" applyAlignment="1">
      <alignment horizontal="left" vertical="center" wrapText="1"/>
    </xf>
    <xf numFmtId="3" fontId="10" fillId="8" borderId="0" xfId="3" applyNumberFormat="1" applyFont="1" applyFill="1" applyBorder="1" applyAlignment="1">
      <alignment horizontal="center" vertical="center" wrapText="1"/>
    </xf>
    <xf numFmtId="3" fontId="10" fillId="8" borderId="0" xfId="3" applyNumberFormat="1" applyFont="1" applyFill="1" applyBorder="1" applyAlignment="1">
      <alignment horizontal="center" vertical="center"/>
    </xf>
    <xf numFmtId="0" fontId="10" fillId="8" borderId="0" xfId="3" applyFont="1" applyFill="1" applyBorder="1" applyAlignment="1">
      <alignment horizontal="center" vertical="center"/>
    </xf>
    <xf numFmtId="166" fontId="10" fillId="8" borderId="0" xfId="1" applyNumberFormat="1" applyFont="1" applyFill="1" applyBorder="1" applyAlignment="1">
      <alignment horizontal="right" vertical="center"/>
    </xf>
    <xf numFmtId="164" fontId="0" fillId="8" borderId="0" xfId="1" applyFont="1" applyFill="1"/>
    <xf numFmtId="166" fontId="10" fillId="8" borderId="0" xfId="4" applyNumberFormat="1" applyFont="1" applyFill="1" applyBorder="1" applyAlignment="1">
      <alignment horizontal="right" vertical="center" wrapText="1"/>
    </xf>
    <xf numFmtId="0" fontId="8" fillId="8" borderId="0" xfId="0" applyFont="1" applyFill="1" applyBorder="1" applyAlignment="1">
      <alignment vertical="center"/>
    </xf>
    <xf numFmtId="0" fontId="10" fillId="8" borderId="0" xfId="3" applyFont="1" applyFill="1" applyBorder="1" applyAlignment="1">
      <alignment horizontal="center" vertical="center" wrapText="1"/>
    </xf>
    <xf numFmtId="166" fontId="5" fillId="3" borderId="9" xfId="1" applyNumberFormat="1" applyFont="1" applyFill="1" applyBorder="1" applyAlignment="1">
      <alignment horizontal="center" vertical="center" wrapText="1"/>
    </xf>
    <xf numFmtId="165" fontId="0" fillId="0" borderId="0" xfId="2" applyNumberFormat="1" applyFont="1"/>
    <xf numFmtId="43" fontId="1" fillId="0" borderId="0" xfId="0" applyNumberFormat="1" applyFont="1"/>
    <xf numFmtId="166" fontId="1" fillId="0" borderId="0" xfId="0" applyNumberFormat="1" applyFont="1"/>
    <xf numFmtId="166" fontId="1" fillId="0" borderId="6" xfId="0" applyNumberFormat="1" applyFont="1" applyBorder="1"/>
    <xf numFmtId="0" fontId="0" fillId="0" borderId="0" xfId="0"/>
    <xf numFmtId="0" fontId="22" fillId="0" borderId="0" xfId="0" applyFont="1"/>
    <xf numFmtId="0" fontId="23" fillId="0" borderId="0" xfId="0" applyFont="1"/>
    <xf numFmtId="0" fontId="23" fillId="2" borderId="0" xfId="0" applyFont="1" applyFill="1" applyAlignment="1">
      <alignment horizontal="center"/>
    </xf>
    <xf numFmtId="0" fontId="23" fillId="2" borderId="0" xfId="0" applyFont="1" applyFill="1"/>
    <xf numFmtId="0" fontId="22" fillId="2" borderId="2" xfId="0" applyFont="1" applyFill="1" applyBorder="1" applyAlignment="1"/>
    <xf numFmtId="0" fontId="24" fillId="2" borderId="19" xfId="0" applyFont="1" applyFill="1" applyBorder="1" applyAlignment="1">
      <alignment horizontal="center" vertical="center" wrapText="1"/>
    </xf>
    <xf numFmtId="0" fontId="23" fillId="2" borderId="1" xfId="0" applyFont="1" applyFill="1" applyBorder="1" applyAlignment="1">
      <alignment horizontal="center"/>
    </xf>
    <xf numFmtId="0" fontId="0" fillId="2" borderId="1" xfId="0" applyFont="1" applyFill="1" applyBorder="1" applyAlignment="1">
      <alignment horizontal="left"/>
    </xf>
    <xf numFmtId="0" fontId="0" fillId="2" borderId="18" xfId="0" applyFont="1" applyFill="1" applyBorder="1" applyAlignment="1">
      <alignment horizontal="right" vertical="center"/>
    </xf>
    <xf numFmtId="0" fontId="0" fillId="2" borderId="1" xfId="0" applyFont="1" applyFill="1" applyBorder="1" applyAlignment="1">
      <alignment horizontal="center"/>
    </xf>
    <xf numFmtId="0" fontId="0" fillId="2" borderId="1" xfId="0" applyFont="1" applyFill="1" applyBorder="1"/>
    <xf numFmtId="43" fontId="0" fillId="2" borderId="1" xfId="7" applyFont="1" applyFill="1" applyBorder="1"/>
    <xf numFmtId="0" fontId="0" fillId="2" borderId="19" xfId="0" applyFont="1" applyFill="1" applyBorder="1"/>
    <xf numFmtId="166" fontId="0" fillId="2" borderId="18" xfId="7" applyNumberFormat="1" applyFont="1" applyFill="1" applyBorder="1" applyAlignment="1">
      <alignment horizontal="right" vertical="center"/>
    </xf>
    <xf numFmtId="166" fontId="0" fillId="2" borderId="1" xfId="7" applyNumberFormat="1" applyFont="1" applyFill="1" applyBorder="1"/>
    <xf numFmtId="166" fontId="0" fillId="2" borderId="1" xfId="0" applyNumberFormat="1" applyFont="1" applyFill="1" applyBorder="1"/>
    <xf numFmtId="0" fontId="25" fillId="2" borderId="1" xfId="0" applyFont="1" applyFill="1" applyBorder="1" applyAlignment="1">
      <alignment horizontal="left" vertical="center" wrapText="1"/>
    </xf>
    <xf numFmtId="0" fontId="0" fillId="2" borderId="1" xfId="0" applyFont="1" applyFill="1" applyBorder="1" applyAlignment="1">
      <alignment horizontal="center" vertical="center"/>
    </xf>
    <xf numFmtId="0" fontId="0" fillId="2" borderId="1" xfId="0" applyFont="1" applyFill="1" applyBorder="1" applyAlignment="1">
      <alignment wrapText="1"/>
    </xf>
    <xf numFmtId="0" fontId="23" fillId="0" borderId="1" xfId="0" applyFont="1" applyBorder="1"/>
    <xf numFmtId="43" fontId="23" fillId="0" borderId="1" xfId="7" applyFont="1" applyBorder="1"/>
    <xf numFmtId="0" fontId="0" fillId="2" borderId="0" xfId="0" applyFont="1" applyFill="1" applyBorder="1"/>
    <xf numFmtId="0" fontId="0" fillId="2" borderId="1" xfId="0" applyFont="1" applyFill="1" applyBorder="1" applyAlignment="1">
      <alignment horizontal="right" vertical="center"/>
    </xf>
    <xf numFmtId="0" fontId="23" fillId="0" borderId="0" xfId="0" applyFont="1" applyBorder="1"/>
    <xf numFmtId="0" fontId="23" fillId="0" borderId="0" xfId="0" applyFont="1" applyBorder="1" applyAlignment="1">
      <alignment horizontal="center"/>
    </xf>
    <xf numFmtId="43" fontId="23" fillId="0" borderId="0" xfId="7" applyFont="1" applyBorder="1"/>
    <xf numFmtId="0" fontId="4" fillId="11" borderId="3" xfId="0" applyFont="1" applyFill="1" applyBorder="1" applyAlignment="1">
      <alignment vertical="center"/>
    </xf>
    <xf numFmtId="166" fontId="4" fillId="2" borderId="21" xfId="0" applyNumberFormat="1" applyFont="1" applyFill="1" applyBorder="1"/>
    <xf numFmtId="0" fontId="0" fillId="2" borderId="9" xfId="0" applyFont="1" applyFill="1" applyBorder="1"/>
    <xf numFmtId="166" fontId="0" fillId="2" borderId="1" xfId="7" applyNumberFormat="1" applyFont="1" applyFill="1" applyBorder="1" applyAlignment="1">
      <alignment horizontal="right" vertical="center"/>
    </xf>
    <xf numFmtId="166" fontId="0" fillId="2" borderId="1" xfId="7" applyNumberFormat="1" applyFont="1" applyFill="1" applyBorder="1" applyAlignment="1">
      <alignment horizontal="center" vertical="center"/>
    </xf>
    <xf numFmtId="0" fontId="26" fillId="2" borderId="1" xfId="0" applyFont="1" applyFill="1" applyBorder="1"/>
    <xf numFmtId="0" fontId="23" fillId="2" borderId="18" xfId="0" applyFont="1" applyFill="1" applyBorder="1" applyAlignment="1">
      <alignment horizontal="right" vertical="center"/>
    </xf>
    <xf numFmtId="0" fontId="0" fillId="2" borderId="22" xfId="0" applyFont="1" applyFill="1" applyBorder="1"/>
    <xf numFmtId="166" fontId="4" fillId="2" borderId="6" xfId="0" applyNumberFormat="1" applyFont="1" applyFill="1" applyBorder="1"/>
    <xf numFmtId="166" fontId="0" fillId="2" borderId="0" xfId="7" applyNumberFormat="1" applyFont="1" applyFill="1" applyBorder="1" applyAlignment="1">
      <alignment horizontal="right" vertical="center"/>
    </xf>
    <xf numFmtId="0" fontId="0" fillId="2" borderId="2" xfId="0" applyFont="1" applyFill="1" applyBorder="1"/>
    <xf numFmtId="43" fontId="23" fillId="2" borderId="0" xfId="0" applyNumberFormat="1" applyFont="1" applyFill="1"/>
    <xf numFmtId="9" fontId="23" fillId="2" borderId="0" xfId="2" applyFont="1" applyFill="1"/>
    <xf numFmtId="0" fontId="0" fillId="0" borderId="1" xfId="0" applyBorder="1" applyAlignment="1">
      <alignment horizontal="center" vertical="center"/>
    </xf>
    <xf numFmtId="0" fontId="0" fillId="0" borderId="0" xfId="0" applyAlignment="1">
      <alignment vertical="top"/>
    </xf>
    <xf numFmtId="0" fontId="27" fillId="2" borderId="0" xfId="0" applyFont="1" applyFill="1"/>
    <xf numFmtId="0" fontId="23" fillId="0" borderId="0" xfId="0" applyFont="1" applyAlignment="1">
      <alignment horizontal="center"/>
    </xf>
    <xf numFmtId="0" fontId="0" fillId="2" borderId="18" xfId="0" applyFont="1" applyFill="1" applyBorder="1" applyAlignment="1">
      <alignment horizontal="center"/>
    </xf>
    <xf numFmtId="0" fontId="23" fillId="0" borderId="18" xfId="0" applyFont="1" applyBorder="1" applyAlignment="1">
      <alignment horizontal="center"/>
    </xf>
    <xf numFmtId="0" fontId="0" fillId="0" borderId="1" xfId="0" applyBorder="1" applyAlignment="1">
      <alignment vertical="top"/>
    </xf>
    <xf numFmtId="0" fontId="25" fillId="2" borderId="1" xfId="0" applyFont="1" applyFill="1" applyBorder="1"/>
    <xf numFmtId="0" fontId="8" fillId="2" borderId="1" xfId="0" applyFont="1" applyFill="1" applyBorder="1" applyAlignment="1">
      <alignment horizontal="center"/>
    </xf>
    <xf numFmtId="0" fontId="7" fillId="2" borderId="1" xfId="0" applyFont="1" applyFill="1" applyBorder="1" applyAlignment="1">
      <alignment horizontal="center"/>
    </xf>
    <xf numFmtId="0" fontId="7" fillId="2" borderId="1" xfId="0" applyFont="1" applyFill="1" applyBorder="1" applyAlignment="1">
      <alignment horizontal="center" vertical="center"/>
    </xf>
    <xf numFmtId="0" fontId="8" fillId="0" borderId="1" xfId="0" applyFont="1" applyBorder="1" applyAlignment="1">
      <alignment horizontal="center"/>
    </xf>
    <xf numFmtId="0" fontId="8" fillId="0" borderId="1" xfId="0" applyFont="1" applyBorder="1"/>
    <xf numFmtId="0" fontId="8" fillId="2" borderId="2" xfId="0" applyFont="1" applyFill="1" applyBorder="1" applyAlignment="1">
      <alignment horizontal="center" vertical="center"/>
    </xf>
    <xf numFmtId="166" fontId="8" fillId="2" borderId="1" xfId="7" applyNumberFormat="1" applyFont="1" applyFill="1" applyBorder="1"/>
    <xf numFmtId="1" fontId="8" fillId="2" borderId="1" xfId="0" applyNumberFormat="1" applyFont="1" applyFill="1" applyBorder="1" applyAlignment="1">
      <alignment horizontal="center"/>
    </xf>
    <xf numFmtId="3" fontId="8" fillId="2" borderId="1" xfId="0" applyNumberFormat="1" applyFont="1" applyFill="1" applyBorder="1" applyAlignment="1">
      <alignment horizontal="center"/>
    </xf>
    <xf numFmtId="0" fontId="8" fillId="2" borderId="1" xfId="0" applyFont="1" applyFill="1" applyBorder="1" applyAlignment="1">
      <alignment horizontal="right" vertical="center"/>
    </xf>
    <xf numFmtId="0" fontId="8" fillId="2" borderId="1" xfId="0" applyFont="1" applyFill="1" applyBorder="1"/>
    <xf numFmtId="166" fontId="7" fillId="2" borderId="1" xfId="7" applyNumberFormat="1" applyFont="1" applyFill="1" applyBorder="1" applyAlignment="1">
      <alignment horizontal="right" vertical="center"/>
    </xf>
    <xf numFmtId="0" fontId="7" fillId="2" borderId="1" xfId="0" applyFont="1" applyFill="1" applyBorder="1"/>
    <xf numFmtId="43" fontId="23" fillId="0" borderId="0" xfId="0" applyNumberFormat="1" applyFont="1"/>
    <xf numFmtId="0" fontId="0" fillId="0" borderId="0" xfId="0" applyAlignment="1">
      <alignment horizontal="center" vertical="center"/>
    </xf>
    <xf numFmtId="0" fontId="0" fillId="2" borderId="0" xfId="0" applyFont="1" applyFill="1" applyBorder="1" applyAlignment="1">
      <alignment horizontal="center"/>
    </xf>
    <xf numFmtId="166" fontId="0" fillId="2" borderId="22" xfId="7" applyNumberFormat="1" applyFont="1" applyFill="1" applyBorder="1"/>
    <xf numFmtId="166" fontId="7" fillId="2" borderId="0" xfId="7" applyNumberFormat="1" applyFont="1" applyFill="1" applyBorder="1" applyAlignment="1">
      <alignment horizontal="right" vertical="center"/>
    </xf>
    <xf numFmtId="0" fontId="7" fillId="2" borderId="0" xfId="0" applyFont="1" applyFill="1" applyBorder="1" applyAlignment="1">
      <alignment horizontal="center"/>
    </xf>
    <xf numFmtId="0" fontId="7" fillId="2" borderId="0" xfId="0" applyFont="1" applyFill="1" applyBorder="1"/>
    <xf numFmtId="0" fontId="8" fillId="2" borderId="0" xfId="0" applyFont="1" applyFill="1" applyBorder="1"/>
    <xf numFmtId="0" fontId="0" fillId="2" borderId="1" xfId="0" applyFill="1" applyBorder="1" applyAlignment="1">
      <alignment vertical="top"/>
    </xf>
    <xf numFmtId="3" fontId="23" fillId="2" borderId="0" xfId="0" applyNumberFormat="1" applyFont="1" applyFill="1" applyAlignment="1">
      <alignment horizontal="center" vertical="center"/>
    </xf>
    <xf numFmtId="3" fontId="0" fillId="0" borderId="0" xfId="0" applyNumberFormat="1" applyAlignment="1">
      <alignment horizontal="center" vertical="center"/>
    </xf>
    <xf numFmtId="3" fontId="23" fillId="0" borderId="0" xfId="0" applyNumberFormat="1" applyFont="1" applyAlignment="1">
      <alignment horizontal="center" vertical="center"/>
    </xf>
    <xf numFmtId="0" fontId="8" fillId="0" borderId="1" xfId="0" applyFont="1" applyFill="1" applyBorder="1" applyAlignment="1">
      <alignment horizontal="center"/>
    </xf>
    <xf numFmtId="0" fontId="23" fillId="0" borderId="0" xfId="0" applyFont="1" applyAlignment="1">
      <alignment wrapText="1"/>
    </xf>
    <xf numFmtId="166" fontId="0" fillId="0" borderId="0" xfId="0" applyNumberFormat="1"/>
    <xf numFmtId="0" fontId="0" fillId="8" borderId="1" xfId="0" applyFont="1" applyFill="1" applyBorder="1" applyAlignment="1">
      <alignment horizontal="left"/>
    </xf>
    <xf numFmtId="0" fontId="25" fillId="8" borderId="1" xfId="0" applyFont="1" applyFill="1" applyBorder="1" applyAlignment="1">
      <alignment horizontal="left" vertical="center" wrapText="1"/>
    </xf>
    <xf numFmtId="166" fontId="8" fillId="2" borderId="1" xfId="7" applyNumberFormat="1" applyFont="1" applyFill="1" applyBorder="1" applyAlignment="1">
      <alignment horizontal="center"/>
    </xf>
    <xf numFmtId="43" fontId="0" fillId="0" borderId="0" xfId="0" applyNumberFormat="1"/>
    <xf numFmtId="170" fontId="1" fillId="0" borderId="0" xfId="0" applyNumberFormat="1" applyFont="1"/>
    <xf numFmtId="3" fontId="8" fillId="8" borderId="0" xfId="3" applyNumberFormat="1" applyFont="1" applyFill="1" applyBorder="1" applyAlignment="1">
      <alignment vertical="center" wrapText="1"/>
    </xf>
    <xf numFmtId="166" fontId="16" fillId="0" borderId="0" xfId="1" applyNumberFormat="1" applyFont="1" applyFill="1" applyBorder="1" applyAlignment="1">
      <alignment horizontal="right" vertical="center"/>
    </xf>
    <xf numFmtId="0" fontId="29" fillId="2" borderId="0" xfId="0" applyFont="1" applyFill="1"/>
    <xf numFmtId="0" fontId="0" fillId="2" borderId="0" xfId="0" applyFill="1"/>
    <xf numFmtId="0" fontId="0" fillId="2" borderId="0" xfId="0" applyFill="1" applyAlignment="1">
      <alignment horizontal="right"/>
    </xf>
    <xf numFmtId="0" fontId="30" fillId="2" borderId="0" xfId="0" applyFont="1" applyFill="1" applyAlignment="1">
      <alignment horizontal="right"/>
    </xf>
    <xf numFmtId="0" fontId="30" fillId="2" borderId="0" xfId="0" applyFont="1" applyFill="1" applyAlignment="1">
      <alignment horizontal="center"/>
    </xf>
    <xf numFmtId="0" fontId="0" fillId="2" borderId="0" xfId="0" applyFont="1" applyFill="1"/>
    <xf numFmtId="166" fontId="1" fillId="2" borderId="0" xfId="1" applyNumberFormat="1" applyFont="1" applyFill="1" applyAlignment="1">
      <alignment horizontal="right"/>
    </xf>
    <xf numFmtId="0" fontId="7" fillId="2" borderId="0" xfId="0" applyFont="1" applyFill="1" applyAlignment="1">
      <alignment horizontal="center"/>
    </xf>
    <xf numFmtId="166" fontId="0" fillId="2" borderId="5" xfId="1" applyNumberFormat="1" applyFont="1" applyFill="1" applyBorder="1"/>
    <xf numFmtId="0" fontId="30" fillId="2" borderId="0" xfId="0" applyFont="1" applyFill="1"/>
    <xf numFmtId="9" fontId="7" fillId="2" borderId="0" xfId="0" applyNumberFormat="1" applyFont="1" applyFill="1" applyAlignment="1">
      <alignment horizontal="center"/>
    </xf>
    <xf numFmtId="166" fontId="0" fillId="2" borderId="2" xfId="0" applyNumberFormat="1" applyFill="1" applyBorder="1"/>
    <xf numFmtId="166" fontId="31" fillId="2" borderId="0" xfId="0" applyNumberFormat="1" applyFont="1" applyFill="1"/>
    <xf numFmtId="166" fontId="29" fillId="2" borderId="2" xfId="0" applyNumberFormat="1" applyFont="1" applyFill="1" applyBorder="1"/>
    <xf numFmtId="166" fontId="0" fillId="2" borderId="0" xfId="0" applyNumberFormat="1" applyFill="1"/>
    <xf numFmtId="166" fontId="0" fillId="2" borderId="0" xfId="1" applyNumberFormat="1" applyFont="1" applyFill="1" applyAlignment="1">
      <alignment horizontal="right"/>
    </xf>
    <xf numFmtId="166" fontId="0" fillId="2" borderId="3" xfId="0" applyNumberFormat="1" applyFill="1" applyBorder="1"/>
    <xf numFmtId="166" fontId="0" fillId="2" borderId="3" xfId="0" applyNumberFormat="1" applyFont="1" applyFill="1" applyBorder="1"/>
    <xf numFmtId="166" fontId="29" fillId="2" borderId="3" xfId="1" applyNumberFormat="1" applyFont="1" applyFill="1" applyBorder="1"/>
    <xf numFmtId="166" fontId="0" fillId="2" borderId="5" xfId="0" applyNumberFormat="1" applyFill="1" applyBorder="1"/>
    <xf numFmtId="166" fontId="29" fillId="2" borderId="6" xfId="1" applyNumberFormat="1" applyFont="1" applyFill="1" applyBorder="1"/>
    <xf numFmtId="166" fontId="29" fillId="2" borderId="0" xfId="1" applyNumberFormat="1" applyFont="1" applyFill="1" applyBorder="1"/>
    <xf numFmtId="166" fontId="1" fillId="2" borderId="5" xfId="1" applyNumberFormat="1" applyFont="1" applyFill="1" applyBorder="1"/>
    <xf numFmtId="166" fontId="7" fillId="2" borderId="0" xfId="1" applyNumberFormat="1" applyFont="1" applyFill="1" applyAlignment="1">
      <alignment horizontal="center"/>
    </xf>
    <xf numFmtId="166" fontId="0" fillId="2" borderId="2" xfId="1" applyNumberFormat="1" applyFont="1" applyFill="1" applyBorder="1"/>
    <xf numFmtId="166" fontId="0" fillId="2" borderId="19" xfId="1" applyNumberFormat="1" applyFont="1" applyFill="1" applyBorder="1"/>
    <xf numFmtId="166" fontId="0" fillId="2" borderId="3" xfId="1" applyNumberFormat="1" applyFont="1" applyFill="1" applyBorder="1"/>
    <xf numFmtId="0" fontId="0" fillId="2" borderId="0" xfId="0" quotePrefix="1" applyFill="1" applyAlignment="1">
      <alignment horizontal="right"/>
    </xf>
    <xf numFmtId="0" fontId="2" fillId="2" borderId="0" xfId="0" applyFont="1" applyFill="1"/>
    <xf numFmtId="166" fontId="0" fillId="2" borderId="0" xfId="1" applyNumberFormat="1" applyFont="1" applyFill="1"/>
    <xf numFmtId="166" fontId="30" fillId="2" borderId="6" xfId="0" applyNumberFormat="1" applyFont="1" applyFill="1" applyBorder="1"/>
    <xf numFmtId="166" fontId="32" fillId="2" borderId="0" xfId="0" applyNumberFormat="1" applyFont="1" applyFill="1" applyAlignment="1"/>
    <xf numFmtId="0" fontId="0" fillId="2" borderId="23" xfId="0" applyFill="1" applyBorder="1" applyAlignment="1">
      <alignment horizontal="center"/>
    </xf>
    <xf numFmtId="0" fontId="0" fillId="2" borderId="0" xfId="0" applyFill="1" applyBorder="1" applyAlignment="1">
      <alignment horizontal="center"/>
    </xf>
    <xf numFmtId="0" fontId="0" fillId="2" borderId="0" xfId="0" applyFill="1" applyAlignment="1">
      <alignment horizontal="center"/>
    </xf>
    <xf numFmtId="166" fontId="0" fillId="0" borderId="0" xfId="1" applyNumberFormat="1" applyFont="1" applyFill="1"/>
    <xf numFmtId="166" fontId="9" fillId="2" borderId="0" xfId="1" applyNumberFormat="1" applyFont="1" applyFill="1" applyBorder="1" applyAlignment="1">
      <alignment vertical="center"/>
    </xf>
    <xf numFmtId="3" fontId="9" fillId="0" borderId="0" xfId="3" applyNumberFormat="1" applyFont="1" applyFill="1" applyBorder="1" applyAlignment="1">
      <alignment horizontal="right" vertical="center" wrapText="1"/>
    </xf>
    <xf numFmtId="166" fontId="11" fillId="8" borderId="0" xfId="1" applyNumberFormat="1" applyFont="1" applyFill="1" applyBorder="1" applyAlignment="1">
      <alignment horizontal="right" vertical="center"/>
    </xf>
    <xf numFmtId="4" fontId="0" fillId="0" borderId="0" xfId="0" applyNumberFormat="1"/>
    <xf numFmtId="4" fontId="0" fillId="0" borderId="0" xfId="0" applyNumberFormat="1" applyFill="1"/>
    <xf numFmtId="0" fontId="0" fillId="0" borderId="0" xfId="0" applyNumberFormat="1"/>
    <xf numFmtId="0" fontId="11" fillId="2" borderId="0" xfId="3" applyFont="1" applyFill="1" applyBorder="1" applyAlignment="1">
      <alignment horizontal="center" vertical="center" wrapText="1"/>
    </xf>
    <xf numFmtId="0" fontId="5" fillId="3" borderId="1" xfId="3" applyFont="1" applyFill="1" applyBorder="1" applyAlignment="1">
      <alignment horizontal="center" vertical="center" wrapText="1"/>
    </xf>
    <xf numFmtId="0" fontId="4" fillId="2" borderId="0" xfId="3" applyFont="1" applyFill="1" applyBorder="1" applyAlignment="1">
      <alignment horizontal="center" vertical="center"/>
    </xf>
    <xf numFmtId="165" fontId="5" fillId="3" borderId="1" xfId="2" applyNumberFormat="1" applyFont="1" applyFill="1" applyBorder="1" applyAlignment="1">
      <alignment horizontal="center" vertical="center" wrapText="1"/>
    </xf>
    <xf numFmtId="165" fontId="5" fillId="3" borderId="2" xfId="2" applyNumberFormat="1" applyFont="1" applyFill="1" applyBorder="1" applyAlignment="1">
      <alignment horizontal="center" vertical="center" wrapText="1"/>
    </xf>
    <xf numFmtId="165" fontId="5" fillId="3" borderId="3" xfId="2" applyNumberFormat="1" applyFont="1" applyFill="1" applyBorder="1" applyAlignment="1">
      <alignment horizontal="center" vertical="center" wrapText="1"/>
    </xf>
    <xf numFmtId="3" fontId="9" fillId="0" borderId="0" xfId="3" applyNumberFormat="1" applyFont="1" applyFill="1" applyBorder="1" applyAlignment="1">
      <alignment horizontal="right" vertical="center" wrapText="1"/>
    </xf>
    <xf numFmtId="3" fontId="9" fillId="2" borderId="0" xfId="3" applyNumberFormat="1" applyFont="1" applyFill="1" applyBorder="1" applyAlignment="1">
      <alignment horizontal="right" vertical="center" wrapText="1"/>
    </xf>
    <xf numFmtId="3" fontId="9" fillId="2" borderId="0" xfId="3" applyNumberFormat="1" applyFont="1" applyFill="1" applyBorder="1" applyAlignment="1">
      <alignment horizontal="right" vertical="center"/>
    </xf>
    <xf numFmtId="0" fontId="9" fillId="2" borderId="0" xfId="5" applyFont="1" applyFill="1" applyBorder="1" applyAlignment="1">
      <alignment horizontal="right" vertical="center"/>
    </xf>
    <xf numFmtId="0" fontId="23" fillId="2" borderId="22" xfId="0" applyFont="1" applyFill="1" applyBorder="1" applyAlignment="1">
      <alignment horizontal="center" vertical="center" wrapText="1"/>
    </xf>
    <xf numFmtId="0" fontId="23"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0" fontId="22" fillId="2" borderId="1" xfId="0" applyFont="1" applyFill="1" applyBorder="1" applyAlignment="1">
      <alignment horizontal="center"/>
    </xf>
    <xf numFmtId="0" fontId="4" fillId="2" borderId="1" xfId="0" applyFont="1" applyFill="1" applyBorder="1" applyAlignment="1">
      <alignment horizontal="right" vertical="center"/>
    </xf>
    <xf numFmtId="0" fontId="4" fillId="2" borderId="1" xfId="0" applyFont="1" applyFill="1" applyBorder="1" applyAlignment="1">
      <alignment horizontal="center" vertical="center"/>
    </xf>
    <xf numFmtId="0" fontId="22" fillId="2" borderId="17" xfId="0" applyFont="1" applyFill="1" applyBorder="1" applyAlignment="1">
      <alignment horizontal="center"/>
    </xf>
    <xf numFmtId="0" fontId="22" fillId="2" borderId="18" xfId="0" applyFont="1" applyFill="1" applyBorder="1" applyAlignment="1">
      <alignment horizontal="center"/>
    </xf>
    <xf numFmtId="0" fontId="23" fillId="2" borderId="2" xfId="0" applyFont="1" applyFill="1" applyBorder="1" applyAlignment="1">
      <alignment horizontal="center" vertical="center" wrapText="1"/>
    </xf>
    <xf numFmtId="0" fontId="23" fillId="2" borderId="3" xfId="0" applyFont="1" applyFill="1" applyBorder="1" applyAlignment="1">
      <alignment horizontal="center" vertical="center" wrapText="1"/>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0" fontId="4" fillId="2" borderId="12" xfId="0" applyFont="1" applyFill="1" applyBorder="1" applyAlignment="1">
      <alignment horizontal="right" vertical="center"/>
    </xf>
    <xf numFmtId="0" fontId="4" fillId="2" borderId="20" xfId="0" applyFont="1" applyFill="1" applyBorder="1" applyAlignment="1">
      <alignment horizontal="righ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9" fillId="7" borderId="22" xfId="3" applyFont="1" applyFill="1" applyBorder="1" applyAlignment="1">
      <alignment horizontal="center" vertical="center" wrapText="1"/>
    </xf>
    <xf numFmtId="0" fontId="9" fillId="7" borderId="0" xfId="3" applyFont="1" applyFill="1" applyBorder="1" applyAlignment="1">
      <alignment horizontal="center" vertical="center" wrapText="1"/>
    </xf>
    <xf numFmtId="0" fontId="4" fillId="11" borderId="2" xfId="0" applyFont="1" applyFill="1" applyBorder="1" applyAlignment="1">
      <alignment horizontal="center" vertical="center"/>
    </xf>
    <xf numFmtId="0" fontId="4" fillId="11" borderId="3" xfId="0" applyFont="1" applyFill="1" applyBorder="1" applyAlignment="1">
      <alignment horizontal="center" vertical="center"/>
    </xf>
    <xf numFmtId="0" fontId="23" fillId="2" borderId="12" xfId="0" applyFont="1" applyFill="1" applyBorder="1" applyAlignment="1">
      <alignment horizontal="right" vertical="center"/>
    </xf>
    <xf numFmtId="0" fontId="23" fillId="2" borderId="20" xfId="0" applyFont="1" applyFill="1" applyBorder="1" applyAlignment="1">
      <alignment horizontal="right" vertical="center"/>
    </xf>
    <xf numFmtId="0" fontId="28" fillId="2" borderId="6" xfId="0" applyFont="1" applyFill="1" applyBorder="1" applyAlignment="1">
      <alignment horizontal="center"/>
    </xf>
    <xf numFmtId="166" fontId="5" fillId="3" borderId="11" xfId="1" applyNumberFormat="1" applyFont="1" applyFill="1" applyBorder="1" applyAlignment="1">
      <alignment horizontal="center" vertical="center" wrapText="1"/>
    </xf>
    <xf numFmtId="166" fontId="5" fillId="3" borderId="12" xfId="1" applyNumberFormat="1" applyFont="1" applyFill="1" applyBorder="1" applyAlignment="1">
      <alignment horizontal="center" vertical="center" wrapText="1"/>
    </xf>
    <xf numFmtId="166" fontId="5" fillId="3" borderId="9" xfId="1" applyNumberFormat="1" applyFont="1" applyFill="1" applyBorder="1" applyAlignment="1">
      <alignment horizontal="center" vertical="center" wrapText="1"/>
    </xf>
    <xf numFmtId="166" fontId="5" fillId="3" borderId="10" xfId="1" applyNumberFormat="1" applyFont="1" applyFill="1" applyBorder="1" applyAlignment="1">
      <alignment horizontal="center" vertical="center" wrapText="1"/>
    </xf>
    <xf numFmtId="0" fontId="0" fillId="0" borderId="0" xfId="0" applyAlignment="1">
      <alignment horizontal="center"/>
    </xf>
  </cellXfs>
  <cellStyles count="58">
    <cellStyle name="Comma" xfId="1" builtinId="3"/>
    <cellStyle name="Comma 10" xfId="29" xr:uid="{00000000-0005-0000-0000-000001000000}"/>
    <cellStyle name="Comma 10 2" xfId="49" xr:uid="{00000000-0005-0000-0000-000001000000}"/>
    <cellStyle name="Comma 15" xfId="40" xr:uid="{F2B1B07F-C850-4A5E-94F4-68F57809F675}"/>
    <cellStyle name="Comma 15 2" xfId="53" xr:uid="{F2B1B07F-C850-4A5E-94F4-68F57809F675}"/>
    <cellStyle name="Comma 2" xfId="6" xr:uid="{00000000-0005-0000-0000-000001000000}"/>
    <cellStyle name="Comma 2 14" xfId="14" xr:uid="{00000000-0005-0000-0000-000003000000}"/>
    <cellStyle name="Comma 2 14 2" xfId="42" xr:uid="{00000000-0005-0000-0000-000003000000}"/>
    <cellStyle name="Comma 2 2" xfId="25" xr:uid="{00000000-0005-0000-0000-000004000000}"/>
    <cellStyle name="Comma 2 2 2" xfId="46" xr:uid="{00000000-0005-0000-0000-000004000000}"/>
    <cellStyle name="Comma 2 2 3" xfId="56" xr:uid="{967BF2CE-CCD2-46EF-BC4C-BFFE5DC514C3}"/>
    <cellStyle name="Comma 2 3" xfId="41" xr:uid="{00000000-0005-0000-0000-000002000000}"/>
    <cellStyle name="Comma 2 4" xfId="10" xr:uid="{00000000-0005-0000-0000-000002000000}"/>
    <cellStyle name="Comma 3" xfId="7" xr:uid="{00000000-0005-0000-0000-000033000000}"/>
    <cellStyle name="Comma 3 2" xfId="33" xr:uid="{00000000-0005-0000-0000-000001000000}"/>
    <cellStyle name="Comma 3 2 2" xfId="51" xr:uid="{00000000-0005-0000-0000-000001000000}"/>
    <cellStyle name="Comma 3 3" xfId="19" xr:uid="{00000000-0005-0000-0000-000006000000}"/>
    <cellStyle name="Comma 3 3 2" xfId="44" xr:uid="{00000000-0005-0000-0000-000006000000}"/>
    <cellStyle name="Comma 3 4" xfId="47" xr:uid="{00000000-0005-0000-0000-000005000000}"/>
    <cellStyle name="Comma 4" xfId="4" xr:uid="{00000000-0005-0000-0000-000002000000}"/>
    <cellStyle name="Comma 4 2" xfId="50" xr:uid="{E666FF71-FD7F-4FE6-B9CC-397235C6A6DA}"/>
    <cellStyle name="Comma 4 3" xfId="31" xr:uid="{E666FF71-FD7F-4FE6-B9CC-397235C6A6DA}"/>
    <cellStyle name="Comma 4 3 2" xfId="38" xr:uid="{E4C61981-03FA-49FA-9ED6-E4C1334FA1B8}"/>
    <cellStyle name="Comma 4 3 2 2" xfId="52" xr:uid="{E4C61981-03FA-49FA-9ED6-E4C1334FA1B8}"/>
    <cellStyle name="Comma 5" xfId="24" xr:uid="{00000000-0005-0000-0000-000007000000}"/>
    <cellStyle name="Comma 5 2" xfId="45" xr:uid="{00000000-0005-0000-0000-000007000000}"/>
    <cellStyle name="Comma 6" xfId="17" xr:uid="{00000000-0005-0000-0000-000008000000}"/>
    <cellStyle name="Comma 6 2" xfId="28" xr:uid="{00000000-0005-0000-0000-000009000000}"/>
    <cellStyle name="Comma 6 2 2" xfId="48" xr:uid="{00000000-0005-0000-0000-000009000000}"/>
    <cellStyle name="Comma 6 3" xfId="43" xr:uid="{00000000-0005-0000-0000-000008000000}"/>
    <cellStyle name="Normal" xfId="0" builtinId="0"/>
    <cellStyle name="Normal 10" xfId="5" xr:uid="{00000000-0005-0000-0000-000004000000}"/>
    <cellStyle name="Normal 11" xfId="32" xr:uid="{D2763322-9AE2-472A-B9DB-0D01B86E494E}"/>
    <cellStyle name="Normal 11 3" xfId="16" xr:uid="{00000000-0005-0000-0000-00000C000000}"/>
    <cellStyle name="Normal 13" xfId="12" xr:uid="{00000000-0005-0000-0000-00000D000000}"/>
    <cellStyle name="Normal 2" xfId="9" xr:uid="{00000000-0005-0000-0000-00000E000000}"/>
    <cellStyle name="Normal 2 12" xfId="23" xr:uid="{00000000-0005-0000-0000-00000F000000}"/>
    <cellStyle name="Normal 2 2" xfId="21" xr:uid="{00000000-0005-0000-0000-000010000000}"/>
    <cellStyle name="Normal 2 2 2" xfId="3" xr:uid="{00000000-0005-0000-0000-000005000000}"/>
    <cellStyle name="Normal 2 2 3" xfId="20" xr:uid="{00000000-0005-0000-0000-000012000000}"/>
    <cellStyle name="Normal 2 3" xfId="13" xr:uid="{00000000-0005-0000-0000-000013000000}"/>
    <cellStyle name="Normal 2 3 2" xfId="55" xr:uid="{474DC281-CF3D-4E3B-A693-4B259EACF1E1}"/>
    <cellStyle name="Normal 2 3 7" xfId="37" xr:uid="{A14D065D-DD0A-4506-AB9D-69A57B228380}"/>
    <cellStyle name="Normal 2 4" xfId="35" xr:uid="{996729FF-904E-40A2-8372-455929E3BB4A}"/>
    <cellStyle name="Normal 26 2" xfId="11" xr:uid="{00000000-0005-0000-0000-000014000000}"/>
    <cellStyle name="Normal 3" xfId="27" xr:uid="{00000000-0005-0000-0000-000015000000}"/>
    <cellStyle name="Normal 3 2" xfId="8" xr:uid="{00000000-0005-0000-0000-000016000000}"/>
    <cellStyle name="Normal 3 2 2 2" xfId="18" xr:uid="{00000000-0005-0000-0000-000017000000}"/>
    <cellStyle name="Normal 4" xfId="36" xr:uid="{0B41ECA7-86A5-48F1-B7AB-1DEBC7C9400B}"/>
    <cellStyle name="Normal 5" xfId="22" xr:uid="{00000000-0005-0000-0000-000018000000}"/>
    <cellStyle name="Normal 6" xfId="54" xr:uid="{00000000-0005-0000-0000-000067000000}"/>
    <cellStyle name="Normal 7" xfId="39" xr:uid="{0F55D40D-500F-4057-85E4-07F6E6FE09A2}"/>
    <cellStyle name="Normal 7 2" xfId="57" xr:uid="{EEBA2A90-7546-405B-A6E7-E95BD11C8574}"/>
    <cellStyle name="Normal 8" xfId="30" xr:uid="{00000000-0005-0000-0000-000019000000}"/>
    <cellStyle name="Percent" xfId="2" builtinId="5"/>
    <cellStyle name="Percent 2" xfId="15" xr:uid="{00000000-0005-0000-0000-000022000000}"/>
    <cellStyle name="Percent 2 2" xfId="34" xr:uid="{00000000-0005-0000-0000-000005000000}"/>
    <cellStyle name="Percent 3" xfId="26" xr:uid="{00000000-0005-0000-0000-000023000000}"/>
  </cellStyles>
  <dxfs count="233">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color rgb="FF9C0006"/>
      </font>
      <fill>
        <patternFill>
          <bgColor rgb="FFFFC7CE"/>
        </patternFill>
      </fill>
    </dxf>
    <dxf>
      <font>
        <b/>
        <i val="0"/>
        <strike val="0"/>
        <condense val="0"/>
        <extend val="0"/>
      </font>
      <fill>
        <patternFill>
          <bgColor indexed="10"/>
        </patternFill>
      </fill>
    </dxf>
    <dxf>
      <font>
        <b/>
        <i val="0"/>
        <strike val="0"/>
        <condense val="0"/>
        <extend val="0"/>
      </font>
      <fill>
        <patternFill>
          <bgColor indexed="10"/>
        </patternFill>
      </fill>
    </dxf>
    <dxf>
      <font>
        <color rgb="FF9C0006"/>
      </font>
      <fill>
        <patternFill>
          <bgColor rgb="FFFFC7CE"/>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color rgb="FF9C0006"/>
      </font>
      <fill>
        <patternFill>
          <bgColor rgb="FFFFC7CE"/>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color rgb="FF9C0006"/>
      </font>
      <fill>
        <patternFill>
          <bgColor rgb="FFFFC7CE"/>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
      <font>
        <b/>
        <i val="0"/>
        <strike val="0"/>
        <condense val="0"/>
        <extend val="0"/>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9.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42" Type="http://schemas.openxmlformats.org/officeDocument/2006/relationships/externalLink" Target="externalLinks/externalLink35.xml"/><Relationship Id="rId47" Type="http://schemas.openxmlformats.org/officeDocument/2006/relationships/externalLink" Target="externalLinks/externalLink40.xml"/><Relationship Id="rId50" Type="http://schemas.openxmlformats.org/officeDocument/2006/relationships/externalLink" Target="externalLinks/externalLink43.xml"/><Relationship Id="rId55" Type="http://schemas.openxmlformats.org/officeDocument/2006/relationships/externalLink" Target="externalLinks/externalLink48.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9.xml"/><Relationship Id="rId29" Type="http://schemas.openxmlformats.org/officeDocument/2006/relationships/externalLink" Target="externalLinks/externalLink22.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externalLink" Target="externalLinks/externalLink33.xml"/><Relationship Id="rId45" Type="http://schemas.openxmlformats.org/officeDocument/2006/relationships/externalLink" Target="externalLinks/externalLink38.xml"/><Relationship Id="rId53" Type="http://schemas.openxmlformats.org/officeDocument/2006/relationships/externalLink" Target="externalLinks/externalLink46.xml"/><Relationship Id="rId58" Type="http://schemas.openxmlformats.org/officeDocument/2006/relationships/externalLink" Target="externalLinks/externalLink51.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externalLink" Target="externalLinks/externalLink1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externalLink" Target="externalLinks/externalLink36.xml"/><Relationship Id="rId48" Type="http://schemas.openxmlformats.org/officeDocument/2006/relationships/externalLink" Target="externalLinks/externalLink41.xml"/><Relationship Id="rId56" Type="http://schemas.openxmlformats.org/officeDocument/2006/relationships/externalLink" Target="externalLinks/externalLink49.xml"/><Relationship Id="rId64" Type="http://schemas.openxmlformats.org/officeDocument/2006/relationships/customXml" Target="../customXml/item1.xml"/><Relationship Id="rId8" Type="http://schemas.openxmlformats.org/officeDocument/2006/relationships/externalLink" Target="externalLinks/externalLink1.xml"/><Relationship Id="rId51" Type="http://schemas.openxmlformats.org/officeDocument/2006/relationships/externalLink" Target="externalLinks/externalLink44.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externalLink" Target="externalLinks/externalLink39.xml"/><Relationship Id="rId59" Type="http://schemas.openxmlformats.org/officeDocument/2006/relationships/externalLink" Target="externalLinks/externalLink52.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54" Type="http://schemas.openxmlformats.org/officeDocument/2006/relationships/externalLink" Target="externalLinks/externalLink47.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49" Type="http://schemas.openxmlformats.org/officeDocument/2006/relationships/externalLink" Target="externalLinks/externalLink42.xml"/><Relationship Id="rId57" Type="http://schemas.openxmlformats.org/officeDocument/2006/relationships/externalLink" Target="externalLinks/externalLink50.xml"/><Relationship Id="rId10" Type="http://schemas.openxmlformats.org/officeDocument/2006/relationships/externalLink" Target="externalLinks/externalLink3.xml"/><Relationship Id="rId31" Type="http://schemas.openxmlformats.org/officeDocument/2006/relationships/externalLink" Target="externalLinks/externalLink24.xml"/><Relationship Id="rId44" Type="http://schemas.openxmlformats.org/officeDocument/2006/relationships/externalLink" Target="externalLinks/externalLink37.xml"/><Relationship Id="rId52" Type="http://schemas.openxmlformats.org/officeDocument/2006/relationships/externalLink" Target="externalLinks/externalLink45.xml"/><Relationship Id="rId60" Type="http://schemas.openxmlformats.org/officeDocument/2006/relationships/theme" Target="theme/theme1.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2.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9" Type="http://schemas.openxmlformats.org/officeDocument/2006/relationships/externalLink" Target="externalLinks/externalLink3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lotArea>
      <c:layout/>
      <c:barChart>
        <c:barDir val="col"/>
        <c:grouping val="clustered"/>
        <c:varyColors val="0"/>
        <c:ser>
          <c:idx val="0"/>
          <c:order val="0"/>
          <c:tx>
            <c:strRef>
              <c:f>Sheet2!$B$33</c:f>
              <c:strCache>
                <c:ptCount val="1"/>
                <c:pt idx="0">
                  <c:v>Budget </c:v>
                </c:pt>
              </c:strCache>
            </c:strRef>
          </c:tx>
          <c:spPr>
            <a:solidFill>
              <a:schemeClr val="accent1"/>
            </a:solidFill>
            <a:ln>
              <a:noFill/>
            </a:ln>
            <a:effectLst/>
          </c:spPr>
          <c:invertIfNegative val="0"/>
          <c:dLbls>
            <c:dLbl>
              <c:idx val="5"/>
              <c:layout>
                <c:manualLayout>
                  <c:x val="4.8653340479615767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2A-4260-BFB8-0C1BE157605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Sheet2!$C$32:$H$32</c:f>
              <c:strCache>
                <c:ptCount val="6"/>
                <c:pt idx="0">
                  <c:v>2021-22</c:v>
                </c:pt>
                <c:pt idx="1">
                  <c:v>2022-23</c:v>
                </c:pt>
                <c:pt idx="2">
                  <c:v>2023-24</c:v>
                </c:pt>
                <c:pt idx="3">
                  <c:v>2024-25</c:v>
                </c:pt>
                <c:pt idx="4">
                  <c:v>2025-26</c:v>
                </c:pt>
                <c:pt idx="5">
                  <c:v>2026-27</c:v>
                </c:pt>
              </c:strCache>
            </c:strRef>
          </c:cat>
          <c:val>
            <c:numRef>
              <c:f>Sheet2!$C$33:$H$33</c:f>
              <c:numCache>
                <c:formatCode>General</c:formatCode>
                <c:ptCount val="6"/>
                <c:pt idx="0">
                  <c:v>74.31</c:v>
                </c:pt>
                <c:pt idx="1">
                  <c:v>67.19</c:v>
                </c:pt>
                <c:pt idx="2">
                  <c:v>65.47</c:v>
                </c:pt>
                <c:pt idx="3">
                  <c:v>104.5</c:v>
                </c:pt>
                <c:pt idx="4">
                  <c:v>90.58</c:v>
                </c:pt>
                <c:pt idx="5">
                  <c:v>116</c:v>
                </c:pt>
              </c:numCache>
            </c:numRef>
          </c:val>
          <c:extLst>
            <c:ext xmlns:c16="http://schemas.microsoft.com/office/drawing/2014/chart" uri="{C3380CC4-5D6E-409C-BE32-E72D297353CC}">
              <c16:uniqueId val="{00000000-E4F0-498D-9DE1-0C5B9F1E5983}"/>
            </c:ext>
          </c:extLst>
        </c:ser>
        <c:ser>
          <c:idx val="1"/>
          <c:order val="1"/>
          <c:tx>
            <c:strRef>
              <c:f>Sheet2!$B$34</c:f>
              <c:strCache>
                <c:ptCount val="1"/>
                <c:pt idx="0">
                  <c:v>Actual</c:v>
                </c:pt>
              </c:strCache>
            </c:strRef>
          </c:tx>
          <c:spPr>
            <a:solidFill>
              <a:schemeClr val="accent2"/>
            </a:solidFill>
            <a:ln>
              <a:noFill/>
            </a:ln>
            <a:effectLst/>
          </c:spPr>
          <c:invertIfNegative val="0"/>
          <c:dLbls>
            <c:dLbl>
              <c:idx val="1"/>
              <c:layout>
                <c:manualLayout>
                  <c:x val="9.267302948498241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F0-498D-9DE1-0C5B9F1E5983}"/>
                </c:ext>
              </c:extLst>
            </c:dLbl>
            <c:dLbl>
              <c:idx val="3"/>
              <c:layout>
                <c:manualLayout>
                  <c:x val="6.95047721137368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F0-498D-9DE1-0C5B9F1E5983}"/>
                </c:ext>
              </c:extLst>
            </c:dLbl>
            <c:dLbl>
              <c:idx val="4"/>
              <c:layout>
                <c:manualLayout>
                  <c:x val="9.2673029484981566E-3"/>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F0-498D-9DE1-0C5B9F1E59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Sheet2!$C$32:$H$32</c:f>
              <c:strCache>
                <c:ptCount val="6"/>
                <c:pt idx="0">
                  <c:v>2021-22</c:v>
                </c:pt>
                <c:pt idx="1">
                  <c:v>2022-23</c:v>
                </c:pt>
                <c:pt idx="2">
                  <c:v>2023-24</c:v>
                </c:pt>
                <c:pt idx="3">
                  <c:v>2024-25</c:v>
                </c:pt>
                <c:pt idx="4">
                  <c:v>2025-26</c:v>
                </c:pt>
                <c:pt idx="5">
                  <c:v>2026-27</c:v>
                </c:pt>
              </c:strCache>
            </c:strRef>
          </c:cat>
          <c:val>
            <c:numRef>
              <c:f>Sheet2!$C$34:$H$34</c:f>
              <c:numCache>
                <c:formatCode>General</c:formatCode>
                <c:ptCount val="6"/>
                <c:pt idx="0">
                  <c:v>78.16</c:v>
                </c:pt>
                <c:pt idx="1">
                  <c:v>25.86</c:v>
                </c:pt>
                <c:pt idx="2">
                  <c:v>64.64</c:v>
                </c:pt>
                <c:pt idx="3">
                  <c:v>58.66</c:v>
                </c:pt>
                <c:pt idx="4" formatCode="0">
                  <c:v>93.72</c:v>
                </c:pt>
              </c:numCache>
            </c:numRef>
          </c:val>
          <c:extLst>
            <c:ext xmlns:c16="http://schemas.microsoft.com/office/drawing/2014/chart" uri="{C3380CC4-5D6E-409C-BE32-E72D297353CC}">
              <c16:uniqueId val="{00000001-E4F0-498D-9DE1-0C5B9F1E5983}"/>
            </c:ext>
          </c:extLst>
        </c:ser>
        <c:dLbls>
          <c:showLegendKey val="0"/>
          <c:showVal val="0"/>
          <c:showCatName val="0"/>
          <c:showSerName val="0"/>
          <c:showPercent val="0"/>
          <c:showBubbleSize val="0"/>
        </c:dLbls>
        <c:gapWidth val="145"/>
        <c:axId val="950449808"/>
        <c:axId val="834406784"/>
      </c:barChart>
      <c:catAx>
        <c:axId val="95044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34406784"/>
        <c:crosses val="autoZero"/>
        <c:auto val="1"/>
        <c:lblAlgn val="ctr"/>
        <c:lblOffset val="100"/>
        <c:noMultiLvlLbl val="0"/>
      </c:catAx>
      <c:valAx>
        <c:axId val="83440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50449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paperSize="9" orientation="landscape" verticalDpi="0"/>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2082041</xdr:colOff>
      <xdr:row>0</xdr:row>
      <xdr:rowOff>77390</xdr:rowOff>
    </xdr:from>
    <xdr:to>
      <xdr:col>15</xdr:col>
      <xdr:colOff>0</xdr:colOff>
      <xdr:row>5</xdr:row>
      <xdr:rowOff>79375</xdr:rowOff>
    </xdr:to>
    <xdr:sp macro="" textlink="">
      <xdr:nvSpPr>
        <xdr:cNvPr id="2" name="TextBox 1">
          <a:extLst>
            <a:ext uri="{FF2B5EF4-FFF2-40B4-BE49-F238E27FC236}">
              <a16:creationId xmlns:a16="http://schemas.microsoft.com/office/drawing/2014/main" id="{2EA356F1-E084-429F-9EBF-BD41D6D20D8F}"/>
            </a:ext>
          </a:extLst>
        </xdr:cNvPr>
        <xdr:cNvSpPr txBox="1"/>
      </xdr:nvSpPr>
      <xdr:spPr>
        <a:xfrm>
          <a:off x="15245591" y="77390"/>
          <a:ext cx="6319009" cy="925910"/>
        </a:xfrm>
        <a:prstGeom prst="rect">
          <a:avLst/>
        </a:prstGeom>
        <a:solidFill>
          <a:schemeClr val="bg1"/>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en-GB">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600" b="1">
              <a:solidFill>
                <a:srgbClr val="00B050"/>
              </a:solidFill>
            </a:rPr>
            <a:t>A =  Must Have</a:t>
          </a:r>
        </a:p>
        <a:p>
          <a:pPr algn="l"/>
          <a:endParaRPr lang="en-US" sz="1100" b="1"/>
        </a:p>
        <a:p>
          <a:pPr algn="l"/>
          <a:r>
            <a:rPr lang="en-US" sz="1600" b="1" baseline="0">
              <a:solidFill>
                <a:srgbClr val="FFC000"/>
              </a:solidFill>
            </a:rPr>
            <a:t>B =  Important/Should </a:t>
          </a:r>
          <a:endParaRPr lang="en-US" sz="1100" b="1" baseline="0"/>
        </a:p>
        <a:p>
          <a:pPr algn="l"/>
          <a:r>
            <a:rPr lang="en-US" sz="1600" b="1" baseline="0">
              <a:solidFill>
                <a:srgbClr val="002060"/>
              </a:solidFill>
            </a:rPr>
            <a:t>C   =  Good to have, beneficiary for company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76200</xdr:colOff>
      <xdr:row>35</xdr:row>
      <xdr:rowOff>125825</xdr:rowOff>
    </xdr:from>
    <xdr:to>
      <xdr:col>8</xdr:col>
      <xdr:colOff>1352550</xdr:colOff>
      <xdr:row>56</xdr:row>
      <xdr:rowOff>19050</xdr:rowOff>
    </xdr:to>
    <xdr:pic>
      <xdr:nvPicPr>
        <xdr:cNvPr id="2" name="Picture 1" descr="image001">
          <a:extLst>
            <a:ext uri="{FF2B5EF4-FFF2-40B4-BE49-F238E27FC236}">
              <a16:creationId xmlns:a16="http://schemas.microsoft.com/office/drawing/2014/main" id="{5E2DCB30-C139-4139-B1D4-DAB6E3EF1A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6615525"/>
          <a:ext cx="8515350" cy="37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423862</xdr:colOff>
      <xdr:row>14</xdr:row>
      <xdr:rowOff>141922</xdr:rowOff>
    </xdr:from>
    <xdr:to>
      <xdr:col>13</xdr:col>
      <xdr:colOff>114300</xdr:colOff>
      <xdr:row>28</xdr:row>
      <xdr:rowOff>151447</xdr:rowOff>
    </xdr:to>
    <xdr:grpSp>
      <xdr:nvGrpSpPr>
        <xdr:cNvPr id="3" name="Group 2">
          <a:extLst>
            <a:ext uri="{FF2B5EF4-FFF2-40B4-BE49-F238E27FC236}">
              <a16:creationId xmlns:a16="http://schemas.microsoft.com/office/drawing/2014/main" id="{47E08D56-A331-436C-A8B1-0278634C4DC6}"/>
            </a:ext>
          </a:extLst>
        </xdr:cNvPr>
        <xdr:cNvGrpSpPr/>
      </xdr:nvGrpSpPr>
      <xdr:grpSpPr>
        <a:xfrm>
          <a:off x="3075622" y="3128962"/>
          <a:ext cx="5603558" cy="2623185"/>
          <a:chOff x="3075622" y="3128962"/>
          <a:chExt cx="5603558" cy="2623185"/>
        </a:xfrm>
      </xdr:grpSpPr>
      <xdr:graphicFrame macro="">
        <xdr:nvGraphicFramePr>
          <xdr:cNvPr id="6" name="Chart 5">
            <a:extLst>
              <a:ext uri="{FF2B5EF4-FFF2-40B4-BE49-F238E27FC236}">
                <a16:creationId xmlns:a16="http://schemas.microsoft.com/office/drawing/2014/main" id="{AF01BEB9-F4BB-47B5-8EF2-3A7912EA9BEF}"/>
              </a:ext>
            </a:extLst>
          </xdr:cNvPr>
          <xdr:cNvGraphicFramePr/>
        </xdr:nvGraphicFramePr>
        <xdr:xfrm>
          <a:off x="3075622" y="3128962"/>
          <a:ext cx="5603558" cy="262318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7" name="Speech Bubble: Rectangle 6">
            <a:extLst>
              <a:ext uri="{FF2B5EF4-FFF2-40B4-BE49-F238E27FC236}">
                <a16:creationId xmlns:a16="http://schemas.microsoft.com/office/drawing/2014/main" id="{E227A31A-A3BB-4B1F-909E-2D819E2E42E4}"/>
              </a:ext>
            </a:extLst>
          </xdr:cNvPr>
          <xdr:cNvSpPr/>
        </xdr:nvSpPr>
        <xdr:spPr>
          <a:xfrm>
            <a:off x="4973955" y="3491865"/>
            <a:ext cx="1078230" cy="419100"/>
          </a:xfrm>
          <a:prstGeom prst="wedgeRectCallout">
            <a:avLst>
              <a:gd name="adj1" fmla="val 80030"/>
              <a:gd name="adj2" fmla="val 144976"/>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Project K Bins 51M Not Utilize</a:t>
            </a:r>
          </a:p>
        </xdr:txBody>
      </xdr:sp>
      <xdr:sp macro="" textlink="">
        <xdr:nvSpPr>
          <xdr:cNvPr id="2" name="TextBox 1">
            <a:extLst>
              <a:ext uri="{FF2B5EF4-FFF2-40B4-BE49-F238E27FC236}">
                <a16:creationId xmlns:a16="http://schemas.microsoft.com/office/drawing/2014/main" id="{266875BF-CAFC-4861-9981-39844ADC4D69}"/>
              </a:ext>
            </a:extLst>
          </xdr:cNvPr>
          <xdr:cNvSpPr txBox="1"/>
        </xdr:nvSpPr>
        <xdr:spPr>
          <a:xfrm>
            <a:off x="8041005" y="3558540"/>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48</a:t>
            </a:r>
          </a:p>
        </xdr:txBody>
      </xdr:sp>
      <xdr:sp macro="" textlink="">
        <xdr:nvSpPr>
          <xdr:cNvPr id="5" name="TextBox 4">
            <a:extLst>
              <a:ext uri="{FF2B5EF4-FFF2-40B4-BE49-F238E27FC236}">
                <a16:creationId xmlns:a16="http://schemas.microsoft.com/office/drawing/2014/main" id="{5EC50D72-619D-4143-BA74-94A48AC20F87}"/>
              </a:ext>
            </a:extLst>
          </xdr:cNvPr>
          <xdr:cNvSpPr txBox="1"/>
        </xdr:nvSpPr>
        <xdr:spPr>
          <a:xfrm>
            <a:off x="7787640" y="3339465"/>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164</a:t>
            </a:r>
          </a:p>
        </xdr:txBody>
      </xdr:sp>
      <xdr:sp macro="" textlink="">
        <xdr:nvSpPr>
          <xdr:cNvPr id="8" name="Speech Bubble: Rectangle 7">
            <a:extLst>
              <a:ext uri="{FF2B5EF4-FFF2-40B4-BE49-F238E27FC236}">
                <a16:creationId xmlns:a16="http://schemas.microsoft.com/office/drawing/2014/main" id="{FE859E0E-DCA5-4A3E-9ADF-9B5BBCECC06A}"/>
              </a:ext>
            </a:extLst>
          </xdr:cNvPr>
          <xdr:cNvSpPr/>
        </xdr:nvSpPr>
        <xdr:spPr>
          <a:xfrm>
            <a:off x="6566535" y="3253740"/>
            <a:ext cx="1078230" cy="419100"/>
          </a:xfrm>
          <a:prstGeom prst="wedgeRectCallout">
            <a:avLst>
              <a:gd name="adj1" fmla="val 70030"/>
              <a:gd name="adj2" fmla="val 79759"/>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SAP</a:t>
            </a:r>
            <a:r>
              <a:rPr lang="en-US" sz="1000" baseline="0"/>
              <a:t> Rise Annual Subscription</a:t>
            </a:r>
            <a:endParaRPr lang="en-US" sz="1000"/>
          </a:p>
        </xdr:txBody>
      </xdr:sp>
    </xdr:grpSp>
    <xdr:clientData/>
  </xdr:twoCellAnchor>
</xdr:wsDr>
</file>

<file path=xl/drawings/drawing4.xml><?xml version="1.0" encoding="utf-8"?>
<c:userShapes xmlns:c="http://schemas.openxmlformats.org/drawingml/2006/chart">
  <cdr:relSizeAnchor xmlns:cdr="http://schemas.openxmlformats.org/drawingml/2006/chartDrawing">
    <cdr:from>
      <cdr:x>0.85578</cdr:x>
      <cdr:y>0.1684</cdr:y>
    </cdr:from>
    <cdr:to>
      <cdr:x>0.89748</cdr:x>
      <cdr:y>0.27257</cdr:y>
    </cdr:to>
    <cdr:sp macro="" textlink="">
      <cdr:nvSpPr>
        <cdr:cNvPr id="2" name="Rectangle 1">
          <a:extLst xmlns:a="http://schemas.openxmlformats.org/drawingml/2006/main">
            <a:ext uri="{FF2B5EF4-FFF2-40B4-BE49-F238E27FC236}">
              <a16:creationId xmlns:a16="http://schemas.microsoft.com/office/drawing/2014/main" id="{5FD4B69B-2A3B-42E1-8DF6-76F4479CECD2}"/>
            </a:ext>
          </a:extLst>
        </cdr:cNvPr>
        <cdr:cNvSpPr/>
      </cdr:nvSpPr>
      <cdr:spPr>
        <a:xfrm xmlns:a="http://schemas.openxmlformats.org/drawingml/2006/main">
          <a:off x="4691063" y="461963"/>
          <a:ext cx="228600" cy="285750"/>
        </a:xfrm>
        <a:prstGeom xmlns:a="http://schemas.openxmlformats.org/drawingml/2006/main" prst="rect">
          <a:avLst/>
        </a:prstGeom>
        <a:solidFill xmlns:a="http://schemas.openxmlformats.org/drawingml/2006/main">
          <a:schemeClr val="accent4"/>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0.83319</cdr:x>
      <cdr:y>0.1684</cdr:y>
    </cdr:from>
    <cdr:to>
      <cdr:x>1</cdr:x>
      <cdr:y>0.50174</cdr:y>
    </cdr:to>
    <cdr:sp macro="" textlink="">
      <cdr:nvSpPr>
        <cdr:cNvPr id="3" name="TextBox 2">
          <a:extLst xmlns:a="http://schemas.openxmlformats.org/drawingml/2006/main">
            <a:ext uri="{FF2B5EF4-FFF2-40B4-BE49-F238E27FC236}">
              <a16:creationId xmlns:a16="http://schemas.microsoft.com/office/drawing/2014/main" id="{23726FED-0AD6-4EB0-BCBD-9FA304D21084}"/>
            </a:ext>
          </a:extLst>
        </cdr:cNvPr>
        <cdr:cNvSpPr txBox="1"/>
      </cdr:nvSpPr>
      <cdr:spPr>
        <a:xfrm xmlns:a="http://schemas.openxmlformats.org/drawingml/2006/main">
          <a:off x="4567238" y="46196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D:\DATA\EXCEL\PLANNING\SHOXSTUT\PACKING\PACKSTR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COSTING\GASKET\MAZD-CH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Wajid\wajid\My%20Documents\I40N\master%20lists\140-1&amp;2%20JSV\140N\140N%20STAMPING%20PARTS%2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muhammad.usman\AppData\Local\Microsoft\Windows\Temporary%20Internet%20Files\Content.Outlook\T84WEEXF\DOCUME~1\FARAZ~1.BAI\LOCALS~1\Temp\notesB47B0D\Documents%20and%20Settings\ts\Desktop\Final%20R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Documents%20and%20Settings\ts\Desktop\Final%20R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ts\Desktop\Final%20R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mc03fs01\cb\&#65328;&#65295;&#65322;\&#65297;&#65304;&#65301;&#65332;\&#21407;&#20385;&#65420;&#65387;&#65435;&#65392;\&#25237;&#36039;&#65420;&#65387;&#65435;&#6539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asneem\140n\FNLY-PROPSD-50%25-140Nxl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amran\d\kamra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MAINNT\ALLSHARE\MSOFFICE\EXCEL\PLANNING\SHOXSTUT\PACKING\PACKSTR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Wajid\wajid\My%20Documents\I40N\master%20lists\I40N\hs-visit-may00\INPUT_557N(B06-2)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BUDGET%2005-06\EXP-04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sers\asim.idrees\AppData\Local\Microsoft\Windows\Temporary%20Internet%20Files\Content.Outlook\Q9L265PS\Data\DOCUME~1\AMIR~1.BAS\LOCALS~1\Temp\notes3762E2\MIS\2002-03\MISdec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plbank.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MISJUL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BEWL-ABID\FilesOwSb\BEWL%20Costing\BEWL%20Costing6BKP(Atiqu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Users\asim.idrees\AppData\Local\Microsoft\Windows\Temporary%20Internet%20Files\Content.Outlook\Q9L265PS\Data\DOCUME~1\AMIR~1.BAS\LOCALS~1\Temp\notes3762E2\MIS\2002-03\JPN-P&amp;L%20&amp;%20BS%20-FEB02-SA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Users\asim.idrees\AppData\Local\Microsoft\Windows\Temporary%20Internet%20Files\Content.Outlook\Q9L265PS\Data\DOCUME~1\AMIR~1.BAS\LOCALS~1\Temp\notes3762E2\MIS\2003-04\Japan\JPN-P&amp;L%20&amp;%20BS%20-Mar%20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kppbrianfernan\NJI%20DEC-2002\WINDOWS\TEMP\Farooq\DATA\ACCOUNTS\2001\IGI-Insurance(InvestmentNo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Wajid\wajid\557N-LC-Status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houseofhabib-my.sharepoint.com/DATA/EXCEL/PLANNING/SHOXSTUT/PACKING/PACKSTR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Raymond\d\MIS\2000-2001\MISOCT(0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Keigenki\&#65420;&#65439;&#65435;&#65404;&#65438;&#65386;&#65400;&#65412;&#65411;&#65438;&#65392;&#65408;\GENKI_FILE\09_&#28023;&#22806;&#21407;&#20385;&#20225;&#30011;\800&#65332;\Actual\Control%20Sheet\Control%20Sheet_99_00YM.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Final%20Budget%202002-200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Users\asim.idrees\AppData\Local\Microsoft\Windows\Temporary%20Internet%20Files\Content.Outlook\Q9L265PS\Data\DOCUME~1\AMIR~1.BAS\LOCALS~1\Temp\notes3762E2\MIS\2000-2001\mis%20december%209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ocuments%20and%20Settings\zia\Desktop\MAcc\Apr05\Copy%20of%20Fin_Stat4-05.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92.168.9.1\user\BEWL-ABID\FilesOwSb\BEWL%20Costing\BEWL%20Costing6BKP(Atique).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hm-0-123\My%20Documents\Documents%20and%20Settings\Sujit\Desktop\BUDGET%202005\DEPARTMENT%20BUDGET%202005\budget%202005%20section%2003%20revise%20Mar23'2005.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sers\asim.idrees\AppData\Local\Microsoft\Windows\Temporary%20Internet%20Files\Content.Outlook\Q9L265PS\Data\DOCUME~1\AMIR~1.BAS\LOCALS~1\Temp\notes3762E2\MIS\2002-03\MISdec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Wajid\wajid\My%20Documents\I40N\master%20lists\I40N\140N-P&amp;W\p&amp;w-TMC+IMC%20vrndor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JCWs_Salary\JCWs_Salary_Stamping_March-2015(IMDA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Wajid\wajid\My%20Documents\I40N\master%20lists\LOCAL%20PART%20PRICE%20P&amp;W.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LLT_ANALYSI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ataserver\data%20bank\Documents%20and%20Settings\bewl-fawwaz\Local%20Settings\Temporary%20Internet%20Files\OLK647\June-08\June-08%20R.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Z:\Documents%20and%20Settings\ts\Desktop\Final%20R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Wajid\wajid\My%20Documents\I40N\master%20lists\140-1&amp;2%20JSV\140N\TMC-QUOT-STATU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Wajid\wajid\557N%20Tech.%20Info.%20Rcd%20Status.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Z:\Documents%20and%20Settings\zia\Desktop\MAcc\Apr05\Copy%20of%20Fin_Stat4-05.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X:\Daily-Report\windows\TEMP\Acjun0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www.engineeringindustry.info/Documents%20and%20Settings/Sialvi/My%20Documents/Del-Monitoring-2001/Com-Veh/USDP-Shehzore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Aircon%20Budget%20-02-03%20Rev%2016.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W_SERVER\SYS1\USER\PPC\MISC\PROD-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Users\muhammad.usman\AppData\Local\Microsoft\Windows\Temporary%20Internet%20Files\Content.Outlook\T84WEEXF\my%20document\Naveed\Comp\MSEXCEL\IMRAN-XL\Daihatsu-tech-inf.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92.168.9.1\user\Documents%20and%20Settings\bewl-asif\Local%20Settings\Temporary%20Internet%20Files\OLK2\BEWL%20Costing.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aa\rashid\My%20Documents\ORDER\JAN_JUN%2096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azeem\Acct0506\March%202006\Ac-Feb06.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ataserver\Data%20bank\DATA\EXCEL\PLANNING\SHOXSTUT\PACKING\PACKSTRD.XLS" TargetMode="External"/></Relationships>
</file>

<file path=xl/externalLinks/_rels/externalLink48.xml.rels><?xml version="1.0" encoding="UTF-8" standalone="yes"?>
<Relationships xmlns="http://schemas.openxmlformats.org/package/2006/relationships"><Relationship Id="rId1" Type="http://schemas.microsoft.com/office/2006/relationships/xlExternalLinkPath/xlPathMissing" Target="TSQ-557N-EDB-May-26.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ndpoint\EFC\DOCUME~1\mpoowana\LOCALS~1\Temp\notes6708E1\800L&#25237;&#36039;&#38989;&#31639;&#20986;&#12471;&#12540;&#12488;(081013&#20225;&#30011;&#26360;&#2999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W:\EXCEL\&#24935;&#22283;.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8sei-hsy\2&#12503;&#25216;&#65288;03&#65289;\09'_&#65421;&#65424;&#65437;&#65400;&#65438;\1HEM&#35373;&#20633;&#35336;&#30011;2000\00&#26368;&#26032;&#35336;&#30011;\00HEM&#35373;&#20633;&#35336;&#30011;&#26368;&#26032;2000.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Users/Osama%20Rashid/AppData/Local/Microsoft/Windows/INetCache/Content.Outlook/7QDJE365/Sales%20Promotion%20Budget%20Master%20File%202026-27%2012th%20May%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Of-Mat-Sept."/>
      <sheetName val="Proc-Sept.-97"/>
      <sheetName val="Reqd.-Bgt-97-8"/>
      <sheetName val="Rev.-Bgt-97-8 (C)"/>
      <sheetName val="PACKSTRD"/>
      <sheetName val="Bill Of Mat June"/>
      <sheetName val="Proc-June-97"/>
      <sheetName val="Exchange Rate"/>
    </sheetNames>
    <sheetDataSet>
      <sheetData sheetId="0" refreshError="1"/>
      <sheetData sheetId="1" refreshError="1"/>
      <sheetData sheetId="2" refreshError="1"/>
      <sheetData sheetId="3" refreshError="1"/>
      <sheetData sheetId="4"/>
      <sheetData sheetId="5" refreshError="1"/>
      <sheetData sheetId="6" refreshError="1"/>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r"/>
      <sheetName val="PACKSTRD"/>
      <sheetName val="30-06-2006"/>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E-CPL"/>
      <sheetName val="XE_CPL"/>
      <sheetName val="勤務ｼﾌﾄﾍﾞｰｽ表 下期"/>
      <sheetName val="Summary"/>
      <sheetName val="Sheet1 (2)"/>
      <sheetName val="Sheet2"/>
      <sheetName val="勤務ｼﾌﾄﾍﾞｰｽ表_下期"/>
      <sheetName val="Sheet1_(2)"/>
      <sheetName val="勤務ｼﾌﾄﾍﾞｰｽ表_下期2"/>
      <sheetName val="Sheet1_(2)2"/>
      <sheetName val="勤務ｼﾌﾄﾍﾞｰｽ表_下期1"/>
      <sheetName val="Sheet1_(2)1"/>
      <sheetName val="勤務ｼﾌﾄﾍﾞｰｽ表_下期3"/>
      <sheetName val="Sheet1_(2)3"/>
      <sheetName val="勤務ｼﾌﾄﾍﾞｰｽ表_下期4"/>
      <sheetName val="Sheet1_(2)4"/>
      <sheetName val="NOTES"/>
      <sheetName val="ﾛｲ(北米)"/>
    </sheetNames>
    <sheetDataSet>
      <sheetData sheetId="0"/>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
      <sheetName val="Landed Cost 1"/>
      <sheetName val="Landed Cost 2"/>
      <sheetName val="Graphs 1"/>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
      <sheetName val="Landed Cost 1"/>
      <sheetName val="Landed Cost 2"/>
      <sheetName val="Graphs 1"/>
      <sheetName val="100 CKD SORTING"/>
      <sheetName val="25 ckd SORTING"/>
      <sheetName val="ckd 25 Units"/>
      <sheetName val="A"/>
      <sheetName val="MAIN-QUOTdwgs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
      <sheetName val="Landed Cost 1"/>
      <sheetName val="Landed Cost 2"/>
      <sheetName val="Graphs 1"/>
      <sheetName val="100 CKD SORTING"/>
      <sheetName val="25 ckd SORTING"/>
      <sheetName val="ckd 25 Units"/>
      <sheetName val="A"/>
      <sheetName val="MAIN-QUOTdwgs (2)"/>
    </sheetNames>
    <sheetDataSet>
      <sheetData sheetId="0" refreshError="1">
        <row r="1">
          <cell r="B1" t="str">
            <v>Component number</v>
          </cell>
          <cell r="C1" t="str">
            <v>Object description</v>
          </cell>
          <cell r="D1" t="str">
            <v>Comp. Qty (CUn)</v>
          </cell>
          <cell r="E1" t="str">
            <v>Un</v>
          </cell>
        </row>
        <row r="2">
          <cell r="B2" t="str">
            <v>21000941</v>
          </cell>
          <cell r="C2" t="str">
            <v>(047815-0020) GLASS, SIGHT"</v>
          </cell>
          <cell r="D2">
            <v>1</v>
          </cell>
          <cell r="E2" t="str">
            <v>EA</v>
          </cell>
        </row>
        <row r="3">
          <cell r="B3" t="str">
            <v>21000989</v>
          </cell>
          <cell r="C3" t="str">
            <v>(156700-2080) RELAY ASSY</v>
          </cell>
          <cell r="D3">
            <v>1</v>
          </cell>
          <cell r="E3" t="str">
            <v>EA</v>
          </cell>
        </row>
        <row r="4">
          <cell r="B4" t="str">
            <v>21001009</v>
          </cell>
          <cell r="C4" t="str">
            <v>(446172-0010) VALVE, SERVICE"</v>
          </cell>
          <cell r="D4">
            <v>1</v>
          </cell>
          <cell r="E4" t="str">
            <v>EA</v>
          </cell>
        </row>
        <row r="5">
          <cell r="B5" t="str">
            <v>21001009</v>
          </cell>
          <cell r="C5" t="str">
            <v>(446172-0010) VALVE, SERVICE"</v>
          </cell>
          <cell r="D5">
            <v>1</v>
          </cell>
          <cell r="E5" t="str">
            <v>EA</v>
          </cell>
        </row>
        <row r="6">
          <cell r="B6" t="str">
            <v>21001012</v>
          </cell>
          <cell r="C6" t="str">
            <v>(447300-3731) CLUTCH ASSY. MAGNET</v>
          </cell>
          <cell r="D6">
            <v>1</v>
          </cell>
          <cell r="E6" t="str">
            <v>EA</v>
          </cell>
        </row>
        <row r="7">
          <cell r="B7" t="str">
            <v>21001043</v>
          </cell>
          <cell r="C7" t="str">
            <v>(95510-78A02) CONTROL ASSY</v>
          </cell>
          <cell r="D7">
            <v>1</v>
          </cell>
          <cell r="E7" t="str">
            <v>EA</v>
          </cell>
        </row>
        <row r="8">
          <cell r="B8" t="str">
            <v>21001044</v>
          </cell>
          <cell r="C8" t="str">
            <v>(95526-50G10) PRESSOR  SWITCH</v>
          </cell>
          <cell r="D8">
            <v>1</v>
          </cell>
          <cell r="E8" t="str">
            <v>EA</v>
          </cell>
        </row>
        <row r="9">
          <cell r="B9" t="str">
            <v>21001045</v>
          </cell>
          <cell r="C9" t="str">
            <v>(95541-81A02) THERMISTOR EVAPORATOR</v>
          </cell>
          <cell r="D9">
            <v>1</v>
          </cell>
          <cell r="E9" t="str">
            <v>EA</v>
          </cell>
        </row>
        <row r="10">
          <cell r="B10" t="str">
            <v>21004402</v>
          </cell>
          <cell r="C10" t="str">
            <v>(18115-70G10) VALVE ASSY, SOLENOID"</v>
          </cell>
          <cell r="D10">
            <v>1</v>
          </cell>
          <cell r="E10" t="str">
            <v>EA</v>
          </cell>
        </row>
        <row r="11">
          <cell r="B11" t="str">
            <v>21004404</v>
          </cell>
          <cell r="C11" t="str">
            <v>(95644-50F00) GAUGE WTR TEMP</v>
          </cell>
          <cell r="D11">
            <v>1</v>
          </cell>
          <cell r="E11" t="str">
            <v>EA</v>
          </cell>
        </row>
        <row r="12">
          <cell r="B12" t="str">
            <v>21001056</v>
          </cell>
          <cell r="C12" t="str">
            <v>(447200-8222) COMPRESSOR ASSY</v>
          </cell>
          <cell r="D12">
            <v>1</v>
          </cell>
          <cell r="E12" t="str">
            <v>EA</v>
          </cell>
        </row>
        <row r="13">
          <cell r="B13" t="str">
            <v>21001066</v>
          </cell>
          <cell r="C13" t="str">
            <v>(447810-0530) TANK RECEIVER</v>
          </cell>
          <cell r="D13">
            <v>1</v>
          </cell>
          <cell r="E13" t="str">
            <v>EA</v>
          </cell>
        </row>
        <row r="14">
          <cell r="B14" t="str">
            <v>21004640</v>
          </cell>
          <cell r="C14" t="str">
            <v>(017212-1590) CLAMP CONTROL CABLE</v>
          </cell>
          <cell r="D14">
            <v>1</v>
          </cell>
          <cell r="E14" t="str">
            <v>EA</v>
          </cell>
        </row>
        <row r="15">
          <cell r="B15" t="str">
            <v>21004646</v>
          </cell>
          <cell r="C15" t="str">
            <v>(046628-0020) CLIP, LEAD WIRE"</v>
          </cell>
          <cell r="D15">
            <v>1</v>
          </cell>
          <cell r="E15" t="str">
            <v>EA</v>
          </cell>
        </row>
        <row r="16">
          <cell r="B16" t="str">
            <v>21004665</v>
          </cell>
          <cell r="C16" t="str">
            <v>(146637-5440) PACKING</v>
          </cell>
          <cell r="D16">
            <v>1</v>
          </cell>
          <cell r="E16" t="str">
            <v>EA</v>
          </cell>
        </row>
        <row r="17">
          <cell r="B17" t="str">
            <v>21004695</v>
          </cell>
          <cell r="C17" t="str">
            <v>(445021-0011) PLUG</v>
          </cell>
          <cell r="D17">
            <v>1</v>
          </cell>
          <cell r="E17" t="str">
            <v>EA</v>
          </cell>
        </row>
        <row r="18">
          <cell r="B18" t="str">
            <v>21004696</v>
          </cell>
          <cell r="C18" t="str">
            <v>(445021-0021) PLUG</v>
          </cell>
          <cell r="D18">
            <v>1</v>
          </cell>
          <cell r="E18" t="str">
            <v>EA</v>
          </cell>
        </row>
        <row r="19">
          <cell r="B19" t="str">
            <v>21004704</v>
          </cell>
          <cell r="C19" t="str">
            <v>(74270-81A00) DOOR SET AIR INLET</v>
          </cell>
          <cell r="D19">
            <v>1</v>
          </cell>
          <cell r="E19" t="str">
            <v>EA</v>
          </cell>
        </row>
        <row r="20">
          <cell r="B20" t="str">
            <v>21004705</v>
          </cell>
          <cell r="C20" t="str">
            <v>(74316-85500) CLAMP EVA CASE</v>
          </cell>
          <cell r="D20">
            <v>9</v>
          </cell>
          <cell r="E20" t="str">
            <v>EA</v>
          </cell>
        </row>
        <row r="21">
          <cell r="B21" t="str">
            <v>21004711</v>
          </cell>
          <cell r="C21" t="str">
            <v>(90180-08651) NUT, HEXAGON"</v>
          </cell>
          <cell r="D21">
            <v>1</v>
          </cell>
          <cell r="E21" t="str">
            <v>EA</v>
          </cell>
        </row>
        <row r="22">
          <cell r="B22" t="str">
            <v>21004712</v>
          </cell>
          <cell r="C22" t="str">
            <v>(90258-08001) WASHER, SPRING"</v>
          </cell>
          <cell r="D22">
            <v>1</v>
          </cell>
          <cell r="E22" t="str">
            <v>EA</v>
          </cell>
        </row>
        <row r="23">
          <cell r="B23" t="str">
            <v>21004720</v>
          </cell>
          <cell r="C23" t="str">
            <v>(91310-05081) SCREW, W/WASHER"</v>
          </cell>
          <cell r="D23">
            <v>1</v>
          </cell>
          <cell r="E23" t="str">
            <v>EA</v>
          </cell>
        </row>
        <row r="24">
          <cell r="B24" t="str">
            <v>21004746</v>
          </cell>
          <cell r="C24" t="str">
            <v>(949048-1600) BOLT WASHER  HEAD</v>
          </cell>
          <cell r="D24">
            <v>1</v>
          </cell>
          <cell r="E24" t="str">
            <v>EA</v>
          </cell>
        </row>
        <row r="25">
          <cell r="B25" t="str">
            <v>21004750</v>
          </cell>
          <cell r="C25" t="str">
            <v>(949070-0790) RING, SNAP"</v>
          </cell>
          <cell r="D25">
            <v>1</v>
          </cell>
          <cell r="E25" t="str">
            <v>EA</v>
          </cell>
        </row>
        <row r="26">
          <cell r="B26" t="str">
            <v>21004753</v>
          </cell>
          <cell r="C26" t="str">
            <v>(949100-4410) BEARING, BALL"</v>
          </cell>
          <cell r="D26">
            <v>1</v>
          </cell>
          <cell r="E26" t="str">
            <v>EA</v>
          </cell>
        </row>
        <row r="27">
          <cell r="B27" t="str">
            <v>21004755</v>
          </cell>
          <cell r="C27" t="str">
            <v>(949142-0010) O-RING</v>
          </cell>
          <cell r="D27">
            <v>2</v>
          </cell>
          <cell r="E27" t="str">
            <v>EA</v>
          </cell>
        </row>
        <row r="28">
          <cell r="B28" t="str">
            <v>21004756</v>
          </cell>
          <cell r="C28" t="str">
            <v>(949142-0020) O-RING</v>
          </cell>
          <cell r="D28">
            <v>2</v>
          </cell>
          <cell r="E28" t="str">
            <v>EA</v>
          </cell>
        </row>
        <row r="29">
          <cell r="B29" t="str">
            <v>21004757</v>
          </cell>
          <cell r="C29" t="str">
            <v>(949142-0030) O-RING</v>
          </cell>
          <cell r="D29">
            <v>2</v>
          </cell>
          <cell r="E29" t="str">
            <v>EA</v>
          </cell>
        </row>
        <row r="30">
          <cell r="B30" t="str">
            <v>21004759</v>
          </cell>
          <cell r="C30" t="str">
            <v>(949142-0050) O-RING</v>
          </cell>
          <cell r="D30">
            <v>1</v>
          </cell>
          <cell r="E30" t="str">
            <v>EA</v>
          </cell>
        </row>
        <row r="31">
          <cell r="B31" t="str">
            <v>21004760</v>
          </cell>
          <cell r="C31" t="str">
            <v>(95310-76F00) CORE CONDENSER</v>
          </cell>
          <cell r="D31">
            <v>1</v>
          </cell>
          <cell r="E31" t="str">
            <v>EA</v>
          </cell>
        </row>
        <row r="32">
          <cell r="B32" t="str">
            <v>21004761</v>
          </cell>
          <cell r="C32" t="str">
            <v>(95410-81A60) EVAPORATOR SUB-ASSY</v>
          </cell>
          <cell r="D32">
            <v>1</v>
          </cell>
          <cell r="E32" t="str">
            <v>EA</v>
          </cell>
        </row>
        <row r="33">
          <cell r="B33" t="str">
            <v>21004762</v>
          </cell>
          <cell r="C33" t="str">
            <v>(95521-84G00) KNOB A/C SWITCH</v>
          </cell>
          <cell r="D33">
            <v>1</v>
          </cell>
          <cell r="E33" t="str">
            <v>EA</v>
          </cell>
        </row>
        <row r="34">
          <cell r="B34" t="str">
            <v>21004763</v>
          </cell>
          <cell r="C34" t="str">
            <v>(95522-84G00) INDICATOR, A/C SWITCH"</v>
          </cell>
          <cell r="D34">
            <v>1</v>
          </cell>
          <cell r="E34" t="str">
            <v>EA</v>
          </cell>
        </row>
        <row r="35">
          <cell r="B35" t="str">
            <v>21004767</v>
          </cell>
          <cell r="C35" t="str">
            <v>(AHS 24) ALUMINIUM HOSE SUCTION</v>
          </cell>
          <cell r="D35">
            <v>3.2000000000000001E-2</v>
          </cell>
          <cell r="E35" t="str">
            <v>KG</v>
          </cell>
        </row>
        <row r="36">
          <cell r="B36" t="str">
            <v>21004769</v>
          </cell>
          <cell r="C36" t="str">
            <v>(AINS 12) INSERT</v>
          </cell>
          <cell r="D36">
            <v>5.7000000000000002E-2</v>
          </cell>
          <cell r="E36" t="str">
            <v>KG</v>
          </cell>
        </row>
        <row r="37">
          <cell r="B37" t="str">
            <v>21004771</v>
          </cell>
          <cell r="C37" t="str">
            <v>(AINS 14.5) INSERT</v>
          </cell>
          <cell r="D37">
            <v>0.217</v>
          </cell>
          <cell r="E37" t="str">
            <v>KG</v>
          </cell>
        </row>
        <row r="38">
          <cell r="B38" t="str">
            <v>21004781</v>
          </cell>
          <cell r="C38" t="str">
            <v>(ATC 0050) ALUMINIUM SECTION (UNION)</v>
          </cell>
          <cell r="D38">
            <v>1.4999999999999999E-2</v>
          </cell>
          <cell r="E38" t="str">
            <v>KG</v>
          </cell>
        </row>
        <row r="39">
          <cell r="B39" t="str">
            <v>21004782</v>
          </cell>
          <cell r="C39" t="str">
            <v>(ATC 0061) TUBE CONNECTOR(5860642)</v>
          </cell>
          <cell r="D39">
            <v>4.4999999999999998E-2</v>
          </cell>
          <cell r="E39" t="str">
            <v>KG</v>
          </cell>
        </row>
        <row r="40">
          <cell r="B40" t="str">
            <v>21004783</v>
          </cell>
          <cell r="C40" t="str">
            <v>(ATC 0070) ALUMINIUM SECTION (UNION)</v>
          </cell>
          <cell r="D40">
            <v>0.03</v>
          </cell>
          <cell r="E40" t="str">
            <v>KG</v>
          </cell>
        </row>
        <row r="41">
          <cell r="B41" t="str">
            <v>21004785</v>
          </cell>
          <cell r="C41" t="str">
            <v>(ATC 055A) TUBE CONNECTOR (         )</v>
          </cell>
          <cell r="D41">
            <v>0.06</v>
          </cell>
          <cell r="E41" t="str">
            <v>KG</v>
          </cell>
        </row>
        <row r="42">
          <cell r="B42" t="str">
            <v>21004788</v>
          </cell>
          <cell r="C42" t="str">
            <v>(ATC 0890/71) TUBE CONNECTOR(5860687)</v>
          </cell>
          <cell r="D42">
            <v>4.9000000000000002E-2</v>
          </cell>
          <cell r="E42" t="str">
            <v>KG</v>
          </cell>
        </row>
        <row r="43">
          <cell r="B43" t="str">
            <v>21004789</v>
          </cell>
          <cell r="C43" t="str">
            <v>(ATC 1090) TUBE CONNECTOR</v>
          </cell>
          <cell r="D43">
            <v>4.2000000000000003E-2</v>
          </cell>
          <cell r="E43" t="str">
            <v>KG</v>
          </cell>
        </row>
        <row r="44">
          <cell r="B44" t="str">
            <v>21004790</v>
          </cell>
          <cell r="C44" t="str">
            <v>(ATC 1530) TUBE CONNECTOR(5860731)</v>
          </cell>
          <cell r="D44">
            <v>6.7000000000000004E-2</v>
          </cell>
          <cell r="E44" t="str">
            <v>KG</v>
          </cell>
        </row>
        <row r="45">
          <cell r="B45" t="str">
            <v>21004796</v>
          </cell>
          <cell r="C45" t="str">
            <v>(ATC 6240) JOINT BLOCK (ALU SECTION)</v>
          </cell>
          <cell r="D45">
            <v>0</v>
          </cell>
          <cell r="E45" t="str">
            <v>KG</v>
          </cell>
        </row>
        <row r="46">
          <cell r="B46" t="str">
            <v>21004796</v>
          </cell>
          <cell r="C46" t="str">
            <v>(ATC 6240) JOINT BLOCK (ALU SECTION)</v>
          </cell>
          <cell r="D46">
            <v>0</v>
          </cell>
          <cell r="E46" t="str">
            <v>KG</v>
          </cell>
        </row>
        <row r="47">
          <cell r="B47" t="str">
            <v>21004804</v>
          </cell>
          <cell r="C47" t="str">
            <v>(ATUBE 8) TUBE DE 8</v>
          </cell>
          <cell r="D47">
            <v>0.92700000000000005</v>
          </cell>
          <cell r="E47" t="str">
            <v>M</v>
          </cell>
        </row>
        <row r="48">
          <cell r="B48" t="str">
            <v>21004806</v>
          </cell>
          <cell r="C48" t="str">
            <v>(H 11) HOSE DISCHARGE DE 11</v>
          </cell>
          <cell r="D48">
            <v>0.54</v>
          </cell>
          <cell r="E48" t="str">
            <v>M</v>
          </cell>
        </row>
        <row r="49">
          <cell r="B49" t="str">
            <v>21004807</v>
          </cell>
          <cell r="C49" t="str">
            <v>(H 14) HOSE SUCTION DE 14</v>
          </cell>
          <cell r="D49">
            <v>0.45100000000000001</v>
          </cell>
          <cell r="E49" t="str">
            <v>M</v>
          </cell>
        </row>
        <row r="50">
          <cell r="B50" t="str">
            <v>21004811</v>
          </cell>
          <cell r="C50" t="str">
            <v>(PSHEET) PACKING CASES C/U</v>
          </cell>
          <cell r="D50">
            <v>0.14599999999999999</v>
          </cell>
          <cell r="E50" t="str">
            <v>M</v>
          </cell>
        </row>
        <row r="51">
          <cell r="B51" t="str">
            <v>21009992</v>
          </cell>
          <cell r="C51" t="str">
            <v>(AHS 27) AL TUBE D27.2X1.6tx2740mm</v>
          </cell>
          <cell r="D51">
            <v>3.5999999999999997E-2</v>
          </cell>
          <cell r="E51" t="str">
            <v>KG</v>
          </cell>
        </row>
        <row r="52">
          <cell r="B52" t="str">
            <v>21004689</v>
          </cell>
          <cell r="C52" t="str">
            <v>(PP T20(N.CLR)) PP RESINT T20-1</v>
          </cell>
          <cell r="D52">
            <v>0.38900000000000001</v>
          </cell>
          <cell r="E52" t="str">
            <v>KG</v>
          </cell>
        </row>
        <row r="53">
          <cell r="B53" t="str">
            <v>21004689</v>
          </cell>
          <cell r="C53" t="str">
            <v>(PP T20(N.CLR)) PP RESINT T20-1</v>
          </cell>
          <cell r="D53">
            <v>0.38900000000000001</v>
          </cell>
          <cell r="E53" t="str">
            <v>KG</v>
          </cell>
        </row>
        <row r="54">
          <cell r="B54" t="str">
            <v>21004816</v>
          </cell>
          <cell r="C54" t="str">
            <v>(DFA TAPE) DOUBLE FACE ADHENSIVE TAPE</v>
          </cell>
          <cell r="D54">
            <v>1.7999999999999999E-2</v>
          </cell>
          <cell r="E54" t="str">
            <v>M</v>
          </cell>
        </row>
        <row r="55">
          <cell r="B55" t="str">
            <v>21004816</v>
          </cell>
          <cell r="C55" t="str">
            <v>(DFA TAPE) DOUBLE FACE ADHENSIVE TAPE</v>
          </cell>
          <cell r="D55">
            <v>2.7E-2</v>
          </cell>
          <cell r="E55" t="str">
            <v>M</v>
          </cell>
        </row>
        <row r="56">
          <cell r="B56" t="str">
            <v>21004816</v>
          </cell>
          <cell r="C56" t="str">
            <v>(DFA TAPE) DOUBLE FACE ADHENSIVE TAPE</v>
          </cell>
          <cell r="D56">
            <v>1E-3</v>
          </cell>
          <cell r="E56" t="str">
            <v>M</v>
          </cell>
        </row>
        <row r="57">
          <cell r="B57" t="str">
            <v>21001273</v>
          </cell>
          <cell r="C57" t="str">
            <v>(047372-0270) COVER, DUST"</v>
          </cell>
          <cell r="D57">
            <v>1</v>
          </cell>
          <cell r="E57" t="str">
            <v>EA</v>
          </cell>
        </row>
        <row r="58">
          <cell r="B58" t="str">
            <v>21001274</v>
          </cell>
          <cell r="C58" t="str">
            <v>(047401-1090) SHAFT IDLE PULLEY</v>
          </cell>
          <cell r="D58">
            <v>1</v>
          </cell>
          <cell r="E58" t="str">
            <v>EA</v>
          </cell>
        </row>
        <row r="59">
          <cell r="B59" t="str">
            <v>21001276</v>
          </cell>
          <cell r="C59" t="str">
            <v>(047409-0920) COLLAR, IDLE PULLEY"</v>
          </cell>
          <cell r="D59">
            <v>1</v>
          </cell>
          <cell r="E59" t="str">
            <v>EA</v>
          </cell>
        </row>
        <row r="60">
          <cell r="B60" t="str">
            <v>21001279</v>
          </cell>
          <cell r="C60" t="str">
            <v>(047483-0660) PULLEY IDLE</v>
          </cell>
          <cell r="D60">
            <v>1</v>
          </cell>
          <cell r="E60" t="str">
            <v>EA</v>
          </cell>
        </row>
        <row r="61">
          <cell r="B61" t="str">
            <v>21001281</v>
          </cell>
          <cell r="C61" t="str">
            <v>(047485-0050) BOLT, ADJUST"</v>
          </cell>
          <cell r="D61">
            <v>1</v>
          </cell>
          <cell r="E61" t="str">
            <v>EA</v>
          </cell>
        </row>
        <row r="62">
          <cell r="B62" t="str">
            <v>21001294</v>
          </cell>
          <cell r="C62" t="str">
            <v>(084892-0430) CLAMP</v>
          </cell>
          <cell r="D62">
            <v>1</v>
          </cell>
          <cell r="E62" t="str">
            <v>EA</v>
          </cell>
        </row>
        <row r="63">
          <cell r="B63" t="str">
            <v>21001377</v>
          </cell>
          <cell r="C63" t="str">
            <v>(146151-0090) SLEEVE, HOSE BIND"</v>
          </cell>
          <cell r="D63">
            <v>2</v>
          </cell>
          <cell r="E63" t="str">
            <v>EA</v>
          </cell>
        </row>
        <row r="64">
          <cell r="B64" t="str">
            <v>21001378</v>
          </cell>
          <cell r="C64" t="str">
            <v>(146151-0580) SLEEVE, HOSE BIND"</v>
          </cell>
          <cell r="D64">
            <v>2</v>
          </cell>
          <cell r="E64" t="str">
            <v>EA</v>
          </cell>
        </row>
        <row r="65">
          <cell r="B65" t="str">
            <v>21001393</v>
          </cell>
          <cell r="C65" t="str">
            <v>(146373-3811) COVER</v>
          </cell>
          <cell r="D65">
            <v>1</v>
          </cell>
          <cell r="E65" t="str">
            <v>EA</v>
          </cell>
        </row>
        <row r="66">
          <cell r="B66" t="str">
            <v>21001445</v>
          </cell>
          <cell r="C66" t="str">
            <v>(146679-3861) PACKING</v>
          </cell>
          <cell r="D66">
            <v>1</v>
          </cell>
          <cell r="E66" t="str">
            <v>EA</v>
          </cell>
        </row>
        <row r="67">
          <cell r="B67" t="str">
            <v>21001473</v>
          </cell>
          <cell r="C67" t="str">
            <v>(146981-1230) BOLT</v>
          </cell>
          <cell r="D67">
            <v>1</v>
          </cell>
          <cell r="E67" t="str">
            <v>EA</v>
          </cell>
        </row>
        <row r="68">
          <cell r="B68" t="str">
            <v>21001508</v>
          </cell>
          <cell r="C68" t="str">
            <v>(246690-2840) CLAMP</v>
          </cell>
          <cell r="D68">
            <v>1</v>
          </cell>
          <cell r="E68" t="str">
            <v>EA</v>
          </cell>
        </row>
        <row r="69">
          <cell r="B69" t="str">
            <v>21001529</v>
          </cell>
          <cell r="C69" t="str">
            <v>(445012-0050) UNION</v>
          </cell>
          <cell r="D69">
            <v>1</v>
          </cell>
          <cell r="E69" t="str">
            <v>EA</v>
          </cell>
        </row>
        <row r="70">
          <cell r="B70" t="str">
            <v>21001531</v>
          </cell>
          <cell r="C70" t="str">
            <v>(445012-0070) UNION</v>
          </cell>
          <cell r="D70">
            <v>1</v>
          </cell>
          <cell r="E70" t="str">
            <v>EA</v>
          </cell>
        </row>
        <row r="71">
          <cell r="B71" t="str">
            <v>21001538</v>
          </cell>
          <cell r="C71" t="str">
            <v>(445021-0001) PLUG</v>
          </cell>
          <cell r="D71">
            <v>1</v>
          </cell>
          <cell r="E71" t="str">
            <v>EA</v>
          </cell>
        </row>
        <row r="72">
          <cell r="B72" t="str">
            <v>21001543</v>
          </cell>
          <cell r="C72" t="str">
            <v>(445021-0120) PLUG</v>
          </cell>
          <cell r="D72">
            <v>1</v>
          </cell>
          <cell r="E72" t="str">
            <v>EA</v>
          </cell>
        </row>
        <row r="73">
          <cell r="B73" t="str">
            <v>21001547</v>
          </cell>
          <cell r="C73" t="str">
            <v>(445021-2270) PLUG</v>
          </cell>
          <cell r="D73">
            <v>1</v>
          </cell>
          <cell r="E73" t="str">
            <v>EA</v>
          </cell>
        </row>
        <row r="74">
          <cell r="B74" t="str">
            <v>21001551</v>
          </cell>
          <cell r="C74" t="str">
            <v>(445021-2570) PLUG</v>
          </cell>
          <cell r="D74">
            <v>1</v>
          </cell>
          <cell r="E74" t="str">
            <v>EA</v>
          </cell>
        </row>
        <row r="75">
          <cell r="B75" t="str">
            <v>21001554</v>
          </cell>
          <cell r="C75" t="str">
            <v>(445021-2700) PLUG</v>
          </cell>
          <cell r="D75">
            <v>2</v>
          </cell>
          <cell r="E75" t="str">
            <v>EA</v>
          </cell>
        </row>
        <row r="76">
          <cell r="B76" t="str">
            <v>21001555</v>
          </cell>
          <cell r="C76" t="str">
            <v>(446171-0061) TUBE, CONNECTOR"</v>
          </cell>
          <cell r="D76">
            <v>1</v>
          </cell>
          <cell r="E76" t="str">
            <v>EA</v>
          </cell>
        </row>
        <row r="77">
          <cell r="B77" t="str">
            <v>21001556</v>
          </cell>
          <cell r="C77" t="str">
            <v>(446171-0071) TUBE, CONNECTOR"</v>
          </cell>
          <cell r="D77">
            <v>1</v>
          </cell>
          <cell r="E77" t="str">
            <v>EA</v>
          </cell>
        </row>
        <row r="78">
          <cell r="B78" t="str">
            <v>21001565</v>
          </cell>
          <cell r="C78" t="str">
            <v>(446171-109B) TUBE CONNECTOR</v>
          </cell>
          <cell r="D78">
            <v>1</v>
          </cell>
          <cell r="E78" t="str">
            <v>EA</v>
          </cell>
        </row>
        <row r="79">
          <cell r="B79" t="str">
            <v>21001567</v>
          </cell>
          <cell r="C79" t="str">
            <v>(446171-153A) TUBE CONNECTOR</v>
          </cell>
          <cell r="D79">
            <v>1</v>
          </cell>
          <cell r="E79" t="str">
            <v>EA</v>
          </cell>
        </row>
        <row r="80">
          <cell r="B80" t="str">
            <v>21001574</v>
          </cell>
          <cell r="C80" t="str">
            <v>(446192-624B) JOINT BLOCK</v>
          </cell>
          <cell r="D80">
            <v>1</v>
          </cell>
          <cell r="E80" t="str">
            <v>EA</v>
          </cell>
        </row>
        <row r="81">
          <cell r="B81" t="str">
            <v>21001576</v>
          </cell>
          <cell r="C81" t="str">
            <v>(446713-0530) PLATE, CAUTION"</v>
          </cell>
          <cell r="D81">
            <v>1</v>
          </cell>
          <cell r="E81" t="str">
            <v>EA</v>
          </cell>
        </row>
        <row r="82">
          <cell r="B82" t="str">
            <v>21001578</v>
          </cell>
          <cell r="C82" t="str">
            <v>(446861-055B) BLOCK</v>
          </cell>
          <cell r="D82">
            <v>1</v>
          </cell>
          <cell r="E82" t="str">
            <v>EA</v>
          </cell>
        </row>
        <row r="83">
          <cell r="B83" t="str">
            <v>21001585</v>
          </cell>
          <cell r="C83" t="str">
            <v>(7017-021001) INSULATOR PIPING</v>
          </cell>
          <cell r="D83">
            <v>1</v>
          </cell>
          <cell r="E83" t="str">
            <v>EA</v>
          </cell>
        </row>
        <row r="84">
          <cell r="B84" t="str">
            <v>21001589</v>
          </cell>
          <cell r="C84" t="str">
            <v>(74281-81A00) LINK DOOR</v>
          </cell>
          <cell r="D84">
            <v>1</v>
          </cell>
          <cell r="E84" t="str">
            <v>EA</v>
          </cell>
        </row>
        <row r="85">
          <cell r="B85" t="str">
            <v>21001591</v>
          </cell>
          <cell r="C85" t="str">
            <v>(90567-37000) RING, HOLE SNAP"</v>
          </cell>
          <cell r="D85">
            <v>1</v>
          </cell>
          <cell r="E85" t="str">
            <v>EA</v>
          </cell>
        </row>
        <row r="86">
          <cell r="B86" t="str">
            <v>21001594</v>
          </cell>
          <cell r="C86" t="str">
            <v>(90870-08000) BELT V RIBBED</v>
          </cell>
          <cell r="D86">
            <v>1</v>
          </cell>
          <cell r="E86" t="str">
            <v>EA</v>
          </cell>
        </row>
        <row r="87">
          <cell r="B87" t="str">
            <v>21001611</v>
          </cell>
          <cell r="C87" t="str">
            <v>(91790-06163) BOLT, FLANGE"</v>
          </cell>
          <cell r="D87">
            <v>4</v>
          </cell>
          <cell r="E87" t="str">
            <v>EA</v>
          </cell>
        </row>
        <row r="88">
          <cell r="B88" t="str">
            <v>21001613</v>
          </cell>
          <cell r="C88" t="str">
            <v>(91798-06208) BOLT FLANGE</v>
          </cell>
          <cell r="D88">
            <v>3</v>
          </cell>
          <cell r="E88" t="str">
            <v>EA</v>
          </cell>
        </row>
        <row r="89">
          <cell r="B89" t="str">
            <v>21001614</v>
          </cell>
          <cell r="C89" t="str">
            <v>(91798-06253) BOLT, FLANGE"</v>
          </cell>
          <cell r="D89">
            <v>2</v>
          </cell>
          <cell r="E89" t="str">
            <v>EA</v>
          </cell>
        </row>
        <row r="90">
          <cell r="B90" t="str">
            <v>21001615</v>
          </cell>
          <cell r="C90" t="str">
            <v>(91798-06303) BOLT, FLANGE"</v>
          </cell>
          <cell r="D90">
            <v>1</v>
          </cell>
          <cell r="E90" t="str">
            <v>EA</v>
          </cell>
        </row>
        <row r="91">
          <cell r="B91" t="str">
            <v>21001618</v>
          </cell>
          <cell r="C91" t="str">
            <v>(91798-08253) BOLT, FLANGE"</v>
          </cell>
          <cell r="D91">
            <v>2</v>
          </cell>
          <cell r="E91" t="str">
            <v>EA</v>
          </cell>
        </row>
        <row r="92">
          <cell r="B92" t="str">
            <v>21001626</v>
          </cell>
          <cell r="C92" t="str">
            <v>(92156-06063) NUT, FLANGE"</v>
          </cell>
          <cell r="D92">
            <v>1</v>
          </cell>
          <cell r="E92" t="str">
            <v>EA</v>
          </cell>
        </row>
        <row r="93">
          <cell r="B93" t="str">
            <v>21001627</v>
          </cell>
          <cell r="C93" t="str">
            <v>(92156-08083) NUT, FLANGE"</v>
          </cell>
          <cell r="D93">
            <v>1</v>
          </cell>
          <cell r="E93" t="str">
            <v>EA</v>
          </cell>
        </row>
        <row r="94">
          <cell r="B94" t="str">
            <v>21001631</v>
          </cell>
          <cell r="C94" t="str">
            <v>(949056-2210) NUT</v>
          </cell>
          <cell r="D94">
            <v>1</v>
          </cell>
          <cell r="E94" t="str">
            <v>EA</v>
          </cell>
        </row>
        <row r="95">
          <cell r="B95" t="str">
            <v>21001642</v>
          </cell>
          <cell r="C95" t="str">
            <v>(95350-76G00) BRACKET COMP RECEIVER</v>
          </cell>
          <cell r="D95">
            <v>1</v>
          </cell>
          <cell r="E95" t="str">
            <v>EA</v>
          </cell>
        </row>
        <row r="96">
          <cell r="B96" t="str">
            <v>21001643</v>
          </cell>
          <cell r="C96" t="str">
            <v>(95350-76S01) CLAMP  PIPING</v>
          </cell>
          <cell r="D96">
            <v>1</v>
          </cell>
          <cell r="E96" t="str">
            <v>EA</v>
          </cell>
        </row>
        <row r="97">
          <cell r="B97" t="str">
            <v>21001644</v>
          </cell>
          <cell r="C97" t="str">
            <v>(95421-76G00) CASE EVAPORATOR (U)</v>
          </cell>
          <cell r="D97">
            <v>1</v>
          </cell>
          <cell r="E97" t="str">
            <v>EA</v>
          </cell>
        </row>
        <row r="98">
          <cell r="B98" t="str">
            <v>21001645</v>
          </cell>
          <cell r="C98" t="str">
            <v>(95422-81A0A) CASE EVAPORATOR (L)</v>
          </cell>
          <cell r="D98">
            <v>1</v>
          </cell>
          <cell r="E98" t="str">
            <v>EA</v>
          </cell>
        </row>
        <row r="99">
          <cell r="B99" t="str">
            <v>21001646</v>
          </cell>
          <cell r="C99" t="str">
            <v>(95461-76G00) PACKING COOLING UNIT</v>
          </cell>
          <cell r="D99">
            <v>1</v>
          </cell>
          <cell r="E99" t="str">
            <v>EA</v>
          </cell>
        </row>
        <row r="100">
          <cell r="B100" t="str">
            <v>21001647</v>
          </cell>
          <cell r="C100" t="str">
            <v>(95461-81A02) PACKING CORE (L)</v>
          </cell>
          <cell r="D100">
            <v>1</v>
          </cell>
          <cell r="E100" t="str">
            <v>EA</v>
          </cell>
        </row>
        <row r="101">
          <cell r="B101" t="str">
            <v>21001648</v>
          </cell>
          <cell r="C101" t="str">
            <v>(95465-81A00) PACKING DASH</v>
          </cell>
          <cell r="D101">
            <v>1</v>
          </cell>
          <cell r="E101" t="str">
            <v>EA</v>
          </cell>
        </row>
        <row r="102">
          <cell r="B102" t="str">
            <v>21001649</v>
          </cell>
          <cell r="C102" t="str">
            <v>(95466-81A00) PACKING DRAIN</v>
          </cell>
          <cell r="D102">
            <v>1</v>
          </cell>
          <cell r="E102" t="str">
            <v>EA</v>
          </cell>
        </row>
        <row r="103">
          <cell r="B103" t="str">
            <v>21001650</v>
          </cell>
          <cell r="C103" t="str">
            <v>(95481-76G00) HOSE DRAIN</v>
          </cell>
          <cell r="D103">
            <v>1</v>
          </cell>
          <cell r="E103" t="str">
            <v>EA</v>
          </cell>
        </row>
        <row r="104">
          <cell r="B104" t="str">
            <v>21001651</v>
          </cell>
          <cell r="C104" t="str">
            <v>(95851-75F00) BUSH</v>
          </cell>
          <cell r="D104">
            <v>2</v>
          </cell>
          <cell r="E104" t="str">
            <v>EA</v>
          </cell>
        </row>
        <row r="105">
          <cell r="B105" t="str">
            <v>21001668</v>
          </cell>
          <cell r="C105" t="str">
            <v>(HV 99L) HOSE VACCUM</v>
          </cell>
          <cell r="D105">
            <v>0.2</v>
          </cell>
          <cell r="E105" t="str">
            <v>M</v>
          </cell>
        </row>
        <row r="106">
          <cell r="B106" t="str">
            <v>21001668</v>
          </cell>
          <cell r="C106" t="str">
            <v>(HV 99L) HOSE VACCUM</v>
          </cell>
          <cell r="D106">
            <v>0.48</v>
          </cell>
          <cell r="E106" t="str">
            <v>M</v>
          </cell>
        </row>
        <row r="107">
          <cell r="B107" t="str">
            <v>21009906</v>
          </cell>
          <cell r="C107" t="str">
            <v>(95532-76GAO) HARNESS S/A RA</v>
          </cell>
          <cell r="D107">
            <v>1</v>
          </cell>
          <cell r="E107" t="str">
            <v>SET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投資ﾌｫﾛｰ"/>
      <sheetName val="号試ﾌｫﾛｰ報告"/>
      <sheetName val="投資･工数推移"/>
      <sheetName val="投資状況(号試ﾌｫﾛｰ)"/>
      <sheetName val="工数(号試ﾌｫﾛｰ)"/>
      <sheetName val="投資額一覧 R部品毎"/>
      <sheetName val="投資額一覧"/>
      <sheetName val="ﾄﾖﾀUNIT"/>
      <sheetName val="toyota"/>
      <sheetName val="Parameters"/>
      <sheetName val="Transportation"/>
      <sheetName val="SRMil"/>
      <sheetName val="SupplierInfo"/>
      <sheetName val="Macro1"/>
      <sheetName val="TMS Data"/>
      <sheetName val="CRITERIA2"/>
      <sheetName val="シャシ部品一覧"/>
      <sheetName val="MAXs"/>
      <sheetName val="DAILYPACE"/>
      <sheetName val="諸元まとめ"/>
      <sheetName val="800T Follow-up Data"/>
      <sheetName val="車両ｽﾍﾟｯｸ表"/>
      <sheetName val="【⑦】Direct Consumables"/>
      <sheetName val="Master"/>
      <sheetName val="#REF"/>
      <sheetName val="ｸﾞﾗﾌDATA"/>
      <sheetName val="定義ファイル流れ"/>
      <sheetName val="Assembling"/>
      <sheetName val="ｺｽﾄｾﾝﾀｰ別設備稼働費ﾚｰﾄ算出表"/>
      <sheetName val="797T輸入部品リスト"/>
      <sheetName val="ヘム型タイプ標準計画金額表"/>
      <sheetName val="Start Oct'14-Mar-15"/>
      <sheetName val="ENG油洩れ"/>
      <sheetName val="PRODL297"/>
      <sheetName val="画面説明"/>
      <sheetName val="MOTO"/>
      <sheetName val="Sheet1"/>
      <sheetName val="CRITERIA1"/>
      <sheetName val="4WD1-3"/>
      <sheetName val="部署コード"/>
      <sheetName val="Chart summary SE 640A (T (2)"/>
      <sheetName val=""/>
      <sheetName val="BACK PAGE"/>
      <sheetName val="LLB幅2"/>
      <sheetName val="為替前提"/>
      <sheetName val="ヘッダ"/>
      <sheetName val="電着"/>
      <sheetName val="ピッチ表"/>
      <sheetName val="190XS設計室1128"/>
      <sheetName val="コード表"/>
      <sheetName val="課題一覧"/>
      <sheetName val="1直実績"/>
      <sheetName val="2直実績"/>
      <sheetName val="BIRTIMP-zORIGINAL"/>
      <sheetName val="（別紙5-1）PP02簡素化"/>
      <sheetName val="バス"/>
      <sheetName val="MR2"/>
      <sheetName val="Tac4X2 Input only"/>
      <sheetName val="Tac4X4nput only"/>
      <sheetName val="RAV4"/>
      <sheetName val="AVALON"/>
      <sheetName val="L.CRU"/>
      <sheetName val="4RUNNER"/>
      <sheetName val="TACOMA"/>
      <sheetName val="設備計画表"/>
      <sheetName val="Body Paint 2 Sienna Prod"/>
      <sheetName val="PRODUCTION"/>
      <sheetName val="PURCHASES"/>
      <sheetName val="수입"/>
      <sheetName val="????? _x0015_ Op"/>
      <sheetName val="メイン画面 _x0015_ Op"/>
      <sheetName val="Rollforward"/>
      <sheetName val="CATG W"/>
      <sheetName val="加班單"/>
      <sheetName val="lis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推移"/>
      <sheetName val="WIP"/>
      <sheetName val="D02A"/>
      <sheetName val="LARGE"/>
      <sheetName val="LM"/>
      <sheetName val="MEDIUM"/>
      <sheetName val="SPORTS"/>
      <sheetName val="SMALL"/>
      <sheetName val="投資額一覧_R部品毎"/>
      <sheetName val="自社"/>
      <sheetName val="CPU"/>
      <sheetName val="FEB99"/>
      <sheetName val="OCT98"/>
      <sheetName val="(Ｌ側)原価条件"/>
      <sheetName val="KAA"/>
      <sheetName val="見積査定"/>
      <sheetName val="0211 ex rate"/>
      <sheetName val="0212-2 Prado FMC"/>
      <sheetName val="一般經費"/>
      <sheetName val="神奈川生産部"/>
      <sheetName val="New Buildup"/>
      <sheetName val="055AMO日程"/>
      <sheetName val="中間現図"/>
      <sheetName val="現図"/>
      <sheetName val="PDQ前"/>
      <sheetName val="手配"/>
      <sheetName val="ゲート指示"/>
      <sheetName val="ゲート指示(2)"/>
      <sheetName val="仕上げレスゲート化 "/>
      <sheetName val="①PL幅指示"/>
      <sheetName val="ガス抜き"/>
      <sheetName val="ガス抜き②"/>
      <sheetName val="ケガキ線 "/>
      <sheetName val="③分割ＰＬ（Ａ３）"/>
      <sheetName val="分割ＰＬ（１７１、１６８）"/>
      <sheetName val="玉ぶち"/>
      <sheetName val="脱型コア"/>
      <sheetName val="イテグラルヒンジ"/>
      <sheetName val="分割ＰＬ（押しコア）"/>
      <sheetName val="リフレクター"/>
      <sheetName val="171A"/>
      <sheetName val="設変29"/>
      <sheetName val="設変30"/>
      <sheetName val="設変31"/>
      <sheetName val="設変31-2"/>
      <sheetName val="設変34"/>
      <sheetName val="設変35"/>
      <sheetName val="設変36"/>
      <sheetName val="ｲﾝﾃｸﾞﾗﾙ形状変更"/>
      <sheetName val="WA下面"/>
      <sheetName val="ﾘﾌﾚｸﾀｰ剛性UP"/>
      <sheetName val="脱型ｷｽﾞ対策"/>
      <sheetName val="脱型ｷｽﾞ対策 (2)"/>
      <sheetName val="ﾗﾝﾅｰ形状変更"/>
      <sheetName val="←４２０ＡＲｒ"/>
      <sheetName val="見積り投資データ"/>
      <sheetName val="2012_02_06"/>
      <sheetName val="来週の予定"/>
      <sheetName val="技術部方針"/>
      <sheetName val="アイテム詳細"/>
      <sheetName val="Net Data-Graph"/>
      <sheetName val="Rail Assumptions"/>
      <sheetName val="Universe"/>
      <sheetName val="Damy"/>
      <sheetName val="Page03"/>
      <sheetName val="Page01"/>
      <sheetName val="Plant II 99-2"/>
      <sheetName val="元データー"/>
      <sheetName val="Finance (Sheet 5)"/>
      <sheetName val="★３ＷＢ vs 3_4UB比較"/>
      <sheetName val="CTable"/>
      <sheetName val="swap(2)"/>
      <sheetName val="Salan"/>
      <sheetName val="レポートレイアウト"/>
      <sheetName val="?"/>
      <sheetName val="グラフネタ３"/>
      <sheetName val="工数データ"/>
      <sheetName val="bs is"/>
      <sheetName val="_____ _x0015_ Op"/>
      <sheetName val="Supp.List"/>
      <sheetName val="Apr'16-Sep'16_Add APR"/>
      <sheetName val="DATA"/>
      <sheetName val="T1"/>
      <sheetName val="Corolla Gas"/>
      <sheetName val="各種設定"/>
      <sheetName val="525T計画"/>
      <sheetName val="Sheet2"/>
      <sheetName val="ｬｰｴﾀｫeｴ｣"/>
      <sheetName val="Earthwork"/>
      <sheetName val="設計１Ｇ"/>
      <sheetName val="設計２Ｇ"/>
      <sheetName val="技術部合計"/>
      <sheetName val="塗料ﾛｽ条件"/>
      <sheetName val="色ﾃｰﾌﾞﾙ"/>
      <sheetName val="面積ﾃｰﾌﾞﾙ"/>
      <sheetName val="TBシート"/>
      <sheetName val="月度報告書"/>
      <sheetName val="★10RAP"/>
      <sheetName val="part"/>
      <sheetName val="BY CATEGORY"/>
      <sheetName val="retail sales by model"/>
      <sheetName val="590P追加"/>
      <sheetName val="ｺｰﾄﾞ"/>
      <sheetName val="（参考）科目・項目一覧"/>
      <sheetName val="DATA "/>
      <sheetName val="ﾃﾞｰﾀ一覧"/>
      <sheetName val="幹部職"/>
      <sheetName val="設定情報"/>
      <sheetName val="A"/>
      <sheetName val="B"/>
      <sheetName val="C"/>
      <sheetName val="まとめ"/>
      <sheetName val="市場推移"/>
      <sheetName val="Ｔ"/>
      <sheetName val="Macro2"/>
      <sheetName val="ROYALTY(RUNG)"/>
      <sheetName val="CRW table"/>
      <sheetName val="ocean voyage"/>
      <sheetName val="判定基準"/>
      <sheetName val="グラフ元"/>
      <sheetName val="Tipo&amp;Conta&amp;CC"/>
      <sheetName val="sheet17"/>
      <sheetName val="SC4"/>
      <sheetName val="_"/>
      <sheetName val="設計検討書"/>
      <sheetName val="非表示データ"/>
      <sheetName val="入力値"/>
      <sheetName val="para"/>
      <sheetName val="616F_集計表"/>
      <sheetName val="隠しデータ"/>
      <sheetName val="案①　資格等級フレーム"/>
      <sheetName val="入力名追加"/>
      <sheetName val="配分案"/>
      <sheetName val="マスター登録"/>
      <sheetName val="_____ _x005f_x0015_ Op"/>
      <sheetName val="メイン画面 _x005f_x0015_ Op"/>
      <sheetName val="清单"/>
      <sheetName val="利润表"/>
      <sheetName val="????? _x005f_x0015_ Op"/>
      <sheetName val="目次"/>
      <sheetName val="base cálculo"/>
      <sheetName val="切り口"/>
      <sheetName val="マスタ"/>
      <sheetName val="車検ItemList"/>
      <sheetName val="ItemList"/>
      <sheetName val="99Form"/>
      <sheetName val="98Form"/>
      <sheetName val="Summary"/>
      <sheetName val="生涯利益計画ｼｰﾄ"/>
      <sheetName val="見積回答書"/>
      <sheetName val="重量補助"/>
      <sheetName val="進捗管理表"/>
      <sheetName val="数据"/>
      <sheetName val="基础条件"/>
      <sheetName val="送金RATE"/>
      <sheetName val="AT部品管理台帳  (2)"/>
      <sheetName val="N719(NC)"/>
      <sheetName val="LOCAL統計"/>
      <sheetName val="當月品速台帳"/>
      <sheetName val="全般生準進度狀況報告"/>
      <sheetName val="清單"/>
      <sheetName val="Master Data輸入區"/>
      <sheetName val="物流"/>
      <sheetName val="工作內容"/>
      <sheetName val="品情"/>
      <sheetName val="免驗"/>
      <sheetName val="驗証來源"/>
      <sheetName val="INDEXES"/>
      <sheetName val="月度汇报用"/>
      <sheetName val="諸定義&amp;保守"/>
      <sheetName val="CV"/>
      <sheetName val="back up"/>
      <sheetName val="N N+1"/>
      <sheetName val="N_N+1"/>
      <sheetName val="2 machine"/>
      <sheetName val="1 product"/>
      <sheetName val="2.대외공문"/>
      <sheetName val="95하U$가격"/>
      <sheetName val="ﾃﾞｰﾀ-"/>
      <sheetName val="Ａ車型"/>
      <sheetName val="②’’切替後（MIX台数反映後)"/>
      <sheetName val="Plant II 99-1"/>
      <sheetName val="INPUT"/>
      <sheetName val="商品力向上"/>
      <sheetName val="99-1"/>
      <sheetName val="99-2"/>
      <sheetName val="試作費（実績）"/>
      <sheetName val="movement"/>
      <sheetName val="XL4Poppy"/>
      <sheetName val="_x0000__x0000__x0000__x0000__x0000__x0000__x0000__x0000_"/>
      <sheetName val="_x005f_x0000__x005f_x0000__x005f_x0000__x005f_x0000__x0"/>
      <sheetName val="基本情報"/>
      <sheetName val="PL.BS.CF"/>
      <sheetName val="投資ﾌｫﾛｰ]Calender.xls"/>
      <sheetName val="CE MT"/>
      <sheetName val="（参考）保全費予算項目一覧（新旧比較）"/>
      <sheetName val="（参考）科目項目一覧"/>
      <sheetName val="(参考)【保全費】予算項目一覧"/>
      <sheetName val="仕入先別"/>
      <sheetName val="3月"/>
      <sheetName val="提出用"/>
      <sheetName val="ﾌﾟﾚｽ"/>
      <sheetName val="電気工事"/>
      <sheetName val="設品表01-3-23作成"/>
      <sheetName val="ボデー設変新設部品リスト"/>
      <sheetName val="CæÊ _x0015_ Op"/>
      <sheetName val="ƒƒCƒ“‰æ–Ê _x0015_ Op"/>
      <sheetName val="仕様別"/>
      <sheetName val="09 vol"/>
      <sheetName val="draw"/>
      <sheetName val="Hoja3"/>
      <sheetName val="投資額一覧_R部品毎1"/>
      <sheetName val="800T_Follow-up_Data"/>
      <sheetName val="TMS_Data"/>
      <sheetName val="【⑦】Direct_Consumables"/>
      <sheetName val="BACK_PAGE"/>
      <sheetName val="0211_ex_rate"/>
      <sheetName val="0212-2_Prado_FMC"/>
      <sheetName val="Finance_(Sheet_5)"/>
      <sheetName val="★３ＷＢ_vs_3_4UB比較"/>
      <sheetName val="Tac4X2_Input_only"/>
      <sheetName val="Tac4X4nput_only"/>
      <sheetName val="L_CRU"/>
      <sheetName val="Body_Paint_2_Sienna_Prod"/>
      <sheetName val="?????__Op"/>
      <sheetName val="メイン画面__Op"/>
      <sheetName val="CATG_W"/>
      <sheetName val="Start_Oct'14-Mar-15"/>
      <sheetName val="New_Buildup"/>
      <sheetName val="bs_is"/>
      <sheetName val="_______Op"/>
      <sheetName val="Corolla_Gas"/>
      <sheetName val="Chart_summary_SE_640A_(T_(2)"/>
      <sheetName val="Supp_List"/>
      <sheetName val="Apr'16-Sep'16_Add_APR"/>
      <sheetName val="仕上げレスゲート化_"/>
      <sheetName val="ケガキ線_"/>
      <sheetName val="脱型ｷｽﾞ対策_(2)"/>
      <sheetName val="Net_Data-Graph"/>
      <sheetName val="Rail_Assumptions"/>
      <sheetName val="Plant_II_99-2"/>
      <sheetName val="retail_sales_by_model"/>
      <sheetName val="BY_CATEGORY"/>
      <sheetName val="DATA_"/>
      <sheetName val="_______x005f_x0015__Op"/>
      <sheetName val="メイン画面__x005f_x0015__Op"/>
      <sheetName val="?????__x005f_x0015__Op"/>
      <sheetName val="base_cálculo"/>
      <sheetName val="CRW_table"/>
      <sheetName val="OT SHOPS"/>
      <sheetName val="?8?N????"/>
      <sheetName val="旧ロボット970526"/>
      <sheetName val="Vectra"/>
      <sheetName val="Invdetailvt"/>
      <sheetName val="設定一覧"/>
      <sheetName val="関連ｻﾌﾞ"/>
      <sheetName val="CS002 Strategy Sheet"/>
      <sheetName val="CS001 Strategy Detail"/>
      <sheetName val="C- Apontamento Diário"/>
      <sheetName val="color sufix"/>
      <sheetName val="Analysis of Funds"/>
      <sheetName val="230B_BS_K4_TMAP-EM"/>
      <sheetName val="タイムテーブル"/>
      <sheetName val="Visual Report"/>
      <sheetName val="CRUDE-D"/>
      <sheetName val="POSTF1"/>
      <sheetName val="S'PORE-D"/>
      <sheetName val="POSTHD1"/>
      <sheetName val="POSTLPG"/>
      <sheetName val="PO97(02)"/>
      <sheetName val="原価管理表"/>
      <sheetName val="６２３Ｔ"/>
      <sheetName val="ﾀﾞｲﾊﾂ"/>
      <sheetName val="日野"/>
      <sheetName val="ﾏﾂﾀﾞ"/>
      <sheetName val="三菱名水"/>
      <sheetName val="東自"/>
      <sheetName val="いすゞ"/>
      <sheetName val="Sheet3"/>
      <sheetName val="９９予算"/>
      <sheetName val="備考"/>
      <sheetName val="⑨品番調整"/>
      <sheetName val="⑨品番調整0412"/>
      <sheetName val="609B (新 ) (2)"/>
      <sheetName val="仕切り価格0326"/>
      <sheetName val="クエリ10"/>
      <sheetName val="Matriz"/>
      <sheetName val="grafico"/>
      <sheetName val="中塗り見積もり"/>
      <sheetName val="(1)OK！"/>
      <sheetName val="条件設定"/>
      <sheetName val="前提条件"/>
      <sheetName val="【参考】科目項目一覧"/>
      <sheetName val="【経費】予算項目一覧"/>
      <sheetName val="ヘッド鋳造課"/>
      <sheetName val="sum_gtm"/>
      <sheetName val="分組表"/>
      <sheetName val="欄位自動選項設定　勿動 "/>
      <sheetName val="849E15(20010)"/>
      <sheetName val="830L"/>
      <sheetName val="company_abbr"/>
      <sheetName val="Lookups 2008"/>
      <sheetName val="車両仕様"/>
      <sheetName val="加速等級線ｼｰﾄ"/>
      <sheetName val="計算式"/>
      <sheetName val="表紙①"/>
      <sheetName val="DBシート"/>
      <sheetName val="類別代號"/>
      <sheetName val="海南海马--不打折"/>
      <sheetName val="不良 推移表"/>
      <sheetName val="M_Clsfctn1"/>
      <sheetName val="M_Clsfctn2"/>
      <sheetName val="M_Clsfctn3"/>
      <sheetName val="M_Clsfctn4"/>
      <sheetName val="M_Phase"/>
      <sheetName val="M_Process"/>
      <sheetName val="M_Progress"/>
      <sheetName val="PIOrganizationInf"/>
      <sheetName val="PIProject"/>
      <sheetName val="key in"/>
      <sheetName val="ﾀﾘﾌ"/>
      <sheetName val="#REF!"/>
      <sheetName val="11年预算(月度)"/>
      <sheetName val="_Recovered_SheetName_ 0_"/>
      <sheetName val="094_APP別"/>
      <sheetName val="______"/>
      <sheetName val="102W(2)"/>
      <sheetName val="材料"/>
      <sheetName val="原単位（ALL）"/>
      <sheetName val="114W2次設変部品確認（組立） (3)"/>
      <sheetName val="5VZFE"/>
      <sheetName val="PARTS_DATA"/>
      <sheetName val="AT部品管理台帳__(2)"/>
      <sheetName val="明細"/>
      <sheetName val="条件"/>
      <sheetName val="1UT9804"/>
      <sheetName val="030L依頼書"/>
      <sheetName val="取引先マスタ（売）"/>
      <sheetName val="在庫保管場所コードマスタ"/>
      <sheetName val="Rｽﾄﾚｰｼﾞ"/>
      <sheetName val="部署名"/>
      <sheetName val="BKD"/>
      <sheetName val="記入例"/>
      <sheetName val="車会集約"/>
      <sheetName val="表紙(代表者)"/>
      <sheetName val="ﾃﾞｰﾀｰｼｰﾄ"/>
      <sheetName val="_____ _x005f_x005f_x005f_x0015_ Op"/>
      <sheetName val="メイン画面 _x005f_x005f_x005f_x0015_ Op"/>
      <sheetName val="_8_N____"/>
      <sheetName val="投資ﾌｫﾛｰ_Calender.xls"/>
      <sheetName val="Resumen"/>
      <sheetName val="Pull Down"/>
      <sheetName val="_x005f_x005f_x005f_x0000__x005f_x005f_x005f_x0000__x005"/>
      <sheetName val="_______x005f_x005f_x005f_x0015__Op"/>
      <sheetName val="メイン画面__x005f_x005f_x005f_x0015__Op"/>
      <sheetName val="AR3_Base_FY14"/>
      <sheetName val="11月01日泰达 "/>
      <sheetName val="DOMAT"/>
      <sheetName val="表紙"/>
      <sheetName val="投資額一覧_R部品毎2"/>
      <sheetName val="【⑦】Direct_Consumables1"/>
      <sheetName val="800T_Follow-up_Data1"/>
      <sheetName val="TMS_Data1"/>
      <sheetName val="BACK_PAGE1"/>
      <sheetName val="0211_ex_rate1"/>
      <sheetName val="0212-2_Prado_FMC1"/>
      <sheetName val="Finance_(Sheet_5)1"/>
      <sheetName val="★３ＷＢ_vs_3_4UB比較1"/>
      <sheetName val="Tac4X2_Input_only1"/>
      <sheetName val="Tac4X4nput_only1"/>
      <sheetName val="L_CRU1"/>
      <sheetName val="Body_Paint_2_Sienna_Prod1"/>
      <sheetName val="CATG_W1"/>
      <sheetName val="Start_Oct'14-Mar-151"/>
      <sheetName val="New_Buildup1"/>
      <sheetName val="bs_is1"/>
      <sheetName val="Corolla_Gas1"/>
      <sheetName val="Chart_summary_SE_640A_(T_(2)1"/>
      <sheetName val="Supp_List1"/>
      <sheetName val="Apr'16-Sep'16_Add_APR1"/>
      <sheetName val="仕上げレスゲート化_1"/>
      <sheetName val="ケガキ線_1"/>
      <sheetName val="脱型ｷｽﾞ対策_(2)1"/>
      <sheetName val="Net_Data-Graph1"/>
      <sheetName val="Rail_Assumptions1"/>
      <sheetName val="Plant_II_99-21"/>
      <sheetName val="retail_sales_by_model1"/>
      <sheetName val="BY_CATEGORY1"/>
      <sheetName val="DATA_1"/>
      <sheetName val="_______x005f_x0015__Op1"/>
      <sheetName val="メイン画面__x005f_x0015__Op1"/>
      <sheetName val="?????__x005f_x0015__Op1"/>
      <sheetName val="base_cálculo1"/>
      <sheetName val="CRW_table1"/>
      <sheetName val="Master_Data輸入區"/>
      <sheetName val="back_up"/>
      <sheetName val="N_N+11"/>
      <sheetName val="2_machine"/>
      <sheetName val="1_product"/>
      <sheetName val="2_대외공문"/>
      <sheetName val="Plant_II_99-1"/>
      <sheetName val="PL_BS_CF"/>
      <sheetName val="投資ﾌｫﾛｰ]Calender_xls"/>
      <sheetName val="CE_MT"/>
      <sheetName val="OT_SHOPS"/>
      <sheetName val="C-_Apontamento_Diário"/>
      <sheetName val="CS002_Strategy_Sheet"/>
      <sheetName val="CS001_Strategy_Detail"/>
      <sheetName val="ocean_voyage"/>
      <sheetName val="color_sufix"/>
      <sheetName val="CæÊ__Op"/>
      <sheetName val="ƒƒCƒ“‰æ–Ê__Op"/>
      <sheetName val="09_vol"/>
      <sheetName val="KPI's Mobility 2019"/>
      <sheetName val="_x0000__x0000__x0000__x0000__x0"/>
      <sheetName val="_x005f_x005f_x005f_x005f_x005f_x005f_x005f_x0000__x005f"/>
      <sheetName val=""/>
      <sheetName val="企画"/>
      <sheetName val="__·___"/>
      <sheetName val="90檢討稿_實際"/>
      <sheetName val="N(02a)"/>
      <sheetName val="0726"/>
      <sheetName val="0719"/>
      <sheetName val="0716"/>
      <sheetName val="0705"/>
      <sheetName val="部品表例"/>
      <sheetName val="ラミ"/>
      <sheetName val="バリエーション"/>
      <sheetName val="K82191"/>
      <sheetName val="ｲﾝﾄﾞﾈｼｱ"/>
      <sheetName val="工数まとめ"/>
      <sheetName val="data sheet"/>
      <sheetName val="PowerBI_approvalTracking"/>
      <sheetName val="Tracking"/>
      <sheetName val="Data Validation"/>
      <sheetName val="構成部品"/>
      <sheetName val="カレンダー"/>
      <sheetName val="研修(技能)"/>
      <sheetName val="研修(事技)"/>
      <sheetName val="職懇"/>
      <sheetName val="創意くふう"/>
      <sheetName val="４５Ｈ超(技能）"/>
      <sheetName val="４５Ｈ超(事技)"/>
      <sheetName val="長残健診 (Ｋ)"/>
      <sheetName val="年休(累計Ｋ)"/>
      <sheetName val="年休(累計Ｓ)"/>
      <sheetName val="購買総括"/>
      <sheetName val="設計課ｺｰﾄﾞ"/>
      <sheetName val="上×上"/>
      <sheetName val="データ"/>
      <sheetName val="データ選択肢"/>
      <sheetName val="特調発行依頼書"/>
      <sheetName val="SUM14ZC1"/>
      <sheetName val="各種データ"/>
      <sheetName val="プルダウン"/>
      <sheetName val="隠し"/>
      <sheetName val="工作表1"/>
      <sheetName val="JAN"/>
      <sheetName val="工事種類參照表"/>
      <sheetName val="T"/>
      <sheetName val="設備仕様書"/>
      <sheetName val="MONTHLY"/>
      <sheetName val="0C-COVER"/>
      <sheetName val="_x005f_x0000__x005f_x0000__x005"/>
      <sheetName val="_x005f_x005f_x005f_x0000__x005f"/>
      <sheetName val="_x0000__x0000__x005"/>
      <sheetName val="_x005f_x0000__x005f"/>
      <sheetName val="ﾃｽﾄﾃﾞｰﾀ一覧"/>
      <sheetName val="信息"/>
      <sheetName val="事務所引越見積書"/>
      <sheetName val="_x0000__x005f"/>
      <sheetName val="_x005f_x005f_x005f_x005f_"/>
      <sheetName val="_x005f_x005f_x005f_x005f_x005f_x005f_x005f_x005f_x005f_x005f_"/>
      <sheetName val="_x005f_x005f_x005f_x005f_x005f_x005f_x005f_x005f_"/>
      <sheetName val="ﾃﾞｰﾀ"/>
      <sheetName val="609B_(新_)_(2)"/>
      <sheetName val="欄位自動選項設定　勿動_"/>
      <sheetName val="Lookups_2008"/>
      <sheetName val="Visual_Report"/>
      <sheetName val="不良_推移表"/>
      <sheetName val="key_in"/>
      <sheetName val="_Recovered_SheetName__0_"/>
      <sheetName val="Analysis_of_Funds"/>
      <sheetName val="値変換"/>
      <sheetName val="年計２部品別"/>
      <sheetName val="登坂ALL"/>
      <sheetName val="HV台数(2-1)"/>
      <sheetName val="HV品目リスト (伏字)"/>
      <sheetName val="HV現調率 (伏字)"/>
      <sheetName val="基础数据 (2)"/>
      <sheetName val="MF"/>
      <sheetName val="PDシート"/>
      <sheetName val="リスト"/>
      <sheetName val="8月内示"/>
      <sheetName val="Chart"/>
      <sheetName val="27850"/>
      <sheetName val="諸元表"/>
      <sheetName val="その他経"/>
      <sheetName val="埼玉設備設定金額一覧"/>
      <sheetName val="ﾛｲ"/>
      <sheetName val="RH"/>
      <sheetName val="G_DAT"/>
      <sheetName val="区分"/>
      <sheetName val="発着地"/>
      <sheetName val="Sheet1 (2)"/>
      <sheetName val="１ＵＴ WS"/>
      <sheetName val="2UT WS"/>
      <sheetName val="IRR Form"/>
      <sheetName val="原単位"/>
      <sheetName val="生産"/>
      <sheetName val="Gentan-I"/>
      <sheetName val="_____ _x005f_x005f_x005f_x005f_x005f_x005f_x005f_x0015_"/>
      <sheetName val="メイン画面 _x005f_x005f_x005f_x005f_x005f_x005f_x005f_x0015_"/>
      <sheetName val="カメラ"/>
      <sheetName val="カメラ2"/>
      <sheetName val="Graphs"/>
      <sheetName val="投資額一覧_R部品毎3"/>
      <sheetName val="TMS_Data2"/>
      <sheetName val="【⑦】Direct_Consumables2"/>
      <sheetName val="800T_Follow-up_Data2"/>
      <sheetName val="0211_ex_rate2"/>
      <sheetName val="0212-2_Prado_FMC2"/>
      <sheetName val="BACK_PAGE2"/>
      <sheetName val="Finance_(Sheet_5)2"/>
      <sheetName val="Tac4X2_Input_only2"/>
      <sheetName val="Tac4X4nput_only2"/>
      <sheetName val="L_CRU2"/>
      <sheetName val="Body_Paint_2_Sienna_Prod2"/>
      <sheetName val="CATG_W2"/>
      <sheetName val="★３ＷＢ_vs_3_4UB比較2"/>
      <sheetName val="New_Buildup2"/>
      <sheetName val="Start_Oct'14-Mar-152"/>
      <sheetName val="bs_is2"/>
      <sheetName val="Corolla_Gas2"/>
      <sheetName val="Chart_summary_SE_640A_(T_(2)2"/>
      <sheetName val="Supp_List2"/>
      <sheetName val="Apr'16-Sep'16_Add_APR2"/>
      <sheetName val="DATA_2"/>
      <sheetName val="仕上げレスゲート化_2"/>
      <sheetName val="ケガキ線_2"/>
      <sheetName val="脱型ｷｽﾞ対策_(2)2"/>
      <sheetName val="Net_Data-Graph2"/>
      <sheetName val="Rail_Assumptions2"/>
      <sheetName val="Plant_II_99-22"/>
      <sheetName val="_______x005f_x0015__Op2"/>
      <sheetName val="メイン画面__x005f_x0015__Op2"/>
      <sheetName val="?????__x005f_x0015__Op2"/>
      <sheetName val="BY_CATEGORY2"/>
      <sheetName val="retail_sales_by_model2"/>
      <sheetName val="AT部品管理台帳__(2)1"/>
      <sheetName val="Master_Data輸入區1"/>
      <sheetName val="back_up1"/>
      <sheetName val="2_대외공문1"/>
      <sheetName val="Plant_II_99-11"/>
      <sheetName val="N_N+12"/>
      <sheetName val="2_machine1"/>
      <sheetName val="1_product1"/>
      <sheetName val="PL_BS_CF1"/>
      <sheetName val="投資ﾌｫﾛｰ]Calender_xls1"/>
      <sheetName val="CE_MT1"/>
      <sheetName val="base_cálculo2"/>
      <sheetName val="CRW_table2"/>
      <sheetName val="ocean_voyage1"/>
      <sheetName val="OT_SHOPS1"/>
      <sheetName val="609B_(新_)_(2)1"/>
      <sheetName val="CS002_Strategy_Sheet1"/>
      <sheetName val="CS001_Strategy_Detail1"/>
      <sheetName val="C-_Apontamento_Diário1"/>
      <sheetName val="color_sufix1"/>
      <sheetName val="Visual_Report1"/>
      <sheetName val="09_vol1"/>
      <sheetName val="Analysis_of_Funds1"/>
      <sheetName val="欄位自動選項設定　勿動_1"/>
      <sheetName val="Lookups_20081"/>
      <sheetName val="不良_推移表1"/>
      <sheetName val="key_in1"/>
      <sheetName val="_Recovered_SheetName__0_1"/>
      <sheetName val="_______x005f_x005f_x005f_x0015__Op1"/>
      <sheetName val="メイン画面__x005f_x005f_x005f_x0015__Op1"/>
      <sheetName val="投資ﾌｫﾛｰ_Calender_xls"/>
      <sheetName val="Pull_Down"/>
      <sheetName val="11月01日泰达_"/>
      <sheetName val="KPI's_Mobility_2019"/>
      <sheetName val="114W2次設変部品確認（組立）_(3)"/>
      <sheetName val="data_sheet"/>
      <sheetName val="長残健診_(Ｋ)"/>
      <sheetName val="Data_Validation"/>
      <sheetName val="軽戦略YOSHIMA"/>
      <sheetName val="定期船　個内装内装m3"/>
      <sheetName val="F　Sｺｽﾄ"/>
      <sheetName val="Sheet4"/>
      <sheetName val="3ｶ月比A"/>
      <sheetName val="DATA_HISTORY"/>
      <sheetName val="_______x0015__Op"/>
      <sheetName val="メイン画面__x0015__Op"/>
      <sheetName val="391.各"/>
      <sheetName val="Điểm đón"/>
      <sheetName val="BLOK B"/>
      <sheetName val="BLOK C"/>
      <sheetName val="SUMM A"/>
      <sheetName val="SUMM B"/>
      <sheetName val="SUMM C"/>
      <sheetName val="Dir Ind"/>
      <sheetName val="原価"/>
      <sheetName val="590T並"/>
      <sheetName val="塗料保管庫１"/>
      <sheetName val="原単位LineMst"/>
      <sheetName val="申請書２"/>
      <sheetName val="Graph"/>
      <sheetName val="数据源"/>
      <sheetName val="試験結果詳細"/>
      <sheetName val="2.MktShare"/>
      <sheetName val="Jigs"/>
      <sheetName val="Status Sheet"/>
      <sheetName val="PartNumber_ContainerInfo"/>
      <sheetName val="PKG_Readiness_Monthly"/>
      <sheetName val="Commission_data_import"/>
      <sheetName val="CID_Pivot"/>
      <sheetName val="SOP Status"/>
      <sheetName val="Cost-CoO"/>
      <sheetName val="Readiness status (int)"/>
      <sheetName val="At Risk List"/>
      <sheetName val="Sheet5"/>
      <sheetName val="Sheet6"/>
      <sheetName val="Sheet7"/>
      <sheetName val="Sheet8"/>
      <sheetName val="Rack tracker"/>
      <sheetName val="contact list"/>
      <sheetName val="CæÊ _x005f_x0015_ Op"/>
      <sheetName val="ƒƒCƒ“‰æ–Ê _x005f_x0015_ Op"/>
      <sheetName val="Steering Wheel SPS 910"/>
      <sheetName val="Gap graph 4-22-21"/>
      <sheetName val="Text box Process info"/>
      <sheetName val="REF TMMK946947 JTO-ITO"/>
      <sheetName val="掛率表"/>
      <sheetName val="P17 ライン号車担当部品組付時間確認"/>
      <sheetName val="供应食品明细"/>
      <sheetName val="原價圖表"/>
      <sheetName val="timetable"/>
      <sheetName val="Date"/>
      <sheetName val="評價"/>
      <sheetName val="line外再檢"/>
      <sheetName val="備考コメント入力シート"/>
      <sheetName val="9004"/>
      <sheetName val="起始"/>
      <sheetName val="月计划汇总统计"/>
      <sheetName val="9204"/>
      <sheetName val="ﾗｲﾝ一覧"/>
      <sheetName val="ﾗｲﾝ別工程一覧"/>
      <sheetName val="選項"/>
      <sheetName val="AT部品管理台帳__(2)2"/>
      <sheetName val="Calender.xls"/>
      <sheetName val="Calender_xls"/>
      <sheetName val="????????"/>
      <sheetName val="QC APPROVE SHEET"/>
      <sheetName val="取引先コード"/>
      <sheetName val="外表面Ａ"/>
      <sheetName val="CWMA NO EAST END FREIGHT"/>
      <sheetName val="【4】内製原価(旧電F工程分)"/>
      <sheetName val="CSM with CKD"/>
      <sheetName val="製品時間算出"/>
      <sheetName val="GHAC人员库1"/>
      <sheetName val="AP布局图2人 "/>
      <sheetName val="NewList (3)"/>
      <sheetName val="ラミネート"/>
      <sheetName val="(B01)"/>
      <sheetName val="日程"/>
      <sheetName val="◆Sampleリスト"/>
      <sheetName val="确定Qe方法"/>
      <sheetName val="Abbreviations"/>
      <sheetName val="价格数据汇总"/>
      <sheetName val="静ﾊﾟﾀﾝ分析"/>
      <sheetName val="原単位表"/>
      <sheetName val="99 bud"/>
      <sheetName val="Bal_Gr"/>
      <sheetName val="Assumptions sheet"/>
      <sheetName val="BOM成本拆分"/>
      <sheetName val="アウタインナ_パターン1 _試算法見直し"/>
      <sheetName val="アウタインナ_パターン1"/>
      <sheetName val="アウタインナ_低減案3"/>
      <sheetName val="アウタインナ_低減案4"/>
      <sheetName val="アウタインナ_低減案4売価検討"/>
      <sheetName val="910 CSDI Tank Service"/>
      <sheetName val="ｸﾗｽ別調達規模"/>
      <sheetName val="_x0"/>
      <sheetName val="_x005"/>
      <sheetName val="_x005f"/>
      <sheetName val="HV品目リスト_(伏字)"/>
      <sheetName val="HV現調率_(伏字)"/>
      <sheetName val="基础数据_(2)"/>
      <sheetName val="RDP"/>
      <sheetName val="_x000f__x0000__x0000_5_x000f__x0000__x0000_I_x000f__x0000__x0000_u_x000f__x0000__x0000_m_x000f_"/>
      <sheetName val="forex"/>
      <sheetName val="DataList"/>
      <sheetName val="Setting"/>
      <sheetName val="56ARE04"/>
      <sheetName val="吊上げパ(20)"/>
      <sheetName val="COGD-EGN"/>
      <sheetName val="COGD-SUM"/>
      <sheetName val="投資ﾌｫﾛｰ.XLS"/>
      <sheetName val="%E6%8A%95%E8%B3%87%EF%BE%8C%EF%"/>
      <sheetName val="動力源"/>
      <sheetName val="159年計売上台数2対見込"/>
      <sheetName val="計画"/>
      <sheetName val="01重点管理ｴﾘｱ"/>
      <sheetName val="設定"/>
      <sheetName val="FR FDR W"/>
      <sheetName val="KR"/>
      <sheetName val="ﾋﾟﾎﾞｯﾄﾃｰﾌﾞﾙ"/>
      <sheetName val="売上高表(半期別)"/>
      <sheetName val="諸元ﾃﾞｰﾀ"/>
      <sheetName val="部品わけ"/>
      <sheetName val="班部番別"/>
      <sheetName val="CASHFLOW"/>
      <sheetName val="設置部署"/>
      <sheetName val="設備分類"/>
      <sheetName val="材料区分配列表"/>
      <sheetName val="選択ﾘｽﾄ"/>
      <sheetName val="C095稟議書"/>
      <sheetName val="P&amp;L"/>
      <sheetName val="N2-1F"/>
      <sheetName val="Company Info"/>
      <sheetName val="Switch"/>
      <sheetName val="List Monren"/>
      <sheetName val="Cheque Register"/>
      <sheetName val="CRITERIA3"/>
      <sheetName val="リンギ"/>
      <sheetName val="個人ｺｰﾄﾞ"/>
      <sheetName val="&lt;Q&gt; Lead"/>
      <sheetName val="Dec05"/>
      <sheetName val="Details"/>
      <sheetName val="CA Comp"/>
      <sheetName val="slide volume"/>
      <sheetName val="1 LeadSchedule"/>
      <sheetName val="4 Analysis"/>
      <sheetName val="CF設投見積り"/>
      <sheetName val="capacity"/>
      <sheetName val="Man power"/>
      <sheetName val="Schedule PM"/>
      <sheetName val="SystemSheet"/>
      <sheetName val="MPL 技連"/>
      <sheetName val="342E BLOCK"/>
      <sheetName val="342A Block"/>
      <sheetName val="Cover"/>
      <sheetName val="入力データ一覧"/>
      <sheetName val="parameter"/>
      <sheetName val="ｴﾝｼﾞﾝｼｰﾄ"/>
      <sheetName val="過去PJT設変要因ｻﾝﾌﾟﾙ"/>
      <sheetName val="引当型式確認画面"/>
      <sheetName val="マスター"/>
      <sheetName val="走行ﾊﾟﾀｰﾝ"/>
      <sheetName val="YTD sales"/>
      <sheetName val=" 95.1-9"/>
      <sheetName val="ｺｰﾄﾞ一覧"/>
      <sheetName val="ML"/>
      <sheetName val="貼付_月報エクセル加工用"/>
      <sheetName val="ﾋﾟﾎﾞｯﾄ"/>
      <sheetName val="CGS表"/>
      <sheetName val="項目ﾃﾞｰﾀ"/>
      <sheetName val="バルブリフタ外径6気筒4弁"/>
      <sheetName val="見本２"/>
      <sheetName val="ｸﾞﾗﾌ表"/>
      <sheetName val="(関西)TC"/>
      <sheetName val="生産企画 Ｅ"/>
      <sheetName val="ASSLIST2.XLS"/>
      <sheetName val="2-1売価集約"/>
      <sheetName val="荷繰dt"/>
      <sheetName val="250t"/>
      <sheetName val="品名"/>
      <sheetName val="修理費入力"/>
      <sheetName val="調整項目マスタ"/>
      <sheetName val="OTHERS x620"/>
      <sheetName val="166N Plist"/>
      <sheetName val="開発目標値"/>
      <sheetName val="Training report terupdate"/>
      <sheetName val="nama karya ppc log Sep 2006"/>
      <sheetName val="見積り条件"/>
      <sheetName val="TMMK Vehicle Data"/>
      <sheetName val="TMMC Vehicle Data"/>
      <sheetName val="Comparison data"/>
      <sheetName val="T-VAN-DM"/>
      <sheetName val="D01A"/>
      <sheetName val="ラベル"/>
      <sheetName val="ﾍﾞｰｽｼﾝﾅｰ"/>
      <sheetName val="生産日報"/>
      <sheetName val="Calender_xls1"/>
      <sheetName val="表5-2 地区別CO2排出実績"/>
      <sheetName val="名稱管理"/>
      <sheetName val="附件一.全廠推移"/>
      <sheetName val="Sheet1 (3)"/>
      <sheetName val="附件二課別推移 (09年07月)"/>
      <sheetName val="附件二課別推移 (09年08月)"/>
      <sheetName val="FTR Data"/>
      <sheetName val="下拉清單"/>
      <sheetName val="圖面支援&amp;負荷統計表"/>
      <sheetName val="投資額一覧_R部品毎4"/>
      <sheetName val="TMS_Data3"/>
      <sheetName val="【⑦】Direct_Consumables3"/>
      <sheetName val="800T_Follow-up_Data3"/>
      <sheetName val="BACK_PAGE3"/>
      <sheetName val="bs_is3"/>
      <sheetName val="Start_Oct'14-Mar-153"/>
      <sheetName val="Chart_summary_SE_640A_(T_(2)3"/>
      <sheetName val="Tac4X2_Input_only3"/>
      <sheetName val="Tac4X4nput_only3"/>
      <sheetName val="L_CRU3"/>
      <sheetName val="Body_Paint_2_Sienna_Prod3"/>
      <sheetName val="メイン画面__Op1"/>
      <sheetName val="CATG_W3"/>
      <sheetName val="0211_ex_rate3"/>
      <sheetName val="0212-2_Prado_FMC3"/>
      <sheetName val="Finance_(Sheet_5)3"/>
      <sheetName val="★３ＷＢ_vs_3_4UB比較3"/>
      <sheetName val="Supp_List3"/>
      <sheetName val="Apr'16-Sep'16_Add_APR3"/>
      <sheetName val="CRW_table3"/>
      <sheetName val="09_vol2"/>
      <sheetName val="ocean_voyage2"/>
      <sheetName val="New_Buildup3"/>
      <sheetName val="_______Op1"/>
      <sheetName val="Corolla_Gas3"/>
      <sheetName val="仕上げレスゲート化_3"/>
      <sheetName val="ケガキ線_3"/>
      <sheetName val="脱型ｷｽﾞ対策_(2)3"/>
      <sheetName val="Net_Data-Graph3"/>
      <sheetName val="Rail_Assumptions3"/>
      <sheetName val="Plant_II_99-23"/>
      <sheetName val="retail_sales_by_model3"/>
      <sheetName val="BY_CATEGORY3"/>
      <sheetName val="DATA_3"/>
      <sheetName val="N_N+13"/>
      <sheetName val="2_machine2"/>
      <sheetName val="1_product2"/>
      <sheetName val="PL_BS_CF2"/>
      <sheetName val="_______x005f_x0015__Op3"/>
      <sheetName val="メイン画面__x005f_x0015__Op3"/>
      <sheetName val="?????__x005f_x0015__Op3"/>
      <sheetName val="AT部品管理台帳__(2)3"/>
      <sheetName val="Master_Data輸入區2"/>
      <sheetName val="back_up2"/>
      <sheetName val="2_대외공문2"/>
      <sheetName val="Plant_II_99-12"/>
      <sheetName val="投資ﾌｫﾛｰ]Calender_xls2"/>
      <sheetName val="CE_MT2"/>
      <sheetName val="base_cálculo3"/>
      <sheetName val="OT_SHOPS2"/>
      <sheetName val="CS002_Strategy_Sheet2"/>
      <sheetName val="CS001_Strategy_Detail2"/>
      <sheetName val="Analysis_of_Funds2"/>
      <sheetName val="C-_Apontamento_Diário2"/>
      <sheetName val="color_sufix2"/>
      <sheetName val="Visual_Report2"/>
      <sheetName val="609B_(新_)_(2)2"/>
      <sheetName val="欄位自動選項設定　勿動_2"/>
      <sheetName val="Lookups_20082"/>
      <sheetName val="不良_推移表2"/>
      <sheetName val="key_in2"/>
      <sheetName val="_Recovered_SheetName__0_2"/>
      <sheetName val="_______x005f_x005f_x005f_x0015__Op2"/>
      <sheetName val="メイン画面__x005f_x005f_x005f_x0015__Op2"/>
      <sheetName val="投資ﾌｫﾛｰ_Calender_xls1"/>
      <sheetName val="Pull_Down1"/>
      <sheetName val="11月01日泰达_1"/>
      <sheetName val="KPI's_Mobility_20191"/>
      <sheetName val="114W2次設変部品確認（組立）_(3)1"/>
      <sheetName val="data_sheet1"/>
      <sheetName val="長残健診_(Ｋ)1"/>
      <sheetName val="Data_Validation1"/>
      <sheetName val="CæÊ__x005f_x0015__Op"/>
      <sheetName val="ƒƒCƒ“‰æ–Ê__x005f_x0015__Op"/>
      <sheetName val="Sheet1_(2)"/>
      <sheetName val="１ＵＴ_WS"/>
      <sheetName val="2UT_WS"/>
      <sheetName val="IRR_Form"/>
      <sheetName val="_______x005f_x005f_x005f_x005f_x005f_x005f_x005f_x0015_"/>
      <sheetName val="メイン画面__x005f_x005f_x005f_x005f_x005f_x005f_x005f_x0015_"/>
      <sheetName val="391_各"/>
      <sheetName val="Điểm_đón"/>
      <sheetName val="BLOK_B"/>
      <sheetName val="BLOK_C"/>
      <sheetName val="SUMM_A"/>
      <sheetName val="SUMM_B"/>
      <sheetName val="SUMM_C"/>
      <sheetName val="Dir_Ind"/>
      <sheetName val="2_MktShare"/>
      <sheetName val="Status_Sheet"/>
      <sheetName val="SOP_Status"/>
      <sheetName val="Readiness_status_(int)"/>
      <sheetName val="At_Risk_List"/>
      <sheetName val="Rack_tracker"/>
      <sheetName val="contact_list"/>
      <sheetName val="P17_ライン号車担当部品組付時間確認"/>
      <sheetName val="CWMA_NO_EAST_END_FREIGHT"/>
      <sheetName val="5Ium"/>
      <sheetName val="Steering_Wheel_SPS_910"/>
      <sheetName val="Gap_graph_4-22-21"/>
      <sheetName val="Text_box_Process_info"/>
      <sheetName val="REF_TMMK946947_JTO-ITO"/>
      <sheetName val="99_bud"/>
      <sheetName val="CSM_with_CKD"/>
      <sheetName val="AP布局图2人_"/>
      <sheetName val="NewList_(3)"/>
      <sheetName val="Assumptions_sheet"/>
      <sheetName val="アウタインナ_パターン1__試算法見直し"/>
      <sheetName val="910_CSDI_Tank_Service"/>
      <sheetName val="当量"/>
      <sheetName val="実験"/>
      <sheetName val="保有ﾘｽﾄ"/>
      <sheetName val="2-PO信息"/>
      <sheetName val="공용정보"/>
      <sheetName val="______Total_Ergo_Cat"/>
      <sheetName val="選酋表"/>
      <sheetName val="Absorber"/>
      <sheetName val="CT式、Ver.１"/>
      <sheetName val="ﾃｰﾌﾞﾙ"/>
      <sheetName val="ｽｸﾗｯﾌﾟ_"/>
      <sheetName val="列数"/>
      <sheetName val="ｴｷｽﾄﾗ"/>
      <sheetName val="行数"/>
      <sheetName val="ﾍﾞｰｽ"/>
      <sheetName val="担当者ベースシート"/>
      <sheetName val="_x005f_x005f_"/>
      <sheetName val="_"/>
      <sheetName val="帳票拡大"/>
      <sheetName val="PLAN-RESULT(5月）"/>
      <sheetName val="_x005f_x005f_x005f_x0000__x005f_x005f_x005f_x0000__x0_2"/>
      <sheetName val="_x005f_x005f_x005f_x0000__x005f_x005f_x005f_x0000__x0_3"/>
      <sheetName val="5.现场整改率"/>
      <sheetName val="1.外协周异常汇总"/>
      <sheetName val="4.点呼率"/>
      <sheetName val="ﾛｲ(北米)"/>
      <sheetName val="AssySupps"/>
      <sheetName val="P.2"/>
      <sheetName val="????? _x005f_x005f_x005f_x0015_ Op"/>
      <sheetName val="対象ライン"/>
      <sheetName val="DIEZEL動弁相場"/>
      <sheetName val="投資額一覧_R部品毎5"/>
      <sheetName val="【⑦】Direct_Consumables4"/>
      <sheetName val="TMS_Data4"/>
      <sheetName val="800T_Follow-up_Data4"/>
      <sheetName val="0211_ex_rate4"/>
      <sheetName val="0212-2_Prado_FMC4"/>
      <sheetName val="BACK_PAGE4"/>
      <sheetName val="★３ＷＢ_vs_3_4UB比較4"/>
      <sheetName val="New_Buildup4"/>
      <sheetName val="Finance_(Sheet_5)4"/>
      <sheetName val="Tac4X2_Input_only4"/>
      <sheetName val="Tac4X4nput_only4"/>
      <sheetName val="L_CRU4"/>
      <sheetName val="Body_Paint_2_Sienna_Prod4"/>
      <sheetName val="CATG_W4"/>
      <sheetName val="Start_Oct'14-Mar-154"/>
      <sheetName val="bs_is4"/>
      <sheetName val="Chart_summary_SE_640A_(T_(2)4"/>
      <sheetName val="Supp_List4"/>
      <sheetName val="Apr'16-Sep'16_Add_APR4"/>
      <sheetName val="Corolla_Gas4"/>
      <sheetName val="DATA_4"/>
      <sheetName val="仕上げレスゲート化_4"/>
      <sheetName val="ケガキ線_4"/>
      <sheetName val="脱型ｷｽﾞ対策_(2)4"/>
      <sheetName val="Net_Data-Graph4"/>
      <sheetName val="Rail_Assumptions4"/>
      <sheetName val="Plant_II_99-24"/>
      <sheetName val="BY_CATEGORY4"/>
      <sheetName val="retail_sales_by_model4"/>
      <sheetName val="_______x005f_x0015__Op4"/>
      <sheetName val="メイン画面__x005f_x0015__Op4"/>
      <sheetName val="?????__x005f_x0015__Op4"/>
      <sheetName val="Master_Data輸入區3"/>
      <sheetName val="back_up3"/>
      <sheetName val="CRW_table4"/>
      <sheetName val="ocean_voyage3"/>
      <sheetName val="2_대외공문3"/>
      <sheetName val="Plant_II_99-13"/>
      <sheetName val="N_N+14"/>
      <sheetName val="2_machine3"/>
      <sheetName val="1_product3"/>
      <sheetName val="PL_BS_CF3"/>
      <sheetName val="投資ﾌｫﾛｰ]Calender_xls3"/>
      <sheetName val="CE_MT3"/>
      <sheetName val="base_cálculo4"/>
      <sheetName val="OT_SHOPS3"/>
      <sheetName val="609B_(新_)_(2)3"/>
      <sheetName val="CS002_Strategy_Sheet3"/>
      <sheetName val="CS001_Strategy_Detail3"/>
      <sheetName val="C-_Apontamento_Diário3"/>
      <sheetName val="color_sufix3"/>
      <sheetName val="欄位自動選項設定　勿動_3"/>
      <sheetName val="Lookups_20083"/>
      <sheetName val="Visual_Report3"/>
      <sheetName val="不良_推移表3"/>
      <sheetName val="key_in3"/>
      <sheetName val="_Recovered_SheetName__0_3"/>
      <sheetName val="09_vol3"/>
      <sheetName val="Analysis_of_Funds3"/>
      <sheetName val="投資ﾌｫﾛｰ_Calender_xls2"/>
      <sheetName val="Pull_Down2"/>
      <sheetName val="_______x005f_x005f_x005f_x0015__Op3"/>
      <sheetName val="メイン画面__x005f_x005f_x005f_x0015__Op3"/>
      <sheetName val="11月01日泰达_2"/>
      <sheetName val="KPI's_Mobility_20192"/>
      <sheetName val="114W2次設変部品確認（組立）_(3)2"/>
      <sheetName val="data_sheet2"/>
      <sheetName val="長残健診_(Ｋ)2"/>
      <sheetName val="Data_Validation2"/>
      <sheetName val="_______x005f_x005f_x005f_x005f_x005f_x005f_x00151"/>
      <sheetName val="メイン画面__x005f_x005f_x005f_x005f_x005f_x005f_x00151"/>
      <sheetName val="Sheet1_(2)1"/>
      <sheetName val="１ＵＴ_WS1"/>
      <sheetName val="2UT_WS1"/>
      <sheetName val="IRR_Form1"/>
      <sheetName val="HV品目リスト_(伏字)1"/>
      <sheetName val="HV現調率_(伏字)1"/>
      <sheetName val="基础数据_(2)1"/>
      <sheetName val="391_各1"/>
      <sheetName val="CWMA_NO_EAST_END_FREIGHT1"/>
      <sheetName val="2_MktShare1"/>
      <sheetName val="Điểm_đón1"/>
      <sheetName val="BLOK_B1"/>
      <sheetName val="BLOK_C1"/>
      <sheetName val="SUMM_A1"/>
      <sheetName val="SUMM_B1"/>
      <sheetName val="SUMM_C1"/>
      <sheetName val="Dir_Ind1"/>
      <sheetName val="Status_Sheet1"/>
      <sheetName val="SOP_Status1"/>
      <sheetName val="Readiness_status_(int)1"/>
      <sheetName val="At_Risk_List1"/>
      <sheetName val="Rack_tracker1"/>
      <sheetName val="contact_list1"/>
      <sheetName val="投資額一覧_R部品毎6"/>
      <sheetName val="【⑦】Direct_Consumables5"/>
      <sheetName val="TMS_Data5"/>
      <sheetName val="800T_Follow-up_Data5"/>
      <sheetName val="0211_ex_rate5"/>
      <sheetName val="0212-2_Prado_FMC5"/>
      <sheetName val="BACK_PAGE5"/>
      <sheetName val="★３ＷＢ_vs_3_4UB比較5"/>
      <sheetName val="New_Buildup5"/>
      <sheetName val="Finance_(Sheet_5)5"/>
      <sheetName val="Tac4X2_Input_only5"/>
      <sheetName val="Tac4X4nput_only5"/>
      <sheetName val="L_CRU5"/>
      <sheetName val="Body_Paint_2_Sienna_Prod5"/>
      <sheetName val="CATG_W5"/>
      <sheetName val="Start_Oct'14-Mar-155"/>
      <sheetName val="bs_is5"/>
      <sheetName val="Chart_summary_SE_640A_(T_(2)5"/>
      <sheetName val="Supp_List5"/>
      <sheetName val="Apr'16-Sep'16_Add_APR5"/>
      <sheetName val="Corolla_Gas5"/>
      <sheetName val="DATA_5"/>
      <sheetName val="仕上げレスゲート化_5"/>
      <sheetName val="ケガキ線_5"/>
      <sheetName val="脱型ｷｽﾞ対策_(2)5"/>
      <sheetName val="Net_Data-Graph5"/>
      <sheetName val="Rail_Assumptions5"/>
      <sheetName val="Plant_II_99-25"/>
      <sheetName val="BY_CATEGORY5"/>
      <sheetName val="retail_sales_by_model5"/>
      <sheetName val="_______x005f_x0015__Op5"/>
      <sheetName val="メイン画面__x005f_x0015__Op5"/>
      <sheetName val="?????__x005f_x0015__Op5"/>
      <sheetName val="AT部品管理台帳__(2)4"/>
      <sheetName val="Master_Data輸入區4"/>
      <sheetName val="back_up4"/>
      <sheetName val="CRW_table5"/>
      <sheetName val="ocean_voyage4"/>
      <sheetName val="2_대외공문4"/>
      <sheetName val="Plant_II_99-14"/>
      <sheetName val="N_N+15"/>
      <sheetName val="2_machine4"/>
      <sheetName val="1_product4"/>
      <sheetName val="PL_BS_CF4"/>
      <sheetName val="投資ﾌｫﾛｰ]Calender_xls4"/>
      <sheetName val="CE_MT4"/>
      <sheetName val="base_cálculo5"/>
      <sheetName val="OT_SHOPS4"/>
      <sheetName val="609B_(新_)_(2)4"/>
      <sheetName val="CS002_Strategy_Sheet4"/>
      <sheetName val="CS001_Strategy_Detail4"/>
      <sheetName val="C-_Apontamento_Diário4"/>
      <sheetName val="color_sufix4"/>
      <sheetName val="欄位自動選項設定　勿動_4"/>
      <sheetName val="Lookups_20084"/>
      <sheetName val="Visual_Report4"/>
      <sheetName val="不良_推移表4"/>
      <sheetName val="key_in4"/>
      <sheetName val="_Recovered_SheetName__0_4"/>
      <sheetName val="09_vol4"/>
      <sheetName val="Analysis_of_Funds4"/>
      <sheetName val="投資ﾌｫﾛｰ_Calender_xls3"/>
      <sheetName val="Pull_Down3"/>
      <sheetName val="_______x005f_x005f_x005f_x0015__Op4"/>
      <sheetName val="メイン画面__x005f_x005f_x005f_x0015__Op4"/>
      <sheetName val="11月01日泰达_3"/>
      <sheetName val="KPI's_Mobility_20193"/>
      <sheetName val="114W2次設変部品確認（組立）_(3)3"/>
      <sheetName val="data_sheet3"/>
      <sheetName val="長残健診_(Ｋ)3"/>
      <sheetName val="Data_Validation3"/>
      <sheetName val="_______x005f_x005f_x005f_x005f_x005f_x005f_x00152"/>
      <sheetName val="メイン画面__x005f_x005f_x005f_x005f_x005f_x005f_x00152"/>
      <sheetName val="Sheet1_(2)2"/>
      <sheetName val="１ＵＴ_WS2"/>
      <sheetName val="2UT_WS2"/>
      <sheetName val="IRR_Form2"/>
      <sheetName val="HV品目リスト_(伏字)2"/>
      <sheetName val="HV現調率_(伏字)2"/>
      <sheetName val="基础数据_(2)2"/>
      <sheetName val="391_各2"/>
      <sheetName val="CWMA_NO_EAST_END_FREIGHT2"/>
      <sheetName val="2_MktShare2"/>
      <sheetName val="Điểm_đón2"/>
      <sheetName val="BLOK_B2"/>
      <sheetName val="BLOK_C2"/>
      <sheetName val="SUMM_A2"/>
      <sheetName val="SUMM_B2"/>
      <sheetName val="SUMM_C2"/>
      <sheetName val="Dir_Ind2"/>
      <sheetName val="Status_Sheet2"/>
      <sheetName val="SOP_Status2"/>
      <sheetName val="Readiness_status_(int)2"/>
      <sheetName val="At_Risk_List2"/>
      <sheetName val="Rack_tracker2"/>
      <sheetName val="contact_list2"/>
      <sheetName val="P17_ライン号車担当部品組付時間確認1"/>
      <sheetName val="AP布局图2人_1"/>
      <sheetName val="NewList_(3)1"/>
      <sheetName val="投資額一覧_R部品毎7"/>
      <sheetName val="【⑦】Direct_Consumables6"/>
      <sheetName val="TMS_Data6"/>
      <sheetName val="800T_Follow-up_Data6"/>
      <sheetName val="0211_ex_rate6"/>
      <sheetName val="0212-2_Prado_FMC6"/>
      <sheetName val="BACK_PAGE6"/>
      <sheetName val="★３ＷＢ_vs_3_4UB比較6"/>
      <sheetName val="New_Buildup6"/>
      <sheetName val="Finance_(Sheet_5)6"/>
      <sheetName val="Tac4X2_Input_only6"/>
      <sheetName val="Tac4X4nput_only6"/>
      <sheetName val="L_CRU6"/>
      <sheetName val="Body_Paint_2_Sienna_Prod6"/>
      <sheetName val="CATG_W6"/>
      <sheetName val="Start_Oct'14-Mar-156"/>
      <sheetName val="bs_is6"/>
      <sheetName val="Chart_summary_SE_640A_(T_(2)6"/>
      <sheetName val="Supp_List6"/>
      <sheetName val="Apr'16-Sep'16_Add_APR6"/>
      <sheetName val="Corolla_Gas6"/>
      <sheetName val="DATA_6"/>
      <sheetName val="仕上げレスゲート化_6"/>
      <sheetName val="ケガキ線_6"/>
      <sheetName val="脱型ｷｽﾞ対策_(2)6"/>
      <sheetName val="Net_Data-Graph6"/>
      <sheetName val="Rail_Assumptions6"/>
      <sheetName val="Plant_II_99-26"/>
      <sheetName val="BY_CATEGORY6"/>
      <sheetName val="retail_sales_by_model6"/>
      <sheetName val="_______x005f_x0015__Op6"/>
      <sheetName val="メイン画面__x005f_x0015__Op6"/>
      <sheetName val="?????__x005f_x0015__Op6"/>
      <sheetName val="AT部品管理台帳__(2)5"/>
      <sheetName val="Master_Data輸入區5"/>
      <sheetName val="back_up5"/>
      <sheetName val="CRW_table6"/>
      <sheetName val="ocean_voyage5"/>
      <sheetName val="2_대외공문5"/>
      <sheetName val="Plant_II_99-15"/>
      <sheetName val="N_N+16"/>
      <sheetName val="2_machine5"/>
      <sheetName val="1_product5"/>
      <sheetName val="PL_BS_CF5"/>
      <sheetName val="投資ﾌｫﾛｰ]Calender_xls5"/>
      <sheetName val="CE_MT5"/>
      <sheetName val="base_cálculo6"/>
      <sheetName val="OT_SHOPS5"/>
      <sheetName val="609B_(新_)_(2)5"/>
      <sheetName val="CS002_Strategy_Sheet5"/>
      <sheetName val="CS001_Strategy_Detail5"/>
      <sheetName val="C-_Apontamento_Diário5"/>
      <sheetName val="color_sufix5"/>
      <sheetName val="欄位自動選項設定　勿動_5"/>
      <sheetName val="Lookups_20085"/>
      <sheetName val="Visual_Report5"/>
      <sheetName val="不良_推移表5"/>
      <sheetName val="key_in5"/>
      <sheetName val="_Recovered_SheetName__0_5"/>
      <sheetName val="09_vol5"/>
      <sheetName val="Analysis_of_Funds5"/>
      <sheetName val="投資ﾌｫﾛｰ_Calender_xls4"/>
      <sheetName val="Pull_Down4"/>
      <sheetName val="_______x005f_x005f_x005f_x0015__Op5"/>
      <sheetName val="メイン画面__x005f_x005f_x005f_x0015__Op5"/>
      <sheetName val="11月01日泰达_4"/>
      <sheetName val="KPI's_Mobility_20194"/>
      <sheetName val="114W2次設変部品確認（組立）_(3)4"/>
      <sheetName val="data_sheet4"/>
      <sheetName val="長残健診_(Ｋ)4"/>
      <sheetName val="Data_Validation4"/>
      <sheetName val="_______x005f_x005f_x005f_x005f_x005f_x005f_x00153"/>
      <sheetName val="メイン画面__x005f_x005f_x005f_x005f_x005f_x005f_x00153"/>
      <sheetName val="Sheet1_(2)3"/>
      <sheetName val="１ＵＴ_WS3"/>
      <sheetName val="2UT_WS3"/>
      <sheetName val="IRR_Form3"/>
      <sheetName val="HV品目リスト_(伏字)3"/>
      <sheetName val="HV現調率_(伏字)3"/>
      <sheetName val="基础数据_(2)3"/>
      <sheetName val="391_各3"/>
      <sheetName val="CWMA_NO_EAST_END_FREIGHT3"/>
      <sheetName val="2_MktShare3"/>
      <sheetName val="Điểm_đón3"/>
      <sheetName val="BLOK_B3"/>
      <sheetName val="BLOK_C3"/>
      <sheetName val="SUMM_A3"/>
      <sheetName val="SUMM_B3"/>
      <sheetName val="SUMM_C3"/>
      <sheetName val="Dir_Ind3"/>
      <sheetName val="Status_Sheet3"/>
      <sheetName val="SOP_Status3"/>
      <sheetName val="Readiness_status_(int)3"/>
      <sheetName val="At_Risk_List3"/>
      <sheetName val="Rack_tracker3"/>
      <sheetName val="contact_list3"/>
      <sheetName val="P17_ライン号車担当部品組付時間確認2"/>
      <sheetName val="AP布局图2人_2"/>
      <sheetName val="NewList_(3)2"/>
      <sheetName val="投資額一覧_R部品毎8"/>
      <sheetName val="【⑦】Direct_Consumables7"/>
      <sheetName val="TMS_Data7"/>
      <sheetName val="800T_Follow-up_Data7"/>
      <sheetName val="0211_ex_rate7"/>
      <sheetName val="0212-2_Prado_FMC7"/>
      <sheetName val="BACK_PAGE7"/>
      <sheetName val="★３ＷＢ_vs_3_4UB比較7"/>
      <sheetName val="New_Buildup7"/>
      <sheetName val="Finance_(Sheet_5)7"/>
      <sheetName val="Tac4X2_Input_only7"/>
      <sheetName val="Tac4X4nput_only7"/>
      <sheetName val="L_CRU7"/>
      <sheetName val="Body_Paint_2_Sienna_Prod7"/>
      <sheetName val="CATG_W7"/>
      <sheetName val="Start_Oct'14-Mar-157"/>
      <sheetName val="bs_is7"/>
      <sheetName val="Chart_summary_SE_640A_(T_(2)7"/>
      <sheetName val="Supp_List7"/>
      <sheetName val="Apr'16-Sep'16_Add_APR7"/>
      <sheetName val="Corolla_Gas7"/>
      <sheetName val="DATA_7"/>
      <sheetName val="仕上げレスゲート化_7"/>
      <sheetName val="ケガキ線_7"/>
      <sheetName val="脱型ｷｽﾞ対策_(2)7"/>
      <sheetName val="Net_Data-Graph7"/>
      <sheetName val="Rail_Assumptions7"/>
      <sheetName val="Plant_II_99-27"/>
      <sheetName val="BY_CATEGORY7"/>
      <sheetName val="retail_sales_by_model7"/>
      <sheetName val="_______x005f_x0015__Op7"/>
      <sheetName val="メイン画面__x005f_x0015__Op7"/>
      <sheetName val="?????__x005f_x0015__Op7"/>
      <sheetName val="AT部品管理台帳__(2)6"/>
      <sheetName val="Master_Data輸入區6"/>
      <sheetName val="back_up6"/>
      <sheetName val="CRW_table7"/>
      <sheetName val="ocean_voyage6"/>
      <sheetName val="2_대외공문6"/>
      <sheetName val="Plant_II_99-16"/>
      <sheetName val="N_N+17"/>
      <sheetName val="2_machine6"/>
      <sheetName val="1_product6"/>
      <sheetName val="PL_BS_CF6"/>
      <sheetName val="投資ﾌｫﾛｰ]Calender_xls6"/>
      <sheetName val="CE_MT6"/>
      <sheetName val="base_cálculo7"/>
      <sheetName val="OT_SHOPS6"/>
      <sheetName val="609B_(新_)_(2)6"/>
      <sheetName val="CS002_Strategy_Sheet6"/>
      <sheetName val="CS001_Strategy_Detail6"/>
      <sheetName val="C-_Apontamento_Diário6"/>
      <sheetName val="color_sufix6"/>
      <sheetName val="欄位自動選項設定　勿動_6"/>
      <sheetName val="Lookups_20086"/>
      <sheetName val="Visual_Report6"/>
      <sheetName val="不良_推移表6"/>
      <sheetName val="key_in6"/>
      <sheetName val="_Recovered_SheetName__0_6"/>
      <sheetName val="09_vol6"/>
      <sheetName val="Analysis_of_Funds6"/>
      <sheetName val="投資ﾌｫﾛｰ_Calender_xls5"/>
      <sheetName val="Pull_Down5"/>
      <sheetName val="_______x005f_x005f_x005f_x0015__Op6"/>
      <sheetName val="メイン画面__x005f_x005f_x005f_x0015__Op6"/>
      <sheetName val="11月01日泰达_5"/>
      <sheetName val="KPI's_Mobility_20195"/>
      <sheetName val="114W2次設変部品確認（組立）_(3)5"/>
      <sheetName val="data_sheet5"/>
      <sheetName val="長残健診_(Ｋ)5"/>
      <sheetName val="Data_Validation5"/>
      <sheetName val="_______x005f_x005f_x005f_x005f_x005f_x005f_x00154"/>
      <sheetName val="メイン画面__x005f_x005f_x005f_x005f_x005f_x005f_x00154"/>
      <sheetName val="Sheet1_(2)4"/>
      <sheetName val="１ＵＴ_WS4"/>
      <sheetName val="2UT_WS4"/>
      <sheetName val="IRR_Form4"/>
      <sheetName val="HV品目リスト_(伏字)4"/>
      <sheetName val="HV現調率_(伏字)4"/>
      <sheetName val="基础数据_(2)4"/>
      <sheetName val="391_各4"/>
      <sheetName val="CWMA_NO_EAST_END_FREIGHT4"/>
      <sheetName val="2_MktShare4"/>
      <sheetName val="Điểm_đón4"/>
      <sheetName val="BLOK_B4"/>
      <sheetName val="BLOK_C4"/>
      <sheetName val="SUMM_A4"/>
      <sheetName val="SUMM_B4"/>
      <sheetName val="SUMM_C4"/>
      <sheetName val="Dir_Ind4"/>
      <sheetName val="Status_Sheet4"/>
      <sheetName val="SOP_Status4"/>
      <sheetName val="Readiness_status_(int)4"/>
      <sheetName val="At_Risk_List4"/>
      <sheetName val="Rack_tracker4"/>
      <sheetName val="contact_list4"/>
      <sheetName val="P17_ライン号車担当部品組付時間確認3"/>
      <sheetName val="AP布局图2人_3"/>
      <sheetName val="NewList_(3)3"/>
      <sheetName val="CæÊ__x005f_x0015__Op1"/>
      <sheetName val="ƒƒCƒ“‰æ–Ê__x005f_x0015__Op1"/>
      <sheetName val="Steering_Wheel_SPS_9101"/>
      <sheetName val="Gap_graph_4-22-211"/>
      <sheetName val="Text_box_Process_info1"/>
      <sheetName val="REF_TMMK946947_JTO-ITO1"/>
      <sheetName val="99_bud1"/>
      <sheetName val="Calender_xls2"/>
      <sheetName val="アウタインナ_パターン1__試算法見直し1"/>
      <sheetName val="Assumptions_sheet1"/>
      <sheetName val="リック九州回答書"/>
      <sheetName val="マクロ実行前に入力"/>
      <sheetName val="Definitions"/>
      <sheetName val="____"/>
      <sheetName val="PRODCON-1"/>
      <sheetName val="#ofclose"/>
      <sheetName val="_x000f_"/>
      <sheetName val="F1771-II"/>
      <sheetName val="F1771-III"/>
      <sheetName val="Proj Summ"/>
      <sheetName val="入手原料DB"/>
      <sheetName val="添付3）Displacement"/>
      <sheetName val="910_CSDI_Tank_Service1"/>
      <sheetName val="CT式、Ver_１"/>
      <sheetName val="Steering_Wheel_SPS_9102"/>
      <sheetName val="Gap_graph_4-22-212"/>
      <sheetName val="Text_box_Process_info2"/>
      <sheetName val="910_CSDI_Tank_Service2"/>
      <sheetName val="REF_TMMK946947_JTO-ITO2"/>
      <sheetName val="CT式、Ver_１1"/>
      <sheetName val="Steering_Wheel_SPS_9103"/>
      <sheetName val="Gap_graph_4-22-213"/>
      <sheetName val="Text_box_Process_info3"/>
      <sheetName val="910_CSDI_Tank_Service3"/>
      <sheetName val="REF_TMMK946947_JTO-ITO3"/>
      <sheetName val="CT式、Ver_１2"/>
      <sheetName val="Steering_Wheel_SPS_9104"/>
      <sheetName val="Gap_graph_4-22-214"/>
      <sheetName val="Text_box_Process_info4"/>
      <sheetName val="910_CSDI_Tank_Service4"/>
      <sheetName val="REF_TMMK946947_JTO-ITO4"/>
      <sheetName val="CT式、Ver_１3"/>
      <sheetName val="_12年1_6月"/>
      <sheetName val="賃金ﾃｰﾌﾞﾙ"/>
      <sheetName val="汇总表"/>
      <sheetName val="044L部品リスト"/>
      <sheetName val="CALIFMAGNO"/>
      <sheetName val="生産台数"/>
      <sheetName val="D_現状と改善後（再修正版）"/>
      <sheetName val="주요업체"/>
      <sheetName val="按月比较分析"/>
      <sheetName val="選択肢"/>
      <sheetName val="TE38ÃÞ°À“ü—Í¼°Ä"/>
      <sheetName val="matrix"/>
      <sheetName val="７４期 月度予実管理表"/>
      <sheetName val="設備ﾘｽﾄ（第2ﾗｲﾝ）"/>
      <sheetName val="GeneralInfo"/>
      <sheetName val="絶乾水分測定計算シート"/>
      <sheetName val="順序変更SET"/>
      <sheetName val="TOSHIBA-Structure"/>
      <sheetName val="成果物表"/>
    </sheetNames>
    <sheetDataSet>
      <sheetData sheetId="0"/>
      <sheetData sheetId="1" refreshError="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refreshError="1"/>
      <sheetData sheetId="507" refreshError="1"/>
      <sheetData sheetId="508" refreshError="1"/>
      <sheetData sheetId="509"/>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refreshError="1"/>
      <sheetData sheetId="1432" refreshError="1"/>
      <sheetData sheetId="1433" refreshError="1"/>
      <sheetData sheetId="1434" refreshError="1"/>
      <sheetData sheetId="1435" refreshError="1"/>
      <sheetData sheetId="1436" refreshError="1"/>
      <sheetData sheetId="1437"/>
      <sheetData sheetId="1438" refreshError="1"/>
      <sheetData sheetId="1439" refreshError="1"/>
      <sheetData sheetId="1440" refreshError="1"/>
      <sheetData sheetId="1441" refreshError="1"/>
      <sheetData sheetId="1442" refreshError="1"/>
      <sheetData sheetId="1443"/>
      <sheetData sheetId="1444"/>
      <sheetData sheetId="1445"/>
      <sheetData sheetId="1446"/>
      <sheetData sheetId="1447"/>
      <sheetData sheetId="1448"/>
      <sheetData sheetId="1449"/>
      <sheetData sheetId="1450"/>
      <sheetData sheetId="1451"/>
      <sheetData sheetId="1452"/>
      <sheetData sheetId="1453"/>
      <sheetData sheetId="1454" refreshError="1"/>
      <sheetData sheetId="1455" refreshError="1"/>
      <sheetData sheetId="1456" refreshError="1"/>
      <sheetData sheetId="1457"/>
      <sheetData sheetId="1458"/>
      <sheetData sheetId="1459"/>
      <sheetData sheetId="1460"/>
      <sheetData sheetId="1461"/>
      <sheetData sheetId="1462"/>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QUOTdwgs (2)"/>
      <sheetName val="MAIN_QUOTdwgs _2_"/>
      <sheetName val="Attachment-4(2)"/>
      <sheetName val="ESTABLISH"/>
      <sheetName val="SRP FH"/>
      <sheetName val="RA"/>
      <sheetName val="Sheet1"/>
      <sheetName val="Adv to vendor"/>
      <sheetName val="bs is"/>
      <sheetName val="Annex(1)"/>
      <sheetName val="DAILYPACE"/>
      <sheetName val="MAIN-QUOTdwgs_(2)1"/>
      <sheetName val="MAIN_QUOTdwgs__2_1"/>
      <sheetName val="SRP_FH1"/>
      <sheetName val="MAIN-QUOTdwgs_(2)"/>
      <sheetName val="MAIN_QUOTdwgs__2_"/>
      <sheetName val="SRP_FH"/>
      <sheetName val="候補部品リスト"/>
      <sheetName val="Sheet14"/>
      <sheetName val="Adv_to_vendor"/>
      <sheetName val="bs_is"/>
      <sheetName val="MAIN-QUOTdwgs_(2)2"/>
      <sheetName val="MAIN_QUOTdwgs__2_2"/>
      <sheetName val="SRP_FH2"/>
      <sheetName val="Adv_to_vendor2"/>
      <sheetName val="bs_is2"/>
      <sheetName val="Adv_to_vendor1"/>
      <sheetName val="bs_is1"/>
      <sheetName val="MAIN-QUOTdwgs_(2)3"/>
      <sheetName val="MAIN_QUOTdwgs__2_3"/>
      <sheetName val="SRP_FH3"/>
      <sheetName val="Adv_to_vendor3"/>
      <sheetName val="bs_is3"/>
      <sheetName val="MAIN-QUOTdwgs_(2)4"/>
      <sheetName val="MAIN_QUOTdwgs__2_4"/>
      <sheetName val="SRP_FH4"/>
      <sheetName val="Adv_to_vendor4"/>
      <sheetName val="bs_is4"/>
      <sheetName val="LC"/>
      <sheetName val="POWER HOUSE"/>
      <sheetName val="100 CKD SORTING"/>
      <sheetName val="25 ckd SORTING"/>
      <sheetName val="ckd 25 Units"/>
    </sheetNames>
    <sheetDataSet>
      <sheetData sheetId="0" refreshError="1">
        <row r="10">
          <cell r="E10" t="str">
            <v>31300-12340</v>
          </cell>
          <cell r="F10" t="str">
            <v>SUPPORT ASSY CLUTCH PEDAL</v>
          </cell>
          <cell r="G10" t="str">
            <v>UNITED MECA</v>
          </cell>
          <cell r="H10" t="str">
            <v>3130</v>
          </cell>
          <cell r="I10" t="str">
            <v>0101</v>
          </cell>
          <cell r="J10" t="str">
            <v>CJ-1G</v>
          </cell>
          <cell r="K10" t="str">
            <v>DE100</v>
          </cell>
          <cell r="L10">
            <v>3130</v>
          </cell>
          <cell r="M10" t="str">
            <v>01</v>
          </cell>
          <cell r="N10" t="str">
            <v>02</v>
          </cell>
          <cell r="O10" t="str">
            <v>31380-140N1              W/O T/O&amp;START S/W</v>
          </cell>
          <cell r="P10" t="str">
            <v>31380-140N1</v>
          </cell>
          <cell r="Q10" t="str">
            <v>9/30</v>
          </cell>
          <cell r="R10" t="str">
            <v>02</v>
          </cell>
          <cell r="S10" t="str">
            <v>31380-140N1              W/O T/O&amp;START S/W</v>
          </cell>
          <cell r="T10" t="str">
            <v>31380-140N1</v>
          </cell>
          <cell r="U10" t="str">
            <v>9/30</v>
          </cell>
          <cell r="V10" t="str">
            <v>NA</v>
          </cell>
          <cell r="W10" t="str">
            <v>X</v>
          </cell>
          <cell r="X10" t="str">
            <v>X</v>
          </cell>
          <cell r="Y10" t="str">
            <v>X</v>
          </cell>
        </row>
        <row r="11">
          <cell r="E11" t="str">
            <v>31481-12210</v>
          </cell>
          <cell r="F11" t="str">
            <v>TUBE MASTER CYLINDER TO FLEXIBLE HOSE</v>
          </cell>
          <cell r="G11" t="str">
            <v>ALBA ENGG</v>
          </cell>
          <cell r="H11" t="str">
            <v>3140</v>
          </cell>
          <cell r="I11" t="str">
            <v>0101</v>
          </cell>
          <cell r="J11" t="str">
            <v>CJ-1G</v>
          </cell>
          <cell r="K11" t="str">
            <v>DE100</v>
          </cell>
          <cell r="L11">
            <v>3140</v>
          </cell>
          <cell r="M11" t="str">
            <v>01</v>
          </cell>
          <cell r="N11" t="str">
            <v>01</v>
          </cell>
          <cell r="O11" t="str">
            <v>31481-140N0</v>
          </cell>
          <cell r="P11" t="str">
            <v>31481-140N0</v>
          </cell>
          <cell r="Q11" t="str">
            <v>9/30</v>
          </cell>
          <cell r="R11" t="str">
            <v>01</v>
          </cell>
          <cell r="S11" t="str">
            <v>31481-140N0</v>
          </cell>
          <cell r="T11" t="str">
            <v>31481-140N0</v>
          </cell>
          <cell r="U11" t="str">
            <v>9/30</v>
          </cell>
          <cell r="V11" t="str">
            <v>NA</v>
          </cell>
          <cell r="W11" t="str">
            <v>X</v>
          </cell>
          <cell r="X11" t="str">
            <v>X</v>
          </cell>
          <cell r="Y11" t="str">
            <v>X</v>
          </cell>
        </row>
        <row r="12">
          <cell r="E12" t="str">
            <v>42410-12090</v>
          </cell>
          <cell r="F12" t="str">
            <v>HUB &amp; BEARING ASSY RR AXLE</v>
          </cell>
          <cell r="G12" t="str">
            <v>TRANSMISSION?</v>
          </cell>
          <cell r="H12">
            <v>4200</v>
          </cell>
          <cell r="I12" t="str">
            <v>0101/0201</v>
          </cell>
          <cell r="J12" t="str">
            <v>CJ-1G</v>
          </cell>
          <cell r="K12" t="str">
            <v>DE100</v>
          </cell>
          <cell r="L12">
            <v>4200</v>
          </cell>
          <cell r="M12" t="str">
            <v>02</v>
          </cell>
          <cell r="N12" t="str">
            <v>02</v>
          </cell>
          <cell r="O12" t="str">
            <v>42410-890T2</v>
          </cell>
          <cell r="P12" t="str">
            <v>X</v>
          </cell>
          <cell r="Q12" t="str">
            <v>X</v>
          </cell>
          <cell r="R12" t="str">
            <v>02</v>
          </cell>
          <cell r="S12" t="str">
            <v>42410-890T2</v>
          </cell>
          <cell r="T12" t="str">
            <v>X</v>
          </cell>
          <cell r="U12" t="str">
            <v>X</v>
          </cell>
          <cell r="V12" t="str">
            <v>02</v>
          </cell>
          <cell r="W12" t="str">
            <v>42410-890T2</v>
          </cell>
          <cell r="X12" t="str">
            <v>X</v>
          </cell>
          <cell r="Y12" t="str">
            <v>X</v>
          </cell>
        </row>
        <row r="13">
          <cell r="E13" t="str">
            <v>42602-12300</v>
          </cell>
          <cell r="F13" t="str">
            <v>CAP S/A WHEEL</v>
          </cell>
          <cell r="G13" t="str">
            <v>OMAR JIBRAN</v>
          </cell>
          <cell r="H13" t="str">
            <v>4260</v>
          </cell>
          <cell r="I13" t="str">
            <v>030V</v>
          </cell>
          <cell r="J13" t="str">
            <v>CJ-1G</v>
          </cell>
          <cell r="K13" t="str">
            <v>DE100</v>
          </cell>
          <cell r="L13">
            <v>4260</v>
          </cell>
          <cell r="M13" t="str">
            <v>03</v>
          </cell>
          <cell r="N13" t="str">
            <v>04</v>
          </cell>
          <cell r="O13" t="str">
            <v>42602-140W0</v>
          </cell>
          <cell r="P13" t="str">
            <v>42602-140W0       or12230 or12600</v>
          </cell>
          <cell r="Q13" t="str">
            <v>9/30</v>
          </cell>
          <cell r="R13" t="str">
            <v>04</v>
          </cell>
          <cell r="S13" t="str">
            <v>42602-140W0</v>
          </cell>
          <cell r="T13" t="str">
            <v>42602-140W0       or12230 or12600</v>
          </cell>
          <cell r="U13" t="str">
            <v>9/30</v>
          </cell>
          <cell r="V13" t="str">
            <v>04</v>
          </cell>
          <cell r="W13" t="str">
            <v>42602-140W0</v>
          </cell>
          <cell r="X13" t="str">
            <v>42602-140W0       or12230 or12600</v>
          </cell>
          <cell r="Y13" t="str">
            <v>9/30</v>
          </cell>
        </row>
        <row r="14">
          <cell r="E14" t="str">
            <v>42603-12540</v>
          </cell>
          <cell r="F14" t="str">
            <v>ORNAMENT S/A WHEEL HUB</v>
          </cell>
          <cell r="G14" t="str">
            <v>OMAR JIBRAN</v>
          </cell>
          <cell r="H14" t="str">
            <v>4260</v>
          </cell>
          <cell r="I14" t="str">
            <v>0308</v>
          </cell>
          <cell r="J14" t="str">
            <v>CJ-1G</v>
          </cell>
          <cell r="K14" t="str">
            <v>X</v>
          </cell>
          <cell r="L14" t="str">
            <v>X</v>
          </cell>
          <cell r="M14" t="str">
            <v>X</v>
          </cell>
          <cell r="N14" t="str">
            <v>X</v>
          </cell>
          <cell r="O14" t="str">
            <v>X</v>
          </cell>
          <cell r="P14" t="str">
            <v>X</v>
          </cell>
          <cell r="Q14" t="str">
            <v>X</v>
          </cell>
          <cell r="R14" t="str">
            <v>X</v>
          </cell>
          <cell r="S14" t="str">
            <v>X</v>
          </cell>
          <cell r="T14" t="str">
            <v>X</v>
          </cell>
          <cell r="U14" t="str">
            <v>X</v>
          </cell>
          <cell r="V14" t="str">
            <v>X</v>
          </cell>
          <cell r="W14" t="str">
            <v>X</v>
          </cell>
          <cell r="X14" t="str">
            <v>X</v>
          </cell>
          <cell r="Y14" t="str">
            <v>X</v>
          </cell>
        </row>
        <row r="15">
          <cell r="E15" t="str">
            <v>42611-1A150</v>
          </cell>
          <cell r="F15" t="str">
            <v>WHEEL DISC</v>
          </cell>
          <cell r="G15" t="str">
            <v>BWL?</v>
          </cell>
          <cell r="H15">
            <v>4260</v>
          </cell>
          <cell r="I15" t="str">
            <v>013D/3N</v>
          </cell>
          <cell r="J15" t="str">
            <v>CJ-1G</v>
          </cell>
          <cell r="K15" t="str">
            <v>DE100</v>
          </cell>
          <cell r="L15">
            <v>4260</v>
          </cell>
          <cell r="M15" t="str">
            <v>01</v>
          </cell>
          <cell r="N15" t="str">
            <v>1H</v>
          </cell>
          <cell r="O15" t="str">
            <v>42611-140N0-A    (CMW)</v>
          </cell>
          <cell r="P15" t="str">
            <v>42611-140N0-A     or1A140</v>
          </cell>
          <cell r="Q15" t="str">
            <v>9/30</v>
          </cell>
          <cell r="R15" t="str">
            <v>1H</v>
          </cell>
          <cell r="S15" t="str">
            <v>42611-140N0-A    (CMW)</v>
          </cell>
          <cell r="T15" t="str">
            <v>42611-140N0-A     or1A140</v>
          </cell>
          <cell r="U15" t="str">
            <v>9/30</v>
          </cell>
          <cell r="V15" t="str">
            <v>1H</v>
          </cell>
          <cell r="W15" t="str">
            <v>42611-140N0-A    (CMW)</v>
          </cell>
          <cell r="X15" t="str">
            <v>42611-140N0-A     or1A140</v>
          </cell>
          <cell r="Y15" t="str">
            <v>9/30</v>
          </cell>
        </row>
        <row r="16">
          <cell r="E16" t="str">
            <v>42611-1A190</v>
          </cell>
          <cell r="F16" t="str">
            <v>WHEEL DISC</v>
          </cell>
          <cell r="G16" t="str">
            <v>BWL?</v>
          </cell>
          <cell r="H16" t="str">
            <v>4260</v>
          </cell>
          <cell r="I16" t="str">
            <v>0164/3C</v>
          </cell>
          <cell r="J16" t="str">
            <v>CJ-1G</v>
          </cell>
          <cell r="K16" t="str">
            <v>DE100</v>
          </cell>
          <cell r="L16">
            <v>4260</v>
          </cell>
          <cell r="M16" t="str">
            <v>01</v>
          </cell>
          <cell r="N16" t="str">
            <v>1H</v>
          </cell>
          <cell r="O16" t="str">
            <v>or                             42611-140NA-B</v>
          </cell>
          <cell r="P16" t="str">
            <v>X</v>
          </cell>
          <cell r="Q16" t="str">
            <v>X</v>
          </cell>
          <cell r="R16" t="str">
            <v>1H</v>
          </cell>
          <cell r="S16" t="str">
            <v>or                             42611-140NA-B</v>
          </cell>
          <cell r="T16" t="str">
            <v>X</v>
          </cell>
          <cell r="U16" t="str">
            <v>X</v>
          </cell>
          <cell r="V16" t="str">
            <v>1H</v>
          </cell>
          <cell r="W16" t="str">
            <v>or                             42611-140NA-B</v>
          </cell>
          <cell r="X16" t="str">
            <v>X</v>
          </cell>
          <cell r="Y16" t="str">
            <v>X</v>
          </cell>
        </row>
        <row r="17">
          <cell r="E17" t="str">
            <v>42652-12680</v>
          </cell>
          <cell r="F17" t="str">
            <v>TIRE TUBELESS</v>
          </cell>
          <cell r="G17" t="str">
            <v>GENERAL</v>
          </cell>
          <cell r="H17" t="str">
            <v>4260</v>
          </cell>
          <cell r="I17" t="str">
            <v>0164</v>
          </cell>
          <cell r="J17" t="str">
            <v>CJ-1G</v>
          </cell>
          <cell r="K17" t="str">
            <v>DE100</v>
          </cell>
          <cell r="L17">
            <v>4260</v>
          </cell>
          <cell r="M17" t="str">
            <v>01</v>
          </cell>
          <cell r="N17" t="str">
            <v>1H</v>
          </cell>
          <cell r="O17" t="str">
            <v>42652-2B730   (175/70R14)</v>
          </cell>
          <cell r="P17" t="str">
            <v>42652-2B730       (Y/H)</v>
          </cell>
          <cell r="Q17" t="str">
            <v>9/15</v>
          </cell>
          <cell r="R17" t="str">
            <v>1H</v>
          </cell>
          <cell r="S17" t="str">
            <v>42652-2B730   (175/70R14)</v>
          </cell>
          <cell r="T17" t="str">
            <v>42652-2B730       (Y/H)</v>
          </cell>
          <cell r="U17" t="str">
            <v>9/15</v>
          </cell>
          <cell r="V17" t="str">
            <v>1H</v>
          </cell>
          <cell r="W17" t="str">
            <v>42652-2B730   (175/70R14)</v>
          </cell>
          <cell r="X17" t="str">
            <v>42652-2B730       (Y/H)</v>
          </cell>
          <cell r="Y17" t="str">
            <v>9/15</v>
          </cell>
        </row>
        <row r="18">
          <cell r="E18" t="str">
            <v>42652-14140</v>
          </cell>
          <cell r="F18" t="str">
            <v>TIRE TUBELESS</v>
          </cell>
          <cell r="G18" t="str">
            <v>GENERAL</v>
          </cell>
          <cell r="H18" t="str">
            <v>4260</v>
          </cell>
          <cell r="I18" t="str">
            <v>013C/013D</v>
          </cell>
          <cell r="J18" t="str">
            <v>CJ-1G</v>
          </cell>
          <cell r="K18" t="str">
            <v>X</v>
          </cell>
          <cell r="L18" t="str">
            <v>X</v>
          </cell>
          <cell r="M18" t="str">
            <v>X</v>
          </cell>
          <cell r="N18" t="str">
            <v>X</v>
          </cell>
          <cell r="O18" t="str">
            <v>X</v>
          </cell>
          <cell r="P18" t="str">
            <v>X</v>
          </cell>
          <cell r="Q18" t="str">
            <v>X</v>
          </cell>
          <cell r="R18" t="str">
            <v>X</v>
          </cell>
          <cell r="S18" t="str">
            <v>X</v>
          </cell>
          <cell r="T18" t="str">
            <v>X</v>
          </cell>
          <cell r="U18" t="str">
            <v>X</v>
          </cell>
          <cell r="V18" t="str">
            <v>X</v>
          </cell>
          <cell r="W18" t="str">
            <v>X</v>
          </cell>
          <cell r="X18" t="str">
            <v>X</v>
          </cell>
          <cell r="Y18" t="str">
            <v>X</v>
          </cell>
        </row>
        <row r="19">
          <cell r="E19" t="str">
            <v>42652-1A230</v>
          </cell>
          <cell r="F19" t="str">
            <v>TIRE TUBELESS</v>
          </cell>
          <cell r="G19" t="str">
            <v>GENERAL</v>
          </cell>
          <cell r="H19" t="str">
            <v>4260</v>
          </cell>
          <cell r="I19" t="str">
            <v>013N</v>
          </cell>
          <cell r="J19" t="str">
            <v>CJ-1G</v>
          </cell>
          <cell r="K19" t="str">
            <v>X</v>
          </cell>
          <cell r="L19" t="str">
            <v>X</v>
          </cell>
          <cell r="M19" t="str">
            <v>X</v>
          </cell>
          <cell r="N19" t="str">
            <v>X</v>
          </cell>
          <cell r="O19" t="str">
            <v>X</v>
          </cell>
          <cell r="P19" t="str">
            <v>X</v>
          </cell>
          <cell r="Q19" t="str">
            <v>X</v>
          </cell>
          <cell r="R19" t="str">
            <v>X</v>
          </cell>
          <cell r="S19" t="str">
            <v>X</v>
          </cell>
          <cell r="T19" t="str">
            <v>X</v>
          </cell>
          <cell r="U19" t="str">
            <v>X</v>
          </cell>
          <cell r="V19" t="str">
            <v>X</v>
          </cell>
          <cell r="W19" t="str">
            <v>X</v>
          </cell>
          <cell r="X19" t="str">
            <v>X</v>
          </cell>
          <cell r="Y19" t="str">
            <v>X</v>
          </cell>
        </row>
        <row r="20">
          <cell r="E20" t="str">
            <v>43502-12090</v>
          </cell>
          <cell r="F20" t="str">
            <v>HUB S/A,FR AXLE</v>
          </cell>
          <cell r="G20" t="str">
            <v>TRANSMISSION</v>
          </cell>
          <cell r="H20" t="str">
            <v>4300</v>
          </cell>
          <cell r="I20" t="str">
            <v>011K/021K</v>
          </cell>
          <cell r="J20" t="str">
            <v>CJ-1G</v>
          </cell>
          <cell r="K20" t="str">
            <v>DE100</v>
          </cell>
          <cell r="L20">
            <v>4300</v>
          </cell>
          <cell r="M20" t="str">
            <v>01</v>
          </cell>
          <cell r="N20" t="str">
            <v>12</v>
          </cell>
          <cell r="O20" t="str">
            <v>(4300)(01)B-01   43502-577T0</v>
          </cell>
          <cell r="P20" t="str">
            <v>43502-47010</v>
          </cell>
          <cell r="Q20" t="str">
            <v>8/27</v>
          </cell>
          <cell r="R20" t="str">
            <v>12</v>
          </cell>
          <cell r="S20" t="str">
            <v>(4300)(01)B-01   43502-577T0</v>
          </cell>
          <cell r="T20" t="str">
            <v>43502-47010</v>
          </cell>
          <cell r="U20" t="str">
            <v>8/27</v>
          </cell>
          <cell r="V20" t="str">
            <v>12</v>
          </cell>
          <cell r="W20" t="str">
            <v>(4300)(01)B-01   43502-577T0</v>
          </cell>
          <cell r="X20" t="str">
            <v>43502-47010</v>
          </cell>
          <cell r="Y20" t="str">
            <v>8/27</v>
          </cell>
        </row>
        <row r="21">
          <cell r="E21" t="str">
            <v>44443-</v>
          </cell>
          <cell r="F21" t="str">
            <v>BKT PUMP</v>
          </cell>
          <cell r="G21" t="str">
            <v>MECAS</v>
          </cell>
          <cell r="H21">
            <v>4410</v>
          </cell>
          <cell r="I21" t="str">
            <v>0321</v>
          </cell>
          <cell r="J21" t="str">
            <v>CJ-1G</v>
          </cell>
          <cell r="K21" t="str">
            <v>DE100</v>
          </cell>
          <cell r="L21">
            <v>4410</v>
          </cell>
          <cell r="M21" t="str">
            <v>01</v>
          </cell>
          <cell r="N21" t="str">
            <v>NA</v>
          </cell>
          <cell r="O21" t="str">
            <v>X</v>
          </cell>
          <cell r="P21" t="str">
            <v>X</v>
          </cell>
          <cell r="Q21" t="str">
            <v>X</v>
          </cell>
          <cell r="R21" t="str">
            <v>NA</v>
          </cell>
          <cell r="S21" t="str">
            <v>X</v>
          </cell>
          <cell r="T21" t="str">
            <v>X</v>
          </cell>
          <cell r="U21" t="str">
            <v>X</v>
          </cell>
          <cell r="V21" t="str">
            <v>NA</v>
          </cell>
          <cell r="W21" t="str">
            <v>X</v>
          </cell>
          <cell r="X21" t="str">
            <v>X</v>
          </cell>
          <cell r="Y21" t="str">
            <v>X</v>
          </cell>
        </row>
        <row r="22">
          <cell r="E22" t="str">
            <v>44443-12070</v>
          </cell>
          <cell r="F22" t="str">
            <v>BKT PUMP</v>
          </cell>
          <cell r="G22" t="str">
            <v>MECAS</v>
          </cell>
          <cell r="H22">
            <v>4410</v>
          </cell>
          <cell r="I22" t="str">
            <v>0311</v>
          </cell>
          <cell r="J22" t="str">
            <v>CJ-1G</v>
          </cell>
          <cell r="K22" t="str">
            <v>DE100</v>
          </cell>
          <cell r="L22">
            <v>4410</v>
          </cell>
          <cell r="M22" t="str">
            <v>01</v>
          </cell>
          <cell r="N22" t="str">
            <v>01</v>
          </cell>
          <cell r="O22" t="str">
            <v>44441-52010</v>
          </cell>
          <cell r="P22" t="str">
            <v>44441-52010</v>
          </cell>
          <cell r="Q22" t="str">
            <v>9/15</v>
          </cell>
          <cell r="R22" t="str">
            <v>NA</v>
          </cell>
          <cell r="S22" t="str">
            <v>X</v>
          </cell>
          <cell r="T22" t="str">
            <v>X</v>
          </cell>
          <cell r="U22" t="str">
            <v>X</v>
          </cell>
          <cell r="V22" t="str">
            <v>NA</v>
          </cell>
          <cell r="W22" t="str">
            <v>X</v>
          </cell>
          <cell r="X22" t="str">
            <v>X</v>
          </cell>
          <cell r="Y22" t="str">
            <v>X</v>
          </cell>
        </row>
        <row r="23">
          <cell r="E23" t="str">
            <v>44443-12100</v>
          </cell>
          <cell r="F23" t="str">
            <v>BKT PUMP</v>
          </cell>
          <cell r="G23" t="str">
            <v>MECAS</v>
          </cell>
          <cell r="H23">
            <v>4410</v>
          </cell>
          <cell r="I23" t="str">
            <v>0321</v>
          </cell>
          <cell r="J23" t="str">
            <v>CJ-1G</v>
          </cell>
          <cell r="K23" t="str">
            <v>DE100</v>
          </cell>
          <cell r="L23">
            <v>4410</v>
          </cell>
          <cell r="M23" t="str">
            <v>01</v>
          </cell>
          <cell r="N23" t="str">
            <v>01</v>
          </cell>
          <cell r="O23" t="str">
            <v>44442-52020</v>
          </cell>
          <cell r="P23" t="str">
            <v>44442-52020</v>
          </cell>
          <cell r="Q23" t="str">
            <v>9/15</v>
          </cell>
          <cell r="R23" t="str">
            <v>NA</v>
          </cell>
          <cell r="S23" t="str">
            <v>X</v>
          </cell>
          <cell r="T23" t="str">
            <v>X</v>
          </cell>
          <cell r="U23" t="str">
            <v>X</v>
          </cell>
          <cell r="V23" t="str">
            <v>NA</v>
          </cell>
          <cell r="W23" t="str">
            <v>X</v>
          </cell>
          <cell r="X23" t="str">
            <v>X</v>
          </cell>
          <cell r="Y23" t="str">
            <v>X</v>
          </cell>
        </row>
        <row r="24">
          <cell r="E24" t="str">
            <v>44446-12050</v>
          </cell>
          <cell r="F24" t="str">
            <v>STRUT ADJUSTING</v>
          </cell>
          <cell r="G24" t="str">
            <v>ALI BROTHERS</v>
          </cell>
          <cell r="H24" t="str">
            <v>4410</v>
          </cell>
          <cell r="I24" t="str">
            <v>0311</v>
          </cell>
          <cell r="J24" t="str">
            <v>CJ-1G</v>
          </cell>
          <cell r="K24" t="str">
            <v>DE100</v>
          </cell>
          <cell r="L24">
            <v>4410</v>
          </cell>
          <cell r="M24" t="str">
            <v>03</v>
          </cell>
          <cell r="N24" t="str">
            <v>01</v>
          </cell>
          <cell r="O24" t="str">
            <v>44446-52010</v>
          </cell>
          <cell r="P24" t="str">
            <v>44446-52010</v>
          </cell>
          <cell r="Q24" t="str">
            <v>9/15</v>
          </cell>
          <cell r="R24" t="str">
            <v>NA</v>
          </cell>
          <cell r="S24" t="str">
            <v>X</v>
          </cell>
          <cell r="T24" t="str">
            <v>X</v>
          </cell>
          <cell r="U24" t="str">
            <v>X</v>
          </cell>
          <cell r="V24" t="str">
            <v>NA</v>
          </cell>
          <cell r="W24" t="str">
            <v>X</v>
          </cell>
          <cell r="X24" t="str">
            <v>X</v>
          </cell>
          <cell r="Y24" t="str">
            <v>X</v>
          </cell>
        </row>
        <row r="25">
          <cell r="E25" t="str">
            <v>45025-12180</v>
          </cell>
          <cell r="F25" t="str">
            <v>COVER S/A STR COLUMN HOLE</v>
          </cell>
          <cell r="G25" t="str">
            <v>MALIK GAS</v>
          </cell>
          <cell r="H25" t="str">
            <v>4520</v>
          </cell>
          <cell r="I25" t="str">
            <v>0402</v>
          </cell>
          <cell r="J25" t="str">
            <v>CJ-1G</v>
          </cell>
          <cell r="K25" t="str">
            <v>DE100</v>
          </cell>
          <cell r="L25">
            <v>4520</v>
          </cell>
          <cell r="M25" t="str">
            <v>04</v>
          </cell>
          <cell r="N25" t="str">
            <v>02</v>
          </cell>
          <cell r="O25" t="str">
            <v>45025-809T0-A</v>
          </cell>
          <cell r="P25" t="str">
            <v>45025-809T0-A</v>
          </cell>
          <cell r="Q25" t="str">
            <v>8/27</v>
          </cell>
          <cell r="R25" t="str">
            <v>02</v>
          </cell>
          <cell r="S25" t="str">
            <v>45025-809T0-A</v>
          </cell>
          <cell r="T25" t="str">
            <v>45025-809T0-A</v>
          </cell>
          <cell r="U25" t="str">
            <v>8/27</v>
          </cell>
          <cell r="V25" t="str">
            <v>02</v>
          </cell>
          <cell r="W25" t="str">
            <v>45025-809T0-A</v>
          </cell>
          <cell r="X25" t="str">
            <v>45025-809T0-A</v>
          </cell>
          <cell r="Y25" t="str">
            <v>8/27</v>
          </cell>
        </row>
        <row r="26">
          <cell r="E26" t="str">
            <v>45286-12946</v>
          </cell>
          <cell r="F26" t="str">
            <v>COVER SET, STEERING COLUMN</v>
          </cell>
          <cell r="G26" t="str">
            <v>SPEL?</v>
          </cell>
          <cell r="H26">
            <v>4520</v>
          </cell>
          <cell r="I26" t="str">
            <v>0301</v>
          </cell>
          <cell r="J26" t="str">
            <v>CJ-1G</v>
          </cell>
          <cell r="K26" t="str">
            <v>DE100</v>
          </cell>
          <cell r="L26">
            <v>4520</v>
          </cell>
          <cell r="M26" t="str">
            <v>03</v>
          </cell>
          <cell r="N26" t="str">
            <v>01</v>
          </cell>
          <cell r="O26" t="str">
            <v>45286-140N3</v>
          </cell>
          <cell r="P26" t="str">
            <v>45286-140N3       or12490</v>
          </cell>
          <cell r="Q26" t="str">
            <v>9/30</v>
          </cell>
          <cell r="R26" t="str">
            <v>01</v>
          </cell>
          <cell r="S26" t="str">
            <v>45286-140N3</v>
          </cell>
          <cell r="T26" t="str">
            <v>45286-140N3       or12490</v>
          </cell>
          <cell r="U26" t="str">
            <v>9/30</v>
          </cell>
          <cell r="V26" t="str">
            <v>01</v>
          </cell>
          <cell r="W26" t="str">
            <v>45286-140N3</v>
          </cell>
          <cell r="X26" t="str">
            <v>45286-140N3       or12490</v>
          </cell>
          <cell r="Y26" t="str">
            <v>9/30</v>
          </cell>
        </row>
        <row r="27">
          <cell r="E27" t="str">
            <v>45286-12947</v>
          </cell>
          <cell r="F27" t="str">
            <v>COVER SET, STEERING COLUMN</v>
          </cell>
          <cell r="G27" t="str">
            <v>SPEL?</v>
          </cell>
          <cell r="H27">
            <v>4520</v>
          </cell>
          <cell r="I27" t="str">
            <v>0311</v>
          </cell>
          <cell r="J27" t="str">
            <v>CJ-1G</v>
          </cell>
          <cell r="K27" t="str">
            <v>DE100</v>
          </cell>
          <cell r="L27">
            <v>4520</v>
          </cell>
          <cell r="M27" t="str">
            <v>03</v>
          </cell>
          <cell r="N27" t="str">
            <v>01</v>
          </cell>
          <cell r="O27" t="str">
            <v>45287-140N3</v>
          </cell>
          <cell r="P27" t="str">
            <v>45287-140N3       or12470</v>
          </cell>
          <cell r="Q27" t="str">
            <v>9/30</v>
          </cell>
          <cell r="R27" t="str">
            <v>01</v>
          </cell>
          <cell r="S27" t="str">
            <v>45287-140N3</v>
          </cell>
          <cell r="T27" t="str">
            <v>45287-140N3       or12470</v>
          </cell>
          <cell r="U27" t="str">
            <v>9/30</v>
          </cell>
          <cell r="V27" t="str">
            <v>01</v>
          </cell>
          <cell r="W27" t="str">
            <v>45287-140N3</v>
          </cell>
          <cell r="X27" t="str">
            <v>45287-140N3       or12470</v>
          </cell>
          <cell r="Y27" t="str">
            <v>9/30</v>
          </cell>
        </row>
        <row r="28">
          <cell r="E28" t="str">
            <v>45514-12090</v>
          </cell>
          <cell r="F28" t="str">
            <v>BKT STR RACK HOUSING NO.1</v>
          </cell>
          <cell r="G28" t="str">
            <v>METALINE</v>
          </cell>
          <cell r="H28" t="str">
            <v>4420</v>
          </cell>
          <cell r="I28" t="str">
            <v>0201</v>
          </cell>
          <cell r="J28" t="str">
            <v>CJ-1G</v>
          </cell>
          <cell r="K28" t="str">
            <v>X</v>
          </cell>
          <cell r="L28" t="str">
            <v>X</v>
          </cell>
          <cell r="M28" t="str">
            <v>X</v>
          </cell>
          <cell r="N28" t="str">
            <v>X</v>
          </cell>
          <cell r="O28" t="str">
            <v>X</v>
          </cell>
          <cell r="P28" t="str">
            <v>X</v>
          </cell>
          <cell r="Q28" t="str">
            <v>X</v>
          </cell>
          <cell r="R28" t="str">
            <v>X</v>
          </cell>
          <cell r="S28" t="str">
            <v>X</v>
          </cell>
          <cell r="T28" t="str">
            <v>X</v>
          </cell>
          <cell r="U28" t="str">
            <v>X</v>
          </cell>
          <cell r="V28" t="str">
            <v>X</v>
          </cell>
          <cell r="W28" t="str">
            <v>X</v>
          </cell>
          <cell r="X28" t="str">
            <v>X</v>
          </cell>
          <cell r="Y28" t="str">
            <v>X</v>
          </cell>
        </row>
        <row r="29">
          <cell r="E29" t="str">
            <v>45515-12170</v>
          </cell>
          <cell r="F29" t="str">
            <v>BKT STR RACK HOUSING NO.2</v>
          </cell>
          <cell r="G29" t="str">
            <v>METALINE</v>
          </cell>
          <cell r="H29" t="str">
            <v>4420</v>
          </cell>
          <cell r="I29" t="str">
            <v>0201/0203</v>
          </cell>
          <cell r="J29" t="str">
            <v>CJ-1G</v>
          </cell>
          <cell r="K29" t="str">
            <v>X</v>
          </cell>
          <cell r="L29" t="str">
            <v>X</v>
          </cell>
          <cell r="M29" t="str">
            <v>X</v>
          </cell>
          <cell r="N29" t="str">
            <v>X</v>
          </cell>
          <cell r="O29" t="str">
            <v>X</v>
          </cell>
          <cell r="P29" t="str">
            <v>X</v>
          </cell>
          <cell r="Q29" t="str">
            <v>X</v>
          </cell>
          <cell r="R29" t="str">
            <v>X</v>
          </cell>
          <cell r="S29" t="str">
            <v>X</v>
          </cell>
          <cell r="T29" t="str">
            <v>X</v>
          </cell>
          <cell r="U29" t="str">
            <v>X</v>
          </cell>
          <cell r="V29" t="str">
            <v>X</v>
          </cell>
          <cell r="W29" t="str">
            <v>X</v>
          </cell>
          <cell r="X29" t="str">
            <v>X</v>
          </cell>
          <cell r="Y29" t="str">
            <v>X</v>
          </cell>
        </row>
        <row r="30">
          <cell r="E30" t="str">
            <v>47110-12110</v>
          </cell>
          <cell r="F30" t="str">
            <v>SUPPORT ASSY BRAKE PEDAL (M/T)</v>
          </cell>
          <cell r="G30" t="str">
            <v>UNITED MECA</v>
          </cell>
          <cell r="H30" t="str">
            <v>4710</v>
          </cell>
          <cell r="I30" t="str">
            <v>0105</v>
          </cell>
          <cell r="J30" t="str">
            <v>CJ-1G</v>
          </cell>
          <cell r="K30" t="str">
            <v>DE100</v>
          </cell>
          <cell r="L30">
            <v>4710</v>
          </cell>
          <cell r="M30" t="str">
            <v>01</v>
          </cell>
          <cell r="N30" t="str">
            <v>01</v>
          </cell>
          <cell r="O30" t="str">
            <v>47110-140N0</v>
          </cell>
          <cell r="P30" t="str">
            <v>47110-140N0</v>
          </cell>
          <cell r="Q30" t="str">
            <v>9/30</v>
          </cell>
          <cell r="R30" t="str">
            <v>01</v>
          </cell>
          <cell r="S30" t="str">
            <v>47110-140N0</v>
          </cell>
          <cell r="T30" t="str">
            <v>47110-140N0</v>
          </cell>
          <cell r="U30" t="str">
            <v>9/30</v>
          </cell>
          <cell r="V30" t="str">
            <v>NA</v>
          </cell>
          <cell r="W30" t="str">
            <v>X</v>
          </cell>
          <cell r="X30" t="str">
            <v>X</v>
          </cell>
          <cell r="Y30" t="str">
            <v>X</v>
          </cell>
        </row>
        <row r="31">
          <cell r="E31" t="str">
            <v>47110-12120</v>
          </cell>
          <cell r="F31" t="str">
            <v>SUPPORT ASSY,BRAKE PEDAL (A/T)</v>
          </cell>
          <cell r="G31" t="str">
            <v>UNITED MECH.</v>
          </cell>
          <cell r="H31">
            <v>4710</v>
          </cell>
          <cell r="I31" t="str">
            <v>0106</v>
          </cell>
          <cell r="J31" t="str">
            <v>CJ-1G</v>
          </cell>
          <cell r="K31" t="str">
            <v>DE100</v>
          </cell>
          <cell r="L31">
            <v>4710</v>
          </cell>
          <cell r="M31" t="str">
            <v>01</v>
          </cell>
          <cell r="N31" t="str">
            <v>NA</v>
          </cell>
          <cell r="O31" t="str">
            <v>X</v>
          </cell>
          <cell r="P31" t="str">
            <v>X</v>
          </cell>
          <cell r="Q31" t="str">
            <v>X</v>
          </cell>
          <cell r="R31" t="str">
            <v>NA</v>
          </cell>
          <cell r="S31" t="str">
            <v>X</v>
          </cell>
          <cell r="T31" t="str">
            <v>X</v>
          </cell>
          <cell r="U31" t="str">
            <v>X</v>
          </cell>
          <cell r="V31" t="str">
            <v>02</v>
          </cell>
          <cell r="W31" t="str">
            <v>47110-140N1</v>
          </cell>
          <cell r="X31" t="str">
            <v>47110-140N1</v>
          </cell>
          <cell r="Y31" t="str">
            <v>9/30</v>
          </cell>
        </row>
        <row r="32">
          <cell r="E32" t="str">
            <v>47311-12560</v>
          </cell>
          <cell r="F32" t="str">
            <v>TUBE FR BRAKE NO.1</v>
          </cell>
          <cell r="G32" t="str">
            <v>ALBA ENGG</v>
          </cell>
          <cell r="H32" t="str">
            <v>4730</v>
          </cell>
          <cell r="I32" t="str">
            <v>0161</v>
          </cell>
          <cell r="J32" t="str">
            <v>CJ-1G</v>
          </cell>
          <cell r="K32" t="str">
            <v>DE100</v>
          </cell>
          <cell r="L32">
            <v>4730</v>
          </cell>
          <cell r="M32" t="str">
            <v>01</v>
          </cell>
          <cell r="N32">
            <v>51</v>
          </cell>
          <cell r="O32" t="str">
            <v>47311-140N4</v>
          </cell>
          <cell r="P32" t="str">
            <v>47311-140N4</v>
          </cell>
          <cell r="Q32" t="str">
            <v>9/30</v>
          </cell>
          <cell r="R32">
            <v>51</v>
          </cell>
          <cell r="S32" t="str">
            <v>47311-140N4</v>
          </cell>
          <cell r="T32" t="str">
            <v>47311-140N4</v>
          </cell>
          <cell r="U32" t="str">
            <v>9/30</v>
          </cell>
          <cell r="V32">
            <v>51</v>
          </cell>
          <cell r="W32" t="str">
            <v>47311-140N4</v>
          </cell>
          <cell r="X32" t="str">
            <v>47311-140N4</v>
          </cell>
          <cell r="Y32" t="str">
            <v>9/30</v>
          </cell>
        </row>
        <row r="33">
          <cell r="E33" t="str">
            <v>47312-</v>
          </cell>
          <cell r="F33" t="str">
            <v>TUBE FR BRAKE NO.2</v>
          </cell>
          <cell r="H33" t="str">
            <v>4730</v>
          </cell>
          <cell r="J33" t="str">
            <v>CJ-1G</v>
          </cell>
          <cell r="K33" t="str">
            <v>DE100</v>
          </cell>
          <cell r="L33">
            <v>4730</v>
          </cell>
          <cell r="M33" t="str">
            <v>01</v>
          </cell>
          <cell r="N33">
            <v>51</v>
          </cell>
          <cell r="O33" t="str">
            <v>47312-140N4</v>
          </cell>
          <cell r="P33" t="str">
            <v>47312-140N4</v>
          </cell>
          <cell r="Q33" t="str">
            <v>9/30</v>
          </cell>
          <cell r="R33">
            <v>51</v>
          </cell>
          <cell r="S33" t="str">
            <v>47312-140N4</v>
          </cell>
          <cell r="T33" t="str">
            <v>47312-140N4</v>
          </cell>
          <cell r="U33" t="str">
            <v>9/30</v>
          </cell>
          <cell r="V33">
            <v>51</v>
          </cell>
          <cell r="W33" t="str">
            <v>47312-140N4</v>
          </cell>
          <cell r="X33" t="str">
            <v>47312-140N4</v>
          </cell>
          <cell r="Y33" t="str">
            <v>9/30</v>
          </cell>
        </row>
        <row r="34">
          <cell r="E34" t="str">
            <v>47313-12370</v>
          </cell>
          <cell r="F34" t="str">
            <v>TUBE FR BRAKE NO.3</v>
          </cell>
          <cell r="G34" t="str">
            <v>ALBA ENGG</v>
          </cell>
          <cell r="H34" t="str">
            <v>4730</v>
          </cell>
          <cell r="I34" t="str">
            <v>0161</v>
          </cell>
          <cell r="J34" t="str">
            <v>CJ-1G</v>
          </cell>
          <cell r="K34" t="str">
            <v>DE100</v>
          </cell>
          <cell r="L34">
            <v>4730</v>
          </cell>
          <cell r="M34" t="str">
            <v>01</v>
          </cell>
          <cell r="N34">
            <v>51</v>
          </cell>
          <cell r="O34" t="str">
            <v>47313-140N4</v>
          </cell>
          <cell r="P34" t="str">
            <v>47313-140N4</v>
          </cell>
          <cell r="Q34" t="str">
            <v>9/30</v>
          </cell>
          <cell r="R34">
            <v>51</v>
          </cell>
          <cell r="S34" t="str">
            <v>47313-140N4</v>
          </cell>
          <cell r="T34" t="str">
            <v>47313-140N4</v>
          </cell>
          <cell r="U34" t="str">
            <v>9/30</v>
          </cell>
          <cell r="V34">
            <v>51</v>
          </cell>
          <cell r="W34" t="str">
            <v>47313-140N4</v>
          </cell>
          <cell r="X34" t="str">
            <v>47313-140N4</v>
          </cell>
          <cell r="Y34" t="str">
            <v>9/30</v>
          </cell>
        </row>
        <row r="35">
          <cell r="E35" t="str">
            <v>47314-12290</v>
          </cell>
          <cell r="F35" t="str">
            <v>TUBE FR BRAKE NO.4</v>
          </cell>
          <cell r="G35" t="str">
            <v>ALBA ENGG</v>
          </cell>
          <cell r="H35" t="str">
            <v>4730</v>
          </cell>
          <cell r="I35" t="str">
            <v>0161</v>
          </cell>
          <cell r="J35" t="str">
            <v>CJ-1G</v>
          </cell>
          <cell r="K35" t="str">
            <v>DE100</v>
          </cell>
          <cell r="L35">
            <v>4730</v>
          </cell>
          <cell r="M35" t="str">
            <v>01</v>
          </cell>
          <cell r="N35">
            <v>51</v>
          </cell>
          <cell r="O35" t="str">
            <v>47314-140N4</v>
          </cell>
          <cell r="P35" t="str">
            <v>47314-140N4</v>
          </cell>
          <cell r="Q35" t="str">
            <v>9/30</v>
          </cell>
          <cell r="R35">
            <v>51</v>
          </cell>
          <cell r="S35" t="str">
            <v>47314-140N4</v>
          </cell>
          <cell r="T35" t="str">
            <v>47314-140N4</v>
          </cell>
          <cell r="U35" t="str">
            <v>9/30</v>
          </cell>
          <cell r="V35">
            <v>51</v>
          </cell>
          <cell r="W35" t="str">
            <v>47314-140N4</v>
          </cell>
          <cell r="X35" t="str">
            <v>47314-140N4</v>
          </cell>
          <cell r="Y35" t="str">
            <v>9/30</v>
          </cell>
        </row>
        <row r="36">
          <cell r="E36" t="str">
            <v>47315-12460</v>
          </cell>
          <cell r="F36" t="str">
            <v>TUBE FR BRAKE NO.5</v>
          </cell>
          <cell r="G36" t="str">
            <v>ALBA ENGG</v>
          </cell>
          <cell r="H36" t="str">
            <v>4730</v>
          </cell>
          <cell r="I36" t="str">
            <v>0161</v>
          </cell>
          <cell r="J36" t="str">
            <v>CJ-1G</v>
          </cell>
          <cell r="K36" t="str">
            <v>DE100</v>
          </cell>
          <cell r="L36">
            <v>4730</v>
          </cell>
          <cell r="M36" t="str">
            <v>01</v>
          </cell>
          <cell r="N36">
            <v>51</v>
          </cell>
          <cell r="O36" t="str">
            <v>47315-140N3</v>
          </cell>
          <cell r="P36" t="str">
            <v>47315-140N3</v>
          </cell>
          <cell r="Q36" t="str">
            <v>9/30</v>
          </cell>
          <cell r="R36">
            <v>51</v>
          </cell>
          <cell r="S36" t="str">
            <v>47315-140N3</v>
          </cell>
          <cell r="T36" t="str">
            <v>47315-140N3</v>
          </cell>
          <cell r="U36" t="str">
            <v>9/30</v>
          </cell>
          <cell r="V36">
            <v>51</v>
          </cell>
          <cell r="W36" t="str">
            <v>47315-140N3</v>
          </cell>
          <cell r="X36" t="str">
            <v>47315-140N3</v>
          </cell>
          <cell r="Y36" t="str">
            <v>9/30</v>
          </cell>
        </row>
        <row r="37">
          <cell r="E37" t="str">
            <v>47323-12250</v>
          </cell>
          <cell r="F37" t="str">
            <v>TUBE RR BRAKE NO.3</v>
          </cell>
          <cell r="G37" t="str">
            <v>ALBA ENGG</v>
          </cell>
          <cell r="H37" t="str">
            <v>4730</v>
          </cell>
          <cell r="I37" t="str">
            <v>0231</v>
          </cell>
          <cell r="J37" t="str">
            <v>CJ-1G</v>
          </cell>
          <cell r="K37" t="str">
            <v>DE100</v>
          </cell>
          <cell r="L37">
            <v>4730</v>
          </cell>
          <cell r="M37" t="str">
            <v>02</v>
          </cell>
          <cell r="N37" t="str">
            <v>02</v>
          </cell>
          <cell r="O37" t="str">
            <v>47321-140N0                 RR DISC</v>
          </cell>
          <cell r="P37" t="str">
            <v>47321-140N0</v>
          </cell>
          <cell r="Q37" t="str">
            <v>9/30</v>
          </cell>
          <cell r="R37" t="str">
            <v>02</v>
          </cell>
          <cell r="S37" t="str">
            <v>47321-140N0                 RR DISC</v>
          </cell>
          <cell r="T37" t="str">
            <v>47321-140N0</v>
          </cell>
          <cell r="U37" t="str">
            <v>9/30</v>
          </cell>
          <cell r="V37" t="str">
            <v>02</v>
          </cell>
          <cell r="W37" t="str">
            <v>47321-140N0                 RR DISC</v>
          </cell>
          <cell r="X37" t="str">
            <v>47321-140N0</v>
          </cell>
          <cell r="Y37" t="str">
            <v>9/30</v>
          </cell>
        </row>
        <row r="38">
          <cell r="E38" t="str">
            <v>47324-12210</v>
          </cell>
          <cell r="F38" t="str">
            <v>TUBE RR BRAKE NO.4</v>
          </cell>
          <cell r="G38" t="str">
            <v>ALBA ENGG</v>
          </cell>
          <cell r="H38" t="str">
            <v>4730</v>
          </cell>
          <cell r="I38" t="str">
            <v>0231</v>
          </cell>
          <cell r="J38" t="str">
            <v>CJ-1G</v>
          </cell>
          <cell r="K38" t="str">
            <v>DE100</v>
          </cell>
          <cell r="L38">
            <v>4730</v>
          </cell>
          <cell r="M38" t="str">
            <v>02</v>
          </cell>
          <cell r="N38" t="str">
            <v>02</v>
          </cell>
          <cell r="O38" t="str">
            <v>47322-140N0                   RR DISC</v>
          </cell>
          <cell r="P38" t="str">
            <v>47322-140N0</v>
          </cell>
          <cell r="Q38" t="str">
            <v>9/30</v>
          </cell>
          <cell r="R38" t="str">
            <v>02</v>
          </cell>
          <cell r="S38" t="str">
            <v>47322-140N0                   RR DISC</v>
          </cell>
          <cell r="T38" t="str">
            <v>47322-140N0</v>
          </cell>
          <cell r="U38" t="str">
            <v>9/30</v>
          </cell>
          <cell r="V38" t="str">
            <v>02</v>
          </cell>
          <cell r="W38" t="str">
            <v>47322-140N0                   RR DISC</v>
          </cell>
          <cell r="X38" t="str">
            <v>47322-140N0</v>
          </cell>
          <cell r="Y38" t="str">
            <v>9/30</v>
          </cell>
        </row>
        <row r="39">
          <cell r="E39" t="str">
            <v>48044-12090</v>
          </cell>
          <cell r="F39" t="str">
            <v>SEAT FRONT COIL SPRING UPPER</v>
          </cell>
          <cell r="G39" t="str">
            <v>UNITED</v>
          </cell>
          <cell r="H39" t="str">
            <v>4860</v>
          </cell>
          <cell r="I39" t="str">
            <v>0445</v>
          </cell>
          <cell r="J39" t="str">
            <v>CJ-1G</v>
          </cell>
          <cell r="K39" t="str">
            <v>DE100</v>
          </cell>
          <cell r="L39">
            <v>4860</v>
          </cell>
          <cell r="M39" t="str">
            <v>07</v>
          </cell>
          <cell r="N39">
            <v>21</v>
          </cell>
          <cell r="O39" t="str">
            <v>48044-809T0</v>
          </cell>
          <cell r="P39" t="str">
            <v>48044-809T0</v>
          </cell>
          <cell r="Q39" t="str">
            <v>8/27</v>
          </cell>
          <cell r="R39">
            <v>21</v>
          </cell>
          <cell r="S39" t="str">
            <v>48044-809T0</v>
          </cell>
          <cell r="T39" t="str">
            <v>48044-809T0</v>
          </cell>
          <cell r="U39" t="str">
            <v>8/27</v>
          </cell>
          <cell r="V39">
            <v>21</v>
          </cell>
          <cell r="W39" t="str">
            <v>48044-809T0</v>
          </cell>
          <cell r="X39" t="str">
            <v>48044-809T0</v>
          </cell>
          <cell r="Y39" t="str">
            <v>8/27</v>
          </cell>
        </row>
        <row r="40">
          <cell r="E40" t="str">
            <v>48510-12790</v>
          </cell>
          <cell r="F40" t="str">
            <v>ABSORBER ASSY SHOCK FR RH</v>
          </cell>
          <cell r="G40" t="str">
            <v>AGRIAUTO</v>
          </cell>
          <cell r="H40" t="str">
            <v>4860</v>
          </cell>
          <cell r="I40" t="str">
            <v>0122</v>
          </cell>
          <cell r="J40" t="str">
            <v>CJ-1G</v>
          </cell>
          <cell r="K40" t="str">
            <v>DE100</v>
          </cell>
          <cell r="L40">
            <v>4860</v>
          </cell>
          <cell r="M40" t="str">
            <v>01</v>
          </cell>
          <cell r="N40">
            <v>81</v>
          </cell>
          <cell r="O40" t="str">
            <v>48510-140N3</v>
          </cell>
          <cell r="P40" t="str">
            <v>48510-140N3                  ONLY ASSY DRW.</v>
          </cell>
          <cell r="Q40" t="str">
            <v>9/15</v>
          </cell>
          <cell r="R40">
            <v>81</v>
          </cell>
          <cell r="S40" t="str">
            <v>48510-140N3</v>
          </cell>
          <cell r="T40" t="str">
            <v>48510-140N3                  ONLY ASSY DRW.</v>
          </cell>
          <cell r="U40" t="str">
            <v>9/15</v>
          </cell>
          <cell r="V40">
            <v>81</v>
          </cell>
          <cell r="W40" t="str">
            <v>48510-140N3</v>
          </cell>
          <cell r="X40" t="str">
            <v>48510-140N3                  ONLY ASSY DRW.</v>
          </cell>
          <cell r="Y40" t="str">
            <v>9/15</v>
          </cell>
        </row>
        <row r="41">
          <cell r="E41" t="str">
            <v>48520-12670</v>
          </cell>
          <cell r="F41" t="str">
            <v>ABSORBER ASSY SHOCK FR LH</v>
          </cell>
          <cell r="G41" t="str">
            <v>AGRIAUTO</v>
          </cell>
          <cell r="H41" t="str">
            <v>4860</v>
          </cell>
          <cell r="I41" t="str">
            <v>0122</v>
          </cell>
          <cell r="J41" t="str">
            <v>CJ-1G</v>
          </cell>
          <cell r="K41" t="str">
            <v>DE100</v>
          </cell>
          <cell r="L41">
            <v>4860</v>
          </cell>
          <cell r="M41" t="str">
            <v>01</v>
          </cell>
          <cell r="N41">
            <v>81</v>
          </cell>
          <cell r="O41" t="str">
            <v>48520-140N3</v>
          </cell>
          <cell r="P41" t="str">
            <v>48520-140N3           ONLY ASSY DRW.</v>
          </cell>
          <cell r="Q41" t="str">
            <v>9/15</v>
          </cell>
          <cell r="R41">
            <v>81</v>
          </cell>
          <cell r="S41" t="str">
            <v>48520-140N3</v>
          </cell>
          <cell r="T41" t="str">
            <v>48520-140N3           ONLY ASSY DRW.</v>
          </cell>
          <cell r="U41" t="str">
            <v>9/15</v>
          </cell>
          <cell r="V41">
            <v>81</v>
          </cell>
          <cell r="W41" t="str">
            <v>48520-140N3</v>
          </cell>
          <cell r="X41" t="str">
            <v>48520-140N3           ONLY ASSY DRW.</v>
          </cell>
          <cell r="Y41" t="str">
            <v>9/15</v>
          </cell>
        </row>
        <row r="42">
          <cell r="E42" t="str">
            <v>48530-12610</v>
          </cell>
          <cell r="F42" t="str">
            <v>ABSORBER ASSY SHOCK RR RH</v>
          </cell>
          <cell r="G42" t="str">
            <v>AGRIAUTO</v>
          </cell>
          <cell r="H42" t="str">
            <v>4870</v>
          </cell>
          <cell r="I42" t="str">
            <v>0232</v>
          </cell>
          <cell r="J42" t="str">
            <v>CJ-1G</v>
          </cell>
          <cell r="K42" t="str">
            <v>DE100</v>
          </cell>
          <cell r="L42">
            <v>4870</v>
          </cell>
          <cell r="M42" t="str">
            <v>02</v>
          </cell>
          <cell r="N42">
            <v>21</v>
          </cell>
          <cell r="O42" t="str">
            <v>48530-809T7</v>
          </cell>
          <cell r="P42" t="str">
            <v>48530-47010  or     REFERENCE DRAWING</v>
          </cell>
          <cell r="Q42" t="str">
            <v>9/15</v>
          </cell>
          <cell r="R42">
            <v>21</v>
          </cell>
          <cell r="S42" t="str">
            <v>48530-809T7</v>
          </cell>
          <cell r="T42" t="str">
            <v>48530-47010  or     REFERENCE DRAWING</v>
          </cell>
          <cell r="U42" t="str">
            <v>9/15</v>
          </cell>
          <cell r="V42">
            <v>21</v>
          </cell>
          <cell r="W42" t="str">
            <v>48530-809T7</v>
          </cell>
          <cell r="X42" t="str">
            <v>48530-47010  or     REFERENCE DRAWING</v>
          </cell>
          <cell r="Y42" t="str">
            <v>9/15</v>
          </cell>
        </row>
        <row r="43">
          <cell r="E43" t="str">
            <v>48540-12550</v>
          </cell>
          <cell r="F43" t="str">
            <v>ABSORBER ASSY SHOCK RR LH</v>
          </cell>
          <cell r="G43" t="str">
            <v>AGRIAUTO</v>
          </cell>
          <cell r="H43" t="str">
            <v>4870</v>
          </cell>
          <cell r="I43" t="str">
            <v>0332</v>
          </cell>
          <cell r="J43" t="str">
            <v>CJ-1G</v>
          </cell>
          <cell r="K43" t="str">
            <v>DE100</v>
          </cell>
          <cell r="L43">
            <v>4870</v>
          </cell>
          <cell r="M43" t="str">
            <v>02</v>
          </cell>
          <cell r="N43">
            <v>21</v>
          </cell>
          <cell r="O43" t="str">
            <v>48530-809T7</v>
          </cell>
          <cell r="P43" t="str">
            <v>48530-47010  or     REFERENCE DRAWING</v>
          </cell>
          <cell r="Q43" t="str">
            <v>9/15</v>
          </cell>
          <cell r="R43">
            <v>21</v>
          </cell>
          <cell r="S43" t="str">
            <v>48530-809T7</v>
          </cell>
          <cell r="T43" t="str">
            <v>48530-47010  or     REFERENCE DRAWING</v>
          </cell>
          <cell r="U43" t="str">
            <v>9/15</v>
          </cell>
          <cell r="V43">
            <v>21</v>
          </cell>
          <cell r="W43" t="str">
            <v>48530-809T7</v>
          </cell>
          <cell r="X43" t="str">
            <v>48530-47010  or     REFERENCE DRAWING</v>
          </cell>
          <cell r="Y43" t="str">
            <v>9/15</v>
          </cell>
        </row>
        <row r="44">
          <cell r="E44" t="str">
            <v>48710-12200</v>
          </cell>
          <cell r="F44" t="str">
            <v>ARM ASSY RR SUSPENSION NO.1</v>
          </cell>
          <cell r="G44" t="str">
            <v>AGRIAUTO</v>
          </cell>
          <cell r="H44" t="str">
            <v>4870</v>
          </cell>
          <cell r="I44" t="str">
            <v>0411</v>
          </cell>
          <cell r="J44" t="str">
            <v>CJ-1G</v>
          </cell>
          <cell r="K44" t="str">
            <v>X</v>
          </cell>
          <cell r="L44" t="str">
            <v>X</v>
          </cell>
          <cell r="M44" t="str">
            <v>X</v>
          </cell>
          <cell r="N44" t="str">
            <v>X</v>
          </cell>
          <cell r="O44" t="str">
            <v>X</v>
          </cell>
          <cell r="P44" t="str">
            <v>X</v>
          </cell>
          <cell r="Q44" t="str">
            <v>X</v>
          </cell>
          <cell r="R44" t="str">
            <v>X</v>
          </cell>
          <cell r="S44" t="str">
            <v>X</v>
          </cell>
          <cell r="T44" t="str">
            <v>X</v>
          </cell>
          <cell r="U44" t="str">
            <v>X</v>
          </cell>
          <cell r="V44" t="str">
            <v>X</v>
          </cell>
          <cell r="W44" t="str">
            <v>X</v>
          </cell>
          <cell r="X44" t="str">
            <v>X</v>
          </cell>
          <cell r="Y44" t="str">
            <v>X</v>
          </cell>
        </row>
        <row r="45">
          <cell r="E45" t="str">
            <v>48730-12110</v>
          </cell>
          <cell r="F45" t="str">
            <v>ARM ASSY,RR SUSPENSION NO.2</v>
          </cell>
          <cell r="G45" t="str">
            <v>AGRIAUTO</v>
          </cell>
          <cell r="H45">
            <v>4870</v>
          </cell>
          <cell r="I45" t="str">
            <v>0511</v>
          </cell>
          <cell r="J45" t="str">
            <v>CJ-1G</v>
          </cell>
          <cell r="K45" t="str">
            <v>X</v>
          </cell>
          <cell r="L45" t="str">
            <v>X</v>
          </cell>
          <cell r="M45" t="str">
            <v>X</v>
          </cell>
          <cell r="N45" t="str">
            <v>X</v>
          </cell>
          <cell r="O45" t="str">
            <v>X</v>
          </cell>
          <cell r="P45" t="str">
            <v>X</v>
          </cell>
          <cell r="Q45" t="str">
            <v>X</v>
          </cell>
          <cell r="R45" t="str">
            <v>X</v>
          </cell>
          <cell r="S45" t="str">
            <v>X</v>
          </cell>
          <cell r="T45" t="str">
            <v>X</v>
          </cell>
          <cell r="U45" t="str">
            <v>X</v>
          </cell>
          <cell r="V45" t="str">
            <v>X</v>
          </cell>
          <cell r="W45" t="str">
            <v>X</v>
          </cell>
          <cell r="X45" t="str">
            <v>X</v>
          </cell>
          <cell r="Y45" t="str">
            <v>X</v>
          </cell>
        </row>
        <row r="46">
          <cell r="E46" t="str">
            <v>48780-12050</v>
          </cell>
          <cell r="F46" t="str">
            <v>ROD ASSY,STRUT RR</v>
          </cell>
          <cell r="G46" t="str">
            <v>AGRIAUTO</v>
          </cell>
          <cell r="H46" t="str">
            <v>4870</v>
          </cell>
          <cell r="I46" t="str">
            <v>0611</v>
          </cell>
          <cell r="J46" t="str">
            <v>CJ-1G</v>
          </cell>
          <cell r="K46" t="str">
            <v>X</v>
          </cell>
          <cell r="L46" t="str">
            <v>X</v>
          </cell>
          <cell r="M46" t="str">
            <v>X</v>
          </cell>
          <cell r="N46" t="str">
            <v>X</v>
          </cell>
          <cell r="O46" t="str">
            <v>X</v>
          </cell>
          <cell r="P46" t="str">
            <v>X</v>
          </cell>
          <cell r="Q46" t="str">
            <v>X</v>
          </cell>
          <cell r="R46" t="str">
            <v>X</v>
          </cell>
          <cell r="S46" t="str">
            <v>X</v>
          </cell>
          <cell r="T46" t="str">
            <v>X</v>
          </cell>
          <cell r="U46" t="str">
            <v>X</v>
          </cell>
          <cell r="V46" t="str">
            <v>X</v>
          </cell>
          <cell r="W46" t="str">
            <v>X</v>
          </cell>
          <cell r="X46" t="str">
            <v>X</v>
          </cell>
          <cell r="Y46" t="str">
            <v>X</v>
          </cell>
        </row>
        <row r="47">
          <cell r="E47" t="str">
            <v>90942-03***</v>
          </cell>
          <cell r="F47" t="str">
            <v>WEIGHT BALANCE</v>
          </cell>
          <cell r="G47" t="str">
            <v>H.M.BROTHERS</v>
          </cell>
          <cell r="H47" t="str">
            <v>4260</v>
          </cell>
          <cell r="I47" t="str">
            <v>0164/013C/013D/013N</v>
          </cell>
          <cell r="J47" t="str">
            <v>CJ-1G</v>
          </cell>
          <cell r="K47" t="str">
            <v>DE100</v>
          </cell>
          <cell r="L47">
            <v>4260</v>
          </cell>
          <cell r="M47" t="str">
            <v>|</v>
          </cell>
          <cell r="N47" t="str">
            <v>|</v>
          </cell>
          <cell r="O47" t="str">
            <v>|</v>
          </cell>
          <cell r="P47" t="str">
            <v>=840H</v>
          </cell>
          <cell r="Q47" t="str">
            <v>|</v>
          </cell>
          <cell r="R47" t="str">
            <v>|</v>
          </cell>
          <cell r="S47" t="str">
            <v>|</v>
          </cell>
          <cell r="T47" t="str">
            <v>=840H</v>
          </cell>
          <cell r="U47" t="str">
            <v>|</v>
          </cell>
          <cell r="V47" t="str">
            <v>|</v>
          </cell>
          <cell r="W47" t="str">
            <v>|</v>
          </cell>
          <cell r="X47" t="str">
            <v>=840H</v>
          </cell>
          <cell r="Y47" t="str">
            <v>|</v>
          </cell>
        </row>
        <row r="48">
          <cell r="E48" t="str">
            <v>47781-12160</v>
          </cell>
          <cell r="F48" t="str">
            <v>COVER DISC BRAKE DUST FR RH</v>
          </cell>
          <cell r="G48" t="str">
            <v>METALINE</v>
          </cell>
          <cell r="H48" t="str">
            <v>4700</v>
          </cell>
          <cell r="I48" t="str">
            <v>0201</v>
          </cell>
          <cell r="J48" t="str">
            <v>CJ-BG</v>
          </cell>
          <cell r="K48" t="str">
            <v>DE100</v>
          </cell>
          <cell r="L48">
            <v>4700</v>
          </cell>
          <cell r="M48">
            <v>2</v>
          </cell>
          <cell r="N48">
            <v>1</v>
          </cell>
          <cell r="O48" t="str">
            <v>47781-809T0</v>
          </cell>
          <cell r="P48" t="str">
            <v>47781-140N0</v>
          </cell>
          <cell r="Q48" t="str">
            <v>9/??</v>
          </cell>
          <cell r="R48">
            <v>3</v>
          </cell>
          <cell r="S48" t="str">
            <v>47781-47010-B</v>
          </cell>
          <cell r="T48" t="str">
            <v>47781-140N1</v>
          </cell>
          <cell r="U48" t="str">
            <v>9/??</v>
          </cell>
          <cell r="V48">
            <v>3</v>
          </cell>
          <cell r="W48" t="str">
            <v>47781-47010-B</v>
          </cell>
          <cell r="X48" t="str">
            <v>47781-140N1</v>
          </cell>
          <cell r="Y48" t="str">
            <v>9/??</v>
          </cell>
        </row>
        <row r="49">
          <cell r="E49" t="str">
            <v>47782-12160</v>
          </cell>
          <cell r="F49" t="str">
            <v>COVER DISC BRAKE DUST FR LH</v>
          </cell>
          <cell r="G49" t="str">
            <v>METALINE</v>
          </cell>
          <cell r="H49" t="str">
            <v>4700</v>
          </cell>
          <cell r="I49" t="str">
            <v>0201</v>
          </cell>
          <cell r="J49" t="str">
            <v>CJ-BG</v>
          </cell>
          <cell r="K49" t="str">
            <v>DE100</v>
          </cell>
          <cell r="L49">
            <v>4700</v>
          </cell>
          <cell r="M49">
            <v>2</v>
          </cell>
          <cell r="N49">
            <v>1</v>
          </cell>
          <cell r="O49" t="str">
            <v>47782-809T0</v>
          </cell>
          <cell r="P49" t="str">
            <v>47782-140N0</v>
          </cell>
          <cell r="Q49" t="str">
            <v>9/??</v>
          </cell>
          <cell r="R49">
            <v>3</v>
          </cell>
          <cell r="S49" t="str">
            <v>47782-47010-B</v>
          </cell>
          <cell r="T49" t="str">
            <v>47782-140N1</v>
          </cell>
          <cell r="U49" t="str">
            <v>9/??</v>
          </cell>
          <cell r="V49">
            <v>3</v>
          </cell>
          <cell r="W49" t="str">
            <v>47782-47010-B</v>
          </cell>
          <cell r="X49" t="str">
            <v>47782-140N1</v>
          </cell>
          <cell r="Y49" t="str">
            <v>9/??</v>
          </cell>
        </row>
        <row r="50">
          <cell r="E50" t="str">
            <v>43512-12340</v>
          </cell>
          <cell r="F50" t="str">
            <v>DISC,FR</v>
          </cell>
          <cell r="G50" t="str">
            <v>RASTGAR</v>
          </cell>
          <cell r="H50" t="str">
            <v>4700</v>
          </cell>
          <cell r="I50" t="str">
            <v>0306</v>
          </cell>
          <cell r="J50" t="str">
            <v>CJ-BG</v>
          </cell>
          <cell r="K50" t="str">
            <v>DE100</v>
          </cell>
          <cell r="L50">
            <v>4700</v>
          </cell>
          <cell r="M50">
            <v>3</v>
          </cell>
          <cell r="N50">
            <v>1</v>
          </cell>
          <cell r="O50" t="str">
            <v>43512-809T0</v>
          </cell>
          <cell r="P50" t="str">
            <v>DDE11-70150</v>
          </cell>
          <cell r="Q50" t="str">
            <v>9/??</v>
          </cell>
          <cell r="R50">
            <v>2</v>
          </cell>
          <cell r="S50" t="str">
            <v>43512-809T3</v>
          </cell>
          <cell r="T50" t="str">
            <v>43512-316N0</v>
          </cell>
          <cell r="U50" t="str">
            <v>9/??</v>
          </cell>
          <cell r="V50">
            <v>2</v>
          </cell>
          <cell r="W50" t="str">
            <v>43512-809T3</v>
          </cell>
          <cell r="X50" t="str">
            <v>43512-316N0</v>
          </cell>
          <cell r="Y50" t="str">
            <v>9/??</v>
          </cell>
        </row>
        <row r="51">
          <cell r="E51" t="str">
            <v>43512-12590</v>
          </cell>
          <cell r="F51" t="str">
            <v>DISC,FR</v>
          </cell>
          <cell r="G51" t="str">
            <v>RASTGAR?</v>
          </cell>
          <cell r="H51" t="str">
            <v>4700</v>
          </cell>
          <cell r="I51" t="str">
            <v>030H</v>
          </cell>
          <cell r="J51" t="str">
            <v>CJ-BG</v>
          </cell>
          <cell r="K51" t="str">
            <v>DE100</v>
          </cell>
          <cell r="L51">
            <v>4700</v>
          </cell>
          <cell r="M51">
            <v>3</v>
          </cell>
          <cell r="N51">
            <v>1</v>
          </cell>
          <cell r="O51" t="str">
            <v>43512-809T0</v>
          </cell>
          <cell r="R51">
            <v>2</v>
          </cell>
          <cell r="S51" t="str">
            <v>43512-809T3</v>
          </cell>
          <cell r="V51">
            <v>2</v>
          </cell>
          <cell r="W51" t="str">
            <v>43512-809T3</v>
          </cell>
        </row>
        <row r="52">
          <cell r="E52" t="str">
            <v>42431-20250</v>
          </cell>
          <cell r="F52" t="str">
            <v>DRUM BRAKE</v>
          </cell>
          <cell r="G52" t="str">
            <v>ALLWIN</v>
          </cell>
          <cell r="H52" t="str">
            <v>4705</v>
          </cell>
          <cell r="I52" t="str">
            <v>0201</v>
          </cell>
          <cell r="J52" t="str">
            <v>CJ-BG</v>
          </cell>
          <cell r="K52" t="str">
            <v>DE100</v>
          </cell>
          <cell r="L52">
            <v>4705</v>
          </cell>
          <cell r="M52">
            <v>3</v>
          </cell>
          <cell r="N52">
            <v>1</v>
          </cell>
          <cell r="O52" t="str">
            <v>42431-050N1</v>
          </cell>
          <cell r="P52" t="str">
            <v>42431-316N0</v>
          </cell>
          <cell r="Q52" t="str">
            <v>9/??</v>
          </cell>
          <cell r="R52">
            <v>2</v>
          </cell>
          <cell r="S52" t="str">
            <v>42431-809T0</v>
          </cell>
          <cell r="T52" t="str">
            <v>42431-316N0</v>
          </cell>
          <cell r="U52" t="str">
            <v>9/??</v>
          </cell>
          <cell r="V52">
            <v>2</v>
          </cell>
          <cell r="W52" t="str">
            <v>42431-809T0</v>
          </cell>
          <cell r="X52" t="str">
            <v>42431-316N0</v>
          </cell>
          <cell r="Y52" t="str">
            <v>9/??</v>
          </cell>
        </row>
        <row r="53">
          <cell r="E53" t="str">
            <v>47159-12070</v>
          </cell>
          <cell r="F53" t="str">
            <v>BRKT PROTECTIONING VALVE</v>
          </cell>
          <cell r="G53" t="str">
            <v>OMAR JIBRAN</v>
          </cell>
          <cell r="H53" t="str">
            <v>4720</v>
          </cell>
          <cell r="I53" t="str">
            <v>030A</v>
          </cell>
          <cell r="J53" t="str">
            <v>CJ-BG</v>
          </cell>
          <cell r="K53" t="str">
            <v>DE100</v>
          </cell>
          <cell r="L53">
            <v>4720</v>
          </cell>
          <cell r="M53">
            <v>3</v>
          </cell>
          <cell r="N53">
            <v>2</v>
          </cell>
          <cell r="O53" t="str">
            <v>NA</v>
          </cell>
          <cell r="P53" t="str">
            <v>140NYfe?3?ƒÊ</v>
          </cell>
          <cell r="R53">
            <v>3</v>
          </cell>
          <cell r="T53" t="str">
            <v>140NYfe?3?ƒÊ</v>
          </cell>
          <cell r="V53">
            <v>3</v>
          </cell>
          <cell r="X53" t="str">
            <v>140NYfe?3?ƒÊ</v>
          </cell>
        </row>
        <row r="54">
          <cell r="E54" t="str">
            <v>33117-740T1</v>
          </cell>
          <cell r="F54" t="str">
            <v>PROTECTOR TRANSMISSION CASE</v>
          </cell>
          <cell r="G54" t="str">
            <v>PAK POLYMER</v>
          </cell>
          <cell r="J54" t="str">
            <v>LJ-DE</v>
          </cell>
          <cell r="P54" t="str">
            <v>[</v>
          </cell>
          <cell r="Q54" t="str">
            <v>[</v>
          </cell>
          <cell r="T54" t="str">
            <v>[</v>
          </cell>
          <cell r="U54" t="str">
            <v>[</v>
          </cell>
          <cell r="W54" t="str">
            <v>33117-740T1</v>
          </cell>
          <cell r="X54" t="str">
            <v>33117-740T1</v>
          </cell>
          <cell r="Y54">
            <v>36403</v>
          </cell>
        </row>
        <row r="55">
          <cell r="E55" t="str">
            <v>81980-12070</v>
          </cell>
          <cell r="F55" t="str">
            <v>FLASHER ASSY TURN SIGNAL</v>
          </cell>
          <cell r="G55" t="str">
            <v>HYBRID</v>
          </cell>
          <cell r="H55" t="str">
            <v>8190</v>
          </cell>
          <cell r="I55" t="str">
            <v>0101</v>
          </cell>
          <cell r="J55" t="str">
            <v>LJ-DE</v>
          </cell>
          <cell r="O55" t="str">
            <v>-</v>
          </cell>
          <cell r="P55" t="str">
            <v>-</v>
          </cell>
        </row>
        <row r="56">
          <cell r="E56" t="str">
            <v>83910-12460</v>
          </cell>
          <cell r="F56" t="str">
            <v>CLOCK ASSY.</v>
          </cell>
          <cell r="G56" t="str">
            <v>CROWN COP</v>
          </cell>
          <cell r="H56" t="str">
            <v>8390</v>
          </cell>
          <cell r="I56" t="str">
            <v>010R</v>
          </cell>
          <cell r="J56" t="str">
            <v>LJ-DE</v>
          </cell>
          <cell r="O56" t="str">
            <v>83910-02050</v>
          </cell>
          <cell r="P56" t="str">
            <v>83910-04020</v>
          </cell>
          <cell r="Q56" t="str">
            <v>30.SEP</v>
          </cell>
          <cell r="S56" t="str">
            <v>83910-02050</v>
          </cell>
          <cell r="T56" t="str">
            <v>83910-04020</v>
          </cell>
          <cell r="U56" t="str">
            <v>30.SEP</v>
          </cell>
          <cell r="W56" t="str">
            <v>83910-02050</v>
          </cell>
          <cell r="X56" t="str">
            <v>83910-04020</v>
          </cell>
          <cell r="Y56" t="str">
            <v>30.SEP</v>
          </cell>
        </row>
        <row r="57">
          <cell r="E57" t="str">
            <v>86120-2B400</v>
          </cell>
          <cell r="F57" t="str">
            <v>RECEIVER ASSY RADIO</v>
          </cell>
          <cell r="G57" t="str">
            <v>AUTOMATE</v>
          </cell>
          <cell r="H57" t="str">
            <v>8612</v>
          </cell>
          <cell r="I57" t="str">
            <v>0113</v>
          </cell>
          <cell r="J57" t="str">
            <v>LJ-DE</v>
          </cell>
          <cell r="P57" t="str">
            <v>-</v>
          </cell>
          <cell r="Q57" t="str">
            <v>-</v>
          </cell>
          <cell r="T57" t="str">
            <v>86120-16660</v>
          </cell>
          <cell r="U57" t="str">
            <v>30.SEP</v>
          </cell>
        </row>
        <row r="58">
          <cell r="E58" t="str">
            <v>86120-2B390</v>
          </cell>
          <cell r="F58" t="str">
            <v>RECEIVER ASSY RADIO</v>
          </cell>
          <cell r="G58" t="str">
            <v>AUTOMATE</v>
          </cell>
          <cell r="H58" t="str">
            <v>8612</v>
          </cell>
          <cell r="I58" t="str">
            <v>0121</v>
          </cell>
          <cell r="J58" t="str">
            <v>LJ-DE</v>
          </cell>
          <cell r="P58" t="str">
            <v>Less</v>
          </cell>
          <cell r="X58" t="str">
            <v>86120-2B610</v>
          </cell>
          <cell r="Y58" t="str">
            <v>30.SEP</v>
          </cell>
        </row>
        <row r="59">
          <cell r="E59" t="str">
            <v>90153-50010</v>
          </cell>
          <cell r="F59" t="str">
            <v>SCREW CROSSRECESS HEXAGON</v>
          </cell>
          <cell r="G59" t="str">
            <v>AUTOMATE</v>
          </cell>
          <cell r="H59" t="str">
            <v>8612</v>
          </cell>
          <cell r="I59" t="str">
            <v>0121/0113</v>
          </cell>
          <cell r="J59" t="str">
            <v>LJ-DE</v>
          </cell>
          <cell r="T59" t="str">
            <v>C/O</v>
          </cell>
          <cell r="X59" t="str">
            <v>C/O</v>
          </cell>
        </row>
        <row r="60">
          <cell r="E60" t="str">
            <v>86211-12250</v>
          </cell>
          <cell r="F60" t="str">
            <v>BKT RADIO RECEIVER A</v>
          </cell>
          <cell r="G60" t="str">
            <v>ALI BROTHERS</v>
          </cell>
          <cell r="H60" t="str">
            <v>8612</v>
          </cell>
          <cell r="I60" t="str">
            <v>0201</v>
          </cell>
          <cell r="J60" t="str">
            <v>LJ-DE</v>
          </cell>
          <cell r="P60" t="str">
            <v>less</v>
          </cell>
          <cell r="T60" t="str">
            <v>86211-12370</v>
          </cell>
          <cell r="U60" t="str">
            <v>30.SEP</v>
          </cell>
          <cell r="X60" t="str">
            <v>86211-12370</v>
          </cell>
          <cell r="Y60" t="str">
            <v>30.SEP</v>
          </cell>
        </row>
        <row r="61">
          <cell r="E61" t="str">
            <v>86211-12270</v>
          </cell>
          <cell r="F61" t="str">
            <v>BKT RADIO RECEIVER A</v>
          </cell>
          <cell r="G61" t="str">
            <v>AUTOMATE</v>
          </cell>
          <cell r="H61" t="str">
            <v>8612</v>
          </cell>
          <cell r="I61" t="str">
            <v>0201</v>
          </cell>
          <cell r="J61" t="str">
            <v>LJ-DE</v>
          </cell>
          <cell r="T61" t="str">
            <v>86211-12370</v>
          </cell>
          <cell r="U61" t="str">
            <v>30.SEP</v>
          </cell>
          <cell r="X61" t="str">
            <v>86211-12370</v>
          </cell>
          <cell r="Y61" t="str">
            <v>30.SEP</v>
          </cell>
        </row>
        <row r="62">
          <cell r="E62" t="str">
            <v>86212-12230</v>
          </cell>
          <cell r="F62" t="str">
            <v>BKT RADIO RECEIVER B</v>
          </cell>
          <cell r="G62" t="str">
            <v>ALI BROTHERS</v>
          </cell>
          <cell r="H62" t="str">
            <v>8612</v>
          </cell>
          <cell r="I62" t="str">
            <v>0201</v>
          </cell>
          <cell r="J62" t="str">
            <v>LJ-DE</v>
          </cell>
          <cell r="T62" t="str">
            <v>86212-12350</v>
          </cell>
          <cell r="U62" t="str">
            <v>30.SEP</v>
          </cell>
          <cell r="X62" t="str">
            <v>86212-12350</v>
          </cell>
          <cell r="Y62" t="str">
            <v>30.SEP</v>
          </cell>
        </row>
        <row r="63">
          <cell r="E63" t="str">
            <v>86212-12250</v>
          </cell>
          <cell r="F63" t="str">
            <v>BKT RADIO RECEIVER B</v>
          </cell>
          <cell r="G63" t="str">
            <v>AUTOMATE</v>
          </cell>
          <cell r="H63" t="str">
            <v>8612</v>
          </cell>
          <cell r="I63" t="str">
            <v>0201</v>
          </cell>
          <cell r="J63" t="str">
            <v>LJ-DE</v>
          </cell>
          <cell r="T63" t="str">
            <v>86212-12350</v>
          </cell>
          <cell r="U63" t="str">
            <v>30.SEP</v>
          </cell>
          <cell r="X63" t="str">
            <v>86212-12350</v>
          </cell>
          <cell r="Y63" t="str">
            <v>30.SEP</v>
          </cell>
        </row>
        <row r="64">
          <cell r="E64" t="str">
            <v>86160-12410</v>
          </cell>
          <cell r="F64" t="str">
            <v>SPEAKER ASSY RADIO</v>
          </cell>
          <cell r="G64" t="str">
            <v>AUTOMATE</v>
          </cell>
          <cell r="H64" t="str">
            <v>8612</v>
          </cell>
          <cell r="I64" t="str">
            <v>0502</v>
          </cell>
          <cell r="J64" t="str">
            <v>LJ-DE</v>
          </cell>
          <cell r="P64" t="str">
            <v>86160-1A080</v>
          </cell>
          <cell r="Q64" t="str">
            <v>30.SEP</v>
          </cell>
          <cell r="T64" t="str">
            <v>86160-1A080</v>
          </cell>
          <cell r="U64" t="str">
            <v>30.SEP</v>
          </cell>
          <cell r="X64" t="str">
            <v>86160-1A080</v>
          </cell>
          <cell r="Y64" t="str">
            <v>30.SEP</v>
          </cell>
        </row>
        <row r="65">
          <cell r="E65" t="str">
            <v>86160-12420</v>
          </cell>
          <cell r="F65" t="str">
            <v>SPEAKER ASSY RADIO</v>
          </cell>
          <cell r="G65" t="str">
            <v>AUTOMATE</v>
          </cell>
          <cell r="H65" t="str">
            <v>8612</v>
          </cell>
          <cell r="I65" t="str">
            <v>0502</v>
          </cell>
          <cell r="J65" t="str">
            <v>LJ-DE</v>
          </cell>
          <cell r="P65" t="str">
            <v>-</v>
          </cell>
          <cell r="Q65" t="str">
            <v>-</v>
          </cell>
          <cell r="T65" t="str">
            <v>-</v>
          </cell>
          <cell r="U65" t="str">
            <v>-</v>
          </cell>
          <cell r="X65" t="str">
            <v>86160-1A120</v>
          </cell>
          <cell r="Y65" t="str">
            <v>30.SEP</v>
          </cell>
        </row>
        <row r="66">
          <cell r="E66" t="str">
            <v>86101-12130</v>
          </cell>
          <cell r="F66" t="str">
            <v>CORD S/A ANTENNA</v>
          </cell>
          <cell r="G66" t="str">
            <v>AUTOMATE</v>
          </cell>
          <cell r="H66" t="str">
            <v>8630</v>
          </cell>
          <cell r="I66" t="str">
            <v>0101</v>
          </cell>
          <cell r="J66" t="str">
            <v>LJ-DE</v>
          </cell>
          <cell r="P66" t="str">
            <v>NOT SPEC</v>
          </cell>
          <cell r="T66" t="str">
            <v>NOT SPEC</v>
          </cell>
          <cell r="X66" t="str">
            <v>NOT SPEC</v>
          </cell>
        </row>
        <row r="67">
          <cell r="E67" t="str">
            <v>86300-12391</v>
          </cell>
          <cell r="F67" t="str">
            <v>ANTENNA ASSY W/HOLDER</v>
          </cell>
          <cell r="G67" t="str">
            <v>AUTOMATE</v>
          </cell>
          <cell r="H67" t="str">
            <v>8630</v>
          </cell>
          <cell r="I67" t="str">
            <v>0101</v>
          </cell>
          <cell r="J67" t="str">
            <v>LJ-DE</v>
          </cell>
          <cell r="P67" t="str">
            <v>86300-12720</v>
          </cell>
          <cell r="Q67" t="str">
            <v>30.SEP</v>
          </cell>
          <cell r="T67" t="str">
            <v>86300-12720</v>
          </cell>
          <cell r="U67" t="str">
            <v>30.SEP</v>
          </cell>
          <cell r="X67" t="str">
            <v>86300-12720</v>
          </cell>
          <cell r="Y67" t="str">
            <v>30.SEP</v>
          </cell>
        </row>
        <row r="68">
          <cell r="E68" t="str">
            <v>86510-20210</v>
          </cell>
          <cell r="F68" t="str">
            <v>HORN ASSY HIGH PITCHED</v>
          </cell>
          <cell r="G68" t="str">
            <v>TELETRONIX</v>
          </cell>
          <cell r="H68" t="str">
            <v>8650</v>
          </cell>
          <cell r="I68" t="str">
            <v>0103</v>
          </cell>
          <cell r="J68" t="str">
            <v>LJ-DE</v>
          </cell>
          <cell r="P68" t="str">
            <v>86510-44010</v>
          </cell>
          <cell r="Q68" t="str">
            <v>30.SEP</v>
          </cell>
          <cell r="T68" t="str">
            <v>86510-44010</v>
          </cell>
          <cell r="U68" t="str">
            <v>30.SEP</v>
          </cell>
          <cell r="X68" t="str">
            <v>86510-44010</v>
          </cell>
          <cell r="Y68" t="str">
            <v>30.SEP</v>
          </cell>
        </row>
        <row r="69">
          <cell r="E69" t="str">
            <v>86520-17090</v>
          </cell>
          <cell r="F69" t="str">
            <v>HORN ASSY LOW PITCHED</v>
          </cell>
          <cell r="G69" t="str">
            <v>TELETRONIX</v>
          </cell>
          <cell r="H69" t="str">
            <v>8650</v>
          </cell>
          <cell r="I69" t="str">
            <v>0103</v>
          </cell>
          <cell r="J69" t="str">
            <v>LJ-DE</v>
          </cell>
          <cell r="P69" t="str">
            <v>86520-44010</v>
          </cell>
          <cell r="Q69" t="str">
            <v>30.SEP</v>
          </cell>
          <cell r="T69" t="str">
            <v>86520-44010</v>
          </cell>
          <cell r="U69" t="str">
            <v>30.SEP</v>
          </cell>
          <cell r="X69" t="str">
            <v>86520-44010</v>
          </cell>
          <cell r="Y69" t="str">
            <v>30.SEP</v>
          </cell>
        </row>
        <row r="70">
          <cell r="E70" t="str">
            <v>33117-16010</v>
          </cell>
          <cell r="F70" t="str">
            <v>PROTECTOR TRANSMISSION CASE</v>
          </cell>
          <cell r="G70" t="str">
            <v>PAK POLYMER</v>
          </cell>
          <cell r="H70" t="str">
            <v>HAISHI</v>
          </cell>
          <cell r="J70" t="str">
            <v>LJ-DE</v>
          </cell>
        </row>
        <row r="71">
          <cell r="E71" t="str">
            <v>90980-07341</v>
          </cell>
          <cell r="F71" t="str">
            <v>CABLE BAND</v>
          </cell>
          <cell r="J71" t="str">
            <v>LJ-DE</v>
          </cell>
          <cell r="P71" t="str">
            <v>90980-07345</v>
          </cell>
          <cell r="Q71" t="str">
            <v>30.SEP</v>
          </cell>
          <cell r="T71" t="str">
            <v>90980-07345</v>
          </cell>
          <cell r="U71" t="str">
            <v>30.SEP</v>
          </cell>
          <cell r="X71" t="str">
            <v>90980-07345</v>
          </cell>
          <cell r="Y71" t="str">
            <v>30.SEP</v>
          </cell>
        </row>
        <row r="72">
          <cell r="E72" t="str">
            <v>90980-07351</v>
          </cell>
          <cell r="F72" t="str">
            <v>CABLE BAND</v>
          </cell>
          <cell r="J72" t="str">
            <v>LJ-DE</v>
          </cell>
          <cell r="P72" t="str">
            <v>90980-07345</v>
          </cell>
          <cell r="Q72" t="str">
            <v>30.SEP</v>
          </cell>
          <cell r="T72" t="str">
            <v>90980-07345</v>
          </cell>
          <cell r="U72" t="str">
            <v>30.SEP</v>
          </cell>
          <cell r="X72" t="str">
            <v>90980-07345</v>
          </cell>
          <cell r="Y72" t="str">
            <v>30.SEP</v>
          </cell>
        </row>
        <row r="73">
          <cell r="E73" t="str">
            <v>85513-12020</v>
          </cell>
          <cell r="F73" t="str">
            <v>COVER CIGARETTE LIGHTER</v>
          </cell>
          <cell r="J73" t="str">
            <v>LJ-DE</v>
          </cell>
          <cell r="P73" t="str">
            <v>C/O</v>
          </cell>
          <cell r="T73" t="str">
            <v>C/O</v>
          </cell>
          <cell r="X73" t="str">
            <v>C/O</v>
          </cell>
        </row>
        <row r="74">
          <cell r="E74" t="str">
            <v>85515-12070</v>
          </cell>
          <cell r="F74" t="str">
            <v>STAY CIGARETTE LIGHTER BEZEL</v>
          </cell>
          <cell r="J74" t="str">
            <v>LJ-DE</v>
          </cell>
          <cell r="P74" t="str">
            <v>85515-47010</v>
          </cell>
          <cell r="Q74" t="str">
            <v>30.SEP</v>
          </cell>
          <cell r="T74" t="str">
            <v>85515-47010</v>
          </cell>
          <cell r="U74" t="str">
            <v>30.SEP</v>
          </cell>
          <cell r="X74" t="str">
            <v>85515-47010</v>
          </cell>
          <cell r="Y74" t="str">
            <v>30.SEP</v>
          </cell>
        </row>
        <row r="75">
          <cell r="E75" t="str">
            <v>11355-10012</v>
          </cell>
          <cell r="F75" t="str">
            <v>PLATE RR END</v>
          </cell>
          <cell r="G75" t="str">
            <v>SPEL</v>
          </cell>
          <cell r="H75" t="str">
            <v>1.3</v>
          </cell>
          <cell r="I75" t="str">
            <v>0H01</v>
          </cell>
          <cell r="J75" t="str">
            <v>LJ-EG</v>
          </cell>
          <cell r="P75" t="str">
            <v>INTEGRATE</v>
          </cell>
          <cell r="Q75" t="str">
            <v>X</v>
          </cell>
        </row>
        <row r="76">
          <cell r="E76" t="str">
            <v>11355-15070</v>
          </cell>
          <cell r="F76" t="str">
            <v>PLATE RR END</v>
          </cell>
          <cell r="G76" t="str">
            <v>SPEL?</v>
          </cell>
          <cell r="H76" t="str">
            <v>1.6</v>
          </cell>
          <cell r="I76" t="str">
            <v>0K01</v>
          </cell>
          <cell r="J76" t="str">
            <v>LJ-EG</v>
          </cell>
          <cell r="T76" t="str">
            <v>INTEGRATE</v>
          </cell>
          <cell r="U76" t="str">
            <v>X</v>
          </cell>
        </row>
        <row r="77">
          <cell r="E77" t="str">
            <v>11305-64041</v>
          </cell>
          <cell r="F77" t="str">
            <v>PLATE S/A RR END</v>
          </cell>
          <cell r="G77" t="str">
            <v>SPEL?</v>
          </cell>
          <cell r="H77" t="str">
            <v>2.0</v>
          </cell>
          <cell r="I77" t="str">
            <v>0K05</v>
          </cell>
          <cell r="J77" t="str">
            <v>LJ-EG</v>
          </cell>
          <cell r="X77" t="str">
            <v>?j  ?U?S?O?T?P</v>
          </cell>
          <cell r="Y77" t="str">
            <v>?d^AUG</v>
          </cell>
        </row>
        <row r="78">
          <cell r="E78" t="str">
            <v>12315-11051</v>
          </cell>
          <cell r="F78" t="str">
            <v>BKT,E/G MOUNTING RH</v>
          </cell>
          <cell r="G78" t="str">
            <v>MECAS</v>
          </cell>
          <cell r="H78" t="str">
            <v>1.3</v>
          </cell>
          <cell r="I78" t="str">
            <v>0D10</v>
          </cell>
          <cell r="J78" t="str">
            <v>LJ-EG</v>
          </cell>
          <cell r="P78" t="str">
            <v>K  ?Q?P?O?R?O</v>
          </cell>
          <cell r="Q78" t="str">
            <v>?d^AUG</v>
          </cell>
        </row>
        <row r="79">
          <cell r="E79" t="str">
            <v>12511-11020</v>
          </cell>
          <cell r="F79" t="str">
            <v>BRACKET ALTERMATOR</v>
          </cell>
          <cell r="G79" t="str">
            <v>MECAS</v>
          </cell>
          <cell r="H79" t="str">
            <v>1.6</v>
          </cell>
          <cell r="I79" t="str">
            <v>0E02</v>
          </cell>
          <cell r="J79" t="str">
            <v>LJ-EG</v>
          </cell>
          <cell r="T79" t="str">
            <v>INTEGRATE</v>
          </cell>
          <cell r="U79" t="str">
            <v>X</v>
          </cell>
        </row>
        <row r="80">
          <cell r="E80" t="str">
            <v>12282-15040</v>
          </cell>
          <cell r="F80" t="str">
            <v>HANGER,ENGINE No.2</v>
          </cell>
          <cell r="G80" t="str">
            <v>DAWN?</v>
          </cell>
          <cell r="H80" t="str">
            <v>1.3</v>
          </cell>
          <cell r="I80" t="str">
            <v>0C01</v>
          </cell>
          <cell r="J80" t="str">
            <v>LJ-EG</v>
          </cell>
          <cell r="P80" t="str">
            <v>COMMON</v>
          </cell>
          <cell r="Q80" t="str">
            <v>X</v>
          </cell>
        </row>
        <row r="81">
          <cell r="E81" t="str">
            <v>12315-15081</v>
          </cell>
          <cell r="F81" t="str">
            <v>BKT,E/G MOUNTING RH</v>
          </cell>
          <cell r="G81" t="str">
            <v>MECAS?</v>
          </cell>
          <cell r="H81" t="str">
            <v>1.6</v>
          </cell>
          <cell r="I81" t="str">
            <v>0D01</v>
          </cell>
          <cell r="J81" t="str">
            <v>LJ-EG</v>
          </cell>
          <cell r="T81" t="str">
            <v>?j  ?m?d?v</v>
          </cell>
          <cell r="U81" t="str">
            <v>?l/OCT</v>
          </cell>
        </row>
        <row r="82">
          <cell r="E82" t="str">
            <v>12511-15060</v>
          </cell>
          <cell r="F82" t="str">
            <v>BRACKET ALTERMATOR</v>
          </cell>
          <cell r="G82" t="str">
            <v>MECAS?</v>
          </cell>
          <cell r="H82" t="str">
            <v>1.3</v>
          </cell>
          <cell r="I82" t="str">
            <v>0F01</v>
          </cell>
          <cell r="J82" t="str">
            <v>LJ-EG</v>
          </cell>
          <cell r="P82" t="str">
            <v>INTEGRATE</v>
          </cell>
          <cell r="Q82" t="str">
            <v>X</v>
          </cell>
        </row>
        <row r="83">
          <cell r="E83" t="str">
            <v>12281-64010</v>
          </cell>
          <cell r="F83" t="str">
            <v>HANGER,ENGINE No.1</v>
          </cell>
          <cell r="G83" t="str">
            <v>DAWN?</v>
          </cell>
          <cell r="H83" t="str">
            <v>2.0</v>
          </cell>
          <cell r="I83" t="str">
            <v>0B27</v>
          </cell>
          <cell r="J83" t="str">
            <v>LJ-EG</v>
          </cell>
          <cell r="X83" t="str">
            <v>K  ?U?S?O?P?O</v>
          </cell>
          <cell r="Y83" t="str">
            <v>?d^AUG</v>
          </cell>
        </row>
        <row r="84">
          <cell r="E84" t="str">
            <v>12281-</v>
          </cell>
          <cell r="F84" t="str">
            <v>HANGER,ENGINE No.1</v>
          </cell>
          <cell r="G84" t="str">
            <v>DAWN?</v>
          </cell>
          <cell r="H84" t="str">
            <v>1.3</v>
          </cell>
          <cell r="I84" t="str">
            <v>0B27</v>
          </cell>
          <cell r="J84" t="str">
            <v>LJ-EG</v>
          </cell>
          <cell r="P84" t="str">
            <v>K  ?Q?P?O?P?O</v>
          </cell>
          <cell r="Q84" t="str">
            <v>?d^AUG</v>
          </cell>
        </row>
        <row r="85">
          <cell r="E85" t="str">
            <v>12282-64081</v>
          </cell>
          <cell r="F85" t="str">
            <v>HANGER,ENGINE No.2</v>
          </cell>
          <cell r="G85" t="str">
            <v>DAWN?</v>
          </cell>
          <cell r="H85" t="str">
            <v>2.0</v>
          </cell>
          <cell r="I85" t="str">
            <v>0B27</v>
          </cell>
          <cell r="J85" t="str">
            <v>LJ-EG</v>
          </cell>
          <cell r="X85" t="str">
            <v>K  ?U?S?O?W?P</v>
          </cell>
          <cell r="Y85" t="str">
            <v>?d^AUG</v>
          </cell>
        </row>
        <row r="86">
          <cell r="E86" t="str">
            <v>12315-64160</v>
          </cell>
          <cell r="F86" t="str">
            <v>BKT,E/G MOUNTING RH</v>
          </cell>
          <cell r="G86" t="str">
            <v>MECAS?</v>
          </cell>
          <cell r="H86" t="str">
            <v>2.0</v>
          </cell>
          <cell r="I86" t="str">
            <v>0C10</v>
          </cell>
          <cell r="J86" t="str">
            <v>LJ-EG</v>
          </cell>
          <cell r="X86" t="str">
            <v>TECHNICAL</v>
          </cell>
          <cell r="Y86" t="str">
            <v>X</v>
          </cell>
        </row>
        <row r="87">
          <cell r="E87" t="str">
            <v>12511-64060</v>
          </cell>
          <cell r="F87" t="str">
            <v>BRACKET ALTERMATOR</v>
          </cell>
          <cell r="G87" t="str">
            <v>MECAS?</v>
          </cell>
          <cell r="H87" t="str">
            <v>2.0</v>
          </cell>
          <cell r="I87" t="str">
            <v>0E05</v>
          </cell>
          <cell r="J87" t="str">
            <v>LJ-EG</v>
          </cell>
          <cell r="X87" t="str">
            <v>TECHNICAL</v>
          </cell>
          <cell r="Y87" t="str">
            <v>X</v>
          </cell>
        </row>
        <row r="88">
          <cell r="E88" t="str">
            <v>12321-11191</v>
          </cell>
          <cell r="F88" t="str">
            <v>BRKT,E/G MTG RR</v>
          </cell>
          <cell r="G88" t="str">
            <v>BEWL</v>
          </cell>
          <cell r="I88" t="str">
            <v>0404</v>
          </cell>
          <cell r="J88" t="str">
            <v>LJ-EG</v>
          </cell>
          <cell r="K88" t="str">
            <v>DF610</v>
          </cell>
          <cell r="L88">
            <v>1200</v>
          </cell>
          <cell r="M88">
            <v>2</v>
          </cell>
          <cell r="N88">
            <v>1</v>
          </cell>
          <cell r="O88" t="str">
            <v>12321-140N0</v>
          </cell>
          <cell r="Q88" t="str">
            <v>?l/OCT</v>
          </cell>
          <cell r="R88">
            <v>4</v>
          </cell>
          <cell r="S88" t="str">
            <v>12321-140N3</v>
          </cell>
          <cell r="U88" t="str">
            <v>?l/OCT</v>
          </cell>
          <cell r="V88">
            <v>5</v>
          </cell>
          <cell r="W88" t="str">
            <v>12321-140N8</v>
          </cell>
          <cell r="Y88" t="str">
            <v>?l/OCT</v>
          </cell>
        </row>
        <row r="89">
          <cell r="E89" t="str">
            <v>12311-11090</v>
          </cell>
          <cell r="F89" t="str">
            <v>BRKT,E/G MTG FR</v>
          </cell>
          <cell r="G89" t="str">
            <v>BEWL</v>
          </cell>
          <cell r="I89" t="str">
            <v>0503</v>
          </cell>
          <cell r="J89" t="str">
            <v>LJ-EG</v>
          </cell>
          <cell r="K89" t="str">
            <v>DF610</v>
          </cell>
          <cell r="L89">
            <v>1200</v>
          </cell>
          <cell r="M89">
            <v>1</v>
          </cell>
          <cell r="N89">
            <v>1</v>
          </cell>
          <cell r="O89" t="str">
            <v>12311-140N0</v>
          </cell>
          <cell r="Q89" t="str">
            <v>?l/OCT</v>
          </cell>
          <cell r="R89">
            <v>4</v>
          </cell>
          <cell r="S89" t="str">
            <v>12321-140N3</v>
          </cell>
          <cell r="U89" t="str">
            <v>?l/OCT</v>
          </cell>
          <cell r="V89">
            <v>5</v>
          </cell>
          <cell r="W89" t="str">
            <v>12321-140N9</v>
          </cell>
          <cell r="Y89" t="str">
            <v>?l/OCT</v>
          </cell>
        </row>
        <row r="90">
          <cell r="E90" t="str">
            <v>12281-10020</v>
          </cell>
          <cell r="F90" t="str">
            <v>HANGER,ENGINE No.1</v>
          </cell>
          <cell r="G90" t="str">
            <v>DAWN</v>
          </cell>
          <cell r="H90" t="str">
            <v>1.6</v>
          </cell>
          <cell r="I90" t="str">
            <v>0C01</v>
          </cell>
          <cell r="J90" t="str">
            <v>LJ-EG</v>
          </cell>
          <cell r="T90" t="str">
            <v>K  ?Q?Q?O?Q?P</v>
          </cell>
          <cell r="U90" t="str">
            <v>?d^AUG</v>
          </cell>
        </row>
        <row r="91">
          <cell r="E91" t="str">
            <v>1228?P-1105</v>
          </cell>
          <cell r="F91" t="str">
            <v>HANGER,ENGINE No.2</v>
          </cell>
          <cell r="G91" t="str">
            <v>DAWN</v>
          </cell>
          <cell r="H91" t="str">
            <v>1.6</v>
          </cell>
          <cell r="I91" t="str">
            <v>0C01</v>
          </cell>
          <cell r="J91" t="str">
            <v>LJ-EG</v>
          </cell>
          <cell r="T91" t="str">
            <v>K  ?P?T?O?S?O</v>
          </cell>
          <cell r="U91" t="str">
            <v>?d^AUG</v>
          </cell>
        </row>
        <row r="92">
          <cell r="E92" t="str">
            <v>13405-11031</v>
          </cell>
          <cell r="F92" t="str">
            <v>FLYWHEEL SUB-ASSY</v>
          </cell>
          <cell r="G92" t="str">
            <v>RASTGAR</v>
          </cell>
          <cell r="H92" t="str">
            <v>1.3</v>
          </cell>
          <cell r="I92" t="str">
            <v>0E03</v>
          </cell>
          <cell r="J92" t="str">
            <v>LJ-EG</v>
          </cell>
          <cell r="P92">
            <v>21020</v>
          </cell>
          <cell r="Q92" t="str">
            <v>?d^AUG</v>
          </cell>
        </row>
        <row r="93">
          <cell r="E93" t="str">
            <v>13405-15090</v>
          </cell>
          <cell r="F93" t="str">
            <v>FLYWHEEL SUB-ASSY</v>
          </cell>
          <cell r="G93" t="str">
            <v>RASTGAR?</v>
          </cell>
          <cell r="H93" t="str">
            <v>1.6</v>
          </cell>
          <cell r="I93" t="str">
            <v>0F01</v>
          </cell>
          <cell r="J93" t="str">
            <v>LJ-EG</v>
          </cell>
          <cell r="T93" t="str">
            <v xml:space="preserve">  ?O?c?O?Q?O</v>
          </cell>
          <cell r="U93" t="str">
            <v>?d^?r?d?o</v>
          </cell>
        </row>
        <row r="94">
          <cell r="E94" t="str">
            <v>13405-64020</v>
          </cell>
          <cell r="F94" t="str">
            <v>FLYWHEEL SUB-ASSY</v>
          </cell>
          <cell r="G94" t="str">
            <v>RASTGAR?</v>
          </cell>
          <cell r="H94" t="str">
            <v>2.0</v>
          </cell>
          <cell r="I94" t="str">
            <v>0F02</v>
          </cell>
          <cell r="J94" t="str">
            <v>LJ-EG</v>
          </cell>
          <cell r="X94" t="str">
            <v>K  ?U?S?O?Q?O</v>
          </cell>
          <cell r="Y94" t="str">
            <v>?d^AUG</v>
          </cell>
        </row>
        <row r="95">
          <cell r="E95" t="str">
            <v>16401-72090</v>
          </cell>
          <cell r="F95" t="str">
            <v>CAP S/A,RADIATOR</v>
          </cell>
          <cell r="G95" t="str">
            <v>LOADS</v>
          </cell>
          <cell r="H95" t="str">
            <v>1.3</v>
          </cell>
          <cell r="I95" t="str">
            <v>0205</v>
          </cell>
          <cell r="J95" t="str">
            <v>LJ-EG</v>
          </cell>
          <cell r="K95" t="str">
            <v>DF610</v>
          </cell>
          <cell r="L95">
            <v>1600</v>
          </cell>
          <cell r="M95">
            <v>1</v>
          </cell>
          <cell r="N95">
            <v>1</v>
          </cell>
          <cell r="O95" t="str">
            <v>16401-72090-D</v>
          </cell>
          <cell r="P95" t="str">
            <v>C/O</v>
          </cell>
          <cell r="Q95" t="str">
            <v>X</v>
          </cell>
        </row>
        <row r="96">
          <cell r="E96" t="str">
            <v>16410-15700</v>
          </cell>
          <cell r="F96" t="str">
            <v>RADIATOR ASSY,L/CAP</v>
          </cell>
          <cell r="G96" t="str">
            <v>LOADS</v>
          </cell>
          <cell r="H96" t="str">
            <v>1.3</v>
          </cell>
          <cell r="I96" t="str">
            <v>0205</v>
          </cell>
          <cell r="J96" t="str">
            <v>LJ-EG</v>
          </cell>
          <cell r="K96" t="str">
            <v>DF610</v>
          </cell>
          <cell r="L96">
            <v>1600</v>
          </cell>
          <cell r="M96">
            <v>1</v>
          </cell>
          <cell r="N96">
            <v>1</v>
          </cell>
          <cell r="O96" t="str">
            <v>16401-210F</v>
          </cell>
          <cell r="Q96" t="str">
            <v>?l/OCT</v>
          </cell>
        </row>
        <row r="97">
          <cell r="E97" t="str">
            <v>16381-15080</v>
          </cell>
          <cell r="F97" t="str">
            <v>BAR,FAN BELT ADJUSTING</v>
          </cell>
          <cell r="G97" t="str">
            <v>DAWN?</v>
          </cell>
          <cell r="H97" t="str">
            <v>1.3</v>
          </cell>
          <cell r="I97" t="str">
            <v>0G01</v>
          </cell>
          <cell r="J97" t="str">
            <v>LJ-EG</v>
          </cell>
          <cell r="P97">
            <v>21020</v>
          </cell>
          <cell r="Q97" t="str">
            <v>?d^AUG</v>
          </cell>
        </row>
        <row r="98">
          <cell r="E98" t="str">
            <v>16401-72090</v>
          </cell>
          <cell r="F98" t="str">
            <v>CAP S/A RADIATOR</v>
          </cell>
          <cell r="G98" t="str">
            <v>LOADS</v>
          </cell>
          <cell r="H98" t="str">
            <v>1.6</v>
          </cell>
          <cell r="I98" t="str">
            <v>0202</v>
          </cell>
          <cell r="J98" t="str">
            <v>LJ-EG</v>
          </cell>
          <cell r="O98" t="str">
            <v>72090-D</v>
          </cell>
          <cell r="P98" t="str">
            <v>C/O</v>
          </cell>
          <cell r="Q98" t="str">
            <v>X</v>
          </cell>
        </row>
        <row r="99">
          <cell r="E99" t="str">
            <v>16401-72090</v>
          </cell>
          <cell r="F99" t="str">
            <v>CAP S/A RADIATOR</v>
          </cell>
          <cell r="G99" t="str">
            <v>LOADS</v>
          </cell>
          <cell r="H99" t="str">
            <v>1.6</v>
          </cell>
          <cell r="I99" t="str">
            <v>0202</v>
          </cell>
          <cell r="J99" t="str">
            <v>LJ-EG</v>
          </cell>
          <cell r="S99" t="str">
            <v>72090-D</v>
          </cell>
          <cell r="T99" t="str">
            <v>C/O</v>
          </cell>
          <cell r="U99" t="str">
            <v>X</v>
          </cell>
        </row>
        <row r="100">
          <cell r="E100" t="str">
            <v>16410-15680</v>
          </cell>
          <cell r="F100" t="str">
            <v>RADIATOR ASSY L/CAP</v>
          </cell>
          <cell r="G100" t="str">
            <v>LOADS</v>
          </cell>
          <cell r="H100" t="str">
            <v>1.6</v>
          </cell>
          <cell r="I100" t="str">
            <v>0202</v>
          </cell>
          <cell r="J100" t="str">
            <v>LJ-EG</v>
          </cell>
          <cell r="S100" t="str">
            <v>223?eH</v>
          </cell>
          <cell r="U100" t="str">
            <v>?l/OCT</v>
          </cell>
        </row>
        <row r="101">
          <cell r="E101" t="str">
            <v>16410-15680</v>
          </cell>
          <cell r="F101" t="str">
            <v>RADIATOR ASSY L/CAP</v>
          </cell>
          <cell r="G101" t="str">
            <v>LOADS</v>
          </cell>
          <cell r="H101" t="str">
            <v>1.6</v>
          </cell>
          <cell r="I101" t="str">
            <v>0202</v>
          </cell>
          <cell r="J101" t="str">
            <v>LJ-EG</v>
          </cell>
          <cell r="S101" t="str">
            <v>223?eH</v>
          </cell>
          <cell r="U101" t="str">
            <v>?l/OCT</v>
          </cell>
        </row>
        <row r="102">
          <cell r="E102" t="str">
            <v>16470-15090</v>
          </cell>
          <cell r="F102" t="str">
            <v>RESERVE TANK ASSY RADIATOR</v>
          </cell>
          <cell r="G102" t="str">
            <v>PAK POLYMER</v>
          </cell>
          <cell r="H102" t="str">
            <v>1.3</v>
          </cell>
          <cell r="I102" t="str">
            <v>0502</v>
          </cell>
          <cell r="J102" t="str">
            <v>LJ-EG</v>
          </cell>
          <cell r="P102" t="str">
            <v>INTEGRATE</v>
          </cell>
          <cell r="Q102" t="str">
            <v>X</v>
          </cell>
        </row>
        <row r="103">
          <cell r="E103" t="str">
            <v>16470-15090</v>
          </cell>
          <cell r="F103" t="str">
            <v>RESERVE TANK ASSY RADIATOR</v>
          </cell>
          <cell r="G103" t="str">
            <v>PAK POLYMER</v>
          </cell>
          <cell r="H103" t="str">
            <v>1.6</v>
          </cell>
          <cell r="I103" t="str">
            <v>0502</v>
          </cell>
          <cell r="J103" t="str">
            <v>LJ-EG</v>
          </cell>
          <cell r="T103" t="str">
            <v>INTEGRATE</v>
          </cell>
          <cell r="U103" t="str">
            <v>X</v>
          </cell>
        </row>
        <row r="104">
          <cell r="E104" t="str">
            <v>16401-72090</v>
          </cell>
          <cell r="F104" t="str">
            <v>CAP S/A,RADIATOR</v>
          </cell>
          <cell r="G104" t="str">
            <v>LOADS</v>
          </cell>
          <cell r="H104" t="str">
            <v>2.0</v>
          </cell>
          <cell r="I104" t="str">
            <v>0109</v>
          </cell>
          <cell r="J104" t="str">
            <v>LJ-EG</v>
          </cell>
          <cell r="W104" t="str">
            <v>72090-D</v>
          </cell>
          <cell r="X104" t="str">
            <v>C/O</v>
          </cell>
          <cell r="Y104" t="str">
            <v>X</v>
          </cell>
        </row>
        <row r="105">
          <cell r="E105" t="str">
            <v>16410-64331</v>
          </cell>
          <cell r="F105" t="str">
            <v>RADIATOR ASSY,L/CAP</v>
          </cell>
          <cell r="G105" t="str">
            <v>LOADS</v>
          </cell>
          <cell r="H105" t="str">
            <v>2.0</v>
          </cell>
          <cell r="I105" t="str">
            <v>0109</v>
          </cell>
          <cell r="J105" t="str">
            <v>LJ-EG</v>
          </cell>
          <cell r="W105" t="str">
            <v>223?eH</v>
          </cell>
          <cell r="Y105" t="str">
            <v>?l/OCT</v>
          </cell>
        </row>
        <row r="106">
          <cell r="E106" t="str">
            <v>16405-64080</v>
          </cell>
          <cell r="F106" t="str">
            <v>CAP S/A,RESERVE TANK</v>
          </cell>
          <cell r="G106" t="str">
            <v>PAK POLYMER</v>
          </cell>
          <cell r="H106" t="str">
            <v>2.0</v>
          </cell>
          <cell r="I106" t="str">
            <v>0301</v>
          </cell>
          <cell r="J106" t="str">
            <v>LJ-EG</v>
          </cell>
          <cell r="X106" t="str">
            <v>INTEGRATE</v>
          </cell>
          <cell r="Y106" t="str">
            <v>X</v>
          </cell>
        </row>
        <row r="107">
          <cell r="E107" t="str">
            <v>16480-64080</v>
          </cell>
          <cell r="F107" t="str">
            <v>RESERVE TANK ASSY,RADIATOR L/CAP</v>
          </cell>
          <cell r="G107" t="str">
            <v>PAK POLYMER</v>
          </cell>
          <cell r="H107" t="str">
            <v>2.0</v>
          </cell>
          <cell r="I107" t="str">
            <v>0301</v>
          </cell>
          <cell r="J107" t="str">
            <v>LJ-EG</v>
          </cell>
          <cell r="X107" t="str">
            <v>INTEGRATE</v>
          </cell>
          <cell r="Y107" t="str">
            <v>X</v>
          </cell>
        </row>
        <row r="108">
          <cell r="E108" t="str">
            <v>16381-64080</v>
          </cell>
          <cell r="F108" t="str">
            <v>BAR,FAN BELT ADJUSTING</v>
          </cell>
          <cell r="G108" t="str">
            <v>DAWN?</v>
          </cell>
          <cell r="H108" t="str">
            <v>2.0</v>
          </cell>
          <cell r="I108" t="str">
            <v>0F17</v>
          </cell>
          <cell r="J108" t="str">
            <v>LJ-EG</v>
          </cell>
          <cell r="L108" t="str">
            <v>NA</v>
          </cell>
          <cell r="X108">
            <v>64080</v>
          </cell>
          <cell r="Y108" t="str">
            <v>?d^AUG</v>
          </cell>
        </row>
        <row r="109">
          <cell r="E109" t="str">
            <v>16381-11021</v>
          </cell>
          <cell r="F109" t="str">
            <v>BAR,FAN BELT ADJUSTING</v>
          </cell>
          <cell r="G109" t="str">
            <v>DAWN</v>
          </cell>
          <cell r="H109" t="str">
            <v>1.6</v>
          </cell>
          <cell r="I109" t="str">
            <v>0G03</v>
          </cell>
          <cell r="J109" t="str">
            <v>LJ-EG</v>
          </cell>
          <cell r="L109" t="str">
            <v>NA</v>
          </cell>
          <cell r="T109" t="str">
            <v>INTEGRATE</v>
          </cell>
          <cell r="U109" t="str">
            <v>X</v>
          </cell>
        </row>
        <row r="110">
          <cell r="E110" t="str">
            <v>17701-15280</v>
          </cell>
          <cell r="F110" t="str">
            <v>CASE S/A, AIR CLEANER</v>
          </cell>
          <cell r="G110" t="str">
            <v>RAZI SONS?</v>
          </cell>
          <cell r="H110" t="str">
            <v>17AB</v>
          </cell>
          <cell r="I110" t="str">
            <v>0112</v>
          </cell>
          <cell r="J110" t="str">
            <v>LJ-EG</v>
          </cell>
          <cell r="K110" t="str">
            <v>DF610</v>
          </cell>
          <cell r="L110">
            <v>1700</v>
          </cell>
          <cell r="M110">
            <v>1</v>
          </cell>
          <cell r="N110">
            <v>1</v>
          </cell>
          <cell r="O110" t="str">
            <v>17701-210F3</v>
          </cell>
          <cell r="Q110" t="str">
            <v>?l/OCT</v>
          </cell>
          <cell r="R110">
            <v>2</v>
          </cell>
          <cell r="S110" t="str">
            <v>17701-210F3</v>
          </cell>
          <cell r="U110" t="str">
            <v>?l/OCT</v>
          </cell>
          <cell r="V110">
            <v>2</v>
          </cell>
          <cell r="W110" t="str">
            <v>17701-210F3</v>
          </cell>
          <cell r="Y110" t="str">
            <v>?l/OCT</v>
          </cell>
        </row>
        <row r="111">
          <cell r="E111" t="str">
            <v>17705-15190</v>
          </cell>
          <cell r="F111" t="str">
            <v>CAP S/A, AIR CLEANER</v>
          </cell>
          <cell r="G111" t="str">
            <v>RAZI SONS?</v>
          </cell>
          <cell r="H111" t="str">
            <v>17AB</v>
          </cell>
          <cell r="I111" t="str">
            <v>0112</v>
          </cell>
          <cell r="J111" t="str">
            <v>LJ-EG</v>
          </cell>
          <cell r="K111" t="str">
            <v>DF610</v>
          </cell>
          <cell r="L111">
            <v>1700</v>
          </cell>
          <cell r="M111">
            <v>1</v>
          </cell>
          <cell r="N111">
            <v>1</v>
          </cell>
          <cell r="O111" t="str">
            <v>17705-210F5</v>
          </cell>
          <cell r="Q111" t="str">
            <v>?l/OCT</v>
          </cell>
          <cell r="R111">
            <v>2</v>
          </cell>
          <cell r="S111" t="str">
            <v>17705-164F3</v>
          </cell>
          <cell r="U111" t="str">
            <v>?l/OCT</v>
          </cell>
          <cell r="V111">
            <v>2</v>
          </cell>
          <cell r="W111" t="str">
            <v>17705-164F3</v>
          </cell>
          <cell r="Y111" t="str">
            <v>?l/OCT</v>
          </cell>
        </row>
        <row r="112">
          <cell r="E112" t="str">
            <v>17701-64350</v>
          </cell>
          <cell r="F112" t="str">
            <v>CASE S/A, AIR CLEANER</v>
          </cell>
          <cell r="G112" t="str">
            <v>RAZI SONS?</v>
          </cell>
          <cell r="H112" t="str">
            <v>17C0</v>
          </cell>
          <cell r="I112" t="str">
            <v>0104</v>
          </cell>
          <cell r="J112" t="str">
            <v>LJ-EG</v>
          </cell>
          <cell r="K112" t="str">
            <v>DF610</v>
          </cell>
          <cell r="L112">
            <v>1700</v>
          </cell>
          <cell r="M112">
            <v>1</v>
          </cell>
          <cell r="N112">
            <v>1</v>
          </cell>
          <cell r="O112" t="str">
            <v>17701-210F3</v>
          </cell>
          <cell r="Q112" t="str">
            <v>?l/OCT</v>
          </cell>
          <cell r="R112">
            <v>2</v>
          </cell>
          <cell r="S112" t="str">
            <v>17701-210F3</v>
          </cell>
          <cell r="U112" t="str">
            <v>?l/OCT</v>
          </cell>
          <cell r="V112">
            <v>2</v>
          </cell>
          <cell r="W112" t="str">
            <v>17701-210F3</v>
          </cell>
          <cell r="Y112" t="str">
            <v>?l/OCT</v>
          </cell>
        </row>
        <row r="113">
          <cell r="E113" t="str">
            <v>17705-64330</v>
          </cell>
          <cell r="F113" t="str">
            <v>CAP S/A, AIR CLEANER</v>
          </cell>
          <cell r="G113" t="str">
            <v>RAZI SONS?</v>
          </cell>
          <cell r="H113" t="str">
            <v>17C0</v>
          </cell>
          <cell r="I113" t="str">
            <v>0104</v>
          </cell>
          <cell r="J113" t="str">
            <v>LJ-EG</v>
          </cell>
          <cell r="K113" t="str">
            <v>DF610</v>
          </cell>
          <cell r="L113">
            <v>1700</v>
          </cell>
          <cell r="M113">
            <v>1</v>
          </cell>
          <cell r="N113">
            <v>1</v>
          </cell>
          <cell r="O113" t="str">
            <v>17705-210F5</v>
          </cell>
          <cell r="Q113" t="str">
            <v>?l/OCT</v>
          </cell>
          <cell r="R113">
            <v>2</v>
          </cell>
          <cell r="S113" t="str">
            <v>17705-164F3</v>
          </cell>
          <cell r="U113" t="str">
            <v>?l/OCT</v>
          </cell>
          <cell r="V113">
            <v>2</v>
          </cell>
          <cell r="W113" t="str">
            <v>17705-164F3</v>
          </cell>
          <cell r="Y113" t="str">
            <v>?l/OCT</v>
          </cell>
        </row>
        <row r="114">
          <cell r="E114" t="str">
            <v>17700-11800</v>
          </cell>
          <cell r="F114" t="str">
            <v>CLENER ASSY AIR L/ELEMENT</v>
          </cell>
          <cell r="G114" t="str">
            <v>RAZI SONS</v>
          </cell>
          <cell r="H114" t="str">
            <v>17E0</v>
          </cell>
          <cell r="I114" t="str">
            <v>0108</v>
          </cell>
          <cell r="J114" t="str">
            <v>LJ-EG</v>
          </cell>
          <cell r="K114" t="str">
            <v>DF610</v>
          </cell>
          <cell r="L114">
            <v>1700</v>
          </cell>
          <cell r="M114">
            <v>1</v>
          </cell>
          <cell r="N114">
            <v>1</v>
          </cell>
          <cell r="O114" t="str">
            <v>17700-210F3</v>
          </cell>
          <cell r="Q114" t="str">
            <v>?l/OCT</v>
          </cell>
          <cell r="R114">
            <v>2</v>
          </cell>
          <cell r="S114" t="str">
            <v>17705-164F3</v>
          </cell>
          <cell r="U114" t="str">
            <v>?l/OCT</v>
          </cell>
          <cell r="V114">
            <v>2</v>
          </cell>
          <cell r="W114" t="str">
            <v>17705-164F3</v>
          </cell>
          <cell r="Y114" t="str">
            <v>?l/OCT</v>
          </cell>
        </row>
        <row r="115">
          <cell r="E115" t="str">
            <v>17167-</v>
          </cell>
          <cell r="F115" t="str">
            <v>INSULATOR EXHAUST MANIFOLD HEAT</v>
          </cell>
          <cell r="G115" t="str">
            <v>LOADS</v>
          </cell>
          <cell r="H115" t="str">
            <v>1.3</v>
          </cell>
          <cell r="I115" t="str">
            <v>0501</v>
          </cell>
          <cell r="J115" t="str">
            <v>LJ-EG</v>
          </cell>
          <cell r="O115" t="str">
            <v>NA</v>
          </cell>
          <cell r="P115">
            <v>21020</v>
          </cell>
          <cell r="Q115" t="str">
            <v>?d^AUG</v>
          </cell>
        </row>
        <row r="116">
          <cell r="E116" t="str">
            <v>17167-</v>
          </cell>
          <cell r="F116" t="str">
            <v>INSULATOR EXHAUST MANIFOLD HEAT</v>
          </cell>
          <cell r="G116" t="str">
            <v>LOADS</v>
          </cell>
          <cell r="H116" t="str">
            <v>1.6</v>
          </cell>
          <cell r="I116" t="str">
            <v>0501</v>
          </cell>
          <cell r="J116" t="str">
            <v>LJ-EG</v>
          </cell>
          <cell r="O116" t="str">
            <v>NA</v>
          </cell>
          <cell r="T116" t="str">
            <v xml:space="preserve">  ?m?d?v</v>
          </cell>
          <cell r="U116" t="str">
            <v>?d/OCT</v>
          </cell>
        </row>
        <row r="117">
          <cell r="E117" t="str">
            <v>17167-11040</v>
          </cell>
          <cell r="F117" t="str">
            <v>INSULATOR EXHAUST MANIFOLD HEAT</v>
          </cell>
          <cell r="G117" t="str">
            <v>LOADS</v>
          </cell>
          <cell r="H117" t="str">
            <v>2.0</v>
          </cell>
          <cell r="I117" t="str">
            <v>0501</v>
          </cell>
          <cell r="J117" t="str">
            <v>LJ-EG</v>
          </cell>
          <cell r="O117" t="str">
            <v>NA</v>
          </cell>
          <cell r="X117">
            <v>64120</v>
          </cell>
          <cell r="Y117" t="str">
            <v>?d^AUG</v>
          </cell>
        </row>
        <row r="118">
          <cell r="E118" t="str">
            <v>17118-</v>
          </cell>
          <cell r="F118" t="str">
            <v>STAY MANIFOLD</v>
          </cell>
          <cell r="G118" t="str">
            <v>METALINE</v>
          </cell>
          <cell r="H118" t="str">
            <v>1.3</v>
          </cell>
          <cell r="I118" t="str">
            <v>0601</v>
          </cell>
          <cell r="J118" t="str">
            <v>LJ-EG</v>
          </cell>
          <cell r="O118" t="str">
            <v>NA</v>
          </cell>
          <cell r="P118" t="str">
            <v>N^?`</v>
          </cell>
          <cell r="Q118" t="str">
            <v>X</v>
          </cell>
        </row>
        <row r="119">
          <cell r="E119" t="str">
            <v>17139-</v>
          </cell>
          <cell r="F119" t="str">
            <v>STAY MANIFOLD</v>
          </cell>
          <cell r="G119" t="str">
            <v>METALINE</v>
          </cell>
          <cell r="H119" t="str">
            <v>1.6</v>
          </cell>
          <cell r="I119" t="str">
            <v>0601</v>
          </cell>
          <cell r="J119" t="str">
            <v>LJ-EG</v>
          </cell>
          <cell r="O119" t="str">
            <v>NA</v>
          </cell>
          <cell r="T119" t="str">
            <v>?j 22030</v>
          </cell>
          <cell r="U119" t="str">
            <v>?d^AUG</v>
          </cell>
        </row>
        <row r="120">
          <cell r="E120" t="str">
            <v>17118-</v>
          </cell>
          <cell r="F120" t="str">
            <v>STAY MANIFOLD</v>
          </cell>
          <cell r="G120" t="str">
            <v>METALINE</v>
          </cell>
          <cell r="H120" t="str">
            <v>2.0</v>
          </cell>
          <cell r="I120" t="str">
            <v>0601</v>
          </cell>
          <cell r="J120" t="str">
            <v>LJ-EG</v>
          </cell>
          <cell r="O120" t="str">
            <v>NA</v>
          </cell>
          <cell r="X120" t="str">
            <v>N^?`</v>
          </cell>
          <cell r="Y120" t="str">
            <v>X</v>
          </cell>
        </row>
        <row r="121">
          <cell r="E121" t="str">
            <v>17303-11550</v>
          </cell>
          <cell r="F121" t="str">
            <v>TUBE SUB-ASSY, AIR</v>
          </cell>
          <cell r="H121" t="str">
            <v>1.3</v>
          </cell>
          <cell r="J121" t="str">
            <v>LJ-EG</v>
          </cell>
          <cell r="P121" t="str">
            <v>N^?`</v>
          </cell>
          <cell r="Q121" t="str">
            <v>X</v>
          </cell>
        </row>
        <row r="122">
          <cell r="E122" t="str">
            <v/>
          </cell>
          <cell r="F122" t="str">
            <v>STITNER PLATE</v>
          </cell>
          <cell r="H122" t="str">
            <v>1.3</v>
          </cell>
          <cell r="J122" t="str">
            <v>LJ-EG</v>
          </cell>
          <cell r="P122" t="str">
            <v>N^?`</v>
          </cell>
          <cell r="Q122" t="str">
            <v>X</v>
          </cell>
        </row>
        <row r="123">
          <cell r="E123" t="str">
            <v/>
          </cell>
          <cell r="F123" t="str">
            <v>STIFNER PLATE</v>
          </cell>
          <cell r="H123" t="str">
            <v>1.6</v>
          </cell>
          <cell r="J123" t="str">
            <v>LJ-EG</v>
          </cell>
          <cell r="T123" t="str">
            <v>N^?`</v>
          </cell>
          <cell r="U123" t="str">
            <v>X</v>
          </cell>
        </row>
        <row r="124">
          <cell r="E124" t="str">
            <v/>
          </cell>
          <cell r="F124" t="str">
            <v>STIFNER PLATE</v>
          </cell>
          <cell r="H124" t="str">
            <v>2.0</v>
          </cell>
          <cell r="J124" t="str">
            <v>LJ-EG</v>
          </cell>
          <cell r="X124" t="str">
            <v>N^?`</v>
          </cell>
          <cell r="Y124" t="str">
            <v>X</v>
          </cell>
        </row>
        <row r="125">
          <cell r="E125" t="str">
            <v>16360-</v>
          </cell>
          <cell r="F125" t="str">
            <v>FAN ASSY W/MOTOR</v>
          </cell>
          <cell r="J125" t="str">
            <v>LJ-EG</v>
          </cell>
          <cell r="O125" t="str">
            <v>?m?n ?u?d?m?c?d?q</v>
          </cell>
        </row>
        <row r="126">
          <cell r="E126" t="str">
            <v>16360-</v>
          </cell>
          <cell r="F126" t="str">
            <v>FAN ASSY W/MOTOR</v>
          </cell>
          <cell r="J126" t="str">
            <v>LJ-EG</v>
          </cell>
          <cell r="O126" t="str">
            <v>?m?n ?u?d?m?c?d?q</v>
          </cell>
        </row>
        <row r="127">
          <cell r="E127" t="str">
            <v>17303-11460</v>
          </cell>
          <cell r="F127" t="str">
            <v>TUBE SUB-ASSY, AIR</v>
          </cell>
          <cell r="H127" t="str">
            <v>1.6</v>
          </cell>
          <cell r="J127" t="str">
            <v>LJ-EG</v>
          </cell>
          <cell r="T127" t="str">
            <v>N^?`</v>
          </cell>
          <cell r="U127" t="str">
            <v>X</v>
          </cell>
        </row>
        <row r="128">
          <cell r="E128" t="str">
            <v>55330-12240</v>
          </cell>
          <cell r="F128" t="str">
            <v>R/F ASSY INSTRUMENT PANEL</v>
          </cell>
          <cell r="G128" t="str">
            <v>ALI BROTHERS</v>
          </cell>
          <cell r="H128" t="str">
            <v>5530</v>
          </cell>
          <cell r="I128" t="str">
            <v>0201</v>
          </cell>
          <cell r="J128" t="str">
            <v>NJ-1G</v>
          </cell>
          <cell r="L128">
            <v>5530</v>
          </cell>
          <cell r="M128" t="str">
            <v>02</v>
          </cell>
          <cell r="N128" t="str">
            <v>01</v>
          </cell>
          <cell r="O128" t="str">
            <v>55330-140N2</v>
          </cell>
          <cell r="P128" t="str">
            <v>55330-140N2</v>
          </cell>
          <cell r="Q128" t="str">
            <v>6-Aug-99</v>
          </cell>
          <cell r="R128" t="str">
            <v>01</v>
          </cell>
          <cell r="S128" t="str">
            <v>55330-140N2</v>
          </cell>
          <cell r="T128" t="str">
            <v>55330-140N2</v>
          </cell>
          <cell r="U128" t="str">
            <v>6-Aug-99</v>
          </cell>
          <cell r="V128" t="str">
            <v>01</v>
          </cell>
          <cell r="W128" t="str">
            <v>55330-140N2</v>
          </cell>
          <cell r="X128" t="str">
            <v>55330-140N2</v>
          </cell>
          <cell r="Y128" t="str">
            <v>6-Aug-99</v>
          </cell>
        </row>
        <row r="129">
          <cell r="E129" t="str">
            <v>58901-12230</v>
          </cell>
          <cell r="F129" t="str">
            <v>BOX S/A, CONSOLE, RR</v>
          </cell>
          <cell r="G129" t="str">
            <v>?????</v>
          </cell>
          <cell r="H129">
            <v>5890</v>
          </cell>
          <cell r="I129" t="str">
            <v>0101</v>
          </cell>
          <cell r="J129" t="str">
            <v>NJ-1G</v>
          </cell>
          <cell r="K129" t="str">
            <v>DD820</v>
          </cell>
          <cell r="L129">
            <v>5890</v>
          </cell>
          <cell r="M129" t="str">
            <v>01</v>
          </cell>
          <cell r="N129" t="str">
            <v>03</v>
          </cell>
          <cell r="O129" t="str">
            <v>58901-140W0</v>
          </cell>
          <cell r="P129" t="str">
            <v>58901-140W0</v>
          </cell>
          <cell r="Q129" t="str">
            <v>6-Aug-99</v>
          </cell>
          <cell r="R129" t="str">
            <v>03</v>
          </cell>
          <cell r="S129" t="str">
            <v>58901-140W0</v>
          </cell>
          <cell r="T129" t="str">
            <v>58901-140W0</v>
          </cell>
          <cell r="U129" t="str">
            <v>6-Aug-99</v>
          </cell>
          <cell r="V129" t="str">
            <v>04</v>
          </cell>
          <cell r="W129" t="str">
            <v>58901-140W0</v>
          </cell>
          <cell r="X129" t="str">
            <v>58901-140W0</v>
          </cell>
          <cell r="Y129" t="str">
            <v>6-Aug-99</v>
          </cell>
        </row>
        <row r="130">
          <cell r="E130" t="str">
            <v/>
          </cell>
        </row>
        <row r="131">
          <cell r="E131" t="str">
            <v>62413-12180</v>
          </cell>
          <cell r="F131" t="str">
            <v>GARNISH,CTR PILLAR,LWR RH</v>
          </cell>
          <cell r="G131" t="str">
            <v>OMAR JIBRAN</v>
          </cell>
          <cell r="H131">
            <v>6240</v>
          </cell>
          <cell r="I131" t="str">
            <v>0101</v>
          </cell>
          <cell r="J131" t="str">
            <v>NJ-1G</v>
          </cell>
          <cell r="K131" t="str">
            <v>DD322</v>
          </cell>
          <cell r="L131">
            <v>6240</v>
          </cell>
          <cell r="M131" t="str">
            <v>01</v>
          </cell>
          <cell r="N131" t="str">
            <v>01</v>
          </cell>
          <cell r="O131" t="str">
            <v>62413-140N0</v>
          </cell>
          <cell r="P131" t="str">
            <v>62413-140N0</v>
          </cell>
          <cell r="Q131" t="str">
            <v>6-Aug-99</v>
          </cell>
          <cell r="R131" t="str">
            <v>01</v>
          </cell>
          <cell r="S131" t="str">
            <v>62413-140N0</v>
          </cell>
          <cell r="T131" t="str">
            <v>62413-140N0</v>
          </cell>
          <cell r="U131" t="str">
            <v>6-Aug-99</v>
          </cell>
          <cell r="V131" t="str">
            <v>01</v>
          </cell>
          <cell r="W131" t="str">
            <v>62413-140N0</v>
          </cell>
          <cell r="X131" t="str">
            <v>62413-140N0</v>
          </cell>
          <cell r="Y131" t="str">
            <v>6-Aug-99</v>
          </cell>
        </row>
        <row r="132">
          <cell r="E132" t="str">
            <v>62414-12180</v>
          </cell>
          <cell r="F132" t="str">
            <v>GARNISH,CTR PILLAR,LWR LH</v>
          </cell>
          <cell r="G132" t="str">
            <v>OMAR JIBRAN</v>
          </cell>
          <cell r="H132">
            <v>6240</v>
          </cell>
          <cell r="I132" t="str">
            <v>0101</v>
          </cell>
          <cell r="J132" t="str">
            <v>NJ-1G</v>
          </cell>
          <cell r="K132" t="str">
            <v>DD322</v>
          </cell>
          <cell r="L132">
            <v>6240</v>
          </cell>
          <cell r="M132" t="str">
            <v>01</v>
          </cell>
          <cell r="N132" t="str">
            <v>01</v>
          </cell>
          <cell r="O132" t="str">
            <v>62414-140N0</v>
          </cell>
          <cell r="P132" t="str">
            <v>SUBSTITUTED 62413-140N0</v>
          </cell>
          <cell r="Q132" t="str">
            <v xml:space="preserve"> </v>
          </cell>
          <cell r="R132" t="str">
            <v>01</v>
          </cell>
          <cell r="S132" t="str">
            <v>62414-140N0</v>
          </cell>
          <cell r="T132" t="str">
            <v>SUBSTITUTED 62413-140N0</v>
          </cell>
          <cell r="U132" t="str">
            <v xml:space="preserve"> </v>
          </cell>
          <cell r="V132" t="str">
            <v>01</v>
          </cell>
          <cell r="W132" t="str">
            <v>62414-140N0</v>
          </cell>
          <cell r="X132" t="str">
            <v>SUBSTITUTED 62413-140N0</v>
          </cell>
          <cell r="Y132" t="str">
            <v xml:space="preserve"> </v>
          </cell>
        </row>
        <row r="133">
          <cell r="E133" t="str">
            <v>62471-12650</v>
          </cell>
          <cell r="F133" t="str">
            <v>GARNISH,ROOF SIDE,INNER RH</v>
          </cell>
          <cell r="G133" t="str">
            <v>OMAR JIBRAN</v>
          </cell>
          <cell r="H133">
            <v>6250</v>
          </cell>
          <cell r="I133" t="str">
            <v>0101</v>
          </cell>
          <cell r="J133" t="str">
            <v>NJ-1G</v>
          </cell>
          <cell r="K133" t="str">
            <v>DD322</v>
          </cell>
          <cell r="L133">
            <v>6250</v>
          </cell>
          <cell r="M133" t="str">
            <v>01</v>
          </cell>
          <cell r="N133" t="str">
            <v>01</v>
          </cell>
          <cell r="O133" t="str">
            <v>62471-140N0</v>
          </cell>
          <cell r="P133" t="str">
            <v>SUBSTITUTED 62413-140N0</v>
          </cell>
          <cell r="Q133" t="str">
            <v xml:space="preserve"> </v>
          </cell>
          <cell r="R133" t="str">
            <v>01</v>
          </cell>
          <cell r="S133" t="str">
            <v>62471-140N0</v>
          </cell>
          <cell r="T133" t="str">
            <v>SUBSTITUTED 62413-140N0</v>
          </cell>
          <cell r="U133" t="str">
            <v xml:space="preserve"> </v>
          </cell>
          <cell r="V133" t="str">
            <v>01</v>
          </cell>
          <cell r="W133" t="str">
            <v>62471-140N0</v>
          </cell>
          <cell r="X133" t="str">
            <v>SUBSTITUTED 62413-140N0</v>
          </cell>
          <cell r="Y133" t="str">
            <v xml:space="preserve"> </v>
          </cell>
        </row>
        <row r="134">
          <cell r="E134" t="str">
            <v>62472-12650</v>
          </cell>
          <cell r="F134" t="str">
            <v xml:space="preserve">GARNISH,ROOF SIDE,INNER LH </v>
          </cell>
          <cell r="G134" t="str">
            <v>OMAR JIBRAN</v>
          </cell>
          <cell r="H134">
            <v>6250</v>
          </cell>
          <cell r="I134" t="str">
            <v>0101</v>
          </cell>
          <cell r="J134" t="str">
            <v>NJ-1G</v>
          </cell>
          <cell r="K134" t="str">
            <v>DD322</v>
          </cell>
          <cell r="L134">
            <v>6250</v>
          </cell>
          <cell r="M134" t="str">
            <v>01</v>
          </cell>
          <cell r="N134" t="str">
            <v>01</v>
          </cell>
          <cell r="O134" t="str">
            <v>62472-140N0</v>
          </cell>
          <cell r="P134" t="str">
            <v>SUBSTITUTED 62413-140N0</v>
          </cell>
          <cell r="Q134" t="str">
            <v xml:space="preserve"> </v>
          </cell>
          <cell r="R134" t="str">
            <v>01</v>
          </cell>
          <cell r="S134" t="str">
            <v>62472-140N0</v>
          </cell>
          <cell r="T134" t="str">
            <v>SUBSTITUTED 62413-140N0</v>
          </cell>
          <cell r="U134" t="str">
            <v xml:space="preserve"> </v>
          </cell>
          <cell r="V134" t="str">
            <v>01</v>
          </cell>
          <cell r="W134" t="str">
            <v>62472-140N0</v>
          </cell>
          <cell r="X134" t="str">
            <v>SUBSTITUTED 62413-140N0</v>
          </cell>
          <cell r="Y134" t="str">
            <v xml:space="preserve"> </v>
          </cell>
        </row>
        <row r="135">
          <cell r="E135" t="str">
            <v>64330-1A500</v>
          </cell>
          <cell r="F135" t="str">
            <v>PANEL ASSY,PACKAGE TRAY TRIM</v>
          </cell>
          <cell r="G135" t="str">
            <v>MASTER</v>
          </cell>
          <cell r="H135">
            <v>6430</v>
          </cell>
          <cell r="I135" t="str">
            <v>0102</v>
          </cell>
          <cell r="J135" t="str">
            <v>NJ-1G</v>
          </cell>
          <cell r="K135" t="str">
            <v>DD322</v>
          </cell>
          <cell r="L135">
            <v>6430</v>
          </cell>
          <cell r="M135" t="str">
            <v>01</v>
          </cell>
          <cell r="N135" t="str">
            <v>03</v>
          </cell>
          <cell r="O135" t="str">
            <v>64330-140N1</v>
          </cell>
          <cell r="P135" t="str">
            <v>64330-140N1</v>
          </cell>
          <cell r="Q135" t="str">
            <v>6-Aug-99</v>
          </cell>
          <cell r="R135" t="str">
            <v>03</v>
          </cell>
          <cell r="S135" t="str">
            <v>64330-140N1</v>
          </cell>
          <cell r="T135" t="str">
            <v>64330-140N1</v>
          </cell>
          <cell r="U135" t="str">
            <v>6-Aug-99</v>
          </cell>
          <cell r="V135" t="str">
            <v>03</v>
          </cell>
          <cell r="W135" t="str">
            <v>64330-140N1</v>
          </cell>
          <cell r="X135" t="str">
            <v>64330-140N1</v>
          </cell>
          <cell r="Y135" t="str">
            <v>6-Aug-99</v>
          </cell>
        </row>
        <row r="136">
          <cell r="E136" t="str">
            <v>64330-1A510</v>
          </cell>
          <cell r="F136" t="str">
            <v>PANEL ASSY,PACKAGE TRAY TRIM</v>
          </cell>
          <cell r="G136" t="str">
            <v>MASTER</v>
          </cell>
          <cell r="H136">
            <v>6430</v>
          </cell>
          <cell r="I136" t="str">
            <v>0104</v>
          </cell>
          <cell r="J136" t="str">
            <v>NJ-1G</v>
          </cell>
          <cell r="K136" t="str">
            <v>DD322</v>
          </cell>
          <cell r="L136">
            <v>6430</v>
          </cell>
          <cell r="M136" t="str">
            <v>01</v>
          </cell>
          <cell r="N136" t="str">
            <v>03</v>
          </cell>
          <cell r="O136" t="str">
            <v>64330-140N1</v>
          </cell>
          <cell r="P136" t="str">
            <v>64330-140N1</v>
          </cell>
          <cell r="Q136" t="str">
            <v>6-Aug-99</v>
          </cell>
          <cell r="R136" t="str">
            <v>03</v>
          </cell>
          <cell r="S136" t="str">
            <v>64330-140N1</v>
          </cell>
          <cell r="T136" t="str">
            <v>64330-140N1</v>
          </cell>
          <cell r="U136" t="str">
            <v>6-Aug-99</v>
          </cell>
          <cell r="V136" t="str">
            <v>03</v>
          </cell>
          <cell r="W136" t="str">
            <v>64330-140N1</v>
          </cell>
          <cell r="X136" t="str">
            <v>64330-140N1</v>
          </cell>
          <cell r="Y136" t="str">
            <v>6-Aug-99</v>
          </cell>
        </row>
        <row r="137">
          <cell r="E137" t="str">
            <v>64721-12110</v>
          </cell>
          <cell r="F137" t="str">
            <v>COVER LUGG. COMPT TRIM INR RH</v>
          </cell>
          <cell r="G137" t="str">
            <v>AUTO SPARE</v>
          </cell>
          <cell r="H137">
            <v>6470</v>
          </cell>
          <cell r="I137" t="str">
            <v>0202/03</v>
          </cell>
          <cell r="J137" t="str">
            <v>NJ-1G</v>
          </cell>
          <cell r="K137" t="str">
            <v>DD322</v>
          </cell>
          <cell r="L137">
            <v>6470</v>
          </cell>
          <cell r="M137" t="str">
            <v>02</v>
          </cell>
          <cell r="N137" t="str">
            <v>02</v>
          </cell>
          <cell r="O137" t="str">
            <v>64710-140N0</v>
          </cell>
          <cell r="P137" t="str">
            <v>64710-140N0</v>
          </cell>
          <cell r="Q137">
            <v>36403</v>
          </cell>
          <cell r="R137" t="str">
            <v>02</v>
          </cell>
          <cell r="S137" t="str">
            <v>64710-140N0</v>
          </cell>
          <cell r="T137" t="str">
            <v>64710-140N0</v>
          </cell>
          <cell r="U137">
            <v>36403</v>
          </cell>
          <cell r="V137" t="str">
            <v>02</v>
          </cell>
          <cell r="W137" t="str">
            <v>64710-140N0</v>
          </cell>
          <cell r="X137" t="str">
            <v>64710-140N0</v>
          </cell>
          <cell r="Y137">
            <v>36403</v>
          </cell>
        </row>
        <row r="138">
          <cell r="E138" t="str">
            <v>64722-12150</v>
          </cell>
          <cell r="F138" t="str">
            <v>COVER LUGG. COMPT TRIM INR LH</v>
          </cell>
          <cell r="G138" t="str">
            <v>AUTO SPARE</v>
          </cell>
          <cell r="H138">
            <v>6470</v>
          </cell>
          <cell r="I138" t="str">
            <v>0202/03</v>
          </cell>
          <cell r="J138" t="str">
            <v>NJ-1G</v>
          </cell>
          <cell r="K138" t="str">
            <v>DD322</v>
          </cell>
          <cell r="L138">
            <v>6470</v>
          </cell>
          <cell r="M138" t="str">
            <v>02</v>
          </cell>
          <cell r="N138" t="str">
            <v>02</v>
          </cell>
          <cell r="O138" t="str">
            <v>64720-140N0</v>
          </cell>
          <cell r="P138" t="str">
            <v>SUBSTITUTED 64710-140N0</v>
          </cell>
          <cell r="Q138" t="str">
            <v xml:space="preserve"> </v>
          </cell>
          <cell r="R138" t="str">
            <v>02</v>
          </cell>
          <cell r="S138" t="str">
            <v>64720-140N0</v>
          </cell>
          <cell r="T138" t="str">
            <v>SUBSTITUTED 64710-140N0</v>
          </cell>
          <cell r="U138" t="str">
            <v xml:space="preserve"> </v>
          </cell>
          <cell r="V138" t="str">
            <v>02</v>
          </cell>
          <cell r="W138" t="str">
            <v>64720-140N0</v>
          </cell>
          <cell r="X138" t="str">
            <v>SUBSTITUTED 64710-140N0</v>
          </cell>
          <cell r="Y138" t="str">
            <v xml:space="preserve"> </v>
          </cell>
        </row>
        <row r="139">
          <cell r="E139" t="str">
            <v>72010-12590</v>
          </cell>
          <cell r="F139" t="str">
            <v xml:space="preserve">ADJUSTER SUB-ASSY. FR SEAT.0UTER RH </v>
          </cell>
          <cell r="G139" t="str">
            <v>LOADS?/PROCON</v>
          </cell>
          <cell r="H139">
            <v>7200</v>
          </cell>
          <cell r="I139" t="str">
            <v>0101</v>
          </cell>
          <cell r="J139" t="str">
            <v>NJ-1G</v>
          </cell>
          <cell r="L139" t="str">
            <v>CANCELED,V-V TMC AND IMC AGREED ON 17,JUNE,'99</v>
          </cell>
        </row>
        <row r="140">
          <cell r="E140" t="str">
            <v/>
          </cell>
        </row>
        <row r="141">
          <cell r="E141" t="str">
            <v>72020-12560</v>
          </cell>
          <cell r="F141" t="str">
            <v>ADJUSTER SUB-ASSY. FR SEAT.INNER RH</v>
          </cell>
          <cell r="G141" t="str">
            <v>LOADS?/PROCON</v>
          </cell>
          <cell r="H141">
            <v>7200</v>
          </cell>
          <cell r="I141" t="str">
            <v>0201</v>
          </cell>
          <cell r="J141" t="str">
            <v>NJ-1G</v>
          </cell>
          <cell r="L141" t="str">
            <v>CANCELED,V-V TMC AND IMC AGREED ON 17,JUNE,'99</v>
          </cell>
        </row>
        <row r="142">
          <cell r="E142" t="str">
            <v>87150-12861</v>
          </cell>
          <cell r="F142" t="str">
            <v>RADIATOR ASSY HEATER</v>
          </cell>
          <cell r="G142" t="str">
            <v>THAL ENG.?</v>
          </cell>
          <cell r="H142">
            <v>8710</v>
          </cell>
          <cell r="I142" t="str">
            <v>0101</v>
          </cell>
          <cell r="J142" t="str">
            <v>NJ-1G</v>
          </cell>
          <cell r="L142" t="str">
            <v>TO BE QUOTED DENSO JAPAN</v>
          </cell>
        </row>
        <row r="143">
          <cell r="E143" t="str">
            <v>87130-12281</v>
          </cell>
          <cell r="F143" t="str">
            <v>BLOWER ASSY</v>
          </cell>
          <cell r="G143" t="str">
            <v>THAL ENG.?</v>
          </cell>
          <cell r="H143">
            <v>8710</v>
          </cell>
          <cell r="I143" t="str">
            <v>0201</v>
          </cell>
          <cell r="J143" t="str">
            <v>NJ-1G</v>
          </cell>
          <cell r="L143" t="str">
            <v>TO BE QUOTED DENSO JAPAN</v>
          </cell>
        </row>
        <row r="144">
          <cell r="E144" t="str">
            <v>64770-12171</v>
          </cell>
          <cell r="F144" t="str">
            <v>COVER ASSY SPARE WHEEL</v>
          </cell>
          <cell r="G144" t="str">
            <v>MEHRAN COMM.</v>
          </cell>
          <cell r="H144" t="str">
            <v>5190</v>
          </cell>
          <cell r="I144" t="str">
            <v>0102</v>
          </cell>
          <cell r="J144" t="str">
            <v>NJ-1G</v>
          </cell>
          <cell r="K144" t="str">
            <v>DD322</v>
          </cell>
          <cell r="L144">
            <v>6470</v>
          </cell>
          <cell r="M144" t="str">
            <v>01</v>
          </cell>
          <cell r="N144" t="str">
            <v>03</v>
          </cell>
          <cell r="O144" t="str">
            <v>64771-140W0</v>
          </cell>
          <cell r="P144" t="str">
            <v>64771-140W0</v>
          </cell>
          <cell r="Q144">
            <v>36403</v>
          </cell>
          <cell r="R144" t="str">
            <v>03</v>
          </cell>
          <cell r="S144" t="str">
            <v>64771-140W0</v>
          </cell>
          <cell r="T144" t="str">
            <v>64771-140W0</v>
          </cell>
          <cell r="U144">
            <v>36403</v>
          </cell>
          <cell r="V144" t="str">
            <v>03</v>
          </cell>
          <cell r="W144" t="str">
            <v>64771-140W0</v>
          </cell>
          <cell r="X144" t="str">
            <v>64771-140W0</v>
          </cell>
          <cell r="Y144">
            <v>36403</v>
          </cell>
        </row>
        <row r="145">
          <cell r="E145" t="str">
            <v>55306-12200</v>
          </cell>
          <cell r="F145" t="str">
            <v>BRACE S/A INSTRUMENT PANEL NO.1</v>
          </cell>
          <cell r="G145" t="str">
            <v>RAZI SONS</v>
          </cell>
          <cell r="H145" t="str">
            <v>5530</v>
          </cell>
          <cell r="I145" t="str">
            <v>0301</v>
          </cell>
          <cell r="J145" t="str">
            <v>NJ-1G</v>
          </cell>
          <cell r="K145" t="str">
            <v>DD820</v>
          </cell>
          <cell r="L145">
            <v>5530</v>
          </cell>
          <cell r="M145" t="str">
            <v>03</v>
          </cell>
          <cell r="N145" t="str">
            <v>01</v>
          </cell>
          <cell r="O145" t="str">
            <v>55306-140N0</v>
          </cell>
          <cell r="P145" t="str">
            <v>SUBSTITUTED 55330-140N2</v>
          </cell>
          <cell r="Q145" t="str">
            <v xml:space="preserve"> </v>
          </cell>
          <cell r="R145" t="str">
            <v>01</v>
          </cell>
          <cell r="S145" t="str">
            <v>55306-140N0</v>
          </cell>
          <cell r="T145" t="str">
            <v>SUBSTITUTED 55330-140N2</v>
          </cell>
          <cell r="U145" t="str">
            <v xml:space="preserve"> </v>
          </cell>
          <cell r="V145" t="str">
            <v>01</v>
          </cell>
          <cell r="W145" t="str">
            <v>55306-140N0</v>
          </cell>
          <cell r="X145" t="str">
            <v>SUBSTITUTED 55330-140N2</v>
          </cell>
          <cell r="Y145" t="str">
            <v xml:space="preserve"> </v>
          </cell>
        </row>
        <row r="146">
          <cell r="E146" t="str">
            <v>55308-12180</v>
          </cell>
          <cell r="F146" t="str">
            <v>BKT S/A INSTRUMENT PANEL CTR</v>
          </cell>
          <cell r="G146" t="str">
            <v>RAZI SONS</v>
          </cell>
          <cell r="H146" t="str">
            <v>5530</v>
          </cell>
          <cell r="I146" t="str">
            <v>0301</v>
          </cell>
          <cell r="J146" t="str">
            <v>NJ-1G</v>
          </cell>
          <cell r="K146" t="str">
            <v>DD820</v>
          </cell>
          <cell r="L146">
            <v>5530</v>
          </cell>
          <cell r="M146" t="str">
            <v>05</v>
          </cell>
          <cell r="N146" t="str">
            <v>01</v>
          </cell>
          <cell r="O146" t="str">
            <v>55308-140W0</v>
          </cell>
          <cell r="P146" t="str">
            <v>SUBSTITUTED 55330-140N2</v>
          </cell>
          <cell r="Q146" t="str">
            <v xml:space="preserve"> </v>
          </cell>
          <cell r="R146" t="str">
            <v>01</v>
          </cell>
          <cell r="S146" t="str">
            <v>55308-140W0</v>
          </cell>
          <cell r="T146" t="str">
            <v>SUBSTITUTED 55330-140N2</v>
          </cell>
          <cell r="U146" t="str">
            <v xml:space="preserve"> </v>
          </cell>
          <cell r="V146" t="str">
            <v>01</v>
          </cell>
          <cell r="W146" t="str">
            <v>55308-140W0</v>
          </cell>
          <cell r="X146" t="str">
            <v>SUBSTITUTED 55330-140N2</v>
          </cell>
          <cell r="Y146" t="str">
            <v xml:space="preserve"> </v>
          </cell>
        </row>
        <row r="147">
          <cell r="E147" t="str">
            <v/>
          </cell>
        </row>
        <row r="148">
          <cell r="E148" t="str">
            <v>55411-12870</v>
          </cell>
          <cell r="F148" t="str">
            <v>PANEL INST CLUSTER FINISH</v>
          </cell>
          <cell r="G148" t="str">
            <v>SPEL</v>
          </cell>
          <cell r="H148" t="str">
            <v>5541</v>
          </cell>
          <cell r="I148" t="str">
            <v>0101</v>
          </cell>
          <cell r="J148" t="str">
            <v>NJ-1G</v>
          </cell>
          <cell r="K148" t="str">
            <v>DD820</v>
          </cell>
          <cell r="L148">
            <v>5541</v>
          </cell>
          <cell r="M148" t="str">
            <v>01</v>
          </cell>
          <cell r="N148" t="str">
            <v>01</v>
          </cell>
          <cell r="O148" t="str">
            <v>55403-140W0</v>
          </cell>
          <cell r="P148" t="str">
            <v>SUBSTITUTED 55411-12870</v>
          </cell>
          <cell r="R148" t="str">
            <v>01</v>
          </cell>
          <cell r="S148" t="str">
            <v>55403-140W0</v>
          </cell>
          <cell r="T148" t="str">
            <v>SUBSTITUTED 55411-12870</v>
          </cell>
          <cell r="V148" t="str">
            <v>01</v>
          </cell>
          <cell r="W148" t="str">
            <v>55403-140W0</v>
          </cell>
          <cell r="X148" t="str">
            <v>SUBSTITUTED 55411-12870</v>
          </cell>
        </row>
        <row r="149">
          <cell r="E149" t="str">
            <v>55413-12420</v>
          </cell>
          <cell r="F149" t="str">
            <v>PANEL INST CLUSTER FINISH CTR LWR</v>
          </cell>
          <cell r="G149" t="str">
            <v>OMAR JIBRAN</v>
          </cell>
          <cell r="H149" t="str">
            <v>5541</v>
          </cell>
          <cell r="I149" t="str">
            <v>0401</v>
          </cell>
          <cell r="J149" t="str">
            <v>NJ-1G</v>
          </cell>
          <cell r="K149" t="str">
            <v>DD820</v>
          </cell>
          <cell r="L149">
            <v>5541</v>
          </cell>
          <cell r="M149" t="str">
            <v>07</v>
          </cell>
          <cell r="N149" t="str">
            <v>01</v>
          </cell>
          <cell r="O149" t="str">
            <v>55420-140W0</v>
          </cell>
          <cell r="P149" t="str">
            <v>55420-140W0</v>
          </cell>
          <cell r="Q149" t="str">
            <v>6-Aug-99</v>
          </cell>
          <cell r="R149" t="str">
            <v>01</v>
          </cell>
          <cell r="S149" t="str">
            <v>55420-140W0</v>
          </cell>
          <cell r="T149" t="str">
            <v>55420-140W0</v>
          </cell>
          <cell r="U149" t="str">
            <v>6-Aug-99</v>
          </cell>
          <cell r="V149" t="str">
            <v>01</v>
          </cell>
          <cell r="W149" t="str">
            <v>55420-140W0</v>
          </cell>
          <cell r="X149" t="str">
            <v>55420-140W0</v>
          </cell>
          <cell r="Y149" t="str">
            <v>6-Aug-99</v>
          </cell>
        </row>
        <row r="150">
          <cell r="E150" t="str">
            <v>55521-16040</v>
          </cell>
          <cell r="F150" t="str">
            <v>COVER STEREO OPENING</v>
          </cell>
          <cell r="G150" t="str">
            <v>OMAR JIBRAN</v>
          </cell>
          <cell r="H150" t="str">
            <v>5553</v>
          </cell>
          <cell r="I150" t="str">
            <v>0401</v>
          </cell>
          <cell r="J150" t="str">
            <v>NJ-1G</v>
          </cell>
          <cell r="K150" t="str">
            <v>DD820</v>
          </cell>
          <cell r="L150">
            <v>5553</v>
          </cell>
          <cell r="M150" t="str">
            <v>02</v>
          </cell>
          <cell r="N150" t="str">
            <v>03</v>
          </cell>
          <cell r="O150" t="str">
            <v>55521-16030</v>
          </cell>
          <cell r="P150" t="str">
            <v>SUBSTITUTED 55512-16040</v>
          </cell>
          <cell r="Q150" t="str">
            <v xml:space="preserve"> </v>
          </cell>
          <cell r="R150" t="str">
            <v>03</v>
          </cell>
          <cell r="S150" t="str">
            <v>55521-16030</v>
          </cell>
          <cell r="T150" t="str">
            <v>SUBSTITUTED 55512-16040</v>
          </cell>
          <cell r="U150" t="str">
            <v xml:space="preserve"> </v>
          </cell>
          <cell r="V150" t="str">
            <v>03</v>
          </cell>
          <cell r="W150" t="str">
            <v>55521-16030</v>
          </cell>
          <cell r="X150" t="str">
            <v>SUBSTITUTED 55512-16040</v>
          </cell>
          <cell r="Y150" t="str">
            <v xml:space="preserve"> </v>
          </cell>
        </row>
        <row r="151">
          <cell r="E151" t="str">
            <v>55843-12210</v>
          </cell>
          <cell r="F151" t="str">
            <v>DUCT HEATER TO REGISTER NO.1</v>
          </cell>
          <cell r="G151" t="str">
            <v>THERMOSOLE</v>
          </cell>
          <cell r="H151" t="str">
            <v>5580</v>
          </cell>
          <cell r="I151" t="str">
            <v>0104</v>
          </cell>
          <cell r="J151" t="str">
            <v>NJ-1G</v>
          </cell>
          <cell r="K151" t="str">
            <v>DD820</v>
          </cell>
          <cell r="L151">
            <v>5580</v>
          </cell>
          <cell r="M151" t="str">
            <v>01</v>
          </cell>
          <cell r="N151" t="str">
            <v>01</v>
          </cell>
          <cell r="O151" t="str">
            <v>55843-140W0</v>
          </cell>
          <cell r="P151" t="str">
            <v>55843-140W0</v>
          </cell>
          <cell r="Q151" t="str">
            <v>6-Aug-99</v>
          </cell>
          <cell r="R151" t="str">
            <v>01</v>
          </cell>
          <cell r="S151" t="str">
            <v>55843-140W0</v>
          </cell>
          <cell r="T151" t="str">
            <v>55843-140W0</v>
          </cell>
          <cell r="U151" t="str">
            <v>6-Aug-99</v>
          </cell>
          <cell r="V151" t="str">
            <v>01</v>
          </cell>
          <cell r="W151" t="str">
            <v>55843-140W0</v>
          </cell>
          <cell r="X151" t="str">
            <v>55843-140W0</v>
          </cell>
          <cell r="Y151" t="str">
            <v>6-Aug-99</v>
          </cell>
        </row>
        <row r="152">
          <cell r="E152" t="str">
            <v>55844-12370</v>
          </cell>
          <cell r="F152" t="str">
            <v>DUCT HEATER TO REGISTER NO.2</v>
          </cell>
          <cell r="G152" t="str">
            <v>THERMOSOLE</v>
          </cell>
          <cell r="H152" t="str">
            <v>5580</v>
          </cell>
          <cell r="I152" t="str">
            <v>0104</v>
          </cell>
          <cell r="J152" t="str">
            <v>NJ-1G</v>
          </cell>
          <cell r="K152" t="str">
            <v>DD820</v>
          </cell>
          <cell r="L152">
            <v>5580</v>
          </cell>
          <cell r="M152" t="str">
            <v>01</v>
          </cell>
          <cell r="N152" t="str">
            <v>01</v>
          </cell>
          <cell r="O152" t="str">
            <v>55844-140W0</v>
          </cell>
          <cell r="P152" t="str">
            <v>SUBSTITUTED 55843-140W0</v>
          </cell>
          <cell r="Q152" t="str">
            <v xml:space="preserve"> </v>
          </cell>
          <cell r="R152" t="str">
            <v>01</v>
          </cell>
          <cell r="S152" t="str">
            <v>55844-140W0</v>
          </cell>
          <cell r="T152" t="str">
            <v>SUBSTITUTED 55843-140W0</v>
          </cell>
          <cell r="U152" t="str">
            <v xml:space="preserve"> </v>
          </cell>
          <cell r="V152" t="str">
            <v>01</v>
          </cell>
          <cell r="W152" t="str">
            <v>55844-140W0</v>
          </cell>
          <cell r="X152" t="str">
            <v>SUBSTITUTED 55843-140W0</v>
          </cell>
          <cell r="Y152" t="str">
            <v xml:space="preserve"> </v>
          </cell>
        </row>
        <row r="153">
          <cell r="E153" t="str">
            <v/>
          </cell>
        </row>
        <row r="154">
          <cell r="E154" t="str">
            <v/>
          </cell>
        </row>
        <row r="155">
          <cell r="E155" t="str">
            <v>55990-12010</v>
          </cell>
          <cell r="F155" t="str">
            <v>NOZZLE ASSY,CTR DEFROSTER</v>
          </cell>
          <cell r="G155" t="str">
            <v>OMAR JIBRAN</v>
          </cell>
          <cell r="H155" t="str">
            <v>5590</v>
          </cell>
          <cell r="I155" t="str">
            <v>0101</v>
          </cell>
          <cell r="J155" t="str">
            <v>NJ-1G</v>
          </cell>
          <cell r="K155" t="str">
            <v>DD820</v>
          </cell>
          <cell r="L155">
            <v>5590</v>
          </cell>
          <cell r="M155" t="str">
            <v>01</v>
          </cell>
          <cell r="N155" t="str">
            <v>01</v>
          </cell>
          <cell r="O155" t="str">
            <v>55950-140W0</v>
          </cell>
          <cell r="P155" t="str">
            <v>55950-140W0</v>
          </cell>
          <cell r="Q155" t="str">
            <v>6-Aug-99</v>
          </cell>
          <cell r="R155" t="str">
            <v>01</v>
          </cell>
          <cell r="S155" t="str">
            <v>55950-140W0</v>
          </cell>
          <cell r="T155" t="str">
            <v>55950-140W0</v>
          </cell>
          <cell r="U155" t="str">
            <v>6-Aug-99</v>
          </cell>
          <cell r="V155" t="str">
            <v>01</v>
          </cell>
          <cell r="W155" t="str">
            <v>55950-140W0</v>
          </cell>
          <cell r="X155" t="str">
            <v>55950-140W0</v>
          </cell>
          <cell r="Y155" t="str">
            <v>6-Aug-99</v>
          </cell>
        </row>
        <row r="156">
          <cell r="E156" t="str">
            <v>58510-1E043</v>
          </cell>
          <cell r="F156" t="str">
            <v>CARPET ASSY FLOOR FR</v>
          </cell>
          <cell r="G156" t="str">
            <v>UNIK FABRIC</v>
          </cell>
          <cell r="H156" t="str">
            <v>5850</v>
          </cell>
          <cell r="I156" t="str">
            <v>0106</v>
          </cell>
          <cell r="J156" t="str">
            <v>NJ-1G</v>
          </cell>
          <cell r="K156" t="str">
            <v>DD322</v>
          </cell>
          <cell r="L156">
            <v>5850</v>
          </cell>
          <cell r="M156" t="str">
            <v>01</v>
          </cell>
          <cell r="N156" t="str">
            <v>06</v>
          </cell>
          <cell r="O156" t="str">
            <v>58510-140N5</v>
          </cell>
          <cell r="P156" t="str">
            <v>140N-5850-01</v>
          </cell>
          <cell r="Q156" t="str">
            <v>6-Aug-99</v>
          </cell>
          <cell r="R156" t="str">
            <v>06</v>
          </cell>
          <cell r="S156" t="str">
            <v>58510-140N5</v>
          </cell>
          <cell r="T156" t="str">
            <v>140N-5850-01</v>
          </cell>
          <cell r="U156" t="str">
            <v>6-Aug-99</v>
          </cell>
          <cell r="V156" t="str">
            <v>06</v>
          </cell>
          <cell r="W156" t="str">
            <v>58510-140N5</v>
          </cell>
          <cell r="X156" t="str">
            <v>140N-5850-01</v>
          </cell>
          <cell r="Y156" t="str">
            <v>6-Aug-99</v>
          </cell>
        </row>
        <row r="157">
          <cell r="E157" t="str">
            <v>58510-1E053</v>
          </cell>
          <cell r="F157" t="str">
            <v>CARPET ASSY FLOOR FR</v>
          </cell>
          <cell r="G157" t="str">
            <v>UNIK FABRIC</v>
          </cell>
          <cell r="H157" t="str">
            <v>5850</v>
          </cell>
          <cell r="I157" t="str">
            <v>0107</v>
          </cell>
          <cell r="J157" t="str">
            <v>NJ-1G</v>
          </cell>
          <cell r="K157" t="str">
            <v>DD322</v>
          </cell>
          <cell r="L157">
            <v>5850</v>
          </cell>
          <cell r="M157" t="str">
            <v>01</v>
          </cell>
          <cell r="N157" t="str">
            <v>06</v>
          </cell>
          <cell r="O157" t="str">
            <v>58510-140N5</v>
          </cell>
          <cell r="P157" t="str">
            <v>140N-5850-01</v>
          </cell>
          <cell r="Q157" t="str">
            <v>6-Aug-99</v>
          </cell>
          <cell r="R157" t="str">
            <v>06</v>
          </cell>
          <cell r="S157" t="str">
            <v>58510-140N5</v>
          </cell>
          <cell r="T157" t="str">
            <v>140N-5850-01</v>
          </cell>
          <cell r="U157" t="str">
            <v>6-Aug-99</v>
          </cell>
          <cell r="V157" t="str">
            <v>06</v>
          </cell>
          <cell r="W157" t="str">
            <v>58510-140N5</v>
          </cell>
          <cell r="X157" t="str">
            <v>140N-5850-01</v>
          </cell>
          <cell r="Y157" t="str">
            <v>6-Aug-99</v>
          </cell>
        </row>
        <row r="158">
          <cell r="E158" t="str">
            <v>58591-12040</v>
          </cell>
          <cell r="F158" t="str">
            <v>COVER FLOOR CARPET</v>
          </cell>
          <cell r="G158" t="str">
            <v>MARKET</v>
          </cell>
          <cell r="H158" t="str">
            <v>5850</v>
          </cell>
          <cell r="I158" t="str">
            <v>0701</v>
          </cell>
          <cell r="J158" t="str">
            <v>NJ-1G</v>
          </cell>
          <cell r="K158" t="str">
            <v>DD322</v>
          </cell>
          <cell r="L158">
            <v>5850</v>
          </cell>
          <cell r="M158" t="str">
            <v>07</v>
          </cell>
          <cell r="N158" t="str">
            <v>01</v>
          </cell>
          <cell r="O158" t="str">
            <v>58591-12041</v>
          </cell>
          <cell r="P158" t="str">
            <v>C/O</v>
          </cell>
          <cell r="Q158" t="str">
            <v xml:space="preserve"> </v>
          </cell>
          <cell r="R158" t="str">
            <v>01</v>
          </cell>
          <cell r="S158" t="str">
            <v>58591-12041</v>
          </cell>
          <cell r="T158" t="str">
            <v>C/O</v>
          </cell>
          <cell r="U158" t="str">
            <v xml:space="preserve"> </v>
          </cell>
          <cell r="V158" t="str">
            <v>01</v>
          </cell>
          <cell r="W158" t="str">
            <v>58591-12041</v>
          </cell>
          <cell r="X158" t="str">
            <v>C/O</v>
          </cell>
          <cell r="Y158" t="str">
            <v xml:space="preserve"> </v>
          </cell>
        </row>
        <row r="159">
          <cell r="E159" t="str">
            <v/>
          </cell>
        </row>
        <row r="160">
          <cell r="E160" t="str">
            <v>62468-12030</v>
          </cell>
          <cell r="F160" t="str">
            <v>GARNISH CTR PILLAR UPR RH</v>
          </cell>
          <cell r="G160" t="str">
            <v>MANDIVIWALA</v>
          </cell>
          <cell r="H160" t="str">
            <v>6240</v>
          </cell>
          <cell r="I160" t="str">
            <v>0101</v>
          </cell>
          <cell r="J160" t="str">
            <v>NJ-1G</v>
          </cell>
          <cell r="K160" t="str">
            <v>DD322</v>
          </cell>
          <cell r="L160">
            <v>6240</v>
          </cell>
          <cell r="M160" t="str">
            <v>01</v>
          </cell>
          <cell r="N160" t="str">
            <v>01</v>
          </cell>
          <cell r="O160" t="str">
            <v>62411-140N0</v>
          </cell>
          <cell r="P160" t="str">
            <v>SUBSTITUTED 62211-140N3</v>
          </cell>
          <cell r="Q160" t="str">
            <v xml:space="preserve"> </v>
          </cell>
          <cell r="R160" t="str">
            <v>01</v>
          </cell>
          <cell r="S160" t="str">
            <v>62411-140N0</v>
          </cell>
          <cell r="T160" t="str">
            <v>SUBSTITUTED 62211-140N3</v>
          </cell>
          <cell r="U160" t="str">
            <v xml:space="preserve"> </v>
          </cell>
          <cell r="V160" t="str">
            <v>01</v>
          </cell>
          <cell r="W160" t="str">
            <v>62411-140N0</v>
          </cell>
          <cell r="X160" t="str">
            <v>SUBSTITUTED 62211-140N3</v>
          </cell>
          <cell r="Y160" t="str">
            <v xml:space="preserve"> </v>
          </cell>
        </row>
        <row r="161">
          <cell r="E161" t="str">
            <v>62469-12030</v>
          </cell>
          <cell r="F161" t="str">
            <v>GARNISH CTR PILLAR UPR LH</v>
          </cell>
          <cell r="G161" t="str">
            <v>MANDIVIWALA</v>
          </cell>
          <cell r="H161" t="str">
            <v>6240</v>
          </cell>
          <cell r="I161" t="str">
            <v>0101</v>
          </cell>
          <cell r="J161" t="str">
            <v>NJ-1G</v>
          </cell>
          <cell r="K161" t="str">
            <v>DD322</v>
          </cell>
          <cell r="L161">
            <v>6240</v>
          </cell>
          <cell r="M161" t="str">
            <v>01</v>
          </cell>
          <cell r="N161" t="str">
            <v>01</v>
          </cell>
          <cell r="O161" t="str">
            <v>62412-140N0</v>
          </cell>
          <cell r="P161" t="str">
            <v>SUBSTITUTED 62211-140N3</v>
          </cell>
          <cell r="Q161" t="str">
            <v xml:space="preserve"> </v>
          </cell>
          <cell r="R161" t="str">
            <v>01</v>
          </cell>
          <cell r="S161" t="str">
            <v>62412-140N0</v>
          </cell>
          <cell r="T161" t="str">
            <v>SUBSTITUTED 62211-140N3</v>
          </cell>
          <cell r="U161" t="str">
            <v xml:space="preserve"> </v>
          </cell>
          <cell r="V161" t="str">
            <v>01</v>
          </cell>
          <cell r="W161" t="str">
            <v>62412-140N0</v>
          </cell>
          <cell r="X161" t="str">
            <v>SUBSTITUTED 62211-140N3</v>
          </cell>
          <cell r="Y161" t="str">
            <v xml:space="preserve"> </v>
          </cell>
        </row>
        <row r="162">
          <cell r="E162" t="str">
            <v>63310-1A240</v>
          </cell>
          <cell r="F162" t="str">
            <v>HEADLINIG ASSY ROOF</v>
          </cell>
          <cell r="G162" t="str">
            <v>PROCON</v>
          </cell>
          <cell r="H162" t="str">
            <v>6330</v>
          </cell>
          <cell r="I162" t="str">
            <v>0107</v>
          </cell>
          <cell r="J162" t="str">
            <v>NJ-1G</v>
          </cell>
          <cell r="K162" t="str">
            <v>DD322</v>
          </cell>
          <cell r="L162">
            <v>6330</v>
          </cell>
          <cell r="M162" t="str">
            <v>01</v>
          </cell>
          <cell r="N162" t="str">
            <v>02</v>
          </cell>
          <cell r="O162" t="str">
            <v>63310-140W1</v>
          </cell>
          <cell r="P162" t="str">
            <v>63310-140W1</v>
          </cell>
          <cell r="Q162">
            <v>36403</v>
          </cell>
          <cell r="R162" t="str">
            <v xml:space="preserve"> </v>
          </cell>
          <cell r="S162" t="str">
            <v xml:space="preserve"> </v>
          </cell>
          <cell r="T162" t="str">
            <v xml:space="preserve"> </v>
          </cell>
          <cell r="U162" t="str">
            <v xml:space="preserve"> </v>
          </cell>
          <cell r="V162" t="str">
            <v xml:space="preserve"> </v>
          </cell>
          <cell r="W162" t="str">
            <v xml:space="preserve"> </v>
          </cell>
          <cell r="X162" t="str">
            <v xml:space="preserve"> </v>
          </cell>
          <cell r="Y162" t="str">
            <v xml:space="preserve"> </v>
          </cell>
        </row>
        <row r="163">
          <cell r="E163" t="str">
            <v>63341-12100</v>
          </cell>
          <cell r="F163" t="str">
            <v>PAD ROOF SILINCER NO.1</v>
          </cell>
          <cell r="G163" t="str">
            <v>AUTOMOTIVE</v>
          </cell>
          <cell r="H163" t="str">
            <v>6330</v>
          </cell>
          <cell r="I163" t="str">
            <v>0107/0108</v>
          </cell>
          <cell r="J163" t="str">
            <v>NJ-1G</v>
          </cell>
          <cell r="K163" t="str">
            <v>DD322</v>
          </cell>
          <cell r="L163">
            <v>6330</v>
          </cell>
          <cell r="M163" t="str">
            <v>01</v>
          </cell>
          <cell r="N163" t="str">
            <v>02</v>
          </cell>
          <cell r="O163" t="str">
            <v>63341-140W0</v>
          </cell>
          <cell r="P163" t="str">
            <v>SUBSTITUTED 63341-12100</v>
          </cell>
          <cell r="Q163" t="str">
            <v xml:space="preserve"> </v>
          </cell>
          <cell r="R163" t="str">
            <v xml:space="preserve"> </v>
          </cell>
          <cell r="S163" t="str">
            <v xml:space="preserve"> </v>
          </cell>
          <cell r="T163" t="str">
            <v xml:space="preserve"> </v>
          </cell>
          <cell r="U163" t="str">
            <v xml:space="preserve"> </v>
          </cell>
          <cell r="V163" t="str">
            <v xml:space="preserve"> </v>
          </cell>
          <cell r="W163" t="str">
            <v xml:space="preserve"> </v>
          </cell>
          <cell r="X163" t="str">
            <v xml:space="preserve"> </v>
          </cell>
        </row>
        <row r="164">
          <cell r="E164" t="str">
            <v>63342-12060</v>
          </cell>
          <cell r="F164" t="str">
            <v>PAD ROOF SILINCER NO.2</v>
          </cell>
          <cell r="G164" t="str">
            <v>AUTOMOTIVE</v>
          </cell>
          <cell r="H164" t="str">
            <v>6330</v>
          </cell>
          <cell r="I164" t="str">
            <v>0107/0108</v>
          </cell>
          <cell r="J164" t="str">
            <v>NJ-1G</v>
          </cell>
          <cell r="K164" t="str">
            <v>DD322</v>
          </cell>
          <cell r="L164">
            <v>6330</v>
          </cell>
          <cell r="M164" t="str">
            <v>01</v>
          </cell>
          <cell r="N164" t="str">
            <v>02</v>
          </cell>
          <cell r="O164" t="str">
            <v>63342-140W0</v>
          </cell>
          <cell r="P164" t="str">
            <v>SUBSTITUTED 63342-12060</v>
          </cell>
          <cell r="Q164" t="str">
            <v xml:space="preserve"> </v>
          </cell>
          <cell r="R164" t="str">
            <v xml:space="preserve"> </v>
          </cell>
          <cell r="S164" t="str">
            <v xml:space="preserve"> </v>
          </cell>
          <cell r="T164" t="str">
            <v xml:space="preserve"> </v>
          </cell>
          <cell r="U164" t="str">
            <v xml:space="preserve"> </v>
          </cell>
          <cell r="V164" t="str">
            <v xml:space="preserve"> </v>
          </cell>
          <cell r="W164" t="str">
            <v xml:space="preserve"> </v>
          </cell>
          <cell r="X164" t="str">
            <v xml:space="preserve"> </v>
          </cell>
          <cell r="Y164" t="str">
            <v xml:space="preserve"> </v>
          </cell>
        </row>
        <row r="165">
          <cell r="E165" t="str">
            <v>63310-1A250</v>
          </cell>
          <cell r="F165" t="str">
            <v>HEADLINIG ASSY ROOF</v>
          </cell>
          <cell r="G165" t="str">
            <v>PROCON</v>
          </cell>
          <cell r="H165" t="str">
            <v>6330</v>
          </cell>
          <cell r="I165" t="str">
            <v>0108</v>
          </cell>
          <cell r="J165" t="str">
            <v>NJ-1G</v>
          </cell>
          <cell r="K165" t="str">
            <v>DD322</v>
          </cell>
          <cell r="L165">
            <v>6330</v>
          </cell>
          <cell r="M165" t="str">
            <v>01</v>
          </cell>
          <cell r="O165" t="str">
            <v xml:space="preserve"> </v>
          </cell>
          <cell r="R165" t="str">
            <v>11</v>
          </cell>
          <cell r="S165" t="str">
            <v>63310-140W2</v>
          </cell>
          <cell r="T165" t="str">
            <v>SUBSTITUTED 63310-140W1</v>
          </cell>
          <cell r="U165" t="str">
            <v xml:space="preserve"> </v>
          </cell>
          <cell r="V165" t="str">
            <v>11</v>
          </cell>
          <cell r="W165" t="str">
            <v>63310-140W2</v>
          </cell>
          <cell r="X165" t="str">
            <v>SUBSTITUTED 63310-140W1</v>
          </cell>
          <cell r="Y165" t="str">
            <v xml:space="preserve"> </v>
          </cell>
        </row>
        <row r="166">
          <cell r="E166" t="str">
            <v/>
          </cell>
        </row>
        <row r="167">
          <cell r="E167" t="str">
            <v>64330-1A430</v>
          </cell>
          <cell r="F167" t="str">
            <v>PANEL ASSY,PACKAGE TRAY TRIM</v>
          </cell>
          <cell r="G167" t="str">
            <v>MASTER</v>
          </cell>
          <cell r="H167" t="str">
            <v>6430</v>
          </cell>
          <cell r="I167" t="str">
            <v>0101</v>
          </cell>
          <cell r="J167" t="str">
            <v>NJ-1G</v>
          </cell>
          <cell r="K167" t="str">
            <v>DD322</v>
          </cell>
          <cell r="L167">
            <v>6430</v>
          </cell>
          <cell r="M167" t="str">
            <v>01</v>
          </cell>
          <cell r="N167" t="str">
            <v>03</v>
          </cell>
          <cell r="O167" t="str">
            <v>64330-140N1</v>
          </cell>
          <cell r="P167" t="str">
            <v>64330-140N1</v>
          </cell>
          <cell r="Q167" t="str">
            <v>6-Aug-99</v>
          </cell>
          <cell r="R167" t="str">
            <v>03</v>
          </cell>
          <cell r="S167" t="str">
            <v>64330-140N1</v>
          </cell>
          <cell r="T167" t="str">
            <v>64330-140N1</v>
          </cell>
          <cell r="U167" t="str">
            <v>6-Aug-99</v>
          </cell>
          <cell r="V167" t="str">
            <v>03</v>
          </cell>
          <cell r="W167" t="str">
            <v>64330-140N1</v>
          </cell>
          <cell r="X167" t="str">
            <v>64330-140N1</v>
          </cell>
          <cell r="Y167" t="str">
            <v>6-Aug-99</v>
          </cell>
        </row>
        <row r="168">
          <cell r="E168" t="str">
            <v/>
          </cell>
        </row>
        <row r="169">
          <cell r="E169" t="str">
            <v>58387-12010</v>
          </cell>
          <cell r="F169" t="str">
            <v>PLATE RR FLOOR FINISH</v>
          </cell>
          <cell r="G169" t="str">
            <v>MANDVIWALA</v>
          </cell>
          <cell r="H169" t="str">
            <v>6470</v>
          </cell>
          <cell r="I169" t="str">
            <v>0202/0203</v>
          </cell>
          <cell r="J169" t="str">
            <v>NJ-1G</v>
          </cell>
          <cell r="K169" t="str">
            <v>DD322</v>
          </cell>
          <cell r="L169">
            <v>6470</v>
          </cell>
          <cell r="M169" t="str">
            <v>04</v>
          </cell>
          <cell r="N169" t="str">
            <v>01</v>
          </cell>
          <cell r="O169" t="str">
            <v>58387-140W0</v>
          </cell>
          <cell r="P169" t="str">
            <v>58387-140W0</v>
          </cell>
          <cell r="Q169">
            <v>36403</v>
          </cell>
          <cell r="R169" t="str">
            <v>01</v>
          </cell>
          <cell r="S169" t="str">
            <v>58387-140W0</v>
          </cell>
          <cell r="T169" t="str">
            <v>58387-140W0</v>
          </cell>
          <cell r="U169">
            <v>36403</v>
          </cell>
          <cell r="V169" t="str">
            <v>01</v>
          </cell>
          <cell r="W169" t="str">
            <v>58387-140W0</v>
          </cell>
          <cell r="X169" t="str">
            <v>58387-140W0</v>
          </cell>
          <cell r="Y169">
            <v>36403</v>
          </cell>
        </row>
        <row r="170">
          <cell r="E170" t="str">
            <v/>
          </cell>
        </row>
        <row r="171">
          <cell r="E171" t="str">
            <v/>
          </cell>
        </row>
        <row r="172">
          <cell r="E172" t="str">
            <v>67062-1L130</v>
          </cell>
          <cell r="F172" t="str">
            <v>PANEL SET DOOR TRIM</v>
          </cell>
          <cell r="G172" t="str">
            <v>PROCON</v>
          </cell>
          <cell r="H172" t="str">
            <v>6760</v>
          </cell>
          <cell r="I172" t="str">
            <v>016G</v>
          </cell>
          <cell r="J172" t="str">
            <v>NJ-1G</v>
          </cell>
          <cell r="K172" t="str">
            <v>DD322</v>
          </cell>
          <cell r="L172">
            <v>6760</v>
          </cell>
          <cell r="M172" t="str">
            <v>01</v>
          </cell>
          <cell r="N172" t="str">
            <v xml:space="preserve"> </v>
          </cell>
          <cell r="O172" t="str">
            <v xml:space="preserve"> </v>
          </cell>
          <cell r="P172" t="str">
            <v xml:space="preserve"> </v>
          </cell>
          <cell r="R172" t="str">
            <v>0A</v>
          </cell>
          <cell r="S172" t="str">
            <v>67061-140WA</v>
          </cell>
          <cell r="T172" t="str">
            <v>67061-140WA</v>
          </cell>
          <cell r="U172">
            <v>36433</v>
          </cell>
          <cell r="V172" t="str">
            <v>0A</v>
          </cell>
          <cell r="W172" t="str">
            <v>67061-140WA</v>
          </cell>
          <cell r="X172" t="str">
            <v>67061-140WA</v>
          </cell>
          <cell r="Y172">
            <v>36433</v>
          </cell>
        </row>
        <row r="173">
          <cell r="E173" t="str">
            <v>67061-1K180</v>
          </cell>
          <cell r="F173" t="str">
            <v>PANEL SET DOOR TRIM</v>
          </cell>
          <cell r="G173" t="str">
            <v>PROCON</v>
          </cell>
          <cell r="H173" t="str">
            <v>6760</v>
          </cell>
          <cell r="I173" t="str">
            <v>0170</v>
          </cell>
          <cell r="J173" t="str">
            <v>NJ-1G</v>
          </cell>
          <cell r="K173" t="str">
            <v>DD322</v>
          </cell>
          <cell r="L173">
            <v>6760</v>
          </cell>
          <cell r="M173" t="str">
            <v>01</v>
          </cell>
          <cell r="N173" t="str">
            <v>1B</v>
          </cell>
          <cell r="O173" t="str">
            <v>67061-140WC</v>
          </cell>
          <cell r="P173" t="str">
            <v>SUBSTITUTED 67061-140WA</v>
          </cell>
          <cell r="Q173" t="str">
            <v xml:space="preserve"> </v>
          </cell>
        </row>
        <row r="174">
          <cell r="E174" t="str">
            <v>67491-12241</v>
          </cell>
          <cell r="F174" t="str">
            <v>GARNISH FR DOOR LWR FRAME BRKT RH</v>
          </cell>
          <cell r="G174" t="str">
            <v>OMAR JIBRAN</v>
          </cell>
          <cell r="H174" t="str">
            <v>6760</v>
          </cell>
          <cell r="I174" t="str">
            <v>1002</v>
          </cell>
          <cell r="J174" t="str">
            <v>NJ-1G</v>
          </cell>
          <cell r="K174" t="str">
            <v>DD322</v>
          </cell>
          <cell r="L174">
            <v>6760</v>
          </cell>
          <cell r="M174" t="str">
            <v>10</v>
          </cell>
          <cell r="N174" t="str">
            <v>02</v>
          </cell>
          <cell r="O174" t="str">
            <v>67491-140N1</v>
          </cell>
          <cell r="P174" t="str">
            <v>SUBSTITUTED 67491-140N0</v>
          </cell>
          <cell r="Q174" t="str">
            <v xml:space="preserve"> </v>
          </cell>
          <cell r="R174" t="str">
            <v>01</v>
          </cell>
          <cell r="S174" t="str">
            <v>67491-140N0</v>
          </cell>
          <cell r="T174" t="str">
            <v>67491-140N0</v>
          </cell>
          <cell r="U174">
            <v>36403</v>
          </cell>
          <cell r="V174" t="str">
            <v>01</v>
          </cell>
          <cell r="W174" t="str">
            <v>67491-140N0</v>
          </cell>
          <cell r="X174" t="str">
            <v>67491-140N0</v>
          </cell>
          <cell r="Y174">
            <v>36403</v>
          </cell>
        </row>
        <row r="175">
          <cell r="E175" t="str">
            <v>67492-12241</v>
          </cell>
          <cell r="F175" t="str">
            <v>GARNISH FR DOOR LWR FRAME BRKT LH</v>
          </cell>
          <cell r="G175" t="str">
            <v>OMAR JIBRAN</v>
          </cell>
          <cell r="H175" t="str">
            <v>6760</v>
          </cell>
          <cell r="I175" t="str">
            <v>1002</v>
          </cell>
          <cell r="J175" t="str">
            <v>NJ-1G</v>
          </cell>
          <cell r="K175" t="str">
            <v>DD322</v>
          </cell>
          <cell r="L175">
            <v>6760</v>
          </cell>
          <cell r="M175" t="str">
            <v>10</v>
          </cell>
          <cell r="N175" t="str">
            <v>02</v>
          </cell>
          <cell r="O175" t="str">
            <v>67492-140N1</v>
          </cell>
          <cell r="P175" t="str">
            <v>SUBSTITUTED 67491-140N0</v>
          </cell>
          <cell r="Q175" t="str">
            <v xml:space="preserve"> </v>
          </cell>
          <cell r="R175" t="str">
            <v>01</v>
          </cell>
          <cell r="S175" t="str">
            <v>67492-140N0</v>
          </cell>
          <cell r="T175" t="str">
            <v>SUBSTITUTED 67491-140N0</v>
          </cell>
          <cell r="U175" t="str">
            <v xml:space="preserve"> </v>
          </cell>
          <cell r="V175" t="str">
            <v>01</v>
          </cell>
          <cell r="W175" t="str">
            <v>67492-140N0</v>
          </cell>
          <cell r="X175" t="str">
            <v>SUBSTITUTED 67491-140N0</v>
          </cell>
          <cell r="Y175" t="str">
            <v xml:space="preserve"> </v>
          </cell>
        </row>
        <row r="176">
          <cell r="E176" t="str">
            <v>71002-1K651</v>
          </cell>
          <cell r="F176" t="str">
            <v>SEAT SET</v>
          </cell>
          <cell r="G176" t="str">
            <v>RAZIS/PROCON</v>
          </cell>
          <cell r="H176" t="str">
            <v>7100</v>
          </cell>
          <cell r="I176" t="str">
            <v>011H</v>
          </cell>
          <cell r="J176" t="str">
            <v>NJ-1G</v>
          </cell>
          <cell r="K176" t="str">
            <v>DD830</v>
          </cell>
          <cell r="L176">
            <v>7100</v>
          </cell>
          <cell r="M176" t="str">
            <v>01</v>
          </cell>
          <cell r="N176" t="str">
            <v>11</v>
          </cell>
          <cell r="O176" t="str">
            <v>71001-140N3</v>
          </cell>
          <cell r="P176" t="str">
            <v>SUBSTITUTED 71001-140N4</v>
          </cell>
          <cell r="Q176" t="str">
            <v xml:space="preserve"> </v>
          </cell>
        </row>
        <row r="177">
          <cell r="E177" t="str">
            <v>71002-1L450</v>
          </cell>
          <cell r="F177" t="str">
            <v>SEAT SET</v>
          </cell>
          <cell r="G177" t="str">
            <v>RAZIS/PROCON</v>
          </cell>
          <cell r="H177" t="str">
            <v>7100</v>
          </cell>
          <cell r="I177" t="str">
            <v>011Q</v>
          </cell>
          <cell r="J177" t="str">
            <v>NJ-1G</v>
          </cell>
          <cell r="K177" t="str">
            <v>DD830</v>
          </cell>
          <cell r="L177">
            <v>7100</v>
          </cell>
          <cell r="M177" t="str">
            <v>01</v>
          </cell>
          <cell r="N177" t="str">
            <v xml:space="preserve"> </v>
          </cell>
          <cell r="O177" t="str">
            <v xml:space="preserve"> </v>
          </cell>
          <cell r="R177" t="str">
            <v>13</v>
          </cell>
          <cell r="S177" t="str">
            <v>71001-140N4</v>
          </cell>
          <cell r="T177" t="str">
            <v>71001-140N4</v>
          </cell>
          <cell r="U177">
            <v>36433</v>
          </cell>
          <cell r="V177" t="str">
            <v>13</v>
          </cell>
          <cell r="W177" t="str">
            <v>71001-140N4</v>
          </cell>
          <cell r="X177" t="str">
            <v>71001-140N4</v>
          </cell>
          <cell r="Y177">
            <v>36433</v>
          </cell>
        </row>
        <row r="178">
          <cell r="E178" t="str">
            <v>71003-1L360</v>
          </cell>
          <cell r="F178" t="str">
            <v>SEAT SET</v>
          </cell>
          <cell r="G178" t="str">
            <v>RAZIS/PROCON</v>
          </cell>
          <cell r="H178" t="str">
            <v>7100</v>
          </cell>
          <cell r="I178" t="str">
            <v>011U</v>
          </cell>
          <cell r="J178" t="str">
            <v>NJ-1G</v>
          </cell>
          <cell r="K178" t="str">
            <v>DD830</v>
          </cell>
          <cell r="L178">
            <v>7100</v>
          </cell>
          <cell r="M178" t="str">
            <v>01</v>
          </cell>
          <cell r="N178" t="str">
            <v xml:space="preserve"> </v>
          </cell>
          <cell r="R178" t="str">
            <v>13</v>
          </cell>
          <cell r="S178" t="str">
            <v>71001-140N4</v>
          </cell>
          <cell r="T178" t="str">
            <v>71001-140N4</v>
          </cell>
          <cell r="U178">
            <v>36433</v>
          </cell>
          <cell r="V178" t="str">
            <v>13</v>
          </cell>
          <cell r="W178" t="str">
            <v>71001-140N4</v>
          </cell>
          <cell r="X178" t="str">
            <v>71001-140N4</v>
          </cell>
          <cell r="Y178">
            <v>36433</v>
          </cell>
        </row>
        <row r="179">
          <cell r="E179" t="str">
            <v/>
          </cell>
        </row>
        <row r="180">
          <cell r="E180" t="str">
            <v/>
          </cell>
        </row>
        <row r="181">
          <cell r="E181" t="str">
            <v/>
          </cell>
        </row>
        <row r="182">
          <cell r="E182" t="str">
            <v>71811-12260</v>
          </cell>
          <cell r="F182" t="str">
            <v>SHIELD FR SEAT CUSHION RH</v>
          </cell>
          <cell r="G182" t="str">
            <v>OMAR JIBRAN</v>
          </cell>
          <cell r="H182" t="str">
            <v>7200</v>
          </cell>
          <cell r="I182" t="str">
            <v>0301</v>
          </cell>
          <cell r="J182" t="str">
            <v>NJ-1G</v>
          </cell>
          <cell r="K182" t="str">
            <v>DD830</v>
          </cell>
          <cell r="L182">
            <v>7100</v>
          </cell>
          <cell r="M182" t="str">
            <v>01</v>
          </cell>
          <cell r="N182" t="str">
            <v>11/17</v>
          </cell>
          <cell r="O182" t="str">
            <v>71811-277N3</v>
          </cell>
          <cell r="P182" t="str">
            <v>71811-277N3</v>
          </cell>
          <cell r="Q182" t="str">
            <v>6-Aug-99</v>
          </cell>
          <cell r="R182" t="str">
            <v>11/17</v>
          </cell>
          <cell r="S182" t="str">
            <v>71811-277N3</v>
          </cell>
          <cell r="T182" t="str">
            <v>71811-277N3</v>
          </cell>
          <cell r="U182" t="str">
            <v>6-Aug-99</v>
          </cell>
          <cell r="V182" t="str">
            <v>11/17</v>
          </cell>
          <cell r="W182" t="str">
            <v>71811-277N3</v>
          </cell>
          <cell r="X182" t="str">
            <v>71811-277N3</v>
          </cell>
          <cell r="Y182" t="str">
            <v>6-Aug-99</v>
          </cell>
        </row>
        <row r="183">
          <cell r="E183" t="str">
            <v>71861-12220</v>
          </cell>
          <cell r="F183" t="str">
            <v>SHIELD FR SEAT CUSHION INNER RH</v>
          </cell>
          <cell r="G183" t="str">
            <v>OMAR JIBRAN</v>
          </cell>
          <cell r="H183" t="str">
            <v>7200</v>
          </cell>
          <cell r="I183" t="str">
            <v>0301/02</v>
          </cell>
          <cell r="J183" t="str">
            <v>NJ-1G</v>
          </cell>
          <cell r="K183" t="str">
            <v>DD830</v>
          </cell>
          <cell r="L183">
            <v>7100</v>
          </cell>
          <cell r="M183" t="str">
            <v>01</v>
          </cell>
          <cell r="N183" t="str">
            <v>11/17</v>
          </cell>
          <cell r="O183" t="str">
            <v>71861-140N0</v>
          </cell>
          <cell r="P183" t="str">
            <v>SUBSTITUTED 71811-277N3</v>
          </cell>
          <cell r="Q183" t="str">
            <v xml:space="preserve"> </v>
          </cell>
          <cell r="R183" t="str">
            <v>11/17</v>
          </cell>
          <cell r="S183" t="str">
            <v>71861-140N0</v>
          </cell>
          <cell r="T183" t="str">
            <v>SUBSTITUTED 71811-277N3</v>
          </cell>
          <cell r="U183" t="str">
            <v xml:space="preserve"> </v>
          </cell>
          <cell r="V183" t="str">
            <v>11/17</v>
          </cell>
          <cell r="W183" t="str">
            <v>71861-140N0</v>
          </cell>
          <cell r="X183" t="str">
            <v>SUBSTITUTED 71811-277N3</v>
          </cell>
          <cell r="Y183" t="str">
            <v xml:space="preserve"> </v>
          </cell>
        </row>
        <row r="184">
          <cell r="E184" t="str">
            <v>72525-12100</v>
          </cell>
          <cell r="F184" t="str">
            <v>HANDLE RECLINING ADJUSTER RELEASE RH</v>
          </cell>
          <cell r="G184" t="str">
            <v>OMAR JIBRAN</v>
          </cell>
          <cell r="H184" t="str">
            <v>7200</v>
          </cell>
          <cell r="I184" t="str">
            <v>0301/02</v>
          </cell>
          <cell r="J184" t="str">
            <v>NJ-1G</v>
          </cell>
          <cell r="K184" t="str">
            <v>DD830</v>
          </cell>
          <cell r="L184">
            <v>7100</v>
          </cell>
          <cell r="M184" t="str">
            <v>01</v>
          </cell>
          <cell r="N184" t="str">
            <v>11/17</v>
          </cell>
          <cell r="O184" t="str">
            <v>72525-277N0</v>
          </cell>
          <cell r="P184" t="str">
            <v>SUBSTITUTED 72525-12100</v>
          </cell>
          <cell r="Q184" t="str">
            <v xml:space="preserve"> </v>
          </cell>
          <cell r="R184" t="str">
            <v>11/17</v>
          </cell>
          <cell r="S184" t="str">
            <v>72525-277N0</v>
          </cell>
          <cell r="T184" t="str">
            <v>SUBSTITUTED 72525-12100</v>
          </cell>
          <cell r="U184" t="str">
            <v xml:space="preserve"> </v>
          </cell>
          <cell r="V184" t="str">
            <v>11/17</v>
          </cell>
          <cell r="W184" t="str">
            <v>72525-277N0</v>
          </cell>
          <cell r="X184" t="str">
            <v>SUBSTITUTED 72525-12100</v>
          </cell>
          <cell r="Y184" t="str">
            <v xml:space="preserve"> </v>
          </cell>
        </row>
        <row r="185">
          <cell r="E185" t="str">
            <v>71812-12220</v>
          </cell>
          <cell r="F185" t="str">
            <v>SHIELD FR SEAT CUSHION LH</v>
          </cell>
          <cell r="G185" t="str">
            <v>OMAR JIBRAN</v>
          </cell>
          <cell r="H185" t="str">
            <v>7200</v>
          </cell>
          <cell r="I185" t="str">
            <v>0401</v>
          </cell>
          <cell r="J185" t="str">
            <v>NJ-1G</v>
          </cell>
          <cell r="K185" t="str">
            <v>DD830</v>
          </cell>
          <cell r="L185">
            <v>7100</v>
          </cell>
          <cell r="M185" t="str">
            <v>01</v>
          </cell>
          <cell r="N185" t="str">
            <v>11/17</v>
          </cell>
          <cell r="O185" t="str">
            <v>71812-277N3</v>
          </cell>
          <cell r="P185" t="str">
            <v>SUBSTITUTED 71811-277N3</v>
          </cell>
          <cell r="Q185" t="str">
            <v xml:space="preserve"> </v>
          </cell>
          <cell r="R185" t="str">
            <v>11/17</v>
          </cell>
          <cell r="S185" t="str">
            <v>71812-277N3</v>
          </cell>
          <cell r="T185" t="str">
            <v>SUBSTITUTED 71811-277N3</v>
          </cell>
          <cell r="U185" t="str">
            <v xml:space="preserve"> </v>
          </cell>
          <cell r="V185" t="str">
            <v>11/17</v>
          </cell>
          <cell r="W185" t="str">
            <v>71812-277N3</v>
          </cell>
          <cell r="X185" t="str">
            <v>SUBSTITUTED 71811-277N3</v>
          </cell>
          <cell r="Y185" t="str">
            <v xml:space="preserve"> </v>
          </cell>
        </row>
        <row r="186">
          <cell r="E186" t="str">
            <v>71862-12210</v>
          </cell>
          <cell r="F186" t="str">
            <v>SHIELD FR SEAT CUSHION INNER LH</v>
          </cell>
          <cell r="G186" t="str">
            <v>OMAR JIBRAN</v>
          </cell>
          <cell r="H186" t="str">
            <v>7200</v>
          </cell>
          <cell r="I186" t="str">
            <v>0401</v>
          </cell>
          <cell r="J186" t="str">
            <v>NJ-1G</v>
          </cell>
          <cell r="K186" t="str">
            <v>DD830</v>
          </cell>
          <cell r="L186">
            <v>7100</v>
          </cell>
          <cell r="M186" t="str">
            <v>01</v>
          </cell>
          <cell r="N186" t="str">
            <v>11/17</v>
          </cell>
          <cell r="O186" t="str">
            <v>71862-140N0</v>
          </cell>
          <cell r="P186" t="str">
            <v>SUBSTITUTED 71811-277N3</v>
          </cell>
          <cell r="Q186" t="str">
            <v xml:space="preserve"> </v>
          </cell>
          <cell r="R186" t="str">
            <v>11/17</v>
          </cell>
          <cell r="S186" t="str">
            <v>71862-140N0</v>
          </cell>
          <cell r="T186" t="str">
            <v>SUBSTITUTED 71811-277N3</v>
          </cell>
          <cell r="U186" t="str">
            <v xml:space="preserve"> </v>
          </cell>
          <cell r="V186" t="str">
            <v>11/17</v>
          </cell>
          <cell r="W186" t="str">
            <v>71862-140N0</v>
          </cell>
          <cell r="X186" t="str">
            <v>SUBSTITUTED 71811-277N3</v>
          </cell>
          <cell r="Y186" t="str">
            <v xml:space="preserve"> </v>
          </cell>
        </row>
        <row r="187">
          <cell r="E187" t="str">
            <v>72526-12040</v>
          </cell>
          <cell r="F187" t="str">
            <v>HANDLE RECLINING ADJUSTER RELEASE LH</v>
          </cell>
          <cell r="G187" t="str">
            <v>OMAR JIBRAN</v>
          </cell>
          <cell r="H187" t="str">
            <v>7200</v>
          </cell>
          <cell r="I187" t="str">
            <v>0401</v>
          </cell>
          <cell r="J187" t="str">
            <v>NJ-1G</v>
          </cell>
          <cell r="K187" t="str">
            <v>DD830</v>
          </cell>
          <cell r="L187">
            <v>7100</v>
          </cell>
          <cell r="M187" t="str">
            <v>01</v>
          </cell>
          <cell r="N187" t="str">
            <v>11/17</v>
          </cell>
          <cell r="O187" t="str">
            <v>72526-277N0</v>
          </cell>
          <cell r="P187" t="str">
            <v>SUBSTITUTED 72525-12100</v>
          </cell>
          <cell r="Q187" t="str">
            <v xml:space="preserve"> </v>
          </cell>
          <cell r="R187" t="str">
            <v>11/17</v>
          </cell>
          <cell r="S187" t="str">
            <v>72526-277N0</v>
          </cell>
          <cell r="T187" t="str">
            <v>SUBSTITUTED 72525-12100</v>
          </cell>
          <cell r="U187" t="str">
            <v xml:space="preserve"> </v>
          </cell>
          <cell r="V187" t="str">
            <v>11/17</v>
          </cell>
          <cell r="W187" t="str">
            <v>72526-277N0</v>
          </cell>
          <cell r="X187" t="str">
            <v>SUBSTITUTED 72525-12100</v>
          </cell>
          <cell r="Y187" t="str">
            <v xml:space="preserve"> </v>
          </cell>
        </row>
        <row r="188">
          <cell r="E188" t="str">
            <v>73210-12843</v>
          </cell>
          <cell r="F188" t="str">
            <v>BELT ASSY FR SEAT OUTER RH</v>
          </cell>
          <cell r="G188" t="str">
            <v>PLASTECH</v>
          </cell>
          <cell r="H188" t="str">
            <v>7300</v>
          </cell>
          <cell r="I188" t="str">
            <v>0141</v>
          </cell>
          <cell r="J188" t="str">
            <v>NJ-1G</v>
          </cell>
          <cell r="K188" t="str">
            <v>DD830</v>
          </cell>
          <cell r="L188">
            <v>7300</v>
          </cell>
          <cell r="M188" t="str">
            <v>01</v>
          </cell>
          <cell r="N188" t="str">
            <v>03</v>
          </cell>
          <cell r="O188" t="str">
            <v>73210-140N1</v>
          </cell>
          <cell r="P188" t="str">
            <v>73210-140N1</v>
          </cell>
          <cell r="Q188">
            <v>36433</v>
          </cell>
          <cell r="R188" t="str">
            <v>03</v>
          </cell>
          <cell r="S188" t="str">
            <v>73210-140N1</v>
          </cell>
          <cell r="T188" t="str">
            <v>73210-140N1</v>
          </cell>
          <cell r="U188">
            <v>36433</v>
          </cell>
          <cell r="V188" t="str">
            <v>03</v>
          </cell>
          <cell r="W188" t="str">
            <v>73210-140N1</v>
          </cell>
          <cell r="X188" t="str">
            <v>73210-140N1</v>
          </cell>
          <cell r="Y188">
            <v>36433</v>
          </cell>
        </row>
        <row r="189">
          <cell r="E189" t="str">
            <v>73220-12733</v>
          </cell>
          <cell r="F189" t="str">
            <v>BELT ASSY FR SEAT OUTER LH</v>
          </cell>
          <cell r="G189" t="str">
            <v>PLASTECH</v>
          </cell>
          <cell r="H189" t="str">
            <v>7300</v>
          </cell>
          <cell r="I189" t="str">
            <v>0141</v>
          </cell>
          <cell r="J189" t="str">
            <v>NJ-1G</v>
          </cell>
          <cell r="K189" t="str">
            <v>DD830</v>
          </cell>
          <cell r="L189">
            <v>7300</v>
          </cell>
          <cell r="M189" t="str">
            <v>01</v>
          </cell>
          <cell r="N189" t="str">
            <v>03</v>
          </cell>
          <cell r="O189" t="str">
            <v>73220-140N1</v>
          </cell>
          <cell r="P189" t="str">
            <v>SUBSTITUTED 73210-140N1</v>
          </cell>
          <cell r="Q189" t="str">
            <v xml:space="preserve"> </v>
          </cell>
          <cell r="R189" t="str">
            <v>03</v>
          </cell>
          <cell r="S189" t="str">
            <v>73220-140N1</v>
          </cell>
          <cell r="T189" t="str">
            <v>SUBSTITUTED 73210-140N1</v>
          </cell>
          <cell r="U189" t="str">
            <v xml:space="preserve"> </v>
          </cell>
          <cell r="V189" t="str">
            <v>03</v>
          </cell>
          <cell r="W189" t="str">
            <v>73220-140N1</v>
          </cell>
          <cell r="X189" t="str">
            <v>SUBSTITUTED 73210-140N1</v>
          </cell>
          <cell r="Y189" t="str">
            <v xml:space="preserve"> </v>
          </cell>
        </row>
        <row r="190">
          <cell r="E190" t="str">
            <v>73230-12590</v>
          </cell>
          <cell r="F190" t="str">
            <v>BELT ASSY FR SEAT INNER</v>
          </cell>
          <cell r="G190" t="str">
            <v>PLASTECH</v>
          </cell>
          <cell r="H190" t="str">
            <v>7300</v>
          </cell>
          <cell r="I190" t="str">
            <v>0141</v>
          </cell>
          <cell r="J190" t="str">
            <v>NJ-1G</v>
          </cell>
          <cell r="K190" t="str">
            <v>DD830</v>
          </cell>
          <cell r="L190">
            <v>7100</v>
          </cell>
          <cell r="M190" t="str">
            <v>01</v>
          </cell>
          <cell r="N190" t="str">
            <v>11</v>
          </cell>
          <cell r="O190" t="str">
            <v>73230-140N0</v>
          </cell>
          <cell r="P190" t="str">
            <v>SUBSTITUTED 73230-140N1</v>
          </cell>
          <cell r="Q190" t="str">
            <v xml:space="preserve"> </v>
          </cell>
          <cell r="R190" t="str">
            <v>17</v>
          </cell>
          <cell r="S190" t="str">
            <v>73230-140N1</v>
          </cell>
          <cell r="T190" t="str">
            <v>73230-140N1</v>
          </cell>
          <cell r="U190">
            <v>36433</v>
          </cell>
          <cell r="V190" t="str">
            <v>17</v>
          </cell>
          <cell r="W190" t="str">
            <v>73230-140N1</v>
          </cell>
          <cell r="X190" t="str">
            <v>73230-140N1</v>
          </cell>
          <cell r="Y190">
            <v>36433</v>
          </cell>
        </row>
        <row r="191">
          <cell r="E191" t="str">
            <v>74310-1A400</v>
          </cell>
          <cell r="F191" t="str">
            <v>VISOR ASSY RH</v>
          </cell>
          <cell r="G191" t="str">
            <v>PROCON</v>
          </cell>
          <cell r="H191" t="str">
            <v>7430</v>
          </cell>
          <cell r="I191" t="str">
            <v>0135</v>
          </cell>
          <cell r="J191" t="str">
            <v>NJ-1G</v>
          </cell>
          <cell r="K191" t="str">
            <v>DD322</v>
          </cell>
          <cell r="L191">
            <v>7430</v>
          </cell>
          <cell r="M191" t="str">
            <v>01</v>
          </cell>
          <cell r="N191" t="str">
            <v>07</v>
          </cell>
          <cell r="O191" t="str">
            <v>74310-140W1</v>
          </cell>
          <cell r="P191" t="str">
            <v>SUBSTITUTED 74310-1A400</v>
          </cell>
          <cell r="Q191" t="str">
            <v xml:space="preserve"> </v>
          </cell>
          <cell r="R191" t="str">
            <v xml:space="preserve"> </v>
          </cell>
          <cell r="S191" t="str">
            <v xml:space="preserve"> </v>
          </cell>
          <cell r="V191" t="str">
            <v xml:space="preserve"> </v>
          </cell>
          <cell r="W191" t="str">
            <v xml:space="preserve"> </v>
          </cell>
        </row>
        <row r="192">
          <cell r="E192" t="str">
            <v>74320-12890</v>
          </cell>
          <cell r="F192" t="str">
            <v>VISOR ASSY LH</v>
          </cell>
          <cell r="G192" t="str">
            <v>PROCON</v>
          </cell>
          <cell r="H192" t="str">
            <v>7430</v>
          </cell>
          <cell r="I192" t="str">
            <v>0135</v>
          </cell>
          <cell r="J192" t="str">
            <v>NJ-1G</v>
          </cell>
          <cell r="K192" t="str">
            <v>DD322</v>
          </cell>
          <cell r="L192">
            <v>7430</v>
          </cell>
          <cell r="M192" t="str">
            <v>01</v>
          </cell>
          <cell r="N192" t="str">
            <v>07</v>
          </cell>
          <cell r="O192" t="str">
            <v>74320-140W4</v>
          </cell>
          <cell r="P192" t="str">
            <v>SUBSTITUTED 74310-1A400</v>
          </cell>
          <cell r="Q192" t="str">
            <v xml:space="preserve"> </v>
          </cell>
          <cell r="R192" t="str">
            <v xml:space="preserve"> </v>
          </cell>
          <cell r="S192" t="str">
            <v xml:space="preserve"> </v>
          </cell>
          <cell r="V192" t="str">
            <v xml:space="preserve"> </v>
          </cell>
          <cell r="W192" t="str">
            <v xml:space="preserve"> </v>
          </cell>
        </row>
        <row r="193">
          <cell r="E193" t="str">
            <v>74310-1A650</v>
          </cell>
          <cell r="F193" t="str">
            <v>VISOR ASSY RH</v>
          </cell>
          <cell r="G193" t="str">
            <v>PROCON</v>
          </cell>
          <cell r="H193" t="str">
            <v>7430</v>
          </cell>
          <cell r="I193" t="str">
            <v>0172</v>
          </cell>
          <cell r="J193" t="str">
            <v>NJ-1G</v>
          </cell>
          <cell r="K193" t="str">
            <v>DD322</v>
          </cell>
          <cell r="L193">
            <v>7430</v>
          </cell>
          <cell r="M193" t="str">
            <v>01</v>
          </cell>
          <cell r="N193" t="str">
            <v xml:space="preserve"> </v>
          </cell>
          <cell r="O193" t="str">
            <v xml:space="preserve"> </v>
          </cell>
          <cell r="R193" t="str">
            <v>07</v>
          </cell>
          <cell r="S193" t="str">
            <v>74310-140W1</v>
          </cell>
          <cell r="T193" t="str">
            <v>SUBSTITUTED 74310-1A650</v>
          </cell>
          <cell r="U193" t="str">
            <v xml:space="preserve"> </v>
          </cell>
          <cell r="V193" t="str">
            <v>07</v>
          </cell>
          <cell r="W193" t="str">
            <v>74310-140W1</v>
          </cell>
          <cell r="X193" t="str">
            <v>SUBSTITUTED 74310-1A650</v>
          </cell>
          <cell r="Y193" t="str">
            <v xml:space="preserve"> </v>
          </cell>
        </row>
        <row r="194">
          <cell r="E194" t="str">
            <v>74320-1A360</v>
          </cell>
          <cell r="F194" t="str">
            <v>VISOR ASSY LH</v>
          </cell>
          <cell r="G194" t="str">
            <v>PROCON</v>
          </cell>
          <cell r="H194" t="str">
            <v>7430</v>
          </cell>
          <cell r="I194" t="str">
            <v>0172</v>
          </cell>
          <cell r="J194" t="str">
            <v>NJ-1G</v>
          </cell>
          <cell r="K194" t="str">
            <v>DD322</v>
          </cell>
          <cell r="L194">
            <v>7430</v>
          </cell>
          <cell r="M194" t="str">
            <v>01</v>
          </cell>
          <cell r="N194" t="str">
            <v xml:space="preserve"> </v>
          </cell>
          <cell r="O194" t="str">
            <v xml:space="preserve"> </v>
          </cell>
          <cell r="R194" t="str">
            <v>07</v>
          </cell>
          <cell r="S194" t="str">
            <v>74320-140W4</v>
          </cell>
          <cell r="T194" t="str">
            <v>SUBSTITUTED 74310-1A650</v>
          </cell>
          <cell r="U194" t="str">
            <v xml:space="preserve"> </v>
          </cell>
          <cell r="V194" t="str">
            <v>07</v>
          </cell>
          <cell r="W194" t="str">
            <v>74320-140W4</v>
          </cell>
          <cell r="X194" t="str">
            <v>SUBSTITUTED 74310-1A650</v>
          </cell>
          <cell r="Y194" t="str">
            <v xml:space="preserve"> </v>
          </cell>
        </row>
        <row r="195">
          <cell r="E195" t="str">
            <v>74610-12090</v>
          </cell>
          <cell r="F195" t="str">
            <v>GRIP S/A ASSIST</v>
          </cell>
          <cell r="G195" t="str">
            <v>TECHMAN ENGG.</v>
          </cell>
          <cell r="H195" t="str">
            <v>7460</v>
          </cell>
          <cell r="I195" t="str">
            <v>0101/0103</v>
          </cell>
          <cell r="J195" t="str">
            <v>NJ-1G</v>
          </cell>
          <cell r="K195" t="str">
            <v>DD322</v>
          </cell>
          <cell r="L195">
            <v>7460</v>
          </cell>
          <cell r="M195" t="str">
            <v>01</v>
          </cell>
          <cell r="N195" t="str">
            <v>02</v>
          </cell>
          <cell r="O195" t="str">
            <v>74611-140N0</v>
          </cell>
          <cell r="P195" t="str">
            <v>74611-140N0</v>
          </cell>
          <cell r="Q195">
            <v>36433</v>
          </cell>
          <cell r="R195" t="str">
            <v>02</v>
          </cell>
          <cell r="S195" t="str">
            <v>74611-140N0</v>
          </cell>
          <cell r="T195" t="str">
            <v>74611-140N0</v>
          </cell>
          <cell r="U195">
            <v>36433</v>
          </cell>
          <cell r="V195" t="str">
            <v>02</v>
          </cell>
          <cell r="W195" t="str">
            <v>74611-140N0</v>
          </cell>
          <cell r="X195" t="str">
            <v>74611-140N0</v>
          </cell>
          <cell r="Y195">
            <v>36433</v>
          </cell>
        </row>
        <row r="196">
          <cell r="E196" t="str">
            <v>81240-12051</v>
          </cell>
          <cell r="F196" t="str">
            <v>LAMP ASSY,DOME</v>
          </cell>
          <cell r="G196" t="str">
            <v>SPELL</v>
          </cell>
          <cell r="H196" t="str">
            <v>8121</v>
          </cell>
          <cell r="I196" t="str">
            <v>0102</v>
          </cell>
          <cell r="J196" t="str">
            <v>NJ-1G</v>
          </cell>
          <cell r="K196" t="str">
            <v>DD322</v>
          </cell>
          <cell r="L196">
            <v>8121</v>
          </cell>
          <cell r="M196" t="str">
            <v>01</v>
          </cell>
          <cell r="N196" t="str">
            <v>01</v>
          </cell>
          <cell r="O196" t="str">
            <v>81240-140N0</v>
          </cell>
          <cell r="P196" t="str">
            <v>SUBSTITUTED 81240-12051</v>
          </cell>
          <cell r="Q196" t="str">
            <v xml:space="preserve"> </v>
          </cell>
          <cell r="R196" t="str">
            <v>01</v>
          </cell>
          <cell r="S196" t="str">
            <v>81240-140N0</v>
          </cell>
          <cell r="T196" t="str">
            <v>SUBSTITUTED 81240-12051</v>
          </cell>
          <cell r="U196" t="str">
            <v xml:space="preserve"> </v>
          </cell>
          <cell r="V196" t="str">
            <v>01</v>
          </cell>
          <cell r="W196" t="str">
            <v>81240-140N0</v>
          </cell>
          <cell r="X196" t="str">
            <v>SUBSTITUTED 81240-12051</v>
          </cell>
          <cell r="Y196" t="str">
            <v xml:space="preserve"> </v>
          </cell>
        </row>
        <row r="197">
          <cell r="E197" t="str">
            <v>55441-</v>
          </cell>
          <cell r="F197" t="str">
            <v>BOX, INSTRUMENT PANEL</v>
          </cell>
          <cell r="J197" t="str">
            <v>NJ-1G</v>
          </cell>
          <cell r="K197" t="str">
            <v>DD820</v>
          </cell>
          <cell r="L197">
            <v>5530</v>
          </cell>
          <cell r="M197" t="str">
            <v>05</v>
          </cell>
          <cell r="N197" t="str">
            <v>01</v>
          </cell>
          <cell r="O197" t="str">
            <v>55441-140W0</v>
          </cell>
          <cell r="P197" t="str">
            <v>SUBSTITUTED 55550-140W0</v>
          </cell>
          <cell r="Q197" t="str">
            <v xml:space="preserve"> </v>
          </cell>
          <cell r="R197" t="str">
            <v>01</v>
          </cell>
          <cell r="S197" t="str">
            <v>55441-140W0</v>
          </cell>
          <cell r="T197" t="str">
            <v>SUBSTITUTED 55550-140W0</v>
          </cell>
          <cell r="U197" t="str">
            <v xml:space="preserve"> </v>
          </cell>
          <cell r="V197" t="str">
            <v>01</v>
          </cell>
          <cell r="W197" t="str">
            <v>55441-140W0</v>
          </cell>
          <cell r="X197" t="str">
            <v>SUBSTITUTED 55550-140W0</v>
          </cell>
          <cell r="Y197" t="str">
            <v xml:space="preserve"> </v>
          </cell>
        </row>
        <row r="198">
          <cell r="E198" t="str">
            <v>55550-</v>
          </cell>
          <cell r="F198" t="str">
            <v>DOOR ASSY, GLOVE COMPARTMENT</v>
          </cell>
          <cell r="J198" t="str">
            <v>NJ-1G</v>
          </cell>
          <cell r="K198" t="str">
            <v>DD820</v>
          </cell>
          <cell r="L198">
            <v>5555</v>
          </cell>
          <cell r="M198" t="str">
            <v>01</v>
          </cell>
          <cell r="N198" t="str">
            <v>01</v>
          </cell>
          <cell r="O198" t="str">
            <v>55550-140W0</v>
          </cell>
          <cell r="P198" t="str">
            <v>55550-140W0</v>
          </cell>
          <cell r="Q198" t="str">
            <v>6-Aug-99</v>
          </cell>
          <cell r="R198" t="str">
            <v>01</v>
          </cell>
          <cell r="S198" t="str">
            <v>55550-140W0</v>
          </cell>
          <cell r="T198" t="str">
            <v>55550-140W0</v>
          </cell>
          <cell r="U198" t="str">
            <v>6-Aug-99</v>
          </cell>
          <cell r="V198" t="str">
            <v>01</v>
          </cell>
          <cell r="W198" t="str">
            <v>55550-140W0</v>
          </cell>
          <cell r="X198" t="str">
            <v>55550-140W0</v>
          </cell>
          <cell r="Y198" t="str">
            <v>6-Aug-99</v>
          </cell>
        </row>
        <row r="199">
          <cell r="E199" t="str">
            <v/>
          </cell>
        </row>
        <row r="200">
          <cell r="E200" t="str">
            <v>64721-12110</v>
          </cell>
          <cell r="F200" t="str">
            <v>COVER LUGGAGE COMPARTMENT INNER RH</v>
          </cell>
          <cell r="J200" t="str">
            <v>NJ-1G</v>
          </cell>
          <cell r="K200" t="str">
            <v>DD322</v>
          </cell>
          <cell r="L200">
            <v>6470</v>
          </cell>
          <cell r="M200" t="str">
            <v>02</v>
          </cell>
          <cell r="N200" t="str">
            <v>02</v>
          </cell>
          <cell r="O200" t="str">
            <v>64710-140N0</v>
          </cell>
          <cell r="P200" t="str">
            <v>64710-140N0</v>
          </cell>
          <cell r="Q200">
            <v>36403</v>
          </cell>
          <cell r="R200" t="str">
            <v>02</v>
          </cell>
          <cell r="S200" t="str">
            <v>64710-140N0</v>
          </cell>
          <cell r="T200" t="str">
            <v>64710-140N0</v>
          </cell>
          <cell r="U200">
            <v>36403</v>
          </cell>
          <cell r="V200" t="str">
            <v>02</v>
          </cell>
          <cell r="W200" t="str">
            <v>64710-140N0</v>
          </cell>
          <cell r="X200" t="str">
            <v>64710-140N0</v>
          </cell>
          <cell r="Y200">
            <v>36403</v>
          </cell>
        </row>
        <row r="201">
          <cell r="E201" t="str">
            <v>64722-12150</v>
          </cell>
          <cell r="F201" t="str">
            <v>COVER LUGGAGE COMPARTMENT INNER LH</v>
          </cell>
          <cell r="J201" t="str">
            <v>NJ-1G</v>
          </cell>
          <cell r="K201" t="str">
            <v>DD322</v>
          </cell>
          <cell r="L201">
            <v>6470</v>
          </cell>
          <cell r="M201" t="str">
            <v>02</v>
          </cell>
          <cell r="N201" t="str">
            <v>02</v>
          </cell>
          <cell r="O201" t="str">
            <v>64720-140N0</v>
          </cell>
          <cell r="P201" t="str">
            <v>SUBSTITUTED 64710-140N0</v>
          </cell>
          <cell r="Q201" t="str">
            <v xml:space="preserve"> </v>
          </cell>
          <cell r="R201" t="str">
            <v>02</v>
          </cell>
          <cell r="S201" t="str">
            <v>64720-140N0</v>
          </cell>
          <cell r="T201" t="str">
            <v>SUBSTITUTED 64710-140N0</v>
          </cell>
          <cell r="U201" t="str">
            <v xml:space="preserve"> </v>
          </cell>
          <cell r="V201" t="str">
            <v>02</v>
          </cell>
          <cell r="W201" t="str">
            <v>64720-140N0</v>
          </cell>
          <cell r="X201" t="str">
            <v>SUBSTITUTED 64710-140N0</v>
          </cell>
          <cell r="Y201" t="str">
            <v xml:space="preserve"> </v>
          </cell>
        </row>
        <row r="202">
          <cell r="E202" t="str">
            <v/>
          </cell>
        </row>
        <row r="203">
          <cell r="E203" t="str">
            <v>72137-12030</v>
          </cell>
          <cell r="F203" t="str">
            <v>COVER SEAT TRACK RH</v>
          </cell>
          <cell r="J203" t="str">
            <v>NJ-1G</v>
          </cell>
          <cell r="K203" t="str">
            <v>DD830</v>
          </cell>
          <cell r="L203">
            <v>7100</v>
          </cell>
          <cell r="M203" t="str">
            <v>05</v>
          </cell>
          <cell r="N203" t="str">
            <v>01</v>
          </cell>
          <cell r="O203" t="str">
            <v>72137-52010</v>
          </cell>
          <cell r="P203" t="str">
            <v>SUBSTITUTED 67491-140N0</v>
          </cell>
          <cell r="Q203" t="str">
            <v xml:space="preserve"> </v>
          </cell>
          <cell r="R203" t="str">
            <v>01</v>
          </cell>
          <cell r="S203" t="str">
            <v>72137-52010</v>
          </cell>
          <cell r="T203" t="str">
            <v>SUBSTITUTED 67491-140N0</v>
          </cell>
          <cell r="U203" t="str">
            <v xml:space="preserve"> </v>
          </cell>
          <cell r="V203" t="str">
            <v>01</v>
          </cell>
          <cell r="W203" t="str">
            <v>72137-52010</v>
          </cell>
          <cell r="X203" t="str">
            <v>SUBSTITUTED 67491-140N0</v>
          </cell>
          <cell r="Y203" t="str">
            <v xml:space="preserve"> </v>
          </cell>
        </row>
        <row r="204">
          <cell r="E204" t="str">
            <v>72138-12040</v>
          </cell>
          <cell r="F204" t="str">
            <v>COVER SEAT TRACK LH</v>
          </cell>
          <cell r="J204" t="str">
            <v>NJ-1G</v>
          </cell>
          <cell r="K204" t="str">
            <v>DD830</v>
          </cell>
          <cell r="L204">
            <v>7100</v>
          </cell>
          <cell r="M204" t="str">
            <v>05</v>
          </cell>
          <cell r="N204" t="str">
            <v>01</v>
          </cell>
          <cell r="O204" t="str">
            <v>72137-52010</v>
          </cell>
          <cell r="P204" t="str">
            <v>SUBSTITUTED 67491-140N0</v>
          </cell>
          <cell r="Q204" t="str">
            <v xml:space="preserve"> </v>
          </cell>
          <cell r="R204" t="str">
            <v>01</v>
          </cell>
          <cell r="S204" t="str">
            <v>72137-52010</v>
          </cell>
          <cell r="T204" t="str">
            <v>SUBSTITUTED 67491-140N0</v>
          </cell>
          <cell r="U204" t="str">
            <v xml:space="preserve"> </v>
          </cell>
          <cell r="V204" t="str">
            <v>01</v>
          </cell>
          <cell r="W204" t="str">
            <v>72137-52010</v>
          </cell>
          <cell r="X204" t="str">
            <v>SUBSTITUTED 67491-140N0</v>
          </cell>
          <cell r="Y204" t="str">
            <v xml:space="preserve"> </v>
          </cell>
        </row>
        <row r="205">
          <cell r="E205" t="str">
            <v>72157-12030</v>
          </cell>
          <cell r="F205" t="str">
            <v>COVER SEAT TRACK BRACKET INNER RH</v>
          </cell>
          <cell r="J205" t="str">
            <v>NJ-1G</v>
          </cell>
          <cell r="K205" t="str">
            <v>DD830</v>
          </cell>
          <cell r="L205">
            <v>7100</v>
          </cell>
          <cell r="M205" t="str">
            <v>05</v>
          </cell>
          <cell r="N205" t="str">
            <v>01</v>
          </cell>
          <cell r="O205" t="str">
            <v>72157-12100</v>
          </cell>
          <cell r="P205" t="str">
            <v>SUBSTITUTED 67491-140N0</v>
          </cell>
          <cell r="Q205" t="str">
            <v xml:space="preserve"> </v>
          </cell>
          <cell r="R205" t="str">
            <v>01</v>
          </cell>
          <cell r="S205" t="str">
            <v>72157-12100</v>
          </cell>
          <cell r="T205" t="str">
            <v>SUBSTITUTED 67491-140N0</v>
          </cell>
          <cell r="U205" t="str">
            <v xml:space="preserve"> </v>
          </cell>
          <cell r="V205" t="str">
            <v>01</v>
          </cell>
          <cell r="W205" t="str">
            <v>72157-12100</v>
          </cell>
          <cell r="X205" t="str">
            <v>SUBSTITUTED 67491-140N0</v>
          </cell>
          <cell r="Y205" t="str">
            <v xml:space="preserve"> </v>
          </cell>
        </row>
        <row r="206">
          <cell r="E206" t="str">
            <v>72158-12030</v>
          </cell>
          <cell r="F206" t="str">
            <v>COVER SEAT TRACK BRACKET INNER LH</v>
          </cell>
          <cell r="J206" t="str">
            <v>NJ-1G</v>
          </cell>
          <cell r="K206" t="str">
            <v>DD830</v>
          </cell>
          <cell r="L206">
            <v>7100</v>
          </cell>
          <cell r="M206" t="str">
            <v>05</v>
          </cell>
          <cell r="N206" t="str">
            <v>01</v>
          </cell>
          <cell r="O206" t="str">
            <v>72158-12100</v>
          </cell>
          <cell r="P206" t="str">
            <v>SUBSTITUTED 67491-140N0</v>
          </cell>
          <cell r="Q206" t="str">
            <v xml:space="preserve"> </v>
          </cell>
          <cell r="R206" t="str">
            <v>01</v>
          </cell>
          <cell r="S206" t="str">
            <v>72158-12100</v>
          </cell>
          <cell r="T206" t="str">
            <v>SUBSTITUTED 67491-140N0</v>
          </cell>
          <cell r="U206" t="str">
            <v xml:space="preserve"> </v>
          </cell>
          <cell r="V206" t="str">
            <v>01</v>
          </cell>
          <cell r="W206" t="str">
            <v>72158-12100</v>
          </cell>
          <cell r="X206" t="str">
            <v>SUBSTITUTED 67491-140N0</v>
          </cell>
          <cell r="Y206" t="str">
            <v xml:space="preserve"> </v>
          </cell>
        </row>
        <row r="207">
          <cell r="E207" t="str">
            <v>62211-</v>
          </cell>
          <cell r="F207" t="str">
            <v>GARNISH, FR PILLER RH</v>
          </cell>
          <cell r="J207" t="str">
            <v>NJ-1G</v>
          </cell>
          <cell r="K207" t="str">
            <v>DD322</v>
          </cell>
          <cell r="L207">
            <v>6220</v>
          </cell>
          <cell r="M207" t="str">
            <v>01</v>
          </cell>
          <cell r="N207" t="str">
            <v>01</v>
          </cell>
          <cell r="O207" t="str">
            <v>62211-140N3</v>
          </cell>
          <cell r="P207" t="str">
            <v>62211-140N3</v>
          </cell>
          <cell r="Q207" t="str">
            <v>6-Aug-99</v>
          </cell>
          <cell r="R207" t="str">
            <v>01</v>
          </cell>
          <cell r="S207" t="str">
            <v>62211-140N3</v>
          </cell>
          <cell r="T207" t="str">
            <v>62211-140N3</v>
          </cell>
          <cell r="U207" t="str">
            <v>6-Aug-99</v>
          </cell>
          <cell r="V207" t="str">
            <v>01</v>
          </cell>
          <cell r="W207" t="str">
            <v>62211-140N3</v>
          </cell>
          <cell r="X207" t="str">
            <v>62211-140N3</v>
          </cell>
          <cell r="Y207" t="str">
            <v>6-Aug-99</v>
          </cell>
        </row>
        <row r="208">
          <cell r="E208" t="str">
            <v>62212-</v>
          </cell>
          <cell r="F208" t="str">
            <v>GARNISH, FR PILLER LH</v>
          </cell>
          <cell r="J208" t="str">
            <v>NJ-1G</v>
          </cell>
          <cell r="K208" t="str">
            <v>DD322</v>
          </cell>
          <cell r="L208">
            <v>6220</v>
          </cell>
          <cell r="M208" t="str">
            <v>01</v>
          </cell>
          <cell r="N208" t="str">
            <v>01</v>
          </cell>
          <cell r="O208" t="str">
            <v>62212-140N2</v>
          </cell>
          <cell r="P208" t="str">
            <v>SUBSTITUTED 62211-140N3</v>
          </cell>
          <cell r="Q208" t="str">
            <v xml:space="preserve"> </v>
          </cell>
          <cell r="R208" t="str">
            <v>01</v>
          </cell>
          <cell r="S208" t="str">
            <v>62212-140N2</v>
          </cell>
          <cell r="T208" t="str">
            <v>SUBSTITUTED 62211-140N3</v>
          </cell>
          <cell r="U208" t="str">
            <v xml:space="preserve"> </v>
          </cell>
          <cell r="V208" t="str">
            <v>01</v>
          </cell>
          <cell r="W208" t="str">
            <v>62212-140N2</v>
          </cell>
          <cell r="X208" t="str">
            <v>SUBSTITUTED 62211-140N3</v>
          </cell>
          <cell r="Y208" t="str">
            <v xml:space="preserve"> </v>
          </cell>
        </row>
        <row r="209">
          <cell r="E209" t="str">
            <v>74348-13010</v>
          </cell>
          <cell r="F209" t="str">
            <v>HOLDER  VISOR</v>
          </cell>
          <cell r="J209" t="str">
            <v>NJ-1G</v>
          </cell>
          <cell r="K209" t="str">
            <v>DD322</v>
          </cell>
          <cell r="L209">
            <v>7430</v>
          </cell>
          <cell r="M209" t="str">
            <v>01</v>
          </cell>
          <cell r="N209" t="str">
            <v>07</v>
          </cell>
          <cell r="O209" t="str">
            <v>74348-140N0</v>
          </cell>
          <cell r="P209" t="str">
            <v>74348-140N0</v>
          </cell>
          <cell r="Q209">
            <v>36433</v>
          </cell>
          <cell r="R209" t="str">
            <v>07</v>
          </cell>
          <cell r="S209" t="str">
            <v>74348-140N0</v>
          </cell>
          <cell r="T209" t="str">
            <v>74348-140N0</v>
          </cell>
          <cell r="U209">
            <v>36433</v>
          </cell>
          <cell r="V209" t="str">
            <v>07</v>
          </cell>
          <cell r="W209" t="str">
            <v>74348-140N0</v>
          </cell>
          <cell r="X209" t="str">
            <v>74348-140N0</v>
          </cell>
          <cell r="Y209">
            <v>36433</v>
          </cell>
        </row>
        <row r="210">
          <cell r="E210" t="str">
            <v/>
          </cell>
        </row>
        <row r="211">
          <cell r="E211" t="str">
            <v/>
          </cell>
        </row>
        <row r="212">
          <cell r="E212" t="str">
            <v/>
          </cell>
        </row>
        <row r="213">
          <cell r="E213" t="str">
            <v/>
          </cell>
        </row>
        <row r="214">
          <cell r="E214" t="str">
            <v/>
          </cell>
        </row>
        <row r="215">
          <cell r="E215" t="str">
            <v/>
          </cell>
        </row>
        <row r="216">
          <cell r="E216" t="str">
            <v>71398-12030</v>
          </cell>
          <cell r="F216" t="str">
            <v>HOLDER RR SEAT BACK</v>
          </cell>
          <cell r="J216" t="str">
            <v>NJ-1G</v>
          </cell>
          <cell r="K216" t="str">
            <v>DD830</v>
          </cell>
          <cell r="L216">
            <v>7100</v>
          </cell>
          <cell r="M216" t="str">
            <v>05</v>
          </cell>
          <cell r="N216" t="str">
            <v>01</v>
          </cell>
          <cell r="O216" t="str">
            <v>71398-32010</v>
          </cell>
          <cell r="P216" t="str">
            <v>SUBSTITUTED 71398-12030</v>
          </cell>
          <cell r="Q216" t="str">
            <v xml:space="preserve"> </v>
          </cell>
          <cell r="R216" t="str">
            <v>01</v>
          </cell>
          <cell r="S216" t="str">
            <v>71398-32010</v>
          </cell>
          <cell r="T216" t="str">
            <v>SUBSTITUTED 71398-12030</v>
          </cell>
          <cell r="U216" t="str">
            <v xml:space="preserve"> </v>
          </cell>
          <cell r="V216" t="str">
            <v>01</v>
          </cell>
          <cell r="W216" t="str">
            <v>71398-32010</v>
          </cell>
          <cell r="X216" t="str">
            <v>SUBSTITUTED 71398-12030</v>
          </cell>
          <cell r="Y216" t="str">
            <v xml:space="preserve"> </v>
          </cell>
        </row>
        <row r="217">
          <cell r="E217" t="str">
            <v/>
          </cell>
        </row>
        <row r="218">
          <cell r="E218" t="str">
            <v/>
          </cell>
        </row>
        <row r="219">
          <cell r="E219" t="str">
            <v>72693-32020</v>
          </cell>
          <cell r="F219" t="str">
            <v>HOOK RR SEAT CUSHION LOCK</v>
          </cell>
          <cell r="J219" t="str">
            <v>NJ-1G</v>
          </cell>
          <cell r="K219" t="str">
            <v>DD830</v>
          </cell>
          <cell r="L219">
            <v>7100</v>
          </cell>
          <cell r="M219" t="str">
            <v>05</v>
          </cell>
          <cell r="N219" t="str">
            <v>01</v>
          </cell>
          <cell r="O219" t="str">
            <v>72693-30050</v>
          </cell>
          <cell r="P219" t="str">
            <v>SUBSTITUTED 72693-32020</v>
          </cell>
          <cell r="Q219" t="str">
            <v xml:space="preserve"> </v>
          </cell>
          <cell r="R219" t="str">
            <v>01</v>
          </cell>
          <cell r="S219" t="str">
            <v>72693-30050</v>
          </cell>
          <cell r="T219" t="str">
            <v>SUBSTITUTED 72693-32020</v>
          </cell>
          <cell r="U219" t="str">
            <v xml:space="preserve"> </v>
          </cell>
          <cell r="V219" t="str">
            <v>01</v>
          </cell>
          <cell r="W219" t="str">
            <v>72693-30050</v>
          </cell>
          <cell r="X219" t="str">
            <v>SUBSTITUTED 72693-32020</v>
          </cell>
          <cell r="Y219" t="str">
            <v xml:space="preserve"> </v>
          </cell>
        </row>
        <row r="220">
          <cell r="E220" t="str">
            <v>27060-11260</v>
          </cell>
          <cell r="F220" t="str">
            <v>ALTERNATOR ASSY W/REGULATOR</v>
          </cell>
          <cell r="G220" t="str">
            <v>THAL ENG.?</v>
          </cell>
          <cell r="H220">
            <v>2700</v>
          </cell>
          <cell r="I220" t="str">
            <v>0101</v>
          </cell>
          <cell r="J220" t="str">
            <v>NJ-5G</v>
          </cell>
          <cell r="K220" t="str">
            <v>EP460</v>
          </cell>
          <cell r="L220">
            <v>2700</v>
          </cell>
          <cell r="M220" t="str">
            <v>01</v>
          </cell>
          <cell r="N220" t="str">
            <v>01</v>
          </cell>
          <cell r="O220" t="str">
            <v>27060-111FJ</v>
          </cell>
          <cell r="P220" t="str">
            <v>27060-111FJ</v>
          </cell>
          <cell r="Q220" t="str">
            <v>-</v>
          </cell>
          <cell r="R220" t="str">
            <v>03</v>
          </cell>
          <cell r="S220" t="str">
            <v>27060-164F2-A</v>
          </cell>
          <cell r="T220" t="str">
            <v>27060-164F2-A</v>
          </cell>
          <cell r="U220" t="str">
            <v>-</v>
          </cell>
          <cell r="V220" t="str">
            <v>04</v>
          </cell>
          <cell r="W220" t="str">
            <v>27060-165F0</v>
          </cell>
          <cell r="X220" t="str">
            <v>27060-164F3-A</v>
          </cell>
          <cell r="Y220" t="str">
            <v>-</v>
          </cell>
        </row>
        <row r="221">
          <cell r="E221" t="str">
            <v>27060-15130</v>
          </cell>
          <cell r="F221" t="str">
            <v>ALTERNATOR ASSY W/REGULATOR</v>
          </cell>
          <cell r="G221" t="str">
            <v>THAL ENG.?</v>
          </cell>
          <cell r="H221">
            <v>2700</v>
          </cell>
          <cell r="I221" t="str">
            <v>0125</v>
          </cell>
          <cell r="J221" t="str">
            <v>NJ-5G</v>
          </cell>
          <cell r="K221" t="str">
            <v>EP460</v>
          </cell>
          <cell r="L221">
            <v>2700</v>
          </cell>
          <cell r="M221" t="str">
            <v>01</v>
          </cell>
          <cell r="N221" t="str">
            <v>a</v>
          </cell>
          <cell r="O221" t="str">
            <v>a</v>
          </cell>
          <cell r="P221" t="str">
            <v>a</v>
          </cell>
          <cell r="Q221" t="str">
            <v>-</v>
          </cell>
          <cell r="R221">
            <v>1</v>
          </cell>
          <cell r="S221" t="str">
            <v>a</v>
          </cell>
          <cell r="T221" t="str">
            <v>a</v>
          </cell>
          <cell r="U221" t="str">
            <v>-</v>
          </cell>
          <cell r="V221">
            <v>1</v>
          </cell>
          <cell r="W221" t="str">
            <v>a</v>
          </cell>
          <cell r="X221" t="str">
            <v>a</v>
          </cell>
          <cell r="Y221" t="str">
            <v>-</v>
          </cell>
        </row>
        <row r="222">
          <cell r="E222" t="str">
            <v>27060-64080</v>
          </cell>
          <cell r="F222" t="str">
            <v>ALTERNATOR ASSY W/REGULATOR</v>
          </cell>
          <cell r="G222" t="str">
            <v>THAL ENG.?</v>
          </cell>
          <cell r="H222">
            <v>2700</v>
          </cell>
          <cell r="I222" t="str">
            <v>0114</v>
          </cell>
          <cell r="J222" t="str">
            <v>NJ-5G</v>
          </cell>
          <cell r="K222" t="str">
            <v>EP460</v>
          </cell>
          <cell r="L222">
            <v>2700</v>
          </cell>
          <cell r="M222" t="str">
            <v>01</v>
          </cell>
          <cell r="N222" t="str">
            <v>a</v>
          </cell>
          <cell r="O222" t="str">
            <v>a</v>
          </cell>
          <cell r="P222" t="str">
            <v>a</v>
          </cell>
          <cell r="Q222" t="str">
            <v>-</v>
          </cell>
          <cell r="R222">
            <v>1</v>
          </cell>
          <cell r="S222" t="str">
            <v>a</v>
          </cell>
          <cell r="T222" t="str">
            <v>a</v>
          </cell>
          <cell r="U222" t="str">
            <v>-</v>
          </cell>
          <cell r="V222">
            <v>1</v>
          </cell>
          <cell r="W222" t="str">
            <v>a</v>
          </cell>
          <cell r="X222" t="str">
            <v>a</v>
          </cell>
          <cell r="Y222" t="str">
            <v>-</v>
          </cell>
        </row>
        <row r="223">
          <cell r="E223" t="str">
            <v>28100-11060</v>
          </cell>
          <cell r="F223" t="str">
            <v>STARTER ASSY</v>
          </cell>
          <cell r="G223" t="str">
            <v>THAL ENG.?</v>
          </cell>
          <cell r="H223">
            <v>2810</v>
          </cell>
          <cell r="I223" t="str">
            <v>0101</v>
          </cell>
          <cell r="J223" t="str">
            <v>NJ-5G</v>
          </cell>
          <cell r="K223" t="str">
            <v>EP460</v>
          </cell>
          <cell r="L223">
            <v>2810</v>
          </cell>
          <cell r="M223" t="str">
            <v>01</v>
          </cell>
          <cell r="N223" t="str">
            <v>01</v>
          </cell>
          <cell r="O223" t="str">
            <v>28100-111FF</v>
          </cell>
          <cell r="P223" t="str">
            <v>28100-111FF</v>
          </cell>
          <cell r="Q223" t="str">
            <v>-</v>
          </cell>
          <cell r="R223">
            <v>1</v>
          </cell>
          <cell r="S223" t="str">
            <v>28100-22030-B</v>
          </cell>
          <cell r="T223" t="str">
            <v>28100-22030-B</v>
          </cell>
          <cell r="U223" t="str">
            <v>-</v>
          </cell>
          <cell r="V223" t="str">
            <v>03</v>
          </cell>
          <cell r="W223" t="str">
            <v>28100-22030-B</v>
          </cell>
          <cell r="X223" t="str">
            <v>28100-22030-B</v>
          </cell>
          <cell r="Y223" t="str">
            <v>-</v>
          </cell>
        </row>
        <row r="224">
          <cell r="E224" t="str">
            <v>28100-16230</v>
          </cell>
          <cell r="F224" t="str">
            <v>STARTER ASSY</v>
          </cell>
          <cell r="G224" t="str">
            <v>THAL ENG.?</v>
          </cell>
          <cell r="H224">
            <v>2810</v>
          </cell>
          <cell r="I224" t="str">
            <v>0104</v>
          </cell>
          <cell r="J224" t="str">
            <v>NJ-5G</v>
          </cell>
          <cell r="K224" t="str">
            <v>EP460</v>
          </cell>
          <cell r="L224">
            <v>2810</v>
          </cell>
          <cell r="M224" t="str">
            <v>01</v>
          </cell>
          <cell r="N224" t="str">
            <v>a</v>
          </cell>
          <cell r="O224" t="str">
            <v>a</v>
          </cell>
          <cell r="P224" t="str">
            <v>a</v>
          </cell>
          <cell r="Q224" t="str">
            <v>-</v>
          </cell>
          <cell r="R224">
            <v>1</v>
          </cell>
          <cell r="S224" t="str">
            <v>a</v>
          </cell>
          <cell r="T224" t="str">
            <v>a</v>
          </cell>
          <cell r="U224" t="str">
            <v>-</v>
          </cell>
          <cell r="V224">
            <v>1</v>
          </cell>
          <cell r="W224" t="str">
            <v>a</v>
          </cell>
          <cell r="X224" t="str">
            <v>a</v>
          </cell>
          <cell r="Y224" t="str">
            <v>-</v>
          </cell>
        </row>
        <row r="225">
          <cell r="E225" t="str">
            <v>28100-64340</v>
          </cell>
          <cell r="F225" t="str">
            <v>STARTER ASSY</v>
          </cell>
          <cell r="G225" t="str">
            <v>THAL ENG.?</v>
          </cell>
          <cell r="H225">
            <v>2810</v>
          </cell>
          <cell r="I225" t="str">
            <v>0110</v>
          </cell>
          <cell r="J225" t="str">
            <v>NJ-5G</v>
          </cell>
          <cell r="K225" t="str">
            <v>EP460</v>
          </cell>
          <cell r="L225">
            <v>2810</v>
          </cell>
          <cell r="M225" t="str">
            <v>01</v>
          </cell>
          <cell r="N225" t="str">
            <v>a</v>
          </cell>
          <cell r="O225" t="str">
            <v>a</v>
          </cell>
          <cell r="P225" t="str">
            <v>a</v>
          </cell>
          <cell r="Q225" t="str">
            <v>-</v>
          </cell>
          <cell r="R225">
            <v>1</v>
          </cell>
          <cell r="S225" t="str">
            <v>a</v>
          </cell>
          <cell r="T225" t="str">
            <v>a</v>
          </cell>
          <cell r="U225" t="str">
            <v>-</v>
          </cell>
          <cell r="V225">
            <v>1</v>
          </cell>
          <cell r="W225" t="str">
            <v>a</v>
          </cell>
          <cell r="X225" t="str">
            <v>a</v>
          </cell>
          <cell r="Y225" t="str">
            <v>-</v>
          </cell>
        </row>
        <row r="226">
          <cell r="E226" t="str">
            <v>28800-11080</v>
          </cell>
          <cell r="F226" t="str">
            <v>BATTERY</v>
          </cell>
          <cell r="G226" t="str">
            <v>AUTOMOTIVE</v>
          </cell>
          <cell r="H226" t="str">
            <v>2880</v>
          </cell>
          <cell r="I226" t="str">
            <v>0101</v>
          </cell>
          <cell r="J226" t="str">
            <v>NJ-5G</v>
          </cell>
          <cell r="K226" t="str">
            <v>EP460</v>
          </cell>
          <cell r="L226">
            <v>2880</v>
          </cell>
          <cell r="M226" t="str">
            <v>01</v>
          </cell>
          <cell r="N226" t="str">
            <v>01</v>
          </cell>
          <cell r="O226" t="str">
            <v>28800-22010</v>
          </cell>
          <cell r="P226" t="str">
            <v>28800-16040</v>
          </cell>
          <cell r="Q226" t="str">
            <v>8/29</v>
          </cell>
          <cell r="R226" t="str">
            <v>01</v>
          </cell>
          <cell r="S226" t="str">
            <v>28800-22010</v>
          </cell>
          <cell r="T226" t="str">
            <v>28800-16040</v>
          </cell>
          <cell r="U226" t="str">
            <v>8/29</v>
          </cell>
          <cell r="V226" t="str">
            <v>01</v>
          </cell>
          <cell r="W226" t="str">
            <v>28800-22010</v>
          </cell>
          <cell r="X226" t="str">
            <v>28800-16040</v>
          </cell>
          <cell r="Y226" t="str">
            <v>8/29</v>
          </cell>
        </row>
        <row r="227">
          <cell r="E227" t="str">
            <v>28800-16040</v>
          </cell>
          <cell r="F227" t="str">
            <v>BATTERY</v>
          </cell>
          <cell r="G227" t="str">
            <v>AUTOMOTIVE</v>
          </cell>
          <cell r="H227" t="str">
            <v>2880</v>
          </cell>
          <cell r="I227" t="str">
            <v>0102</v>
          </cell>
          <cell r="J227" t="str">
            <v>NJ-5G</v>
          </cell>
          <cell r="K227" t="str">
            <v>EP460</v>
          </cell>
          <cell r="L227">
            <v>2880</v>
          </cell>
          <cell r="M227" t="str">
            <v>01</v>
          </cell>
          <cell r="N227" t="str">
            <v>a</v>
          </cell>
          <cell r="O227" t="str">
            <v>a</v>
          </cell>
          <cell r="P227" t="str">
            <v>a</v>
          </cell>
          <cell r="Q227" t="str">
            <v>a</v>
          </cell>
          <cell r="R227" t="str">
            <v>a</v>
          </cell>
          <cell r="S227" t="str">
            <v>a</v>
          </cell>
          <cell r="T227" t="str">
            <v>a</v>
          </cell>
          <cell r="U227" t="str">
            <v>a</v>
          </cell>
          <cell r="V227" t="str">
            <v>a</v>
          </cell>
          <cell r="W227" t="str">
            <v>a</v>
          </cell>
          <cell r="X227" t="str">
            <v>a</v>
          </cell>
          <cell r="Y227" t="str">
            <v>a</v>
          </cell>
        </row>
        <row r="228">
          <cell r="E228" t="str">
            <v>28800-64120</v>
          </cell>
          <cell r="F228" t="str">
            <v>BATTERY</v>
          </cell>
          <cell r="G228" t="str">
            <v>AUTOMOTIVE</v>
          </cell>
          <cell r="H228" t="str">
            <v>2880</v>
          </cell>
          <cell r="I228" t="str">
            <v>0108</v>
          </cell>
          <cell r="J228" t="str">
            <v>NJ-5G</v>
          </cell>
          <cell r="K228" t="str">
            <v>EP460</v>
          </cell>
          <cell r="L228">
            <v>2880</v>
          </cell>
          <cell r="M228" t="str">
            <v>01</v>
          </cell>
          <cell r="N228" t="str">
            <v>a</v>
          </cell>
          <cell r="O228" t="str">
            <v>a</v>
          </cell>
          <cell r="P228" t="str">
            <v>a</v>
          </cell>
          <cell r="Q228" t="str">
            <v>a</v>
          </cell>
          <cell r="R228" t="str">
            <v>a</v>
          </cell>
          <cell r="S228" t="str">
            <v>a</v>
          </cell>
          <cell r="T228" t="str">
            <v>a</v>
          </cell>
          <cell r="U228" t="str">
            <v>a</v>
          </cell>
          <cell r="V228" t="str">
            <v>a</v>
          </cell>
          <cell r="W228" t="str">
            <v>a</v>
          </cell>
          <cell r="X228" t="str">
            <v>a</v>
          </cell>
          <cell r="Y228" t="str">
            <v>a</v>
          </cell>
        </row>
        <row r="229">
          <cell r="E229" t="str">
            <v>82111-1E232</v>
          </cell>
          <cell r="F229" t="str">
            <v>WIRE ENGINE ROOM MAIN</v>
          </cell>
          <cell r="G229" t="str">
            <v>BEL</v>
          </cell>
          <cell r="H229" t="str">
            <v>8200</v>
          </cell>
          <cell r="I229" t="str">
            <v>0209</v>
          </cell>
          <cell r="J229" t="str">
            <v>NJ-5G</v>
          </cell>
          <cell r="K229" t="str">
            <v>DDB30</v>
          </cell>
          <cell r="L229">
            <v>8200</v>
          </cell>
          <cell r="M229" t="str">
            <v>02</v>
          </cell>
          <cell r="N229">
            <v>25</v>
          </cell>
          <cell r="O229" t="str">
            <v>82115-140N4</v>
          </cell>
          <cell r="P229" t="str">
            <v>82115[140N4</v>
          </cell>
          <cell r="Q229" t="str">
            <v>8/29</v>
          </cell>
          <cell r="R229">
            <v>25</v>
          </cell>
          <cell r="S229" t="str">
            <v>82115-140N4</v>
          </cell>
          <cell r="T229" t="str">
            <v>82115[140N4</v>
          </cell>
          <cell r="U229" t="str">
            <v>8/29</v>
          </cell>
          <cell r="V229">
            <v>25</v>
          </cell>
          <cell r="W229" t="str">
            <v>82115-140N4</v>
          </cell>
          <cell r="X229" t="str">
            <v>82115[140N4</v>
          </cell>
          <cell r="Y229" t="str">
            <v>8/29</v>
          </cell>
        </row>
        <row r="230">
          <cell r="E230" t="str">
            <v>82111-1E421</v>
          </cell>
          <cell r="F230" t="str">
            <v>WIRE ENGINE ROOM MAIN</v>
          </cell>
          <cell r="G230" t="str">
            <v>BEL</v>
          </cell>
          <cell r="H230" t="str">
            <v>8200</v>
          </cell>
          <cell r="I230" t="str">
            <v>0210</v>
          </cell>
          <cell r="J230" t="str">
            <v>NJ-5G</v>
          </cell>
          <cell r="K230" t="str">
            <v>DDB30</v>
          </cell>
          <cell r="L230">
            <v>8200</v>
          </cell>
          <cell r="M230" t="str">
            <v>02</v>
          </cell>
          <cell r="N230" t="str">
            <v>a</v>
          </cell>
          <cell r="O230" t="str">
            <v>a</v>
          </cell>
          <cell r="P230" t="str">
            <v>a</v>
          </cell>
          <cell r="Q230" t="str">
            <v>a</v>
          </cell>
          <cell r="R230" t="str">
            <v>a</v>
          </cell>
          <cell r="S230" t="str">
            <v>a</v>
          </cell>
          <cell r="T230" t="str">
            <v>a</v>
          </cell>
          <cell r="U230" t="str">
            <v>a</v>
          </cell>
          <cell r="V230" t="str">
            <v>a</v>
          </cell>
          <cell r="W230" t="str">
            <v>a</v>
          </cell>
          <cell r="X230" t="str">
            <v>a</v>
          </cell>
          <cell r="Y230" t="str">
            <v>a</v>
          </cell>
        </row>
        <row r="231">
          <cell r="E231" t="str">
            <v>82111-1H550</v>
          </cell>
          <cell r="F231" t="str">
            <v>WIRE ENGINE ROOM MAIN</v>
          </cell>
          <cell r="G231" t="str">
            <v>BEL</v>
          </cell>
          <cell r="H231">
            <v>8200</v>
          </cell>
          <cell r="I231" t="str">
            <v>020G</v>
          </cell>
          <cell r="J231" t="str">
            <v>NJ-5G</v>
          </cell>
          <cell r="K231" t="str">
            <v>DDB30</v>
          </cell>
          <cell r="L231">
            <v>8200</v>
          </cell>
          <cell r="M231" t="str">
            <v>02</v>
          </cell>
          <cell r="N231" t="str">
            <v>a</v>
          </cell>
          <cell r="O231" t="str">
            <v>a</v>
          </cell>
          <cell r="P231" t="str">
            <v>a</v>
          </cell>
          <cell r="Q231" t="str">
            <v>a</v>
          </cell>
          <cell r="R231" t="str">
            <v>a</v>
          </cell>
          <cell r="S231" t="str">
            <v>a</v>
          </cell>
          <cell r="T231" t="str">
            <v>a</v>
          </cell>
          <cell r="U231" t="str">
            <v>a</v>
          </cell>
          <cell r="V231" t="str">
            <v>a</v>
          </cell>
          <cell r="W231" t="str">
            <v>a</v>
          </cell>
          <cell r="X231" t="str">
            <v>a</v>
          </cell>
          <cell r="Y231" t="str">
            <v>a</v>
          </cell>
        </row>
        <row r="232">
          <cell r="E232" t="str">
            <v>82121-1N100</v>
          </cell>
          <cell r="F232" t="str">
            <v>WIRE ENGINE</v>
          </cell>
          <cell r="G232" t="str">
            <v>BEL</v>
          </cell>
          <cell r="H232" t="str">
            <v>8200</v>
          </cell>
          <cell r="I232" t="str">
            <v>0340</v>
          </cell>
          <cell r="J232" t="str">
            <v>NJ-5G</v>
          </cell>
          <cell r="K232" t="str">
            <v>DDB30</v>
          </cell>
          <cell r="L232">
            <v>8200</v>
          </cell>
          <cell r="M232" t="str">
            <v>03</v>
          </cell>
          <cell r="N232" t="str">
            <v>01</v>
          </cell>
          <cell r="O232" t="str">
            <v>82121-140N0</v>
          </cell>
          <cell r="P232" t="str">
            <v>82121-140N0</v>
          </cell>
          <cell r="Q232" t="str">
            <v>8/29</v>
          </cell>
          <cell r="R232" t="str">
            <v>01</v>
          </cell>
          <cell r="S232" t="str">
            <v>82121-140N0</v>
          </cell>
          <cell r="T232" t="str">
            <v>82121-140N0</v>
          </cell>
          <cell r="U232" t="str">
            <v>8/29</v>
          </cell>
          <cell r="V232" t="str">
            <v>01</v>
          </cell>
          <cell r="W232" t="str">
            <v>82121-140N0</v>
          </cell>
          <cell r="X232" t="str">
            <v>82121-140N0</v>
          </cell>
          <cell r="Y232" t="str">
            <v>8/29</v>
          </cell>
        </row>
        <row r="233">
          <cell r="E233" t="str">
            <v>82121-1N210</v>
          </cell>
          <cell r="F233" t="str">
            <v>WIRE,ENGINE</v>
          </cell>
          <cell r="G233" t="str">
            <v>BEL</v>
          </cell>
          <cell r="H233">
            <v>8200</v>
          </cell>
          <cell r="I233" t="str">
            <v>033P</v>
          </cell>
          <cell r="J233" t="str">
            <v>NJ-5G</v>
          </cell>
          <cell r="K233" t="str">
            <v>DDB30</v>
          </cell>
          <cell r="L233">
            <v>8200</v>
          </cell>
          <cell r="M233" t="str">
            <v>03</v>
          </cell>
          <cell r="N233" t="str">
            <v>a</v>
          </cell>
          <cell r="O233" t="str">
            <v>a</v>
          </cell>
          <cell r="P233" t="str">
            <v>a</v>
          </cell>
          <cell r="Q233" t="str">
            <v>a</v>
          </cell>
          <cell r="R233" t="str">
            <v>a</v>
          </cell>
          <cell r="S233" t="str">
            <v>a</v>
          </cell>
          <cell r="T233" t="str">
            <v>a</v>
          </cell>
          <cell r="U233" t="str">
            <v>a</v>
          </cell>
          <cell r="V233" t="str">
            <v>a</v>
          </cell>
          <cell r="W233" t="str">
            <v>a</v>
          </cell>
          <cell r="X233" t="str">
            <v>a</v>
          </cell>
          <cell r="Y233" t="str">
            <v>a</v>
          </cell>
        </row>
        <row r="234">
          <cell r="E234" t="str">
            <v>82123-12200</v>
          </cell>
          <cell r="F234" t="str">
            <v>WIRE ENGINE NO.3</v>
          </cell>
          <cell r="G234" t="str">
            <v>BEL</v>
          </cell>
          <cell r="H234" t="str">
            <v>8200</v>
          </cell>
          <cell r="I234" t="str">
            <v>0501/0503</v>
          </cell>
          <cell r="J234" t="str">
            <v>NJ-5G</v>
          </cell>
          <cell r="K234" t="str">
            <v>DDB30</v>
          </cell>
          <cell r="L234">
            <v>8200</v>
          </cell>
          <cell r="M234" t="str">
            <v>05</v>
          </cell>
          <cell r="N234" t="str">
            <v>02</v>
          </cell>
          <cell r="O234" t="str">
            <v>82123-140N1</v>
          </cell>
          <cell r="P234" t="str">
            <v>82123-140N1</v>
          </cell>
          <cell r="Q234" t="str">
            <v>8/29</v>
          </cell>
          <cell r="R234" t="str">
            <v>02</v>
          </cell>
          <cell r="S234" t="str">
            <v>82123-140N1</v>
          </cell>
          <cell r="T234" t="str">
            <v>82123-140N1</v>
          </cell>
          <cell r="U234" t="str">
            <v>8/29</v>
          </cell>
          <cell r="V234" t="str">
            <v>02</v>
          </cell>
          <cell r="W234" t="str">
            <v>82123-140N1</v>
          </cell>
          <cell r="X234" t="str">
            <v>82123-140N1</v>
          </cell>
          <cell r="Y234" t="str">
            <v>8/29</v>
          </cell>
        </row>
        <row r="235">
          <cell r="E235" t="str">
            <v>82123-12340</v>
          </cell>
          <cell r="F235" t="str">
            <v>WIRE ENGINE No.3</v>
          </cell>
          <cell r="G235" t="str">
            <v>BEL</v>
          </cell>
          <cell r="H235">
            <v>8200</v>
          </cell>
          <cell r="I235" t="str">
            <v>0511</v>
          </cell>
          <cell r="J235" t="str">
            <v>NJ-5G</v>
          </cell>
          <cell r="K235" t="str">
            <v>DDB30</v>
          </cell>
          <cell r="L235">
            <v>8200</v>
          </cell>
          <cell r="M235" t="str">
            <v>05</v>
          </cell>
          <cell r="N235" t="str">
            <v>a</v>
          </cell>
          <cell r="O235" t="str">
            <v>a</v>
          </cell>
          <cell r="P235" t="str">
            <v>a</v>
          </cell>
          <cell r="Q235" t="str">
            <v>a</v>
          </cell>
          <cell r="R235" t="str">
            <v>a</v>
          </cell>
          <cell r="S235" t="str">
            <v>a</v>
          </cell>
          <cell r="T235" t="str">
            <v>a</v>
          </cell>
          <cell r="U235" t="str">
            <v>a</v>
          </cell>
          <cell r="V235" t="str">
            <v>a</v>
          </cell>
          <cell r="W235" t="str">
            <v>a</v>
          </cell>
          <cell r="X235" t="str">
            <v>a</v>
          </cell>
          <cell r="Y235" t="str">
            <v>a</v>
          </cell>
        </row>
        <row r="236">
          <cell r="E236" t="str">
            <v>82141-1H600</v>
          </cell>
          <cell r="F236" t="str">
            <v>WIRE INST,PANEL</v>
          </cell>
          <cell r="G236" t="str">
            <v>BEL</v>
          </cell>
          <cell r="H236">
            <v>8200</v>
          </cell>
          <cell r="I236" t="str">
            <v>1058</v>
          </cell>
          <cell r="J236" t="str">
            <v>NJ-5G</v>
          </cell>
          <cell r="K236" t="str">
            <v>DDB30</v>
          </cell>
          <cell r="L236">
            <v>8200</v>
          </cell>
          <cell r="M236" t="str">
            <v>10</v>
          </cell>
          <cell r="N236" t="str">
            <v>59</v>
          </cell>
          <cell r="O236" t="str">
            <v>82146-140N7</v>
          </cell>
          <cell r="P236" t="str">
            <v>82146-140N7</v>
          </cell>
          <cell r="Q236" t="str">
            <v>8/29</v>
          </cell>
          <cell r="R236" t="str">
            <v>59</v>
          </cell>
          <cell r="S236" t="str">
            <v>82146-140N7</v>
          </cell>
          <cell r="T236" t="str">
            <v>82146-140N7</v>
          </cell>
          <cell r="U236" t="str">
            <v>8/29</v>
          </cell>
          <cell r="V236" t="str">
            <v>59</v>
          </cell>
          <cell r="W236" t="str">
            <v>82146-140N7</v>
          </cell>
          <cell r="X236" t="str">
            <v>82146-140N7</v>
          </cell>
          <cell r="Y236" t="str">
            <v>8/29</v>
          </cell>
        </row>
        <row r="237">
          <cell r="E237" t="str">
            <v>82141-1L310</v>
          </cell>
          <cell r="F237" t="str">
            <v>WIRE INSTRUMENT PANEL</v>
          </cell>
          <cell r="G237" t="str">
            <v>BEL</v>
          </cell>
          <cell r="H237" t="str">
            <v>8200</v>
          </cell>
          <cell r="I237" t="str">
            <v>1049</v>
          </cell>
          <cell r="J237" t="str">
            <v>NJ-5G</v>
          </cell>
          <cell r="K237" t="str">
            <v>DDB30</v>
          </cell>
          <cell r="L237">
            <v>8200</v>
          </cell>
          <cell r="M237" t="str">
            <v>10</v>
          </cell>
          <cell r="N237" t="str">
            <v>a</v>
          </cell>
          <cell r="O237" t="str">
            <v>a</v>
          </cell>
          <cell r="P237" t="str">
            <v>a</v>
          </cell>
          <cell r="Q237" t="str">
            <v>a</v>
          </cell>
          <cell r="R237" t="str">
            <v>a</v>
          </cell>
          <cell r="S237" t="str">
            <v>a</v>
          </cell>
          <cell r="T237" t="str">
            <v>a</v>
          </cell>
          <cell r="U237" t="str">
            <v>a</v>
          </cell>
          <cell r="V237" t="str">
            <v>a</v>
          </cell>
          <cell r="W237" t="str">
            <v>a</v>
          </cell>
          <cell r="X237" t="str">
            <v>a</v>
          </cell>
          <cell r="Y237" t="str">
            <v>a</v>
          </cell>
        </row>
        <row r="238">
          <cell r="E238" t="str">
            <v>82141-1L320</v>
          </cell>
          <cell r="F238" t="str">
            <v>WIRE INSTRUMENT PANEL</v>
          </cell>
          <cell r="G238" t="str">
            <v>BEL</v>
          </cell>
          <cell r="H238" t="str">
            <v>8200</v>
          </cell>
          <cell r="I238" t="str">
            <v>1050</v>
          </cell>
          <cell r="J238" t="str">
            <v>NJ-5G</v>
          </cell>
          <cell r="K238" t="str">
            <v>DDB30</v>
          </cell>
          <cell r="L238">
            <v>8200</v>
          </cell>
          <cell r="M238" t="str">
            <v>10</v>
          </cell>
          <cell r="N238" t="str">
            <v>a</v>
          </cell>
          <cell r="O238" t="str">
            <v>a</v>
          </cell>
          <cell r="P238" t="str">
            <v>a</v>
          </cell>
          <cell r="Q238" t="str">
            <v>a</v>
          </cell>
          <cell r="R238" t="str">
            <v>a</v>
          </cell>
          <cell r="S238" t="str">
            <v>a</v>
          </cell>
          <cell r="T238" t="str">
            <v>a</v>
          </cell>
          <cell r="U238" t="str">
            <v>a</v>
          </cell>
          <cell r="V238" t="str">
            <v>a</v>
          </cell>
          <cell r="W238" t="str">
            <v>a</v>
          </cell>
          <cell r="X238" t="str">
            <v>a</v>
          </cell>
          <cell r="Y238" t="str">
            <v>a</v>
          </cell>
        </row>
        <row r="239">
          <cell r="E239" t="str">
            <v>82142-12330</v>
          </cell>
          <cell r="F239" t="str">
            <v>WIRE INSTRUMENT PANEL NO.2</v>
          </cell>
          <cell r="G239" t="str">
            <v>BEL</v>
          </cell>
          <cell r="H239" t="str">
            <v>8200</v>
          </cell>
          <cell r="I239" t="str">
            <v>1532</v>
          </cell>
          <cell r="J239" t="str">
            <v>NJ-5G</v>
          </cell>
          <cell r="K239" t="str">
            <v>DDB30</v>
          </cell>
          <cell r="L239">
            <v>8200</v>
          </cell>
          <cell r="M239" t="str">
            <v>NO APPLUCATION FOR 140N</v>
          </cell>
        </row>
        <row r="240">
          <cell r="E240" t="str">
            <v>82151-1A560</v>
          </cell>
          <cell r="F240" t="str">
            <v>WIRE FR DOOR RH</v>
          </cell>
          <cell r="G240" t="str">
            <v>BEL</v>
          </cell>
          <cell r="H240" t="str">
            <v>8200</v>
          </cell>
          <cell r="I240" t="str">
            <v>1163</v>
          </cell>
          <cell r="J240" t="str">
            <v>NJ-5G</v>
          </cell>
          <cell r="K240" t="str">
            <v>DDB30</v>
          </cell>
          <cell r="L240">
            <v>8200</v>
          </cell>
          <cell r="M240" t="str">
            <v>11</v>
          </cell>
          <cell r="N240" t="str">
            <v>17</v>
          </cell>
          <cell r="O240" t="str">
            <v>82151-140NG</v>
          </cell>
          <cell r="P240" t="str">
            <v>82151-140NG</v>
          </cell>
          <cell r="Q240" t="str">
            <v>8/29</v>
          </cell>
          <cell r="R240" t="str">
            <v>17</v>
          </cell>
          <cell r="S240" t="str">
            <v>82151-140NG</v>
          </cell>
          <cell r="T240" t="str">
            <v>82151-140NG</v>
          </cell>
          <cell r="U240" t="str">
            <v>8/29</v>
          </cell>
          <cell r="V240" t="str">
            <v>17</v>
          </cell>
          <cell r="W240" t="str">
            <v>82151-140NG</v>
          </cell>
          <cell r="X240" t="str">
            <v>82151-140NG</v>
          </cell>
          <cell r="Y240" t="str">
            <v>8/29</v>
          </cell>
        </row>
        <row r="241">
          <cell r="E241" t="str">
            <v>82152-1A330</v>
          </cell>
          <cell r="F241" t="str">
            <v>WIRE FR DOOR LH</v>
          </cell>
          <cell r="G241" t="str">
            <v>BEL</v>
          </cell>
          <cell r="H241" t="str">
            <v>8200</v>
          </cell>
          <cell r="I241" t="str">
            <v>1263</v>
          </cell>
          <cell r="J241" t="str">
            <v>NJ-5G</v>
          </cell>
          <cell r="K241" t="str">
            <v>DDB30</v>
          </cell>
          <cell r="L241">
            <v>8200</v>
          </cell>
          <cell r="M241" t="str">
            <v>12</v>
          </cell>
          <cell r="N241" t="str">
            <v>17</v>
          </cell>
          <cell r="O241" t="str">
            <v>82152-140NA</v>
          </cell>
          <cell r="P241" t="str">
            <v>82152-140NA</v>
          </cell>
          <cell r="Q241" t="str">
            <v>8/29</v>
          </cell>
          <cell r="R241" t="str">
            <v>17</v>
          </cell>
          <cell r="S241" t="str">
            <v>82152-140NA</v>
          </cell>
          <cell r="T241" t="str">
            <v>82152-140NA</v>
          </cell>
          <cell r="U241" t="str">
            <v>8/29</v>
          </cell>
          <cell r="V241" t="str">
            <v>17</v>
          </cell>
          <cell r="W241" t="str">
            <v>82152-140NA</v>
          </cell>
          <cell r="X241" t="str">
            <v>82152-140NA</v>
          </cell>
          <cell r="Y241" t="str">
            <v>8/29</v>
          </cell>
        </row>
        <row r="242">
          <cell r="E242" t="str">
            <v>82153-12250</v>
          </cell>
          <cell r="F242" t="str">
            <v>WIRE RR DOOR,No.1</v>
          </cell>
          <cell r="G242" t="str">
            <v>BEL</v>
          </cell>
          <cell r="H242">
            <v>8200</v>
          </cell>
          <cell r="I242" t="str">
            <v>1306</v>
          </cell>
          <cell r="J242" t="str">
            <v>NJ-5G</v>
          </cell>
          <cell r="K242" t="str">
            <v>DDB30</v>
          </cell>
          <cell r="L242">
            <v>8200</v>
          </cell>
          <cell r="M242" t="str">
            <v>13</v>
          </cell>
          <cell r="N242" t="str">
            <v>06</v>
          </cell>
          <cell r="O242" t="str">
            <v>82153-140N6</v>
          </cell>
          <cell r="P242" t="str">
            <v>82153-140N6</v>
          </cell>
          <cell r="Q242" t="str">
            <v>8/29</v>
          </cell>
          <cell r="R242" t="str">
            <v>06</v>
          </cell>
          <cell r="S242" t="str">
            <v>82153-140N6</v>
          </cell>
          <cell r="T242" t="str">
            <v>82153-140N6</v>
          </cell>
          <cell r="U242" t="str">
            <v>8/29</v>
          </cell>
          <cell r="V242" t="str">
            <v>06</v>
          </cell>
          <cell r="W242" t="str">
            <v>82153-140N6</v>
          </cell>
          <cell r="X242" t="str">
            <v>82153-140N6</v>
          </cell>
          <cell r="Y242" t="str">
            <v>8/29</v>
          </cell>
        </row>
        <row r="243">
          <cell r="E243" t="str">
            <v>82153-12280</v>
          </cell>
          <cell r="F243" t="str">
            <v>WIRE RR DOOR NO.1</v>
          </cell>
          <cell r="G243" t="str">
            <v>BEL</v>
          </cell>
          <cell r="H243" t="str">
            <v>8200</v>
          </cell>
          <cell r="I243" t="str">
            <v>1310</v>
          </cell>
          <cell r="J243" t="str">
            <v>NJ-5G</v>
          </cell>
          <cell r="K243" t="str">
            <v>DDB30</v>
          </cell>
          <cell r="L243">
            <v>8200</v>
          </cell>
          <cell r="M243" t="str">
            <v>13</v>
          </cell>
          <cell r="N243" t="str">
            <v>a</v>
          </cell>
          <cell r="O243" t="str">
            <v>a</v>
          </cell>
          <cell r="P243" t="str">
            <v>a</v>
          </cell>
          <cell r="Q243" t="str">
            <v>a</v>
          </cell>
          <cell r="R243" t="str">
            <v>a</v>
          </cell>
          <cell r="S243" t="str">
            <v>a</v>
          </cell>
          <cell r="T243" t="str">
            <v>a</v>
          </cell>
          <cell r="U243" t="str">
            <v>a</v>
          </cell>
          <cell r="V243" t="str">
            <v>a</v>
          </cell>
          <cell r="W243" t="str">
            <v>a</v>
          </cell>
          <cell r="X243" t="str">
            <v>a</v>
          </cell>
          <cell r="Y243" t="str">
            <v>a</v>
          </cell>
        </row>
        <row r="244">
          <cell r="E244" t="str">
            <v>82154-12250</v>
          </cell>
          <cell r="F244" t="str">
            <v>WIRE RR DOOR,No.2</v>
          </cell>
          <cell r="G244" t="str">
            <v>BEL</v>
          </cell>
          <cell r="H244">
            <v>8200</v>
          </cell>
          <cell r="I244" t="str">
            <v>1406</v>
          </cell>
          <cell r="J244" t="str">
            <v>NJ-5G</v>
          </cell>
          <cell r="K244" t="str">
            <v>DDB30</v>
          </cell>
          <cell r="L244">
            <v>8200</v>
          </cell>
          <cell r="M244" t="str">
            <v>14</v>
          </cell>
          <cell r="N244" t="str">
            <v>06</v>
          </cell>
          <cell r="O244" t="str">
            <v>82154-140N3</v>
          </cell>
          <cell r="P244" t="str">
            <v>82154-140N3</v>
          </cell>
          <cell r="Q244" t="str">
            <v>8/29</v>
          </cell>
          <cell r="R244" t="str">
            <v>06</v>
          </cell>
          <cell r="S244" t="str">
            <v>82154-140N3</v>
          </cell>
          <cell r="T244" t="str">
            <v>82154-140N3</v>
          </cell>
          <cell r="U244" t="str">
            <v>8/29</v>
          </cell>
          <cell r="V244" t="str">
            <v>06</v>
          </cell>
          <cell r="W244" t="str">
            <v>82154-140N3</v>
          </cell>
          <cell r="X244" t="str">
            <v>82154-140N3</v>
          </cell>
          <cell r="Y244" t="str">
            <v>8/29</v>
          </cell>
        </row>
        <row r="245">
          <cell r="E245" t="str">
            <v>82154-12280</v>
          </cell>
          <cell r="F245" t="str">
            <v>WIRE RR DOOR NO.2</v>
          </cell>
          <cell r="G245" t="str">
            <v>BEL</v>
          </cell>
          <cell r="H245" t="str">
            <v>8200</v>
          </cell>
          <cell r="I245" t="str">
            <v>1410</v>
          </cell>
          <cell r="J245" t="str">
            <v>NJ-5G</v>
          </cell>
          <cell r="K245" t="str">
            <v>DDB30</v>
          </cell>
          <cell r="L245">
            <v>8200</v>
          </cell>
          <cell r="M245" t="str">
            <v>14</v>
          </cell>
          <cell r="N245" t="str">
            <v>a</v>
          </cell>
          <cell r="O245" t="str">
            <v>a</v>
          </cell>
          <cell r="P245" t="str">
            <v>a</v>
          </cell>
          <cell r="Q245" t="str">
            <v>a</v>
          </cell>
          <cell r="R245" t="str">
            <v>a</v>
          </cell>
          <cell r="S245" t="str">
            <v>a</v>
          </cell>
          <cell r="T245" t="str">
            <v>a</v>
          </cell>
          <cell r="U245" t="str">
            <v>a</v>
          </cell>
          <cell r="V245" t="str">
            <v>a</v>
          </cell>
          <cell r="W245" t="str">
            <v>a</v>
          </cell>
          <cell r="X245" t="str">
            <v>a</v>
          </cell>
          <cell r="Y245" t="str">
            <v>a</v>
          </cell>
        </row>
        <row r="246">
          <cell r="E246" t="str">
            <v>82161-1L520</v>
          </cell>
          <cell r="F246" t="str">
            <v>WIRE FLOOR</v>
          </cell>
          <cell r="G246" t="str">
            <v>BEL</v>
          </cell>
          <cell r="H246" t="str">
            <v>8200</v>
          </cell>
          <cell r="I246" t="str">
            <v>1636</v>
          </cell>
          <cell r="J246" t="str">
            <v>NJ-5G</v>
          </cell>
          <cell r="K246" t="str">
            <v>DDB30</v>
          </cell>
          <cell r="L246">
            <v>8200</v>
          </cell>
          <cell r="M246" t="str">
            <v>16</v>
          </cell>
          <cell r="N246" t="str">
            <v>12</v>
          </cell>
          <cell r="O246" t="str">
            <v>82161-140NB</v>
          </cell>
          <cell r="P246" t="str">
            <v>82161-140NB</v>
          </cell>
          <cell r="Q246" t="str">
            <v>8/29</v>
          </cell>
          <cell r="R246" t="str">
            <v>12</v>
          </cell>
          <cell r="S246" t="str">
            <v>82161-140NB</v>
          </cell>
          <cell r="T246" t="str">
            <v>82161-140NB</v>
          </cell>
          <cell r="U246" t="str">
            <v>8/29</v>
          </cell>
          <cell r="V246" t="str">
            <v>12</v>
          </cell>
          <cell r="W246" t="str">
            <v>82161-140NB</v>
          </cell>
          <cell r="X246" t="str">
            <v>82161-140NB</v>
          </cell>
          <cell r="Y246" t="str">
            <v>8/29</v>
          </cell>
        </row>
        <row r="247">
          <cell r="E247" t="str">
            <v>82171-12500</v>
          </cell>
          <cell r="F247" t="str">
            <v>WIRE ROOF</v>
          </cell>
          <cell r="G247" t="str">
            <v>BEL</v>
          </cell>
          <cell r="H247" t="str">
            <v>8200</v>
          </cell>
          <cell r="I247" t="str">
            <v>2005</v>
          </cell>
          <cell r="J247" t="str">
            <v>NJ-5G</v>
          </cell>
          <cell r="K247" t="str">
            <v>DDB30</v>
          </cell>
          <cell r="L247">
            <v>8200</v>
          </cell>
          <cell r="M247" t="str">
            <v>20</v>
          </cell>
          <cell r="N247" t="str">
            <v>05</v>
          </cell>
          <cell r="O247" t="str">
            <v>82171-140N4</v>
          </cell>
          <cell r="P247" t="str">
            <v>82171-140N4</v>
          </cell>
          <cell r="Q247" t="str">
            <v>8/29</v>
          </cell>
          <cell r="R247" t="str">
            <v>05</v>
          </cell>
          <cell r="S247" t="str">
            <v>82171-140N4</v>
          </cell>
          <cell r="T247" t="str">
            <v>82171-140N4</v>
          </cell>
          <cell r="U247" t="str">
            <v>8/29</v>
          </cell>
          <cell r="V247" t="str">
            <v>05</v>
          </cell>
          <cell r="W247" t="str">
            <v>82171-140N4</v>
          </cell>
          <cell r="X247" t="str">
            <v>82171-140N4</v>
          </cell>
          <cell r="Y247" t="str">
            <v>8/29</v>
          </cell>
        </row>
        <row r="248">
          <cell r="E248" t="str">
            <v>82187-12150</v>
          </cell>
          <cell r="F248" t="str">
            <v>WIRE RR WINDOW NO.2</v>
          </cell>
          <cell r="G248" t="str">
            <v>BEL</v>
          </cell>
          <cell r="H248" t="str">
            <v>8200</v>
          </cell>
          <cell r="I248" t="str">
            <v>2701</v>
          </cell>
          <cell r="J248" t="str">
            <v>NJ-5G</v>
          </cell>
          <cell r="K248" t="str">
            <v>DDB30</v>
          </cell>
          <cell r="L248">
            <v>8200</v>
          </cell>
          <cell r="M248" t="str">
            <v>27</v>
          </cell>
          <cell r="N248" t="str">
            <v>01</v>
          </cell>
          <cell r="O248" t="str">
            <v>82187-140N0</v>
          </cell>
          <cell r="P248" t="str">
            <v>82187-140N0</v>
          </cell>
          <cell r="Q248" t="str">
            <v>8/29</v>
          </cell>
          <cell r="R248" t="str">
            <v>01</v>
          </cell>
          <cell r="S248" t="str">
            <v>82187-140N0</v>
          </cell>
          <cell r="T248" t="str">
            <v>82187-140N0</v>
          </cell>
          <cell r="U248" t="str">
            <v>8/29</v>
          </cell>
          <cell r="V248" t="str">
            <v>01</v>
          </cell>
          <cell r="W248" t="str">
            <v>82187-140N0</v>
          </cell>
          <cell r="X248" t="str">
            <v>82187-140N0</v>
          </cell>
          <cell r="Y248" t="str">
            <v>8/29</v>
          </cell>
        </row>
        <row r="249">
          <cell r="E249" t="str">
            <v>82672-12230</v>
          </cell>
          <cell r="F249" t="str">
            <v>COVER JUNCTION BLOCK</v>
          </cell>
          <cell r="H249" t="str">
            <v>8260</v>
          </cell>
          <cell r="J249" t="str">
            <v>NJ-5G</v>
          </cell>
          <cell r="K249" t="str">
            <v>DDB30</v>
          </cell>
          <cell r="L249">
            <v>8260</v>
          </cell>
          <cell r="M249" t="str">
            <v>01</v>
          </cell>
          <cell r="N249" t="str">
            <v>01</v>
          </cell>
          <cell r="O249" t="str">
            <v>82662-140N0</v>
          </cell>
          <cell r="P249" t="str">
            <v>82662-12010</v>
          </cell>
          <cell r="Q249" t="str">
            <v>9/30</v>
          </cell>
          <cell r="R249" t="str">
            <v>01</v>
          </cell>
          <cell r="S249" t="str">
            <v>82662-140N0</v>
          </cell>
          <cell r="T249" t="str">
            <v>82662-12010</v>
          </cell>
          <cell r="U249" t="str">
            <v>9/30</v>
          </cell>
          <cell r="V249" t="str">
            <v>01</v>
          </cell>
          <cell r="W249" t="str">
            <v>82662-140N0</v>
          </cell>
          <cell r="X249" t="str">
            <v>82662-12010</v>
          </cell>
          <cell r="Y249" t="str">
            <v>9/30</v>
          </cell>
        </row>
        <row r="250">
          <cell r="E250" t="str">
            <v>82672-12241</v>
          </cell>
          <cell r="F250" t="str">
            <v>COVER JUNCTION BLOCK</v>
          </cell>
          <cell r="G250" t="str">
            <v>SPEL</v>
          </cell>
          <cell r="H250" t="str">
            <v>8260</v>
          </cell>
          <cell r="I250" t="str">
            <v>0101</v>
          </cell>
          <cell r="J250" t="str">
            <v>NJ-5G</v>
          </cell>
          <cell r="K250" t="str">
            <v>DDB30</v>
          </cell>
          <cell r="L250">
            <v>8260</v>
          </cell>
          <cell r="M250" t="str">
            <v>01</v>
          </cell>
          <cell r="N250" t="str">
            <v>a</v>
          </cell>
          <cell r="O250" t="str">
            <v>a</v>
          </cell>
          <cell r="P250" t="str">
            <v>a</v>
          </cell>
          <cell r="Q250" t="str">
            <v>a</v>
          </cell>
          <cell r="R250" t="str">
            <v>a</v>
          </cell>
          <cell r="S250" t="str">
            <v>a</v>
          </cell>
          <cell r="T250" t="str">
            <v>a</v>
          </cell>
          <cell r="U250" t="str">
            <v>a</v>
          </cell>
          <cell r="V250" t="str">
            <v>a</v>
          </cell>
          <cell r="W250" t="str">
            <v>a</v>
          </cell>
          <cell r="X250" t="str">
            <v>a</v>
          </cell>
          <cell r="Y250" t="str">
            <v>a</v>
          </cell>
        </row>
        <row r="251">
          <cell r="E251" t="str">
            <v>82672-12251</v>
          </cell>
          <cell r="F251" t="str">
            <v>COVER JUNCTION BLOCK</v>
          </cell>
          <cell r="G251" t="str">
            <v>SPEL</v>
          </cell>
          <cell r="H251">
            <v>8260</v>
          </cell>
          <cell r="I251" t="str">
            <v>0102</v>
          </cell>
          <cell r="J251" t="str">
            <v>NJ-5G</v>
          </cell>
          <cell r="K251" t="str">
            <v>DDB30</v>
          </cell>
          <cell r="L251">
            <v>8260</v>
          </cell>
          <cell r="M251" t="str">
            <v>01</v>
          </cell>
          <cell r="N251" t="str">
            <v>a</v>
          </cell>
          <cell r="O251" t="str">
            <v>a</v>
          </cell>
          <cell r="P251" t="str">
            <v>a</v>
          </cell>
          <cell r="Q251" t="str">
            <v>a</v>
          </cell>
          <cell r="R251" t="str">
            <v>a</v>
          </cell>
          <cell r="S251" t="str">
            <v>a</v>
          </cell>
          <cell r="T251" t="str">
            <v>a</v>
          </cell>
          <cell r="U251" t="str">
            <v>a</v>
          </cell>
          <cell r="V251" t="str">
            <v>a</v>
          </cell>
          <cell r="W251" t="str">
            <v>a</v>
          </cell>
          <cell r="X251" t="str">
            <v>a</v>
          </cell>
          <cell r="Y251" t="str">
            <v>a</v>
          </cell>
        </row>
        <row r="252">
          <cell r="E252" t="str">
            <v>82711-12770</v>
          </cell>
          <cell r="F252" t="str">
            <v>CLAMP WIRING HARNESS</v>
          </cell>
          <cell r="L252" t="str">
            <v>8200</v>
          </cell>
          <cell r="M252" t="str">
            <v>NO APPLUCATION FOR 140N</v>
          </cell>
        </row>
        <row r="253">
          <cell r="E253" t="str">
            <v>82715-12120</v>
          </cell>
          <cell r="F253" t="str">
            <v>BKT WIRING HARNESS CLAMP</v>
          </cell>
          <cell r="G253" t="str">
            <v>OMAR JIBRAN</v>
          </cell>
          <cell r="H253" t="str">
            <v>8200</v>
          </cell>
          <cell r="I253" t="str">
            <v>0340</v>
          </cell>
          <cell r="J253" t="str">
            <v>NJ-5G</v>
          </cell>
          <cell r="K253" t="str">
            <v>DDB30</v>
          </cell>
          <cell r="L253">
            <v>8200</v>
          </cell>
          <cell r="M253" t="str">
            <v>03</v>
          </cell>
          <cell r="O253" t="str">
            <v>82715-140N0</v>
          </cell>
          <cell r="P253" t="str">
            <v>82715-12160</v>
          </cell>
          <cell r="Q253" t="str">
            <v>9/30</v>
          </cell>
          <cell r="S253" t="str">
            <v>82715-140N0</v>
          </cell>
          <cell r="T253" t="str">
            <v>82715-12160</v>
          </cell>
          <cell r="U253" t="str">
            <v>9/30</v>
          </cell>
          <cell r="W253" t="str">
            <v>82715-140N0</v>
          </cell>
          <cell r="X253" t="str">
            <v>82715-12160</v>
          </cell>
          <cell r="Y253" t="str">
            <v>9/30</v>
          </cell>
        </row>
        <row r="254">
          <cell r="E254" t="str">
            <v>82715-12160</v>
          </cell>
          <cell r="F254" t="str">
            <v>BKT WIRING HARNESS CLAMP</v>
          </cell>
          <cell r="G254" t="str">
            <v>ALI BROTHERS</v>
          </cell>
          <cell r="H254" t="str">
            <v>8200</v>
          </cell>
          <cell r="I254" t="str">
            <v>1049/1050/1058</v>
          </cell>
          <cell r="J254" t="str">
            <v>NJ-5G</v>
          </cell>
          <cell r="K254" t="str">
            <v>DDB30</v>
          </cell>
          <cell r="L254">
            <v>8200</v>
          </cell>
          <cell r="M254" t="str">
            <v>03</v>
          </cell>
          <cell r="N254" t="str">
            <v>a</v>
          </cell>
          <cell r="O254" t="str">
            <v>a</v>
          </cell>
          <cell r="P254" t="str">
            <v>a</v>
          </cell>
          <cell r="Q254" t="str">
            <v>a</v>
          </cell>
          <cell r="R254" t="str">
            <v>a</v>
          </cell>
          <cell r="S254" t="str">
            <v>a</v>
          </cell>
          <cell r="T254" t="str">
            <v>a</v>
          </cell>
          <cell r="U254" t="str">
            <v>a</v>
          </cell>
          <cell r="V254" t="str">
            <v>a</v>
          </cell>
          <cell r="W254" t="str">
            <v>a</v>
          </cell>
          <cell r="X254" t="str">
            <v>a</v>
          </cell>
          <cell r="Y254" t="str">
            <v>a</v>
          </cell>
        </row>
        <row r="255">
          <cell r="E255" t="str">
            <v>82715-12190</v>
          </cell>
          <cell r="F255" t="str">
            <v>BRACKET WIRING HARNESS CLAMP</v>
          </cell>
          <cell r="H255" t="str">
            <v>8200</v>
          </cell>
          <cell r="J255" t="str">
            <v>NJ-5G</v>
          </cell>
          <cell r="K255" t="str">
            <v>DDB30</v>
          </cell>
          <cell r="L255">
            <v>8200</v>
          </cell>
          <cell r="M255" t="str">
            <v>03</v>
          </cell>
          <cell r="N255" t="str">
            <v>a</v>
          </cell>
          <cell r="O255" t="str">
            <v>a</v>
          </cell>
          <cell r="P255" t="str">
            <v>a</v>
          </cell>
          <cell r="Q255" t="str">
            <v>a</v>
          </cell>
          <cell r="R255" t="str">
            <v>a</v>
          </cell>
          <cell r="S255" t="str">
            <v>a</v>
          </cell>
          <cell r="T255" t="str">
            <v>a</v>
          </cell>
          <cell r="U255" t="str">
            <v>a</v>
          </cell>
          <cell r="V255" t="str">
            <v>a</v>
          </cell>
          <cell r="W255" t="str">
            <v>a</v>
          </cell>
          <cell r="X255" t="str">
            <v>a</v>
          </cell>
          <cell r="Y255" t="str">
            <v>a</v>
          </cell>
        </row>
        <row r="256">
          <cell r="E256" t="str">
            <v>82715-12200</v>
          </cell>
          <cell r="F256" t="str">
            <v>BKT WIRING HARNESS CLAMP</v>
          </cell>
          <cell r="G256" t="str">
            <v>ALI BROTHERS</v>
          </cell>
          <cell r="H256" t="str">
            <v>8200</v>
          </cell>
          <cell r="I256" t="str">
            <v>0340/033C/033D/033P</v>
          </cell>
          <cell r="J256" t="str">
            <v>NJ-5G</v>
          </cell>
          <cell r="K256" t="str">
            <v>DDB30</v>
          </cell>
          <cell r="L256">
            <v>8200</v>
          </cell>
          <cell r="M256" t="str">
            <v>03</v>
          </cell>
          <cell r="N256" t="str">
            <v>a</v>
          </cell>
          <cell r="O256" t="str">
            <v>a</v>
          </cell>
          <cell r="P256" t="str">
            <v>a</v>
          </cell>
          <cell r="Q256" t="str">
            <v>a</v>
          </cell>
          <cell r="R256" t="str">
            <v>a</v>
          </cell>
          <cell r="S256" t="str">
            <v>a</v>
          </cell>
          <cell r="T256" t="str">
            <v>a</v>
          </cell>
          <cell r="U256" t="str">
            <v>a</v>
          </cell>
          <cell r="V256" t="str">
            <v>a</v>
          </cell>
          <cell r="W256" t="str">
            <v>a</v>
          </cell>
          <cell r="X256" t="str">
            <v>a</v>
          </cell>
          <cell r="Y256" t="str">
            <v>a</v>
          </cell>
        </row>
        <row r="257">
          <cell r="E257" t="str">
            <v>82821-12290</v>
          </cell>
          <cell r="F257" t="str">
            <v>COVER  CONNECTOR</v>
          </cell>
          <cell r="H257" t="str">
            <v>8200</v>
          </cell>
          <cell r="J257" t="str">
            <v>NJ-5G</v>
          </cell>
          <cell r="K257" t="str">
            <v>DDB30</v>
          </cell>
          <cell r="L257">
            <v>8200</v>
          </cell>
          <cell r="M257" t="str">
            <v>05</v>
          </cell>
          <cell r="N257" t="str">
            <v>01</v>
          </cell>
          <cell r="O257" t="str">
            <v>82821-12290</v>
          </cell>
          <cell r="P257" t="str">
            <v>82821-12290</v>
          </cell>
          <cell r="Q257" t="str">
            <v>9/30</v>
          </cell>
          <cell r="R257" t="str">
            <v>01</v>
          </cell>
          <cell r="S257" t="str">
            <v>82821-12290</v>
          </cell>
          <cell r="T257" t="str">
            <v>82821-12290</v>
          </cell>
          <cell r="U257" t="str">
            <v>9/30</v>
          </cell>
          <cell r="V257" t="str">
            <v>01</v>
          </cell>
          <cell r="W257" t="str">
            <v>82821-12290</v>
          </cell>
          <cell r="X257" t="str">
            <v>82821-12290</v>
          </cell>
          <cell r="Y257" t="str">
            <v>9/30</v>
          </cell>
        </row>
        <row r="258">
          <cell r="E258" t="str">
            <v/>
          </cell>
        </row>
        <row r="259">
          <cell r="E259" t="str">
            <v/>
          </cell>
          <cell r="G259" t="str">
            <v xml:space="preserve">DATA FROM MR. S. FURUYA </v>
          </cell>
        </row>
        <row r="260">
          <cell r="E260" t="str">
            <v>17410-64651</v>
          </cell>
          <cell r="F260" t="str">
            <v>PIPE ASSY,EXHAUST,FR</v>
          </cell>
          <cell r="G260" t="str">
            <v>LOADS</v>
          </cell>
          <cell r="H260">
            <v>1740</v>
          </cell>
          <cell r="I260" t="str">
            <v>0129</v>
          </cell>
          <cell r="J260" t="str">
            <v>BJ-1G</v>
          </cell>
          <cell r="K260" t="str">
            <v>DD640</v>
          </cell>
          <cell r="L260">
            <v>1740</v>
          </cell>
          <cell r="M260">
            <v>1</v>
          </cell>
          <cell r="N260">
            <v>3</v>
          </cell>
          <cell r="O260" t="str">
            <v>174110-140N1</v>
          </cell>
          <cell r="P260" t="str">
            <v>174110-140N1</v>
          </cell>
          <cell r="Q260" t="str">
            <v>SEP. 30</v>
          </cell>
          <cell r="R260">
            <v>5</v>
          </cell>
          <cell r="S260" t="str">
            <v>17410-140N6</v>
          </cell>
          <cell r="T260" t="str">
            <v>17410-140N6</v>
          </cell>
          <cell r="U260" t="str">
            <v>SEP. 30</v>
          </cell>
          <cell r="V260">
            <v>5</v>
          </cell>
          <cell r="W260" t="str">
            <v>17410-140N6</v>
          </cell>
          <cell r="X260" t="str">
            <v>17410-140N6</v>
          </cell>
          <cell r="Y260" t="str">
            <v>SEP. 30</v>
          </cell>
        </row>
        <row r="261">
          <cell r="E261" t="str">
            <v>17420-64250</v>
          </cell>
          <cell r="F261" t="str">
            <v>PIPE ASSY,EXHAUST,CTR</v>
          </cell>
          <cell r="G261" t="str">
            <v>LOADS</v>
          </cell>
          <cell r="H261">
            <v>1740</v>
          </cell>
          <cell r="I261" t="str">
            <v>0323</v>
          </cell>
          <cell r="J261" t="str">
            <v>BJ-1G</v>
          </cell>
          <cell r="K261" t="str">
            <v>DD640</v>
          </cell>
          <cell r="L261" t="str">
            <v>X</v>
          </cell>
          <cell r="M261" t="str">
            <v>X</v>
          </cell>
          <cell r="N261" t="str">
            <v>X</v>
          </cell>
          <cell r="O261" t="str">
            <v>X</v>
          </cell>
          <cell r="P261" t="str">
            <v>-</v>
          </cell>
          <cell r="Q261" t="str">
            <v>-</v>
          </cell>
          <cell r="R261" t="str">
            <v>X</v>
          </cell>
          <cell r="S261" t="str">
            <v>X</v>
          </cell>
          <cell r="U261" t="str">
            <v>-</v>
          </cell>
          <cell r="V261" t="str">
            <v>X</v>
          </cell>
          <cell r="W261" t="str">
            <v>X</v>
          </cell>
          <cell r="Y261" t="str">
            <v>-</v>
          </cell>
          <cell r="Z261" t="str">
            <v>INTEGRATED TO 17410-*****</v>
          </cell>
        </row>
        <row r="262">
          <cell r="E262" t="str">
            <v>17430-6A060</v>
          </cell>
          <cell r="F262" t="str">
            <v>PIPE ASSY,EXHAUST,TAIL</v>
          </cell>
          <cell r="G262" t="str">
            <v>LOADS</v>
          </cell>
          <cell r="H262">
            <v>1740</v>
          </cell>
          <cell r="I262" t="str">
            <v>0422</v>
          </cell>
          <cell r="J262" t="str">
            <v>BJ-1G</v>
          </cell>
          <cell r="K262" t="str">
            <v>DD640</v>
          </cell>
          <cell r="L262">
            <v>1740</v>
          </cell>
          <cell r="M262">
            <v>3</v>
          </cell>
          <cell r="N262">
            <v>1</v>
          </cell>
          <cell r="O262" t="str">
            <v>17430-140N0</v>
          </cell>
          <cell r="P262" t="str">
            <v>17430-140N0</v>
          </cell>
          <cell r="Q262" t="str">
            <v>SEP. 30</v>
          </cell>
          <cell r="R262">
            <v>2</v>
          </cell>
          <cell r="S262" t="str">
            <v>17430-140N0</v>
          </cell>
          <cell r="T262" t="str">
            <v>17430-140N0</v>
          </cell>
          <cell r="U262" t="str">
            <v>SEP. 30</v>
          </cell>
          <cell r="V262">
            <v>2</v>
          </cell>
          <cell r="W262" t="str">
            <v>17430-140N0</v>
          </cell>
          <cell r="X262" t="str">
            <v>17430-140N0</v>
          </cell>
          <cell r="Y262" t="str">
            <v>SEP. 30</v>
          </cell>
        </row>
        <row r="263">
          <cell r="E263" t="str">
            <v/>
          </cell>
        </row>
        <row r="264">
          <cell r="E264" t="str">
            <v>52029-13010</v>
          </cell>
          <cell r="F264" t="str">
            <v>R/F S/A FR BUMPER UPR</v>
          </cell>
          <cell r="G264" t="str">
            <v>ALI BROTHERS</v>
          </cell>
          <cell r="H264">
            <v>5210</v>
          </cell>
          <cell r="I264" t="str">
            <v>0103</v>
          </cell>
          <cell r="J264" t="str">
            <v>BJ-1G</v>
          </cell>
          <cell r="K264" t="str">
            <v>X</v>
          </cell>
          <cell r="L264" t="str">
            <v>X</v>
          </cell>
          <cell r="M264" t="str">
            <v>X</v>
          </cell>
          <cell r="N264" t="str">
            <v>X</v>
          </cell>
          <cell r="O264" t="str">
            <v>X</v>
          </cell>
          <cell r="P264" t="str">
            <v>-</v>
          </cell>
          <cell r="Q264" t="str">
            <v>-</v>
          </cell>
          <cell r="R264" t="str">
            <v>X</v>
          </cell>
          <cell r="S264" t="str">
            <v>X</v>
          </cell>
          <cell r="U264" t="str">
            <v>-</v>
          </cell>
          <cell r="V264" t="str">
            <v>X</v>
          </cell>
          <cell r="W264" t="str">
            <v>X</v>
          </cell>
          <cell r="Y264" t="str">
            <v>-</v>
          </cell>
          <cell r="Z264" t="str">
            <v>INTEGRATED TO FR BUMPER</v>
          </cell>
        </row>
        <row r="265">
          <cell r="E265" t="str">
            <v>53101-1A060</v>
          </cell>
          <cell r="F265" t="str">
            <v>GRILLE S/A RADIATOR</v>
          </cell>
          <cell r="G265" t="str">
            <v>OMAR JIBRAN</v>
          </cell>
          <cell r="H265">
            <v>5310</v>
          </cell>
          <cell r="I265" t="str">
            <v>0105</v>
          </cell>
          <cell r="J265" t="str">
            <v>BJ-1G</v>
          </cell>
          <cell r="K265" t="str">
            <v>DD323</v>
          </cell>
          <cell r="L265">
            <v>5310</v>
          </cell>
          <cell r="M265" t="str">
            <v>01</v>
          </cell>
          <cell r="N265" t="str">
            <v>01</v>
          </cell>
          <cell r="O265" t="str">
            <v>53111-140W0</v>
          </cell>
          <cell r="P265" t="str">
            <v>53111-140W0</v>
          </cell>
          <cell r="Q265" t="str">
            <v>SEP. 30</v>
          </cell>
          <cell r="R265" t="str">
            <v>'01</v>
          </cell>
          <cell r="S265" t="str">
            <v>53111-140W0</v>
          </cell>
          <cell r="T265" t="str">
            <v>53111-140W0</v>
          </cell>
          <cell r="U265" t="str">
            <v>SEP. 30</v>
          </cell>
          <cell r="V265" t="str">
            <v>'01</v>
          </cell>
          <cell r="W265" t="str">
            <v>53111-140W0</v>
          </cell>
          <cell r="X265" t="str">
            <v>53111-140W0</v>
          </cell>
          <cell r="Y265" t="str">
            <v>SEP. 30</v>
          </cell>
        </row>
        <row r="266">
          <cell r="E266" t="str">
            <v>53526-12040</v>
          </cell>
          <cell r="F266" t="str">
            <v>PROTECTOR,HOOD LOCK RELEASE LEVER,NO.2</v>
          </cell>
          <cell r="G266" t="str">
            <v>OMAR JIBRAN</v>
          </cell>
          <cell r="H266">
            <v>5350</v>
          </cell>
          <cell r="I266" t="str">
            <v>0102</v>
          </cell>
          <cell r="J266" t="str">
            <v>BJ-1G</v>
          </cell>
          <cell r="K266" t="str">
            <v>X</v>
          </cell>
          <cell r="L266" t="str">
            <v>X</v>
          </cell>
          <cell r="M266" t="str">
            <v>X</v>
          </cell>
          <cell r="N266" t="str">
            <v>X</v>
          </cell>
          <cell r="O266" t="str">
            <v>X</v>
          </cell>
          <cell r="R266" t="str">
            <v>X</v>
          </cell>
          <cell r="S266" t="str">
            <v>X</v>
          </cell>
          <cell r="V266" t="str">
            <v>X</v>
          </cell>
          <cell r="W266" t="str">
            <v>X</v>
          </cell>
          <cell r="Z266" t="str">
            <v>INTEGRATED TO HOOD LOCK AS FUNCTION</v>
          </cell>
        </row>
        <row r="267">
          <cell r="E267" t="str">
            <v>55708-</v>
          </cell>
          <cell r="F267" t="str">
            <v>LOUVER SUB-ASSY, COWL TOP VENTILATOR RH</v>
          </cell>
          <cell r="H267">
            <v>5571</v>
          </cell>
          <cell r="I267" t="str">
            <v>0101</v>
          </cell>
          <cell r="J267" t="str">
            <v>BJ-1G</v>
          </cell>
          <cell r="K267" t="str">
            <v>DD321</v>
          </cell>
          <cell r="L267">
            <v>5571</v>
          </cell>
          <cell r="M267" t="str">
            <v>01</v>
          </cell>
          <cell r="N267" t="str">
            <v>01</v>
          </cell>
          <cell r="O267" t="str">
            <v>55708-140N0-A</v>
          </cell>
          <cell r="P267" t="str">
            <v>55708-140N0-A</v>
          </cell>
          <cell r="Q267" t="str">
            <v>SEP. 30</v>
          </cell>
          <cell r="R267" t="str">
            <v>01</v>
          </cell>
          <cell r="S267" t="str">
            <v>55708-140N0-A</v>
          </cell>
          <cell r="T267" t="str">
            <v>55708-140N0-A</v>
          </cell>
          <cell r="U267" t="str">
            <v>SEP. 30</v>
          </cell>
          <cell r="V267" t="str">
            <v>01</v>
          </cell>
          <cell r="W267" t="str">
            <v>55708-140N0-A</v>
          </cell>
          <cell r="X267" t="str">
            <v>55708-140N0-A</v>
          </cell>
          <cell r="Y267" t="str">
            <v>SEP. 30</v>
          </cell>
        </row>
        <row r="268">
          <cell r="E268" t="str">
            <v>55709-</v>
          </cell>
          <cell r="F268" t="str">
            <v>LOUVER SUB-ASSY, COWL TOP VENTILATOR LH</v>
          </cell>
          <cell r="H268">
            <v>5571</v>
          </cell>
          <cell r="I268" t="str">
            <v>0101</v>
          </cell>
          <cell r="J268" t="str">
            <v>BJ-1G</v>
          </cell>
          <cell r="K268" t="str">
            <v>DD321</v>
          </cell>
          <cell r="L268">
            <v>5571</v>
          </cell>
          <cell r="M268" t="str">
            <v>01</v>
          </cell>
          <cell r="N268" t="str">
            <v>01</v>
          </cell>
          <cell r="O268" t="str">
            <v>55709-140N0-A</v>
          </cell>
          <cell r="P268" t="str">
            <v>55709-140N0-A</v>
          </cell>
          <cell r="Q268" t="str">
            <v>SEP. 30</v>
          </cell>
          <cell r="R268" t="str">
            <v>01</v>
          </cell>
          <cell r="S268" t="str">
            <v>55709-140N0-A</v>
          </cell>
          <cell r="T268" t="str">
            <v>55709-140N0-A</v>
          </cell>
          <cell r="U268" t="str">
            <v>SEP. 30</v>
          </cell>
          <cell r="V268" t="str">
            <v>01</v>
          </cell>
          <cell r="W268" t="str">
            <v>55709-140N0-A</v>
          </cell>
          <cell r="X268" t="str">
            <v>55709-140N0-A</v>
          </cell>
          <cell r="Y268" t="str">
            <v>SEP. 30</v>
          </cell>
        </row>
        <row r="269">
          <cell r="E269" t="str">
            <v>56111-1A770</v>
          </cell>
          <cell r="F269" t="str">
            <v>GLASS WINDSHILD</v>
          </cell>
          <cell r="G269" t="str">
            <v>NSG PAKISTAN</v>
          </cell>
          <cell r="H269">
            <v>5610</v>
          </cell>
          <cell r="I269" t="str">
            <v>0117</v>
          </cell>
          <cell r="J269" t="str">
            <v>BJ-1G</v>
          </cell>
          <cell r="K269" t="str">
            <v>DD321</v>
          </cell>
          <cell r="L269">
            <v>5610</v>
          </cell>
          <cell r="M269" t="str">
            <v>X</v>
          </cell>
          <cell r="N269" t="str">
            <v>X</v>
          </cell>
          <cell r="O269" t="str">
            <v>X</v>
          </cell>
          <cell r="Q269" t="str">
            <v>-</v>
          </cell>
          <cell r="R269" t="str">
            <v>X</v>
          </cell>
          <cell r="S269" t="str">
            <v>X</v>
          </cell>
          <cell r="T269" t="str">
            <v>X</v>
          </cell>
          <cell r="U269" t="str">
            <v>-</v>
          </cell>
          <cell r="V269" t="str">
            <v>X</v>
          </cell>
          <cell r="W269" t="str">
            <v>X</v>
          </cell>
          <cell r="X269" t="str">
            <v>X</v>
          </cell>
          <cell r="Y269" t="str">
            <v>-</v>
          </cell>
          <cell r="Z269" t="str">
            <v>NSG PAKISTAN STOPPED PRODUCTION</v>
          </cell>
        </row>
        <row r="270">
          <cell r="E270" t="str">
            <v>58221-</v>
          </cell>
          <cell r="F270" t="str">
            <v>INSULATOR, CTR FLOOR HEAT, NO.1</v>
          </cell>
          <cell r="H270">
            <v>5811</v>
          </cell>
          <cell r="I270" t="str">
            <v>0101</v>
          </cell>
          <cell r="J270" t="str">
            <v>BJ-1G</v>
          </cell>
          <cell r="K270" t="str">
            <v>DD610</v>
          </cell>
          <cell r="L270">
            <v>7760</v>
          </cell>
          <cell r="M270" t="str">
            <v>02</v>
          </cell>
          <cell r="N270" t="str">
            <v>01</v>
          </cell>
          <cell r="O270" t="str">
            <v>77641-140N0</v>
          </cell>
          <cell r="P270" t="str">
            <v>77641-140N0</v>
          </cell>
          <cell r="Q270" t="str">
            <v>SEP. 30</v>
          </cell>
          <cell r="R270" t="str">
            <v>01</v>
          </cell>
          <cell r="S270" t="str">
            <v>77641-140N0</v>
          </cell>
          <cell r="T270" t="str">
            <v>77641-140N0</v>
          </cell>
          <cell r="U270" t="str">
            <v>SEP. 30</v>
          </cell>
          <cell r="V270" t="str">
            <v>01</v>
          </cell>
          <cell r="W270" t="str">
            <v>77641-140N0</v>
          </cell>
          <cell r="X270" t="str">
            <v>77641-140N0</v>
          </cell>
          <cell r="Y270" t="str">
            <v>SEP. 30</v>
          </cell>
        </row>
        <row r="271">
          <cell r="E271" t="str">
            <v>58355-12040</v>
          </cell>
          <cell r="F271" t="str">
            <v>BKT RR BUMPER ARM</v>
          </cell>
          <cell r="G271" t="str">
            <v>LUMINAIRES</v>
          </cell>
          <cell r="H271">
            <v>5830</v>
          </cell>
          <cell r="I271" t="str">
            <v>0101</v>
          </cell>
          <cell r="J271" t="str">
            <v>BJ-1G</v>
          </cell>
          <cell r="K271" t="str">
            <v>DD320</v>
          </cell>
          <cell r="L271">
            <v>5830</v>
          </cell>
          <cell r="M271" t="str">
            <v>X</v>
          </cell>
          <cell r="N271" t="str">
            <v>X</v>
          </cell>
          <cell r="O271" t="str">
            <v>X</v>
          </cell>
          <cell r="Q271" t="str">
            <v>-</v>
          </cell>
          <cell r="R271" t="str">
            <v>X</v>
          </cell>
          <cell r="S271" t="str">
            <v>X</v>
          </cell>
          <cell r="T271" t="str">
            <v>X</v>
          </cell>
          <cell r="U271" t="str">
            <v>-</v>
          </cell>
          <cell r="V271" t="str">
            <v>X</v>
          </cell>
          <cell r="W271" t="str">
            <v>X</v>
          </cell>
          <cell r="X271" t="str">
            <v>X</v>
          </cell>
          <cell r="Y271" t="str">
            <v>-</v>
          </cell>
          <cell r="Z271" t="str">
            <v>DESIGN CHANGE</v>
          </cell>
        </row>
        <row r="272">
          <cell r="E272" t="str">
            <v>62930-12120</v>
          </cell>
          <cell r="F272" t="str">
            <v>DUCT ASSY,QUATER VENT,LH</v>
          </cell>
          <cell r="G272" t="str">
            <v>THERMOSOLE</v>
          </cell>
          <cell r="H272">
            <v>6290</v>
          </cell>
          <cell r="I272" t="str">
            <v>0101</v>
          </cell>
          <cell r="J272" t="str">
            <v>BJ-1G</v>
          </cell>
          <cell r="K272" t="str">
            <v>DD321</v>
          </cell>
          <cell r="L272">
            <v>6290</v>
          </cell>
          <cell r="M272" t="str">
            <v>01</v>
          </cell>
          <cell r="N272" t="str">
            <v>01</v>
          </cell>
          <cell r="O272" t="str">
            <v>62940-33040</v>
          </cell>
          <cell r="P272" t="str">
            <v>62940-33040</v>
          </cell>
          <cell r="Q272" t="str">
            <v>SEP. 30</v>
          </cell>
          <cell r="R272" t="str">
            <v>01</v>
          </cell>
          <cell r="S272" t="str">
            <v>62940-33040</v>
          </cell>
          <cell r="T272" t="str">
            <v>62940-33040</v>
          </cell>
          <cell r="U272" t="str">
            <v>SEP. 30</v>
          </cell>
          <cell r="V272" t="str">
            <v>01</v>
          </cell>
          <cell r="W272" t="str">
            <v>62940-33040</v>
          </cell>
          <cell r="X272" t="str">
            <v>62940-33040</v>
          </cell>
          <cell r="Y272" t="str">
            <v>SEP. 30</v>
          </cell>
        </row>
        <row r="273">
          <cell r="E273" t="str">
            <v>64640-</v>
          </cell>
          <cell r="F273" t="str">
            <v>OPENER ASSY, LUGGAGE DOOR LOCK</v>
          </cell>
          <cell r="H273">
            <v>6460</v>
          </cell>
          <cell r="I273" t="str">
            <v>0301</v>
          </cell>
          <cell r="J273" t="str">
            <v>BJ-1G</v>
          </cell>
          <cell r="K273" t="str">
            <v>DD620</v>
          </cell>
          <cell r="L273">
            <v>6460</v>
          </cell>
          <cell r="M273" t="str">
            <v>03</v>
          </cell>
          <cell r="N273" t="str">
            <v>01</v>
          </cell>
          <cell r="O273" t="str">
            <v>64606-12060-D</v>
          </cell>
          <cell r="P273" t="str">
            <v>64606-12060-D</v>
          </cell>
          <cell r="Q273" t="str">
            <v>SEP. 30</v>
          </cell>
          <cell r="R273" t="str">
            <v>01</v>
          </cell>
          <cell r="S273" t="str">
            <v>64606-12060-D</v>
          </cell>
          <cell r="T273" t="str">
            <v>64606-12060-D</v>
          </cell>
          <cell r="U273" t="str">
            <v>SEP. 30</v>
          </cell>
          <cell r="V273" t="str">
            <v>01</v>
          </cell>
          <cell r="W273" t="str">
            <v>64606-12060-D</v>
          </cell>
          <cell r="X273" t="str">
            <v>64606-12060-D</v>
          </cell>
          <cell r="Y273" t="str">
            <v>SEP. 30</v>
          </cell>
        </row>
        <row r="274">
          <cell r="E274" t="str">
            <v>64610-</v>
          </cell>
          <cell r="F274" t="str">
            <v>LOCK ASSY, LUGGAGE COMPARTMENT</v>
          </cell>
          <cell r="H274">
            <v>6460</v>
          </cell>
          <cell r="I274" t="str">
            <v>0102</v>
          </cell>
          <cell r="J274" t="str">
            <v>BJ-1G</v>
          </cell>
          <cell r="K274" t="str">
            <v>DD620</v>
          </cell>
          <cell r="L274">
            <v>6460</v>
          </cell>
          <cell r="M274" t="str">
            <v>01</v>
          </cell>
          <cell r="N274" t="str">
            <v>02</v>
          </cell>
          <cell r="O274" t="str">
            <v>64610-140N1</v>
          </cell>
          <cell r="P274" t="str">
            <v>64610-140N1</v>
          </cell>
          <cell r="Q274" t="str">
            <v>SEP. 30</v>
          </cell>
          <cell r="R274" t="str">
            <v>02</v>
          </cell>
          <cell r="S274" t="str">
            <v>64610-140N1</v>
          </cell>
          <cell r="T274" t="str">
            <v>64610-140N1</v>
          </cell>
          <cell r="U274" t="str">
            <v>SEP. 30</v>
          </cell>
          <cell r="V274" t="str">
            <v>02</v>
          </cell>
          <cell r="W274" t="str">
            <v>64610-140N1</v>
          </cell>
          <cell r="X274" t="str">
            <v>64610-140N1</v>
          </cell>
          <cell r="Y274" t="str">
            <v>SEP. 30</v>
          </cell>
        </row>
        <row r="275">
          <cell r="E275" t="str">
            <v>64811-1E270</v>
          </cell>
          <cell r="F275" t="str">
            <v>GLASS BACK WINDOW</v>
          </cell>
          <cell r="G275" t="str">
            <v>NSG PAKISTAN</v>
          </cell>
          <cell r="H275">
            <v>6480</v>
          </cell>
          <cell r="I275" t="str">
            <v>0118</v>
          </cell>
          <cell r="J275" t="str">
            <v>BJ-1G</v>
          </cell>
          <cell r="K275" t="str">
            <v>DD321</v>
          </cell>
          <cell r="L275">
            <v>6480</v>
          </cell>
          <cell r="M275" t="str">
            <v>X</v>
          </cell>
          <cell r="N275" t="str">
            <v>X</v>
          </cell>
          <cell r="O275" t="str">
            <v>X</v>
          </cell>
          <cell r="Q275" t="str">
            <v>-</v>
          </cell>
          <cell r="R275" t="str">
            <v>X</v>
          </cell>
          <cell r="S275" t="str">
            <v>X</v>
          </cell>
          <cell r="T275" t="str">
            <v>X</v>
          </cell>
          <cell r="U275" t="str">
            <v>-</v>
          </cell>
          <cell r="V275" t="str">
            <v>X</v>
          </cell>
          <cell r="W275" t="str">
            <v>X</v>
          </cell>
          <cell r="X275" t="str">
            <v>X</v>
          </cell>
          <cell r="Y275" t="str">
            <v>-</v>
          </cell>
          <cell r="Z275" t="str">
            <v>NSG PAKISTAN STOPPED PRODUCTION</v>
          </cell>
        </row>
        <row r="276">
          <cell r="E276" t="str">
            <v>68101-1A410</v>
          </cell>
          <cell r="F276" t="str">
            <v>GLASS S/A FR DOOR RH</v>
          </cell>
          <cell r="G276" t="str">
            <v>NSG PAKISTAN</v>
          </cell>
          <cell r="H276">
            <v>6810</v>
          </cell>
          <cell r="I276" t="str">
            <v>0107</v>
          </cell>
          <cell r="J276" t="str">
            <v>BJ-1G</v>
          </cell>
          <cell r="K276" t="str">
            <v>DD321</v>
          </cell>
          <cell r="L276">
            <v>6480</v>
          </cell>
          <cell r="M276" t="str">
            <v>X</v>
          </cell>
          <cell r="N276" t="str">
            <v>X</v>
          </cell>
          <cell r="O276" t="str">
            <v>X</v>
          </cell>
          <cell r="Q276" t="str">
            <v>-</v>
          </cell>
          <cell r="R276" t="str">
            <v>X</v>
          </cell>
          <cell r="S276" t="str">
            <v>X</v>
          </cell>
          <cell r="T276" t="str">
            <v>X</v>
          </cell>
          <cell r="U276" t="str">
            <v>-</v>
          </cell>
          <cell r="V276" t="str">
            <v>X</v>
          </cell>
          <cell r="W276" t="str">
            <v>X</v>
          </cell>
          <cell r="X276" t="str">
            <v>X</v>
          </cell>
          <cell r="Y276" t="str">
            <v>-</v>
          </cell>
          <cell r="Z276" t="str">
            <v>NSG PAKISTAN STOPPED PRODUCTION</v>
          </cell>
        </row>
        <row r="277">
          <cell r="E277" t="str">
            <v>68102-1A410</v>
          </cell>
          <cell r="F277" t="str">
            <v>GLASS S/A FR DOOR LH</v>
          </cell>
          <cell r="G277" t="str">
            <v>NSG PAKISTAN</v>
          </cell>
          <cell r="H277">
            <v>6810</v>
          </cell>
          <cell r="I277" t="str">
            <v>0107</v>
          </cell>
          <cell r="J277" t="str">
            <v>BJ-1G</v>
          </cell>
          <cell r="K277" t="str">
            <v>DD321</v>
          </cell>
          <cell r="L277">
            <v>6480</v>
          </cell>
          <cell r="M277" t="str">
            <v>X</v>
          </cell>
          <cell r="N277" t="str">
            <v>X</v>
          </cell>
          <cell r="O277" t="str">
            <v>X</v>
          </cell>
          <cell r="Q277" t="str">
            <v>-</v>
          </cell>
          <cell r="R277" t="str">
            <v>X</v>
          </cell>
          <cell r="S277" t="str">
            <v>X</v>
          </cell>
          <cell r="T277" t="str">
            <v>X</v>
          </cell>
          <cell r="U277" t="str">
            <v>-</v>
          </cell>
          <cell r="V277" t="str">
            <v>X</v>
          </cell>
          <cell r="W277" t="str">
            <v>X</v>
          </cell>
          <cell r="X277" t="str">
            <v>X</v>
          </cell>
          <cell r="Y277" t="str">
            <v>-</v>
          </cell>
          <cell r="Z277" t="str">
            <v>NSG PAKISTAN STOPPED PRODUCTION</v>
          </cell>
        </row>
        <row r="278">
          <cell r="E278" t="str">
            <v>68103-12650</v>
          </cell>
          <cell r="F278" t="str">
            <v>GLASS S/A RR DOOR RH</v>
          </cell>
          <cell r="G278" t="str">
            <v>NSG PAKISTAN</v>
          </cell>
          <cell r="H278">
            <v>6810</v>
          </cell>
          <cell r="I278" t="str">
            <v>0206</v>
          </cell>
          <cell r="J278" t="str">
            <v>BJ-1G</v>
          </cell>
          <cell r="K278" t="str">
            <v>DD321</v>
          </cell>
          <cell r="L278">
            <v>6480</v>
          </cell>
          <cell r="M278" t="str">
            <v>X</v>
          </cell>
          <cell r="N278" t="str">
            <v>X</v>
          </cell>
          <cell r="O278" t="str">
            <v>X</v>
          </cell>
          <cell r="Q278" t="str">
            <v>-</v>
          </cell>
          <cell r="R278" t="str">
            <v>X</v>
          </cell>
          <cell r="S278" t="str">
            <v>X</v>
          </cell>
          <cell r="T278" t="str">
            <v>X</v>
          </cell>
          <cell r="U278" t="str">
            <v>-</v>
          </cell>
          <cell r="V278" t="str">
            <v>X</v>
          </cell>
          <cell r="W278" t="str">
            <v>X</v>
          </cell>
          <cell r="X278" t="str">
            <v>X</v>
          </cell>
          <cell r="Y278" t="str">
            <v>-</v>
          </cell>
          <cell r="Z278" t="str">
            <v>NSG PAKISTAN STOPPED PRODUCTION</v>
          </cell>
        </row>
        <row r="279">
          <cell r="E279" t="str">
            <v>68104-12630</v>
          </cell>
          <cell r="F279" t="str">
            <v>GLASS S/A RR DOOR LH</v>
          </cell>
          <cell r="G279" t="str">
            <v>NSG PAKISTAN</v>
          </cell>
          <cell r="H279">
            <v>6810</v>
          </cell>
          <cell r="I279" t="str">
            <v>0206</v>
          </cell>
          <cell r="J279" t="str">
            <v>BJ-1G</v>
          </cell>
          <cell r="K279" t="str">
            <v>DD321</v>
          </cell>
          <cell r="L279">
            <v>6480</v>
          </cell>
          <cell r="M279" t="str">
            <v>X</v>
          </cell>
          <cell r="N279" t="str">
            <v>X</v>
          </cell>
          <cell r="O279" t="str">
            <v>X</v>
          </cell>
          <cell r="Q279" t="str">
            <v>-</v>
          </cell>
          <cell r="R279" t="str">
            <v>X</v>
          </cell>
          <cell r="S279" t="str">
            <v>X</v>
          </cell>
          <cell r="T279" t="str">
            <v>X</v>
          </cell>
          <cell r="U279" t="str">
            <v>-</v>
          </cell>
          <cell r="V279" t="str">
            <v>X</v>
          </cell>
          <cell r="W279" t="str">
            <v>X</v>
          </cell>
          <cell r="X279" t="str">
            <v>X</v>
          </cell>
          <cell r="Y279" t="str">
            <v>-</v>
          </cell>
          <cell r="Z279" t="str">
            <v>NSG PAKISTAN STOPPED PRODUCTION</v>
          </cell>
        </row>
        <row r="280">
          <cell r="E280" t="str">
            <v>68123-12700</v>
          </cell>
          <cell r="F280" t="str">
            <v>GLASS RR DOOR QUARTER WINDOW RH</v>
          </cell>
          <cell r="G280" t="str">
            <v>NSG PAKISTAN</v>
          </cell>
          <cell r="H280">
            <v>6810</v>
          </cell>
          <cell r="I280" t="str">
            <v>0206</v>
          </cell>
          <cell r="J280" t="str">
            <v>BJ-1G</v>
          </cell>
          <cell r="K280" t="str">
            <v>DD321</v>
          </cell>
          <cell r="L280">
            <v>6480</v>
          </cell>
          <cell r="M280" t="str">
            <v>X</v>
          </cell>
          <cell r="N280" t="str">
            <v>X</v>
          </cell>
          <cell r="O280" t="str">
            <v>X</v>
          </cell>
          <cell r="Q280" t="str">
            <v>-</v>
          </cell>
          <cell r="R280" t="str">
            <v>X</v>
          </cell>
          <cell r="S280" t="str">
            <v>X</v>
          </cell>
          <cell r="T280" t="str">
            <v>X</v>
          </cell>
          <cell r="U280" t="str">
            <v>-</v>
          </cell>
          <cell r="V280" t="str">
            <v>X</v>
          </cell>
          <cell r="W280" t="str">
            <v>X</v>
          </cell>
          <cell r="X280" t="str">
            <v>X</v>
          </cell>
          <cell r="Y280" t="str">
            <v>-</v>
          </cell>
          <cell r="Z280" t="str">
            <v>NSG PAKISTAN STOPPED PRODUCTION</v>
          </cell>
        </row>
        <row r="281">
          <cell r="E281" t="str">
            <v>68124-12700</v>
          </cell>
          <cell r="F281" t="str">
            <v>GLASS RR DOOR QUARTER WINDOW LH</v>
          </cell>
          <cell r="G281" t="str">
            <v>NSG PAKISTAN</v>
          </cell>
          <cell r="H281">
            <v>6810</v>
          </cell>
          <cell r="I281" t="str">
            <v>0206</v>
          </cell>
          <cell r="J281" t="str">
            <v>BJ-1G</v>
          </cell>
          <cell r="K281" t="str">
            <v>DD321</v>
          </cell>
          <cell r="L281">
            <v>6480</v>
          </cell>
          <cell r="M281" t="str">
            <v>X</v>
          </cell>
          <cell r="N281" t="str">
            <v>X</v>
          </cell>
          <cell r="O281" t="str">
            <v>X</v>
          </cell>
          <cell r="Q281" t="str">
            <v>-</v>
          </cell>
          <cell r="R281" t="str">
            <v>X</v>
          </cell>
          <cell r="S281" t="str">
            <v>X</v>
          </cell>
          <cell r="T281" t="str">
            <v>X</v>
          </cell>
          <cell r="U281" t="str">
            <v>-</v>
          </cell>
          <cell r="V281" t="str">
            <v>X</v>
          </cell>
          <cell r="W281" t="str">
            <v>X</v>
          </cell>
          <cell r="X281" t="str">
            <v>X</v>
          </cell>
          <cell r="Y281" t="str">
            <v>-</v>
          </cell>
          <cell r="Z281" t="str">
            <v>NSG PAKISTAN STOPPED PRODUCTION</v>
          </cell>
        </row>
        <row r="282">
          <cell r="E282" t="str">
            <v>69210-12160</v>
          </cell>
          <cell r="F282" t="str">
            <v>HANDLE ASSY,FR DOOR,OUTSIDE RH</v>
          </cell>
          <cell r="G282" t="str">
            <v>SPEL</v>
          </cell>
          <cell r="H282">
            <v>6920</v>
          </cell>
          <cell r="I282" t="str">
            <v>0202</v>
          </cell>
          <cell r="J282" t="str">
            <v>BJ-1G</v>
          </cell>
          <cell r="K282" t="str">
            <v>DD620</v>
          </cell>
          <cell r="L282">
            <v>6920</v>
          </cell>
          <cell r="M282" t="str">
            <v>02</v>
          </cell>
          <cell r="N282" t="str">
            <v>02</v>
          </cell>
          <cell r="O282" t="str">
            <v>69201-809T0</v>
          </cell>
          <cell r="P282" t="str">
            <v>69201-809T0</v>
          </cell>
          <cell r="Q282" t="str">
            <v>SEP. 30</v>
          </cell>
          <cell r="R282">
            <v>2</v>
          </cell>
          <cell r="S282" t="str">
            <v>69201-809T0</v>
          </cell>
          <cell r="T282" t="str">
            <v>69201-809T0</v>
          </cell>
          <cell r="U282" t="str">
            <v>SEP. 30</v>
          </cell>
          <cell r="V282">
            <v>2</v>
          </cell>
          <cell r="W282" t="str">
            <v>69201-809T0</v>
          </cell>
          <cell r="X282" t="str">
            <v>69201-809T0</v>
          </cell>
          <cell r="Y282" t="str">
            <v>SEP. 30</v>
          </cell>
        </row>
        <row r="283">
          <cell r="E283" t="str">
            <v>69220-12160</v>
          </cell>
          <cell r="F283" t="str">
            <v>HANDLE ASSY,FR DOOR,OUTSIDE LH</v>
          </cell>
          <cell r="G283" t="str">
            <v>SPEL</v>
          </cell>
          <cell r="H283">
            <v>6920</v>
          </cell>
          <cell r="I283" t="str">
            <v>0201</v>
          </cell>
          <cell r="J283" t="str">
            <v>BJ-1G</v>
          </cell>
          <cell r="K283" t="str">
            <v>DD620</v>
          </cell>
          <cell r="L283">
            <v>6920</v>
          </cell>
          <cell r="M283" t="str">
            <v>02</v>
          </cell>
          <cell r="N283" t="str">
            <v>02</v>
          </cell>
          <cell r="O283" t="str">
            <v>69202-809T0</v>
          </cell>
          <cell r="P283" t="str">
            <v>69202-809T0</v>
          </cell>
          <cell r="Q283" t="str">
            <v>SEP. 30</v>
          </cell>
          <cell r="R283">
            <v>2</v>
          </cell>
          <cell r="S283" t="str">
            <v>69202-809T0</v>
          </cell>
          <cell r="T283" t="str">
            <v>69202-809T0</v>
          </cell>
          <cell r="U283" t="str">
            <v>SEP. 30</v>
          </cell>
          <cell r="V283">
            <v>2</v>
          </cell>
          <cell r="W283" t="str">
            <v>69202-809T0</v>
          </cell>
          <cell r="X283" t="str">
            <v>69202-809T0</v>
          </cell>
          <cell r="Y283" t="str">
            <v>SEP. 30</v>
          </cell>
        </row>
        <row r="284">
          <cell r="E284" t="str">
            <v>69230-12140</v>
          </cell>
          <cell r="F284" t="str">
            <v>HANDLE ASSY,RR DOOR,OUTSIDE RH</v>
          </cell>
          <cell r="G284" t="str">
            <v>SPEL</v>
          </cell>
          <cell r="H284">
            <v>6920</v>
          </cell>
          <cell r="I284" t="str">
            <v>0201</v>
          </cell>
          <cell r="J284" t="str">
            <v>BJ-1G</v>
          </cell>
          <cell r="K284" t="str">
            <v>DD620</v>
          </cell>
          <cell r="L284">
            <v>6920</v>
          </cell>
          <cell r="M284" t="str">
            <v>02</v>
          </cell>
          <cell r="N284" t="str">
            <v>02</v>
          </cell>
          <cell r="O284" t="str">
            <v>69203-809T1</v>
          </cell>
          <cell r="P284" t="str">
            <v>69203-809T1</v>
          </cell>
          <cell r="Q284" t="str">
            <v>SEP. 30</v>
          </cell>
          <cell r="R284">
            <v>2</v>
          </cell>
          <cell r="S284" t="str">
            <v>69203-809T1</v>
          </cell>
          <cell r="T284" t="str">
            <v>69203-809T1</v>
          </cell>
          <cell r="U284" t="str">
            <v>SEP. 30</v>
          </cell>
          <cell r="V284">
            <v>2</v>
          </cell>
          <cell r="W284" t="str">
            <v>69203-809T1</v>
          </cell>
          <cell r="X284" t="str">
            <v>69203-809T1</v>
          </cell>
          <cell r="Y284" t="str">
            <v>SEP. 30</v>
          </cell>
        </row>
        <row r="285">
          <cell r="E285" t="str">
            <v>69240-12140</v>
          </cell>
          <cell r="F285" t="str">
            <v>HANDLE ASSY,RR DOOR,OUTSIDE LH</v>
          </cell>
          <cell r="G285" t="str">
            <v>SPEL</v>
          </cell>
          <cell r="H285">
            <v>6920</v>
          </cell>
          <cell r="I285" t="str">
            <v>0201</v>
          </cell>
          <cell r="J285" t="str">
            <v>BJ-1G</v>
          </cell>
          <cell r="K285" t="str">
            <v>DD620</v>
          </cell>
          <cell r="L285">
            <v>6920</v>
          </cell>
          <cell r="M285" t="str">
            <v>02</v>
          </cell>
          <cell r="N285" t="str">
            <v>02</v>
          </cell>
          <cell r="O285" t="str">
            <v>69204-809T1</v>
          </cell>
          <cell r="P285" t="str">
            <v>69204-809T1</v>
          </cell>
          <cell r="Q285" t="str">
            <v>SEP. 30</v>
          </cell>
          <cell r="R285">
            <v>2</v>
          </cell>
          <cell r="S285" t="str">
            <v>69204-809T1</v>
          </cell>
          <cell r="T285" t="str">
            <v>69204-809T1</v>
          </cell>
          <cell r="U285" t="str">
            <v>SEP. 30</v>
          </cell>
          <cell r="V285">
            <v>2</v>
          </cell>
          <cell r="W285" t="str">
            <v>69204-809T1</v>
          </cell>
          <cell r="X285" t="str">
            <v>69204-809T1</v>
          </cell>
          <cell r="Y285" t="str">
            <v>SEP. 30</v>
          </cell>
        </row>
        <row r="286">
          <cell r="E286" t="str">
            <v>69736-12100</v>
          </cell>
          <cell r="F286" t="str">
            <v>GUIDE DOOR LOCKING LINK</v>
          </cell>
          <cell r="G286" t="str">
            <v>OMAR JIBRAN</v>
          </cell>
          <cell r="H286">
            <v>6970</v>
          </cell>
          <cell r="I286" t="str">
            <v>0201</v>
          </cell>
          <cell r="J286" t="str">
            <v>BJ-1G</v>
          </cell>
          <cell r="K286" t="str">
            <v>X</v>
          </cell>
          <cell r="L286" t="str">
            <v>X</v>
          </cell>
          <cell r="M286" t="str">
            <v>X</v>
          </cell>
          <cell r="N286" t="str">
            <v>X</v>
          </cell>
          <cell r="O286" t="str">
            <v>X</v>
          </cell>
          <cell r="Q286" t="str">
            <v>-</v>
          </cell>
          <cell r="R286" t="str">
            <v>X</v>
          </cell>
          <cell r="S286" t="str">
            <v>X</v>
          </cell>
          <cell r="V286" t="str">
            <v>X</v>
          </cell>
          <cell r="W286" t="str">
            <v>X</v>
          </cell>
          <cell r="Z286" t="str">
            <v>CHANGE TO CABLE TYPE</v>
          </cell>
        </row>
        <row r="287">
          <cell r="E287" t="str">
            <v>74404-12361</v>
          </cell>
          <cell r="F287" t="str">
            <v>CLAMP S/A,BATTERY</v>
          </cell>
          <cell r="G287" t="str">
            <v>DAWN</v>
          </cell>
          <cell r="H287">
            <v>7440</v>
          </cell>
          <cell r="I287" t="str">
            <v>0101</v>
          </cell>
          <cell r="J287" t="str">
            <v>BJ-1G</v>
          </cell>
          <cell r="K287" t="str">
            <v>DD321</v>
          </cell>
          <cell r="L287">
            <v>7440</v>
          </cell>
          <cell r="M287" t="str">
            <v>01</v>
          </cell>
          <cell r="N287" t="str">
            <v>01</v>
          </cell>
          <cell r="O287" t="str">
            <v>74404-140N0</v>
          </cell>
          <cell r="P287" t="str">
            <v>74404-140N0</v>
          </cell>
          <cell r="Q287" t="str">
            <v>SEP. 30</v>
          </cell>
          <cell r="R287" t="str">
            <v>01</v>
          </cell>
          <cell r="S287" t="str">
            <v>74404-140N0</v>
          </cell>
          <cell r="T287" t="str">
            <v>74404-140N0</v>
          </cell>
          <cell r="U287" t="str">
            <v>SEP. 30</v>
          </cell>
          <cell r="V287" t="str">
            <v>01</v>
          </cell>
          <cell r="W287" t="str">
            <v>74404-140N0</v>
          </cell>
          <cell r="X287" t="str">
            <v>74404-140N0</v>
          </cell>
          <cell r="Y287" t="str">
            <v>SEP. 30</v>
          </cell>
        </row>
        <row r="288">
          <cell r="E288" t="str">
            <v>74431-12040</v>
          </cell>
          <cell r="F288" t="str">
            <v>TRAY,BATTERY</v>
          </cell>
          <cell r="G288" t="str">
            <v>PAK POLYMER</v>
          </cell>
          <cell r="H288">
            <v>7440</v>
          </cell>
          <cell r="I288" t="str">
            <v>0101</v>
          </cell>
          <cell r="J288" t="str">
            <v>BJ-1G</v>
          </cell>
          <cell r="K288" t="str">
            <v>DD321</v>
          </cell>
          <cell r="L288">
            <v>7440</v>
          </cell>
          <cell r="M288" t="str">
            <v>01</v>
          </cell>
          <cell r="N288" t="str">
            <v>01</v>
          </cell>
          <cell r="O288" t="str">
            <v>74431-12020</v>
          </cell>
          <cell r="P288" t="str">
            <v>74431-12020</v>
          </cell>
          <cell r="Q288" t="str">
            <v>SEP. 30</v>
          </cell>
          <cell r="R288" t="str">
            <v>01</v>
          </cell>
          <cell r="S288" t="str">
            <v>74431-12020</v>
          </cell>
          <cell r="T288" t="str">
            <v>74431-12020</v>
          </cell>
          <cell r="U288" t="str">
            <v>SEP. 30</v>
          </cell>
          <cell r="V288" t="str">
            <v>01</v>
          </cell>
          <cell r="W288" t="str">
            <v>74431-12020</v>
          </cell>
          <cell r="X288" t="str">
            <v>74431-12020</v>
          </cell>
          <cell r="Y288" t="str">
            <v>SEP. 30</v>
          </cell>
        </row>
        <row r="289">
          <cell r="E289" t="str">
            <v>74451-12081</v>
          </cell>
          <cell r="F289" t="str">
            <v>BOLT,BATTERY CLAMP</v>
          </cell>
          <cell r="G289" t="str">
            <v>DAWN</v>
          </cell>
          <cell r="H289">
            <v>7440</v>
          </cell>
          <cell r="I289" t="str">
            <v>0101</v>
          </cell>
          <cell r="J289" t="str">
            <v>BJ-1G</v>
          </cell>
          <cell r="K289" t="str">
            <v>DD321</v>
          </cell>
          <cell r="L289">
            <v>7440</v>
          </cell>
          <cell r="M289" t="str">
            <v>01</v>
          </cell>
          <cell r="N289" t="str">
            <v>01</v>
          </cell>
          <cell r="O289" t="str">
            <v>74451-20141</v>
          </cell>
          <cell r="P289" t="str">
            <v>74451-20141</v>
          </cell>
          <cell r="Q289" t="str">
            <v>SEP. 30</v>
          </cell>
          <cell r="R289" t="str">
            <v>01</v>
          </cell>
          <cell r="S289" t="str">
            <v>74451-20141</v>
          </cell>
          <cell r="T289" t="str">
            <v>74451-20141</v>
          </cell>
          <cell r="U289" t="str">
            <v>SEP. 30</v>
          </cell>
          <cell r="V289" t="str">
            <v>01</v>
          </cell>
          <cell r="W289" t="str">
            <v>74451-20141</v>
          </cell>
          <cell r="X289" t="str">
            <v>74451-20141</v>
          </cell>
          <cell r="Y289" t="str">
            <v>SEP. 30</v>
          </cell>
        </row>
        <row r="290">
          <cell r="E290" t="str">
            <v>76621-</v>
          </cell>
          <cell r="F290" t="str">
            <v>MUDGUARD, FR FENDER, RH</v>
          </cell>
          <cell r="H290">
            <v>7660</v>
          </cell>
          <cell r="I290" t="str">
            <v>0102</v>
          </cell>
          <cell r="J290" t="str">
            <v>BJ-1G</v>
          </cell>
          <cell r="K290" t="str">
            <v>DD321</v>
          </cell>
          <cell r="L290">
            <v>7660</v>
          </cell>
          <cell r="M290" t="str">
            <v>01</v>
          </cell>
          <cell r="N290" t="str">
            <v>02</v>
          </cell>
          <cell r="O290" t="str">
            <v>76621-140N1</v>
          </cell>
          <cell r="P290" t="str">
            <v>76621-140N1</v>
          </cell>
          <cell r="Q290" t="str">
            <v>SEP. 30</v>
          </cell>
          <cell r="R290" t="str">
            <v>02</v>
          </cell>
          <cell r="S290" t="str">
            <v>76621-140N1</v>
          </cell>
          <cell r="T290" t="str">
            <v>76621-140N1</v>
          </cell>
          <cell r="U290" t="str">
            <v>SEP. 30</v>
          </cell>
          <cell r="V290" t="str">
            <v>02</v>
          </cell>
          <cell r="W290" t="str">
            <v>76621-140N1</v>
          </cell>
          <cell r="X290" t="str">
            <v>76621-140N1</v>
          </cell>
          <cell r="Y290" t="str">
            <v>SEP. 30</v>
          </cell>
        </row>
        <row r="291">
          <cell r="E291" t="str">
            <v>76622-</v>
          </cell>
          <cell r="F291" t="str">
            <v>MUDGUARD, FR FENDER, LH</v>
          </cell>
          <cell r="H291">
            <v>7660</v>
          </cell>
          <cell r="I291" t="str">
            <v>0102</v>
          </cell>
          <cell r="J291" t="str">
            <v>BJ-1G</v>
          </cell>
          <cell r="K291" t="str">
            <v>DD321</v>
          </cell>
          <cell r="L291">
            <v>7660</v>
          </cell>
          <cell r="M291" t="str">
            <v>01</v>
          </cell>
          <cell r="N291" t="str">
            <v>02</v>
          </cell>
          <cell r="O291" t="str">
            <v>76622-140N1</v>
          </cell>
          <cell r="P291" t="str">
            <v>76622-140N1</v>
          </cell>
          <cell r="Q291" t="str">
            <v>SEP. 30</v>
          </cell>
          <cell r="R291" t="str">
            <v>02</v>
          </cell>
          <cell r="S291" t="str">
            <v>76622-140N1</v>
          </cell>
          <cell r="T291" t="str">
            <v>76622-140N1</v>
          </cell>
          <cell r="U291" t="str">
            <v>SEP. 30</v>
          </cell>
          <cell r="V291" t="str">
            <v>02</v>
          </cell>
          <cell r="W291" t="str">
            <v>76622-140N1</v>
          </cell>
          <cell r="X291" t="str">
            <v>76622-140N1</v>
          </cell>
          <cell r="Y291" t="str">
            <v>SEP. 30</v>
          </cell>
        </row>
        <row r="292">
          <cell r="E292" t="str">
            <v>76625-</v>
          </cell>
          <cell r="F292" t="str">
            <v>MUDGUARD, QUARTER PANEL, RR RH</v>
          </cell>
          <cell r="H292">
            <v>7660</v>
          </cell>
          <cell r="I292" t="str">
            <v>0102</v>
          </cell>
          <cell r="J292" t="str">
            <v>BJ-1G</v>
          </cell>
          <cell r="K292" t="str">
            <v>DD321</v>
          </cell>
          <cell r="L292">
            <v>7660</v>
          </cell>
          <cell r="M292" t="str">
            <v>01</v>
          </cell>
          <cell r="N292" t="str">
            <v>02</v>
          </cell>
          <cell r="O292" t="str">
            <v>76625-140N1</v>
          </cell>
          <cell r="P292" t="str">
            <v>76625-140N1</v>
          </cell>
          <cell r="Q292" t="str">
            <v>SEP. 30</v>
          </cell>
          <cell r="R292" t="str">
            <v>02</v>
          </cell>
          <cell r="S292" t="str">
            <v>76625-140N1</v>
          </cell>
          <cell r="T292" t="str">
            <v>76625-140N1</v>
          </cell>
          <cell r="U292" t="str">
            <v>SEP. 30</v>
          </cell>
          <cell r="V292" t="str">
            <v>02</v>
          </cell>
          <cell r="W292" t="str">
            <v>76625-140N1</v>
          </cell>
          <cell r="X292" t="str">
            <v>76625-140N1</v>
          </cell>
          <cell r="Y292" t="str">
            <v>SEP. 30</v>
          </cell>
        </row>
        <row r="293">
          <cell r="E293" t="str">
            <v>76626-</v>
          </cell>
          <cell r="F293" t="str">
            <v>MUDGUARD, QUARTER PANEL, RR LH</v>
          </cell>
          <cell r="H293">
            <v>7660</v>
          </cell>
          <cell r="I293" t="str">
            <v>0102</v>
          </cell>
          <cell r="J293" t="str">
            <v>BJ-1G</v>
          </cell>
          <cell r="K293" t="str">
            <v>DD321</v>
          </cell>
          <cell r="L293">
            <v>7660</v>
          </cell>
          <cell r="M293" t="str">
            <v>01</v>
          </cell>
          <cell r="N293" t="str">
            <v>02</v>
          </cell>
          <cell r="O293" t="str">
            <v>76626-140N1</v>
          </cell>
          <cell r="P293" t="str">
            <v>76626-140N1</v>
          </cell>
          <cell r="Q293" t="str">
            <v>SEP. 30</v>
          </cell>
          <cell r="R293" t="str">
            <v>02</v>
          </cell>
          <cell r="S293" t="str">
            <v>76626-140N1</v>
          </cell>
          <cell r="T293" t="str">
            <v>76626-140N1</v>
          </cell>
          <cell r="U293" t="str">
            <v>SEP. 30</v>
          </cell>
          <cell r="V293" t="str">
            <v>02</v>
          </cell>
          <cell r="W293" t="str">
            <v>76626-140N1</v>
          </cell>
          <cell r="X293" t="str">
            <v>76626-140N1</v>
          </cell>
          <cell r="Y293" t="str">
            <v>SEP. 30</v>
          </cell>
        </row>
        <row r="294">
          <cell r="E294" t="str">
            <v>77200-1A250</v>
          </cell>
          <cell r="F294" t="str">
            <v>TUBE ASSY,FUEL &amp; BRAKE W/CLAMP</v>
          </cell>
          <cell r="G294" t="str">
            <v>ALBA ENGG</v>
          </cell>
          <cell r="H294">
            <v>7720</v>
          </cell>
          <cell r="I294" t="str">
            <v>0192</v>
          </cell>
          <cell r="J294" t="str">
            <v>BJ-1G</v>
          </cell>
          <cell r="K294" t="str">
            <v>DD321</v>
          </cell>
          <cell r="L294">
            <v>7720</v>
          </cell>
          <cell r="M294" t="str">
            <v>01</v>
          </cell>
          <cell r="N294" t="str">
            <v>04</v>
          </cell>
          <cell r="O294" t="str">
            <v>77200-140N3</v>
          </cell>
          <cell r="P294" t="str">
            <v>77200-140N3</v>
          </cell>
          <cell r="Q294" t="str">
            <v>SEP. 30</v>
          </cell>
          <cell r="R294" t="str">
            <v>03</v>
          </cell>
          <cell r="S294" t="str">
            <v>77200-140N2</v>
          </cell>
          <cell r="T294" t="str">
            <v>77200-140N2</v>
          </cell>
          <cell r="U294" t="str">
            <v>SEP. 30</v>
          </cell>
          <cell r="V294" t="str">
            <v>03</v>
          </cell>
          <cell r="W294" t="str">
            <v>77200-140N2</v>
          </cell>
          <cell r="X294" t="str">
            <v>77200-140N2</v>
          </cell>
          <cell r="Y294" t="str">
            <v>SEP. 30</v>
          </cell>
        </row>
        <row r="295">
          <cell r="E295" t="str">
            <v>77601-12180</v>
          </cell>
          <cell r="F295" t="str">
            <v>BAND S/A,FUEL TANK RH</v>
          </cell>
          <cell r="G295" t="str">
            <v>METALINE</v>
          </cell>
          <cell r="H295">
            <v>7760</v>
          </cell>
          <cell r="I295" t="str">
            <v>0101</v>
          </cell>
          <cell r="J295" t="str">
            <v>BJ-1G</v>
          </cell>
          <cell r="K295" t="str">
            <v>DD610</v>
          </cell>
          <cell r="L295">
            <v>7760</v>
          </cell>
          <cell r="M295" t="str">
            <v>01</v>
          </cell>
          <cell r="N295" t="str">
            <v>01</v>
          </cell>
          <cell r="O295" t="str">
            <v>77601-140N0</v>
          </cell>
          <cell r="P295" t="str">
            <v>77601-140N0</v>
          </cell>
          <cell r="Q295" t="str">
            <v>SEP. 30</v>
          </cell>
          <cell r="R295" t="str">
            <v>01</v>
          </cell>
          <cell r="S295" t="str">
            <v>77601-140N0</v>
          </cell>
          <cell r="T295" t="str">
            <v>77601-140N0</v>
          </cell>
          <cell r="U295" t="str">
            <v>SEP. 30</v>
          </cell>
          <cell r="V295" t="str">
            <v>01</v>
          </cell>
          <cell r="W295" t="str">
            <v>77601-140N0</v>
          </cell>
          <cell r="X295" t="str">
            <v>77601-140N0</v>
          </cell>
          <cell r="Y295" t="str">
            <v>SEP. 30</v>
          </cell>
        </row>
        <row r="296">
          <cell r="E296" t="str">
            <v>77602-12130</v>
          </cell>
          <cell r="F296" t="str">
            <v>BAND S/A,FUEL TANK LH</v>
          </cell>
          <cell r="G296" t="str">
            <v>METALINE</v>
          </cell>
          <cell r="H296">
            <v>7760</v>
          </cell>
          <cell r="I296" t="str">
            <v>0101</v>
          </cell>
          <cell r="J296" t="str">
            <v>BJ-1G</v>
          </cell>
          <cell r="K296" t="str">
            <v>DD610</v>
          </cell>
          <cell r="L296">
            <v>7760</v>
          </cell>
          <cell r="M296" t="str">
            <v>01</v>
          </cell>
          <cell r="N296" t="str">
            <v>01</v>
          </cell>
          <cell r="O296" t="str">
            <v>77602-140N0</v>
          </cell>
          <cell r="P296" t="str">
            <v>77602-140N0</v>
          </cell>
          <cell r="Q296" t="str">
            <v>SEP. 30</v>
          </cell>
          <cell r="R296" t="str">
            <v>01</v>
          </cell>
          <cell r="S296" t="str">
            <v>77602-140N0</v>
          </cell>
          <cell r="T296" t="str">
            <v>77602-140N0</v>
          </cell>
          <cell r="U296" t="str">
            <v>SEP. 30</v>
          </cell>
          <cell r="V296" t="str">
            <v>01</v>
          </cell>
          <cell r="W296" t="str">
            <v>77602-140N0</v>
          </cell>
          <cell r="X296" t="str">
            <v>77602-140N0</v>
          </cell>
          <cell r="Y296" t="str">
            <v>SEP. 30</v>
          </cell>
        </row>
        <row r="297">
          <cell r="E297" t="str">
            <v>78120-12150</v>
          </cell>
          <cell r="F297" t="str">
            <v>ROD ASSY,ACCELERATOR PEDAL</v>
          </cell>
          <cell r="G297" t="str">
            <v>BEWL</v>
          </cell>
          <cell r="H297">
            <v>7810</v>
          </cell>
          <cell r="I297" t="str">
            <v>0101</v>
          </cell>
          <cell r="J297" t="str">
            <v>BJ-1G</v>
          </cell>
          <cell r="K297" t="str">
            <v>DD321</v>
          </cell>
          <cell r="L297">
            <v>7810</v>
          </cell>
          <cell r="M297" t="str">
            <v>01</v>
          </cell>
          <cell r="N297" t="str">
            <v>01</v>
          </cell>
          <cell r="O297" t="str">
            <v>78120-140N0</v>
          </cell>
          <cell r="P297" t="str">
            <v>78120-140N0</v>
          </cell>
          <cell r="Q297" t="str">
            <v>SEP. 30</v>
          </cell>
          <cell r="R297" t="str">
            <v>01</v>
          </cell>
          <cell r="S297" t="str">
            <v>78120-140N0</v>
          </cell>
          <cell r="T297" t="str">
            <v>78120-140N0</v>
          </cell>
          <cell r="U297" t="str">
            <v>SEP. 30</v>
          </cell>
          <cell r="V297" t="str">
            <v>01</v>
          </cell>
          <cell r="W297" t="str">
            <v>78120-140N0</v>
          </cell>
          <cell r="X297" t="str">
            <v>78120-140N0</v>
          </cell>
          <cell r="Y297" t="str">
            <v>SEP. 30</v>
          </cell>
        </row>
        <row r="298">
          <cell r="E298" t="str">
            <v>81150-13160</v>
          </cell>
          <cell r="F298" t="str">
            <v>HEADLAMP ASSY,LH</v>
          </cell>
          <cell r="G298" t="str">
            <v>TECNO</v>
          </cell>
          <cell r="H298">
            <v>8110</v>
          </cell>
          <cell r="I298" t="str">
            <v>0103</v>
          </cell>
          <cell r="J298" t="str">
            <v>BJ-1G</v>
          </cell>
          <cell r="K298" t="str">
            <v>DD323</v>
          </cell>
          <cell r="L298">
            <v>8110</v>
          </cell>
          <cell r="M298" t="str">
            <v>01</v>
          </cell>
          <cell r="N298" t="str">
            <v>01</v>
          </cell>
          <cell r="O298" t="str">
            <v>81150-140W0</v>
          </cell>
          <cell r="P298" t="str">
            <v>81150-140W0</v>
          </cell>
          <cell r="Q298" t="str">
            <v>SEP. 30</v>
          </cell>
          <cell r="R298" t="str">
            <v>01</v>
          </cell>
          <cell r="S298" t="str">
            <v>81150-140W0</v>
          </cell>
          <cell r="T298" t="str">
            <v>81150-140W0</v>
          </cell>
          <cell r="U298" t="str">
            <v>SEP. 30</v>
          </cell>
          <cell r="V298" t="str">
            <v>01</v>
          </cell>
          <cell r="W298" t="str">
            <v>81150-140W0</v>
          </cell>
          <cell r="X298" t="str">
            <v>81150-140W0</v>
          </cell>
          <cell r="Y298" t="str">
            <v>SEP. 30</v>
          </cell>
        </row>
        <row r="299">
          <cell r="E299" t="str">
            <v>81510-13060</v>
          </cell>
          <cell r="F299" t="str">
            <v>LAMP ASSY, FR TURN SIGNAL, RH</v>
          </cell>
          <cell r="G299" t="str">
            <v>TECNO</v>
          </cell>
          <cell r="H299">
            <v>8110</v>
          </cell>
          <cell r="I299" t="str">
            <v>0302</v>
          </cell>
          <cell r="J299" t="str">
            <v>BJ-1G</v>
          </cell>
          <cell r="K299" t="str">
            <v>X</v>
          </cell>
          <cell r="L299" t="str">
            <v>X</v>
          </cell>
          <cell r="M299" t="str">
            <v>X</v>
          </cell>
          <cell r="N299" t="str">
            <v>X</v>
          </cell>
          <cell r="O299" t="str">
            <v>X</v>
          </cell>
          <cell r="R299" t="str">
            <v>X</v>
          </cell>
          <cell r="S299" t="str">
            <v>X</v>
          </cell>
          <cell r="V299" t="str">
            <v>X</v>
          </cell>
          <cell r="W299" t="str">
            <v>X</v>
          </cell>
          <cell r="Z299" t="str">
            <v>INTEGRATED TO HEAD LAMP 81510-*****</v>
          </cell>
        </row>
        <row r="300">
          <cell r="E300" t="str">
            <v>81520-13060</v>
          </cell>
          <cell r="F300" t="str">
            <v>LAMP ASSY, FR TURN SIGNAL, LH</v>
          </cell>
          <cell r="G300" t="str">
            <v>TECNO</v>
          </cell>
          <cell r="H300">
            <v>8110</v>
          </cell>
          <cell r="I300" t="str">
            <v>0302</v>
          </cell>
          <cell r="J300" t="str">
            <v>BJ-1G</v>
          </cell>
          <cell r="K300" t="str">
            <v>X</v>
          </cell>
          <cell r="L300" t="str">
            <v>X</v>
          </cell>
          <cell r="M300" t="str">
            <v>X</v>
          </cell>
          <cell r="N300" t="str">
            <v>X</v>
          </cell>
          <cell r="O300" t="str">
            <v>X</v>
          </cell>
          <cell r="R300" t="str">
            <v>X</v>
          </cell>
          <cell r="S300" t="str">
            <v>X</v>
          </cell>
          <cell r="V300" t="str">
            <v>X</v>
          </cell>
          <cell r="W300" t="str">
            <v>X</v>
          </cell>
          <cell r="Z300" t="str">
            <v>INTEGRATED TO HEAD LAMP 81520-*****</v>
          </cell>
        </row>
        <row r="301">
          <cell r="E301" t="str">
            <v>81270-12431</v>
          </cell>
          <cell r="F301" t="str">
            <v>LAMP ASSY,LICENSE PLATE,RH</v>
          </cell>
          <cell r="G301" t="str">
            <v>TECNO</v>
          </cell>
          <cell r="H301">
            <v>8150</v>
          </cell>
          <cell r="I301" t="str">
            <v>0201</v>
          </cell>
          <cell r="J301" t="str">
            <v>BJ-1G</v>
          </cell>
          <cell r="K301" t="str">
            <v>DD323</v>
          </cell>
          <cell r="L301">
            <v>8150</v>
          </cell>
          <cell r="M301" t="str">
            <v>02</v>
          </cell>
          <cell r="N301" t="str">
            <v>01</v>
          </cell>
          <cell r="O301" t="str">
            <v>81270-12501</v>
          </cell>
          <cell r="P301" t="str">
            <v>81270-12501</v>
          </cell>
          <cell r="Q301" t="str">
            <v>SEP. 30</v>
          </cell>
          <cell r="R301" t="str">
            <v>01</v>
          </cell>
          <cell r="S301" t="str">
            <v>81270-12501</v>
          </cell>
          <cell r="T301" t="str">
            <v>81270-12501</v>
          </cell>
          <cell r="U301" t="str">
            <v>SEP. 30</v>
          </cell>
          <cell r="V301" t="str">
            <v>01</v>
          </cell>
          <cell r="W301" t="str">
            <v>81270-12501</v>
          </cell>
          <cell r="X301" t="str">
            <v>81270-12501</v>
          </cell>
          <cell r="Y301" t="str">
            <v>SEP. 30</v>
          </cell>
        </row>
        <row r="302">
          <cell r="E302" t="str">
            <v/>
          </cell>
        </row>
        <row r="303">
          <cell r="E303" t="str">
            <v>87810-12240</v>
          </cell>
          <cell r="F303" t="str">
            <v>MIRROR ASSY,INNER RR VIEW</v>
          </cell>
          <cell r="G303" t="str">
            <v>OMAR JIBRAN?</v>
          </cell>
          <cell r="H303">
            <v>8780</v>
          </cell>
          <cell r="I303" t="str">
            <v>0102</v>
          </cell>
          <cell r="J303" t="str">
            <v>BJ-1G</v>
          </cell>
          <cell r="K303" t="str">
            <v>DD620</v>
          </cell>
          <cell r="L303">
            <v>8780</v>
          </cell>
          <cell r="M303" t="str">
            <v>01</v>
          </cell>
          <cell r="N303" t="str">
            <v>01</v>
          </cell>
          <cell r="O303" t="str">
            <v>87810-12280</v>
          </cell>
          <cell r="P303" t="str">
            <v>87810-12280</v>
          </cell>
          <cell r="Q303" t="str">
            <v>SEP. 30</v>
          </cell>
          <cell r="R303" t="str">
            <v>02</v>
          </cell>
          <cell r="S303" t="str">
            <v>87810-12270</v>
          </cell>
          <cell r="T303" t="str">
            <v>87810-12270</v>
          </cell>
          <cell r="U303" t="str">
            <v>SEP. 30</v>
          </cell>
          <cell r="V303" t="str">
            <v>02</v>
          </cell>
          <cell r="W303" t="str">
            <v>87810-12270</v>
          </cell>
          <cell r="X303" t="str">
            <v>87810-12270</v>
          </cell>
          <cell r="Y303" t="str">
            <v>SEP. 30</v>
          </cell>
        </row>
        <row r="304">
          <cell r="E304" t="str">
            <v>87910-1E220</v>
          </cell>
          <cell r="F304" t="str">
            <v>MIRROR ASSY,OUTER RR VIEW RH</v>
          </cell>
          <cell r="G304" t="str">
            <v>OMAR JIBRAN?</v>
          </cell>
          <cell r="H304">
            <v>8790</v>
          </cell>
          <cell r="I304" t="str">
            <v>0163</v>
          </cell>
          <cell r="J304" t="str">
            <v>BJ-1G</v>
          </cell>
          <cell r="K304" t="str">
            <v>DD620</v>
          </cell>
          <cell r="L304">
            <v>8780</v>
          </cell>
          <cell r="M304" t="str">
            <v>-</v>
          </cell>
          <cell r="N304" t="str">
            <v>-</v>
          </cell>
          <cell r="O304" t="str">
            <v>-</v>
          </cell>
          <cell r="P304" t="str">
            <v>-</v>
          </cell>
          <cell r="Q304" t="str">
            <v>-</v>
          </cell>
          <cell r="R304" t="str">
            <v>04</v>
          </cell>
          <cell r="S304" t="str">
            <v>87910-140W2</v>
          </cell>
          <cell r="U304" t="str">
            <v>SEP. 30</v>
          </cell>
          <cell r="V304" t="str">
            <v>04</v>
          </cell>
          <cell r="W304" t="str">
            <v>87910-140W2</v>
          </cell>
          <cell r="Y304" t="str">
            <v>SEP. 30</v>
          </cell>
        </row>
        <row r="305">
          <cell r="E305" t="str">
            <v>87940-1E220</v>
          </cell>
          <cell r="F305" t="str">
            <v>MIRROR ASSY,OUTER RR VIEW LH</v>
          </cell>
          <cell r="G305" t="str">
            <v>OMAR JIBRAN?</v>
          </cell>
          <cell r="H305">
            <v>8790</v>
          </cell>
          <cell r="I305" t="str">
            <v>0163</v>
          </cell>
          <cell r="J305" t="str">
            <v>BJ-1G</v>
          </cell>
          <cell r="K305" t="str">
            <v>DD620</v>
          </cell>
          <cell r="L305">
            <v>8780</v>
          </cell>
          <cell r="M305" t="str">
            <v>-</v>
          </cell>
          <cell r="N305" t="str">
            <v>-</v>
          </cell>
          <cell r="O305" t="str">
            <v>-</v>
          </cell>
          <cell r="P305" t="str">
            <v>-</v>
          </cell>
          <cell r="Q305" t="str">
            <v>-</v>
          </cell>
          <cell r="R305" t="str">
            <v>04</v>
          </cell>
          <cell r="S305" t="str">
            <v>87940-140W2</v>
          </cell>
          <cell r="U305" t="str">
            <v>SEP. 30</v>
          </cell>
          <cell r="V305" t="str">
            <v>04</v>
          </cell>
          <cell r="W305" t="str">
            <v>87940-140W2</v>
          </cell>
          <cell r="Y305" t="str">
            <v>SEP. 30</v>
          </cell>
        </row>
        <row r="306">
          <cell r="E306" t="str">
            <v>87910-1E420</v>
          </cell>
          <cell r="F306" t="str">
            <v>MIRROR ASSY,OUTER RR VIEW RH</v>
          </cell>
          <cell r="G306" t="str">
            <v>OMAR JIBRAN?</v>
          </cell>
          <cell r="H306">
            <v>8790</v>
          </cell>
          <cell r="I306" t="str">
            <v>0164</v>
          </cell>
          <cell r="J306" t="str">
            <v>BJ-1G</v>
          </cell>
          <cell r="K306" t="str">
            <v>DD620</v>
          </cell>
          <cell r="L306">
            <v>8780</v>
          </cell>
          <cell r="M306" t="str">
            <v>01</v>
          </cell>
          <cell r="N306" t="str">
            <v>06</v>
          </cell>
          <cell r="O306" t="str">
            <v>87910-140W4</v>
          </cell>
          <cell r="P306" t="str">
            <v>87910-140W4</v>
          </cell>
          <cell r="Q306" t="str">
            <v>SEP. 30</v>
          </cell>
          <cell r="R306" t="str">
            <v>-</v>
          </cell>
          <cell r="S306" t="str">
            <v>-</v>
          </cell>
          <cell r="T306" t="str">
            <v>-</v>
          </cell>
          <cell r="U306" t="str">
            <v>-</v>
          </cell>
          <cell r="V306" t="str">
            <v>-</v>
          </cell>
          <cell r="W306" t="str">
            <v>-</v>
          </cell>
          <cell r="X306" t="str">
            <v>-</v>
          </cell>
          <cell r="Y306" t="str">
            <v>-</v>
          </cell>
        </row>
        <row r="307">
          <cell r="E307" t="str">
            <v>87940-1E420</v>
          </cell>
          <cell r="F307" t="str">
            <v>MIRROR ASSY,OUTER RR VIEW LH</v>
          </cell>
          <cell r="G307" t="str">
            <v>OMAR JIBRAN?</v>
          </cell>
          <cell r="H307">
            <v>8790</v>
          </cell>
          <cell r="I307" t="str">
            <v>0164</v>
          </cell>
          <cell r="J307" t="str">
            <v>BJ-1G</v>
          </cell>
          <cell r="K307" t="str">
            <v>DD620</v>
          </cell>
          <cell r="L307">
            <v>8780</v>
          </cell>
          <cell r="M307" t="str">
            <v>01</v>
          </cell>
          <cell r="N307" t="str">
            <v>06</v>
          </cell>
          <cell r="O307" t="str">
            <v>87940-140W4</v>
          </cell>
          <cell r="P307" t="str">
            <v>87940-140W4</v>
          </cell>
          <cell r="Q307" t="str">
            <v>SEP. 30</v>
          </cell>
          <cell r="R307" t="str">
            <v>-</v>
          </cell>
          <cell r="S307" t="str">
            <v>-</v>
          </cell>
          <cell r="T307" t="str">
            <v>-</v>
          </cell>
          <cell r="U307" t="str">
            <v>-</v>
          </cell>
          <cell r="V307" t="str">
            <v>-</v>
          </cell>
          <cell r="W307" t="str">
            <v>-</v>
          </cell>
          <cell r="X307" t="str">
            <v>-</v>
          </cell>
          <cell r="Y307" t="str">
            <v>-</v>
          </cell>
        </row>
        <row r="308">
          <cell r="E308" t="str">
            <v>01999-12648</v>
          </cell>
          <cell r="F308" t="str">
            <v>MANUAL OWNERS</v>
          </cell>
          <cell r="G308" t="str">
            <v>AL-RAZA</v>
          </cell>
          <cell r="H308" t="str">
            <v>0199</v>
          </cell>
          <cell r="I308" t="str">
            <v>0143</v>
          </cell>
          <cell r="J308" t="str">
            <v>BJ-1G</v>
          </cell>
          <cell r="Z308" t="str">
            <v>LATER</v>
          </cell>
        </row>
        <row r="309">
          <cell r="E309" t="str">
            <v>09113-12020</v>
          </cell>
          <cell r="F309" t="str">
            <v>HANDLE PANTOGRAPH JACK</v>
          </cell>
          <cell r="G309" t="str">
            <v>METALINE</v>
          </cell>
          <cell r="H309" t="str">
            <v>0900</v>
          </cell>
          <cell r="I309" t="str">
            <v>0101</v>
          </cell>
          <cell r="J309" t="str">
            <v>BJ-1G</v>
          </cell>
          <cell r="K309" t="str">
            <v>DD620</v>
          </cell>
          <cell r="L309" t="str">
            <v>0900</v>
          </cell>
          <cell r="M309" t="str">
            <v>02</v>
          </cell>
          <cell r="N309" t="str">
            <v>03</v>
          </cell>
          <cell r="O309" t="str">
            <v>09113-20040</v>
          </cell>
          <cell r="P309" t="str">
            <v>09113-20040</v>
          </cell>
          <cell r="Q309" t="str">
            <v>SEP. 30</v>
          </cell>
          <cell r="R309" t="str">
            <v>03</v>
          </cell>
          <cell r="S309" t="str">
            <v>09113-20040</v>
          </cell>
          <cell r="T309" t="str">
            <v>09113-20040</v>
          </cell>
          <cell r="U309" t="str">
            <v>SEP. 30</v>
          </cell>
          <cell r="V309" t="str">
            <v>03</v>
          </cell>
          <cell r="W309" t="str">
            <v>09113-20040</v>
          </cell>
          <cell r="X309" t="str">
            <v>09113-20040</v>
          </cell>
          <cell r="Y309" t="str">
            <v>SEP. 30</v>
          </cell>
        </row>
        <row r="310">
          <cell r="E310" t="str">
            <v>09111-03011</v>
          </cell>
          <cell r="F310" t="str">
            <v>JACK S/A PANTOGRAPH</v>
          </cell>
          <cell r="G310" t="str">
            <v>METALINE</v>
          </cell>
          <cell r="H310" t="str">
            <v>0900</v>
          </cell>
          <cell r="I310" t="str">
            <v>0101</v>
          </cell>
          <cell r="J310" t="str">
            <v>BJ-1G</v>
          </cell>
          <cell r="K310" t="str">
            <v>DD620</v>
          </cell>
          <cell r="L310" t="str">
            <v>0900</v>
          </cell>
          <cell r="M310" t="str">
            <v>01</v>
          </cell>
          <cell r="N310" t="str">
            <v>01</v>
          </cell>
          <cell r="O310" t="str">
            <v>09111-316NL</v>
          </cell>
          <cell r="P310" t="str">
            <v>09111-316NL</v>
          </cell>
          <cell r="Q310" t="str">
            <v>SEP. 30</v>
          </cell>
          <cell r="R310" t="str">
            <v>01</v>
          </cell>
          <cell r="S310" t="str">
            <v>09111-316NL</v>
          </cell>
          <cell r="T310" t="str">
            <v>09111-316NL</v>
          </cell>
          <cell r="U310" t="str">
            <v>SEP. 30</v>
          </cell>
          <cell r="V310" t="str">
            <v>01</v>
          </cell>
          <cell r="W310" t="str">
            <v>09111-316NL</v>
          </cell>
          <cell r="X310" t="str">
            <v>09111-316NL</v>
          </cell>
          <cell r="Y310" t="str">
            <v>SEP. 30</v>
          </cell>
        </row>
        <row r="311">
          <cell r="E311" t="str">
            <v>09101-12210</v>
          </cell>
          <cell r="F311" t="str">
            <v>TOOL SET STD L/JACK</v>
          </cell>
          <cell r="G311" t="str">
            <v>OMEGA</v>
          </cell>
          <cell r="H311" t="str">
            <v>0900</v>
          </cell>
          <cell r="I311" t="str">
            <v>0202</v>
          </cell>
          <cell r="J311" t="str">
            <v>BJ-1G</v>
          </cell>
          <cell r="K311" t="str">
            <v>DD620</v>
          </cell>
          <cell r="L311" t="str">
            <v>0900</v>
          </cell>
          <cell r="M311" t="str">
            <v>02</v>
          </cell>
          <cell r="N311" t="str">
            <v>03</v>
          </cell>
          <cell r="O311" t="str">
            <v>09101-140N0</v>
          </cell>
          <cell r="P311" t="str">
            <v>09101-140N0</v>
          </cell>
          <cell r="Q311" t="str">
            <v>SEP. 30</v>
          </cell>
          <cell r="R311" t="str">
            <v>03</v>
          </cell>
          <cell r="S311" t="str">
            <v>09101-140N0</v>
          </cell>
          <cell r="T311" t="str">
            <v>09101-140N0</v>
          </cell>
          <cell r="U311" t="str">
            <v>SEP. 30</v>
          </cell>
          <cell r="V311" t="str">
            <v>03</v>
          </cell>
          <cell r="W311" t="str">
            <v>09101-140N0</v>
          </cell>
          <cell r="X311" t="str">
            <v>09101-140N0</v>
          </cell>
          <cell r="Y311" t="str">
            <v>SEP. 30</v>
          </cell>
        </row>
        <row r="312">
          <cell r="E312" t="str">
            <v/>
          </cell>
        </row>
        <row r="313">
          <cell r="E313" t="str">
            <v/>
          </cell>
        </row>
        <row r="314">
          <cell r="E314" t="str">
            <v/>
          </cell>
        </row>
        <row r="315">
          <cell r="E315" t="str">
            <v/>
          </cell>
        </row>
        <row r="316">
          <cell r="E316" t="str">
            <v/>
          </cell>
        </row>
        <row r="317">
          <cell r="E317" t="str">
            <v/>
          </cell>
        </row>
        <row r="318">
          <cell r="E318" t="str">
            <v>17508-15050</v>
          </cell>
          <cell r="F318" t="str">
            <v>BRKT S/A,EXHAUST PIPE NO.3 SUPT</v>
          </cell>
          <cell r="G318" t="str">
            <v>RAZI SONS</v>
          </cell>
          <cell r="H318" t="str">
            <v>1740</v>
          </cell>
          <cell r="I318" t="str">
            <v>0601</v>
          </cell>
          <cell r="J318" t="str">
            <v>BJ-1G</v>
          </cell>
          <cell r="K318" t="str">
            <v>X</v>
          </cell>
          <cell r="L318" t="str">
            <v>X</v>
          </cell>
          <cell r="M318" t="str">
            <v>X</v>
          </cell>
          <cell r="N318" t="str">
            <v>X</v>
          </cell>
          <cell r="O318" t="str">
            <v>X</v>
          </cell>
          <cell r="R318" t="str">
            <v>X</v>
          </cell>
          <cell r="S318" t="str">
            <v>X</v>
          </cell>
          <cell r="V318" t="str">
            <v>X</v>
          </cell>
          <cell r="W318" t="str">
            <v>X</v>
          </cell>
          <cell r="Z318" t="str">
            <v>INTEGRATED TO EX.PIPE 17410-*****</v>
          </cell>
        </row>
        <row r="319">
          <cell r="E319" t="str">
            <v>52295-12010</v>
          </cell>
          <cell r="F319" t="str">
            <v>BRACE RR SUSPENSION MEMBER RH</v>
          </cell>
          <cell r="G319" t="str">
            <v>METALINE</v>
          </cell>
          <cell r="H319" t="str">
            <v>5120</v>
          </cell>
          <cell r="I319" t="str">
            <v>0503</v>
          </cell>
          <cell r="J319" t="str">
            <v>BJ-1G</v>
          </cell>
          <cell r="K319" t="str">
            <v>X</v>
          </cell>
          <cell r="L319" t="str">
            <v>X</v>
          </cell>
          <cell r="M319" t="str">
            <v>X</v>
          </cell>
          <cell r="N319" t="str">
            <v>X</v>
          </cell>
          <cell r="O319" t="str">
            <v>X</v>
          </cell>
          <cell r="R319" t="str">
            <v>X</v>
          </cell>
          <cell r="S319" t="str">
            <v>X</v>
          </cell>
          <cell r="V319" t="str">
            <v>X</v>
          </cell>
          <cell r="W319" t="str">
            <v>X</v>
          </cell>
          <cell r="Z319" t="str">
            <v>DESIGN CHANGE</v>
          </cell>
        </row>
        <row r="320">
          <cell r="E320" t="str">
            <v>51442-12080</v>
          </cell>
          <cell r="F320" t="str">
            <v>COVER ENGINE UNDER LH</v>
          </cell>
          <cell r="G320" t="str">
            <v>MASTER</v>
          </cell>
          <cell r="H320" t="str">
            <v>5140</v>
          </cell>
          <cell r="I320" t="str">
            <v>0101</v>
          </cell>
          <cell r="J320" t="str">
            <v>BJ-1G</v>
          </cell>
          <cell r="K320" t="str">
            <v>DD321</v>
          </cell>
          <cell r="L320">
            <v>5140</v>
          </cell>
          <cell r="M320" t="str">
            <v>01</v>
          </cell>
          <cell r="N320" t="str">
            <v>01</v>
          </cell>
          <cell r="O320" t="str">
            <v>51442-140N0</v>
          </cell>
          <cell r="P320" t="str">
            <v>51442-140N0</v>
          </cell>
          <cell r="Q320" t="str">
            <v>SEP. 30</v>
          </cell>
          <cell r="R320" t="str">
            <v>01</v>
          </cell>
          <cell r="S320" t="str">
            <v>51442-140N0</v>
          </cell>
          <cell r="T320" t="str">
            <v>51442-140N0</v>
          </cell>
          <cell r="U320" t="str">
            <v>SEP. 30</v>
          </cell>
          <cell r="V320" t="str">
            <v>02</v>
          </cell>
          <cell r="W320" t="str">
            <v>51442-140N1</v>
          </cell>
          <cell r="X320" t="str">
            <v>51442-140N1</v>
          </cell>
          <cell r="Y320" t="str">
            <v>SEP. 30</v>
          </cell>
        </row>
        <row r="321">
          <cell r="E321" t="str">
            <v>51441-12140</v>
          </cell>
          <cell r="F321" t="str">
            <v>COVER ENGINE UNDER RH</v>
          </cell>
          <cell r="G321" t="str">
            <v>MASTER</v>
          </cell>
          <cell r="H321" t="str">
            <v>5140</v>
          </cell>
          <cell r="I321" t="str">
            <v>0101/0102</v>
          </cell>
          <cell r="J321" t="str">
            <v>BJ-1G</v>
          </cell>
          <cell r="K321" t="str">
            <v>DD321</v>
          </cell>
          <cell r="L321">
            <v>5140</v>
          </cell>
          <cell r="M321" t="str">
            <v>01</v>
          </cell>
          <cell r="N321" t="str">
            <v>01</v>
          </cell>
          <cell r="O321" t="str">
            <v>51441-140N0</v>
          </cell>
          <cell r="P321" t="str">
            <v>51441-140N0</v>
          </cell>
          <cell r="Q321" t="str">
            <v>SEP. 30</v>
          </cell>
          <cell r="R321" t="str">
            <v>01</v>
          </cell>
          <cell r="S321" t="str">
            <v>51441-140N0</v>
          </cell>
          <cell r="T321" t="str">
            <v>51441-140N0</v>
          </cell>
          <cell r="U321" t="str">
            <v>SEP. 30</v>
          </cell>
          <cell r="V321" t="str">
            <v>02</v>
          </cell>
          <cell r="W321" t="str">
            <v>51441-140N0</v>
          </cell>
          <cell r="X321" t="str">
            <v>51441-140N0</v>
          </cell>
          <cell r="Y321" t="str">
            <v>SEP. 30</v>
          </cell>
        </row>
        <row r="322">
          <cell r="E322" t="str">
            <v>51900-12060</v>
          </cell>
          <cell r="F322" t="str">
            <v>CARRIER ASSY SPARE WHEEL</v>
          </cell>
          <cell r="G322" t="str">
            <v>SPEL</v>
          </cell>
          <cell r="H322" t="str">
            <v>5190</v>
          </cell>
          <cell r="I322" t="str">
            <v>0102</v>
          </cell>
          <cell r="J322" t="str">
            <v>BJ-1G</v>
          </cell>
          <cell r="K322" t="str">
            <v>DD321</v>
          </cell>
          <cell r="L322">
            <v>5190</v>
          </cell>
          <cell r="M322" t="str">
            <v>01</v>
          </cell>
          <cell r="N322" t="str">
            <v>01</v>
          </cell>
          <cell r="O322" t="str">
            <v>51900-12080-A</v>
          </cell>
          <cell r="P322" t="str">
            <v>51900-12080-A</v>
          </cell>
          <cell r="Q322" t="str">
            <v>SEP. 30</v>
          </cell>
          <cell r="R322" t="str">
            <v>01</v>
          </cell>
          <cell r="S322" t="str">
            <v>51900-12080-A</v>
          </cell>
          <cell r="T322" t="str">
            <v>51900-12080-A</v>
          </cell>
          <cell r="U322" t="str">
            <v>SEP. 30</v>
          </cell>
          <cell r="V322" t="str">
            <v>01</v>
          </cell>
          <cell r="W322" t="str">
            <v>51900-12080-A</v>
          </cell>
          <cell r="X322" t="str">
            <v>51900-12080-A</v>
          </cell>
          <cell r="Y322" t="str">
            <v>SEP. 30</v>
          </cell>
        </row>
        <row r="323">
          <cell r="E323" t="str">
            <v>51967-12220</v>
          </cell>
          <cell r="F323" t="str">
            <v>HOOK TRANSPORT RR RH</v>
          </cell>
          <cell r="G323" t="str">
            <v>LOADS</v>
          </cell>
          <cell r="H323" t="str">
            <v>5191</v>
          </cell>
          <cell r="I323" t="str">
            <v>0204</v>
          </cell>
          <cell r="J323" t="str">
            <v>BJ-1G</v>
          </cell>
          <cell r="K323" t="str">
            <v>DD321</v>
          </cell>
          <cell r="L323">
            <v>5191</v>
          </cell>
          <cell r="M323" t="str">
            <v>02</v>
          </cell>
          <cell r="N323" t="str">
            <v>01</v>
          </cell>
          <cell r="O323" t="str">
            <v>51967-140N0</v>
          </cell>
          <cell r="P323" t="str">
            <v>51967-140N0</v>
          </cell>
          <cell r="Q323" t="str">
            <v>SEP. 30</v>
          </cell>
          <cell r="R323" t="str">
            <v>01</v>
          </cell>
          <cell r="S323" t="str">
            <v>51967-140N0</v>
          </cell>
          <cell r="T323" t="str">
            <v>51967-140N0</v>
          </cell>
          <cell r="U323" t="str">
            <v>SEP. 30</v>
          </cell>
          <cell r="V323" t="str">
            <v>01</v>
          </cell>
          <cell r="W323" t="str">
            <v>51967-140N0</v>
          </cell>
          <cell r="X323" t="str">
            <v>51967-140N0</v>
          </cell>
          <cell r="Y323" t="str">
            <v>SEP. 30</v>
          </cell>
        </row>
        <row r="324">
          <cell r="E324" t="str">
            <v>52119-1E010</v>
          </cell>
          <cell r="F324" t="str">
            <v>COVER FR BUMPER</v>
          </cell>
          <cell r="G324" t="str">
            <v>OMAR JIBRAN</v>
          </cell>
          <cell r="H324" t="str">
            <v>5210</v>
          </cell>
          <cell r="I324" t="str">
            <v>0103</v>
          </cell>
          <cell r="J324" t="str">
            <v>BJ-1G</v>
          </cell>
          <cell r="K324" t="str">
            <v>DD323</v>
          </cell>
          <cell r="L324">
            <v>5210</v>
          </cell>
          <cell r="M324" t="str">
            <v>01</v>
          </cell>
          <cell r="N324" t="str">
            <v>02</v>
          </cell>
          <cell r="O324" t="str">
            <v>52119-140N0</v>
          </cell>
          <cell r="P324" t="str">
            <v>52119-140N0</v>
          </cell>
          <cell r="Q324" t="str">
            <v>SEP. 30</v>
          </cell>
          <cell r="R324" t="str">
            <v>02</v>
          </cell>
          <cell r="S324" t="str">
            <v>52119-140N0</v>
          </cell>
          <cell r="T324" t="str">
            <v>52119-140N0</v>
          </cell>
          <cell r="U324" t="str">
            <v>SEP. 30</v>
          </cell>
          <cell r="V324" t="str">
            <v>02</v>
          </cell>
          <cell r="W324" t="str">
            <v>52119-140N0</v>
          </cell>
          <cell r="X324" t="str">
            <v>52119-140N0</v>
          </cell>
          <cell r="Y324" t="str">
            <v>SEP. 30</v>
          </cell>
        </row>
        <row r="325">
          <cell r="E325" t="str">
            <v>52115-12340</v>
          </cell>
          <cell r="F325" t="str">
            <v>SUPPORT FR BUMPER SIDE RH</v>
          </cell>
          <cell r="G325" t="str">
            <v>METALINE</v>
          </cell>
          <cell r="H325" t="str">
            <v>5210</v>
          </cell>
          <cell r="I325" t="str">
            <v>0103</v>
          </cell>
          <cell r="J325" t="str">
            <v>BJ-1G</v>
          </cell>
          <cell r="K325" t="str">
            <v>DD323</v>
          </cell>
          <cell r="L325">
            <v>5210</v>
          </cell>
          <cell r="M325" t="str">
            <v>01</v>
          </cell>
          <cell r="N325" t="str">
            <v>A-01</v>
          </cell>
          <cell r="O325" t="str">
            <v>52115-140N0</v>
          </cell>
          <cell r="P325" t="str">
            <v>52115-140N0</v>
          </cell>
          <cell r="Q325" t="str">
            <v>SEP. 30</v>
          </cell>
          <cell r="R325" t="str">
            <v>A-01</v>
          </cell>
          <cell r="S325" t="str">
            <v>52115-140N0</v>
          </cell>
          <cell r="T325" t="str">
            <v>52115-140N0</v>
          </cell>
          <cell r="U325" t="str">
            <v>SEP. 30</v>
          </cell>
          <cell r="V325" t="str">
            <v>A-01</v>
          </cell>
          <cell r="W325" t="str">
            <v>52115-140N0</v>
          </cell>
          <cell r="X325" t="str">
            <v>52115-140N0</v>
          </cell>
          <cell r="Y325" t="str">
            <v>SEP. 30</v>
          </cell>
        </row>
        <row r="326">
          <cell r="E326" t="str">
            <v>52116-12270</v>
          </cell>
          <cell r="F326" t="str">
            <v>SUPPORT FR BUMPER SIDE LH</v>
          </cell>
          <cell r="G326" t="str">
            <v>METALINE</v>
          </cell>
          <cell r="H326" t="str">
            <v>5210</v>
          </cell>
          <cell r="I326" t="str">
            <v>0103</v>
          </cell>
          <cell r="J326" t="str">
            <v>BJ-1G</v>
          </cell>
          <cell r="K326" t="str">
            <v>DD323</v>
          </cell>
          <cell r="L326">
            <v>5210</v>
          </cell>
          <cell r="M326" t="str">
            <v>01</v>
          </cell>
          <cell r="N326" t="str">
            <v>A-01</v>
          </cell>
          <cell r="O326" t="str">
            <v>52116-140N0</v>
          </cell>
          <cell r="P326" t="str">
            <v>52116-140N0</v>
          </cell>
          <cell r="Q326" t="str">
            <v>SEP. 30</v>
          </cell>
          <cell r="R326" t="str">
            <v>A-01</v>
          </cell>
          <cell r="S326" t="str">
            <v>52116-140N0</v>
          </cell>
          <cell r="T326" t="str">
            <v>52116-140N0</v>
          </cell>
          <cell r="U326" t="str">
            <v>SEP. 30</v>
          </cell>
          <cell r="V326" t="str">
            <v>A-01</v>
          </cell>
          <cell r="W326" t="str">
            <v>52116-140N0</v>
          </cell>
          <cell r="X326" t="str">
            <v>52116-140N0</v>
          </cell>
          <cell r="Y326" t="str">
            <v>SEP. 30</v>
          </cell>
        </row>
        <row r="327">
          <cell r="E327" t="str">
            <v>52155-12210</v>
          </cell>
          <cell r="F327" t="str">
            <v>SUPPORT RR BUMPER SIDE RH</v>
          </cell>
          <cell r="G327" t="str">
            <v>RAZI SONS</v>
          </cell>
          <cell r="H327" t="str">
            <v>5210</v>
          </cell>
          <cell r="I327" t="str">
            <v>0203</v>
          </cell>
          <cell r="J327" t="str">
            <v>BJ-1G</v>
          </cell>
          <cell r="K327" t="str">
            <v>DD323</v>
          </cell>
          <cell r="L327">
            <v>5210</v>
          </cell>
          <cell r="M327" t="str">
            <v>02</v>
          </cell>
          <cell r="N327" t="str">
            <v>01</v>
          </cell>
          <cell r="O327" t="str">
            <v>52155-140N0</v>
          </cell>
          <cell r="P327" t="str">
            <v>52155-140N0</v>
          </cell>
          <cell r="Q327" t="str">
            <v>SEP. 30</v>
          </cell>
          <cell r="R327" t="str">
            <v>01</v>
          </cell>
          <cell r="S327" t="str">
            <v>52155-140N0</v>
          </cell>
          <cell r="T327" t="str">
            <v>52155-140N0</v>
          </cell>
          <cell r="U327" t="str">
            <v>SEP. 30</v>
          </cell>
          <cell r="V327" t="str">
            <v>01</v>
          </cell>
          <cell r="W327" t="str">
            <v>52155-140N0</v>
          </cell>
          <cell r="X327" t="str">
            <v>52155-140N0</v>
          </cell>
          <cell r="Y327" t="str">
            <v>SEP. 30</v>
          </cell>
        </row>
        <row r="328">
          <cell r="E328" t="str">
            <v>52156-12200</v>
          </cell>
          <cell r="F328" t="str">
            <v>SUPPORT RR BUMPER SIDE LH</v>
          </cell>
          <cell r="G328" t="str">
            <v>RAZI SONS</v>
          </cell>
          <cell r="H328" t="str">
            <v>5210</v>
          </cell>
          <cell r="I328" t="str">
            <v>0203</v>
          </cell>
          <cell r="J328" t="str">
            <v>BJ-1G</v>
          </cell>
          <cell r="K328" t="str">
            <v>X</v>
          </cell>
          <cell r="L328" t="str">
            <v>X</v>
          </cell>
          <cell r="M328" t="str">
            <v>X</v>
          </cell>
          <cell r="N328" t="str">
            <v>X</v>
          </cell>
          <cell r="O328" t="str">
            <v>X</v>
          </cell>
          <cell r="Q328" t="str">
            <v>-</v>
          </cell>
          <cell r="R328" t="str">
            <v>X</v>
          </cell>
          <cell r="S328" t="str">
            <v>X</v>
          </cell>
          <cell r="U328" t="str">
            <v>-</v>
          </cell>
          <cell r="V328" t="str">
            <v>X</v>
          </cell>
          <cell r="W328" t="str">
            <v>X</v>
          </cell>
          <cell r="Y328" t="str">
            <v>-</v>
          </cell>
          <cell r="Z328" t="str">
            <v>INTEGRATED TO 52115-140N0</v>
          </cell>
        </row>
        <row r="329">
          <cell r="E329" t="str">
            <v>52159-1A440</v>
          </cell>
          <cell r="F329" t="str">
            <v>COVER RR BUMPER</v>
          </cell>
          <cell r="G329" t="str">
            <v>OMAR JIBRAN</v>
          </cell>
          <cell r="H329" t="str">
            <v>5210</v>
          </cell>
          <cell r="I329" t="str">
            <v>0203</v>
          </cell>
          <cell r="J329" t="str">
            <v>BJ-1G</v>
          </cell>
          <cell r="K329" t="str">
            <v>DD323</v>
          </cell>
          <cell r="L329">
            <v>5210</v>
          </cell>
          <cell r="M329" t="str">
            <v>02</v>
          </cell>
          <cell r="N329" t="str">
            <v>01</v>
          </cell>
          <cell r="O329" t="str">
            <v>52159-140N0-A</v>
          </cell>
          <cell r="P329" t="str">
            <v>52159-140N0-A</v>
          </cell>
          <cell r="Q329" t="str">
            <v>SEP. 30</v>
          </cell>
          <cell r="R329" t="str">
            <v>01</v>
          </cell>
          <cell r="S329" t="str">
            <v>52159-140N0-A</v>
          </cell>
          <cell r="T329" t="str">
            <v>52159-140N0-A</v>
          </cell>
          <cell r="U329" t="str">
            <v>SEP. 30</v>
          </cell>
          <cell r="V329" t="str">
            <v>01</v>
          </cell>
          <cell r="W329" t="str">
            <v>52159-140N0-A</v>
          </cell>
          <cell r="X329" t="str">
            <v>52159-140N0-A</v>
          </cell>
          <cell r="Y329" t="str">
            <v>SEP. 30</v>
          </cell>
        </row>
        <row r="330">
          <cell r="E330" t="str">
            <v>52075-12030</v>
          </cell>
          <cell r="F330" t="str">
            <v>RETAINER RR BUMPER SIDE RH</v>
          </cell>
          <cell r="G330" t="str">
            <v>BEWL</v>
          </cell>
          <cell r="H330" t="str">
            <v>5210</v>
          </cell>
          <cell r="I330" t="str">
            <v>0203</v>
          </cell>
          <cell r="J330" t="str">
            <v>BJ-1G</v>
          </cell>
          <cell r="K330" t="str">
            <v>X</v>
          </cell>
          <cell r="L330" t="str">
            <v>X</v>
          </cell>
          <cell r="M330" t="str">
            <v>X</v>
          </cell>
          <cell r="N330" t="str">
            <v>X</v>
          </cell>
          <cell r="O330" t="str">
            <v>X</v>
          </cell>
          <cell r="Q330" t="str">
            <v>-</v>
          </cell>
          <cell r="R330" t="str">
            <v>X</v>
          </cell>
          <cell r="S330" t="str">
            <v>X</v>
          </cell>
          <cell r="U330" t="str">
            <v>-</v>
          </cell>
          <cell r="V330" t="str">
            <v>X</v>
          </cell>
          <cell r="W330" t="str">
            <v>X</v>
          </cell>
          <cell r="Y330" t="str">
            <v>-</v>
          </cell>
          <cell r="Z330" t="str">
            <v>INTEGRATED TO 52159-140N0</v>
          </cell>
        </row>
        <row r="331">
          <cell r="E331" t="str">
            <v>52076-12030</v>
          </cell>
          <cell r="F331" t="str">
            <v>RETAINER RR BUMPER SIDE LH</v>
          </cell>
          <cell r="G331" t="str">
            <v>BEWL</v>
          </cell>
          <cell r="H331" t="str">
            <v>5210</v>
          </cell>
          <cell r="I331" t="str">
            <v>0203</v>
          </cell>
          <cell r="J331" t="str">
            <v>BJ-1G</v>
          </cell>
          <cell r="K331" t="str">
            <v>X</v>
          </cell>
          <cell r="L331" t="str">
            <v>X</v>
          </cell>
          <cell r="M331" t="str">
            <v>X</v>
          </cell>
          <cell r="N331" t="str">
            <v>X</v>
          </cell>
          <cell r="O331" t="str">
            <v>X</v>
          </cell>
          <cell r="Q331" t="str">
            <v>-</v>
          </cell>
          <cell r="R331" t="str">
            <v>X</v>
          </cell>
          <cell r="S331" t="str">
            <v>X</v>
          </cell>
          <cell r="U331" t="str">
            <v>-</v>
          </cell>
          <cell r="V331" t="str">
            <v>X</v>
          </cell>
          <cell r="W331" t="str">
            <v>X</v>
          </cell>
          <cell r="Y331" t="str">
            <v>-</v>
          </cell>
          <cell r="Z331" t="str">
            <v>INTEGRATED TO 52159-140N0</v>
          </cell>
        </row>
        <row r="332">
          <cell r="E332" t="str">
            <v>52508-12030</v>
          </cell>
          <cell r="F332" t="str">
            <v>RETAINER RR BUMPER UPR CTR</v>
          </cell>
          <cell r="G332" t="str">
            <v>BEWL</v>
          </cell>
          <cell r="H332" t="str">
            <v>5210</v>
          </cell>
          <cell r="I332" t="str">
            <v>0203</v>
          </cell>
          <cell r="J332" t="str">
            <v>BJ-1G</v>
          </cell>
          <cell r="K332" t="str">
            <v>X</v>
          </cell>
          <cell r="L332" t="str">
            <v>X</v>
          </cell>
          <cell r="M332" t="str">
            <v>X</v>
          </cell>
          <cell r="N332" t="str">
            <v>X</v>
          </cell>
          <cell r="O332" t="str">
            <v>X</v>
          </cell>
          <cell r="Q332" t="str">
            <v>-</v>
          </cell>
          <cell r="R332" t="str">
            <v>X</v>
          </cell>
          <cell r="S332" t="str">
            <v>X</v>
          </cell>
          <cell r="U332" t="str">
            <v>-</v>
          </cell>
          <cell r="V332" t="str">
            <v>X</v>
          </cell>
          <cell r="W332" t="str">
            <v>X</v>
          </cell>
          <cell r="Y332" t="str">
            <v>-</v>
          </cell>
          <cell r="Z332" t="str">
            <v>INTEGRATED TO 52159-140N0</v>
          </cell>
        </row>
        <row r="333">
          <cell r="E333" t="str">
            <v>53101-1A070</v>
          </cell>
          <cell r="F333" t="str">
            <v>GRILLE S/A RADIATOR</v>
          </cell>
          <cell r="G333" t="str">
            <v>OMAR JIBRAN</v>
          </cell>
          <cell r="H333" t="str">
            <v>5310</v>
          </cell>
          <cell r="I333" t="str">
            <v>0101</v>
          </cell>
          <cell r="J333" t="str">
            <v>BJ-1G</v>
          </cell>
          <cell r="K333" t="str">
            <v>DD323</v>
          </cell>
          <cell r="L333">
            <v>5310</v>
          </cell>
          <cell r="M333" t="str">
            <v>01</v>
          </cell>
          <cell r="N333" t="str">
            <v>01</v>
          </cell>
          <cell r="O333" t="str">
            <v>53111-140W0</v>
          </cell>
          <cell r="P333" t="str">
            <v>53111-140W0</v>
          </cell>
          <cell r="Q333" t="str">
            <v>SEP. 30</v>
          </cell>
          <cell r="R333" t="str">
            <v>01</v>
          </cell>
          <cell r="S333" t="str">
            <v>53111-140W0</v>
          </cell>
          <cell r="T333" t="str">
            <v>53111-140W0</v>
          </cell>
          <cell r="U333" t="str">
            <v>SEP. 30</v>
          </cell>
          <cell r="V333" t="str">
            <v>01</v>
          </cell>
          <cell r="W333" t="str">
            <v>53111-140W0</v>
          </cell>
          <cell r="X333" t="str">
            <v>53111-140W0</v>
          </cell>
          <cell r="Y333" t="str">
            <v>SEP. 30</v>
          </cell>
        </row>
        <row r="334">
          <cell r="E334" t="str">
            <v>53291-12100</v>
          </cell>
          <cell r="F334" t="str">
            <v>PLATE RADIATOR COVER</v>
          </cell>
          <cell r="G334" t="str">
            <v>ALI BROTHERS</v>
          </cell>
          <cell r="H334" t="str">
            <v>5321</v>
          </cell>
          <cell r="I334" t="str">
            <v>0102</v>
          </cell>
          <cell r="J334" t="str">
            <v>BJ-1G</v>
          </cell>
          <cell r="K334" t="str">
            <v>X</v>
          </cell>
          <cell r="L334" t="str">
            <v>X</v>
          </cell>
          <cell r="M334" t="str">
            <v>X</v>
          </cell>
          <cell r="N334" t="str">
            <v>X</v>
          </cell>
          <cell r="O334" t="str">
            <v>X</v>
          </cell>
          <cell r="Q334" t="str">
            <v>-</v>
          </cell>
          <cell r="R334" t="str">
            <v>X</v>
          </cell>
          <cell r="S334" t="str">
            <v>X</v>
          </cell>
          <cell r="U334" t="str">
            <v>-</v>
          </cell>
          <cell r="V334" t="str">
            <v>X</v>
          </cell>
          <cell r="W334" t="str">
            <v>X</v>
          </cell>
          <cell r="Y334" t="str">
            <v>-</v>
          </cell>
          <cell r="Z334" t="str">
            <v>DESIGN CHANGE</v>
          </cell>
        </row>
        <row r="335">
          <cell r="E335" t="str">
            <v>53451-12171</v>
          </cell>
          <cell r="F335" t="str">
            <v>ROD HOOD SUPPORT</v>
          </cell>
          <cell r="G335" t="str">
            <v>AMIR WOOD</v>
          </cell>
          <cell r="H335" t="str">
            <v>5341</v>
          </cell>
          <cell r="I335" t="str">
            <v>0101</v>
          </cell>
          <cell r="J335" t="str">
            <v>BJ-1G</v>
          </cell>
          <cell r="K335" t="str">
            <v>D321</v>
          </cell>
          <cell r="L335">
            <v>5341</v>
          </cell>
          <cell r="M335" t="str">
            <v>01</v>
          </cell>
          <cell r="N335" t="str">
            <v>01</v>
          </cell>
          <cell r="O335" t="str">
            <v>53451-140N0</v>
          </cell>
          <cell r="P335" t="str">
            <v>53451-140N0</v>
          </cell>
          <cell r="Q335" t="str">
            <v>SEP. 30</v>
          </cell>
          <cell r="R335" t="str">
            <v>01</v>
          </cell>
          <cell r="S335" t="str">
            <v>53451-140N0</v>
          </cell>
          <cell r="T335" t="str">
            <v>53451-140N0</v>
          </cell>
          <cell r="U335" t="str">
            <v>SEP. 30</v>
          </cell>
          <cell r="V335" t="str">
            <v>01</v>
          </cell>
          <cell r="W335" t="str">
            <v>53451-140N0</v>
          </cell>
          <cell r="X335" t="str">
            <v>53451-140N0</v>
          </cell>
          <cell r="Y335" t="str">
            <v>SEP. 30</v>
          </cell>
        </row>
        <row r="336">
          <cell r="E336" t="str">
            <v>53510-12380</v>
          </cell>
          <cell r="F336" t="str">
            <v>LOCK ASSY,HOOD</v>
          </cell>
          <cell r="G336" t="str">
            <v>METALINE</v>
          </cell>
          <cell r="H336" t="str">
            <v>5350</v>
          </cell>
          <cell r="I336" t="str">
            <v>0102</v>
          </cell>
          <cell r="J336" t="str">
            <v>BJ-1G</v>
          </cell>
          <cell r="K336" t="str">
            <v>DD620</v>
          </cell>
          <cell r="L336">
            <v>5350</v>
          </cell>
          <cell r="M336" t="str">
            <v>01</v>
          </cell>
          <cell r="N336" t="str">
            <v>01</v>
          </cell>
          <cell r="O336" t="str">
            <v>53510-140N0</v>
          </cell>
          <cell r="P336" t="str">
            <v>53510-140N0</v>
          </cell>
          <cell r="Q336" t="str">
            <v>SEP. 30</v>
          </cell>
          <cell r="R336" t="str">
            <v>02</v>
          </cell>
          <cell r="S336" t="str">
            <v>53510-140N1</v>
          </cell>
          <cell r="T336" t="str">
            <v>53510-140N1</v>
          </cell>
          <cell r="U336" t="str">
            <v>SEP. 30</v>
          </cell>
          <cell r="V336" t="str">
            <v>02</v>
          </cell>
          <cell r="W336" t="str">
            <v>53510-140N1</v>
          </cell>
          <cell r="X336" t="str">
            <v>53510-140N1</v>
          </cell>
          <cell r="Y336" t="str">
            <v>SEP. 30</v>
          </cell>
        </row>
        <row r="337">
          <cell r="E337" t="str">
            <v>53875-12210</v>
          </cell>
          <cell r="F337" t="str">
            <v>LINER FR FENDER RH</v>
          </cell>
          <cell r="G337" t="str">
            <v>MASTER</v>
          </cell>
          <cell r="H337" t="str">
            <v>5381</v>
          </cell>
          <cell r="I337" t="str">
            <v>0101</v>
          </cell>
          <cell r="J337" t="str">
            <v>BJ-1G</v>
          </cell>
          <cell r="K337" t="str">
            <v>DD321</v>
          </cell>
          <cell r="L337">
            <v>5381</v>
          </cell>
          <cell r="M337" t="str">
            <v>01</v>
          </cell>
          <cell r="N337" t="str">
            <v>01</v>
          </cell>
          <cell r="O337" t="str">
            <v>53875-140N0</v>
          </cell>
          <cell r="P337" t="str">
            <v>53875-140N0</v>
          </cell>
          <cell r="Q337" t="str">
            <v>SEP. 30</v>
          </cell>
          <cell r="R337" t="str">
            <v>01</v>
          </cell>
          <cell r="S337" t="str">
            <v>53875-140N0</v>
          </cell>
          <cell r="T337" t="str">
            <v>53875-140N0</v>
          </cell>
          <cell r="U337" t="str">
            <v>SEP. 30</v>
          </cell>
          <cell r="V337" t="str">
            <v>01</v>
          </cell>
          <cell r="W337" t="str">
            <v>53875-140N0</v>
          </cell>
          <cell r="X337" t="str">
            <v>53875-140N0</v>
          </cell>
          <cell r="Y337" t="str">
            <v>SEP. 30</v>
          </cell>
        </row>
        <row r="338">
          <cell r="E338" t="str">
            <v>53876-12200</v>
          </cell>
          <cell r="F338" t="str">
            <v>LINER FR FENDER LH</v>
          </cell>
          <cell r="G338" t="str">
            <v>MASTER</v>
          </cell>
          <cell r="H338" t="str">
            <v>5381</v>
          </cell>
          <cell r="I338" t="str">
            <v>0101</v>
          </cell>
          <cell r="J338" t="str">
            <v>BJ-1G</v>
          </cell>
          <cell r="K338" t="str">
            <v>DD321</v>
          </cell>
          <cell r="L338">
            <v>5381</v>
          </cell>
          <cell r="M338" t="str">
            <v>01</v>
          </cell>
          <cell r="N338" t="str">
            <v>01</v>
          </cell>
          <cell r="O338" t="str">
            <v>53876-140N0</v>
          </cell>
          <cell r="P338" t="str">
            <v>53876-140N0</v>
          </cell>
          <cell r="Q338" t="str">
            <v>SEP. 30</v>
          </cell>
          <cell r="R338" t="str">
            <v>01</v>
          </cell>
          <cell r="S338" t="str">
            <v>53876-140N0</v>
          </cell>
          <cell r="T338" t="str">
            <v>53876-140N0</v>
          </cell>
          <cell r="U338" t="str">
            <v>SEP. 30</v>
          </cell>
          <cell r="V338" t="str">
            <v>01</v>
          </cell>
          <cell r="W338" t="str">
            <v>53876-140N0</v>
          </cell>
          <cell r="X338" t="str">
            <v>53876-140N0</v>
          </cell>
          <cell r="Y338" t="str">
            <v>SEP. 30</v>
          </cell>
        </row>
        <row r="339">
          <cell r="E339" t="str">
            <v>55106-12620</v>
          </cell>
          <cell r="F339" t="str">
            <v>SUPPORT S/A,BRAKE PEDAL</v>
          </cell>
          <cell r="G339" t="str">
            <v>BEWL</v>
          </cell>
          <cell r="H339" t="str">
            <v>5511</v>
          </cell>
          <cell r="I339" t="str">
            <v>0103</v>
          </cell>
          <cell r="J339" t="str">
            <v>BJ-1G</v>
          </cell>
          <cell r="K339" t="str">
            <v>DD321</v>
          </cell>
          <cell r="L339">
            <v>5511</v>
          </cell>
          <cell r="M339" t="str">
            <v>01</v>
          </cell>
          <cell r="N339" t="str">
            <v>01</v>
          </cell>
          <cell r="O339" t="str">
            <v>55106-140N0</v>
          </cell>
          <cell r="P339" t="str">
            <v>55106-140N0</v>
          </cell>
          <cell r="Q339" t="str">
            <v>SEP. 30</v>
          </cell>
          <cell r="R339" t="str">
            <v>01</v>
          </cell>
          <cell r="S339" t="str">
            <v>55106-140N0</v>
          </cell>
          <cell r="T339" t="str">
            <v>55106-140N0</v>
          </cell>
          <cell r="U339" t="str">
            <v>SEP. 30</v>
          </cell>
          <cell r="V339" t="str">
            <v>01</v>
          </cell>
          <cell r="W339" t="str">
            <v>55106-140N0</v>
          </cell>
          <cell r="X339" t="str">
            <v>55106-140N0</v>
          </cell>
          <cell r="Y339" t="str">
            <v>SEP. 30</v>
          </cell>
        </row>
        <row r="340">
          <cell r="E340" t="str">
            <v>55107-12170</v>
          </cell>
          <cell r="F340" t="str">
            <v>SUPPORT S/A,CLUTCH PEDAL</v>
          </cell>
          <cell r="G340" t="str">
            <v>BEWL</v>
          </cell>
          <cell r="H340" t="str">
            <v>5511</v>
          </cell>
          <cell r="I340" t="str">
            <v>0201</v>
          </cell>
          <cell r="J340" t="str">
            <v>BJ-1G</v>
          </cell>
          <cell r="K340" t="str">
            <v>DD321</v>
          </cell>
          <cell r="L340">
            <v>5511</v>
          </cell>
          <cell r="M340" t="str">
            <v>02</v>
          </cell>
          <cell r="N340" t="str">
            <v>01</v>
          </cell>
          <cell r="O340" t="str">
            <v>55107-140N0</v>
          </cell>
          <cell r="P340" t="str">
            <v>55107-140N0</v>
          </cell>
          <cell r="Q340" t="str">
            <v>SEP. 30</v>
          </cell>
          <cell r="R340" t="str">
            <v>01</v>
          </cell>
          <cell r="S340" t="str">
            <v>55107-140N0</v>
          </cell>
          <cell r="T340" t="str">
            <v>55107-140N0</v>
          </cell>
          <cell r="U340" t="str">
            <v>SEP. 30</v>
          </cell>
          <cell r="V340" t="str">
            <v>X</v>
          </cell>
          <cell r="W340" t="str">
            <v>X</v>
          </cell>
          <cell r="Y340" t="str">
            <v>-</v>
          </cell>
        </row>
        <row r="341">
          <cell r="E341" t="str">
            <v>55210-12360</v>
          </cell>
          <cell r="F341" t="str">
            <v>INSULATOR ASSY DASH PANEL</v>
          </cell>
          <cell r="G341" t="str">
            <v>AUTOMOTIVE</v>
          </cell>
          <cell r="H341" t="str">
            <v>5520</v>
          </cell>
          <cell r="I341" t="str">
            <v>0101</v>
          </cell>
          <cell r="J341" t="str">
            <v>BJ-1G</v>
          </cell>
          <cell r="K341" t="str">
            <v>DD321</v>
          </cell>
          <cell r="L341">
            <v>5520</v>
          </cell>
          <cell r="M341" t="str">
            <v>01</v>
          </cell>
          <cell r="N341" t="str">
            <v>01</v>
          </cell>
          <cell r="O341" t="str">
            <v>55210-140N0</v>
          </cell>
          <cell r="P341" t="str">
            <v>55210-140N0</v>
          </cell>
          <cell r="Q341" t="str">
            <v>SEP. 30</v>
          </cell>
          <cell r="R341" t="str">
            <v>01</v>
          </cell>
          <cell r="S341" t="str">
            <v>55210-140N0</v>
          </cell>
          <cell r="T341" t="str">
            <v>55210-140N0</v>
          </cell>
          <cell r="U341" t="str">
            <v>SEP. 30</v>
          </cell>
          <cell r="V341" t="str">
            <v>01</v>
          </cell>
          <cell r="W341" t="str">
            <v>55210-140N0</v>
          </cell>
          <cell r="X341" t="str">
            <v>55210-140N0</v>
          </cell>
          <cell r="Y341" t="str">
            <v>SEP. 30</v>
          </cell>
        </row>
        <row r="342">
          <cell r="E342" t="str">
            <v>58044-12040</v>
          </cell>
          <cell r="F342" t="str">
            <v>INSULATOR S/A CTR FOOLR HEAT NO.2</v>
          </cell>
          <cell r="G342" t="str">
            <v>LOADS</v>
          </cell>
          <cell r="H342" t="str">
            <v>5811</v>
          </cell>
          <cell r="I342" t="str">
            <v>0101</v>
          </cell>
          <cell r="J342" t="str">
            <v>BJ-1G</v>
          </cell>
          <cell r="K342" t="str">
            <v>DD321</v>
          </cell>
          <cell r="L342">
            <v>5811</v>
          </cell>
          <cell r="M342" t="str">
            <v>01</v>
          </cell>
          <cell r="N342" t="str">
            <v>01</v>
          </cell>
          <cell r="O342" t="str">
            <v>SUBSTITUTE BY</v>
          </cell>
          <cell r="P342" t="str">
            <v>58153-140N2</v>
          </cell>
          <cell r="Q342" t="str">
            <v>SEP. 30</v>
          </cell>
          <cell r="R342" t="str">
            <v>01</v>
          </cell>
          <cell r="S342" t="str">
            <v>SUBSTITUTE BY</v>
          </cell>
          <cell r="T342" t="str">
            <v>58153-140N2</v>
          </cell>
          <cell r="U342" t="str">
            <v>SEP. 30</v>
          </cell>
          <cell r="V342" t="str">
            <v>01</v>
          </cell>
          <cell r="W342" t="str">
            <v>SUBSTITUTE BY</v>
          </cell>
          <cell r="X342" t="str">
            <v>58153-140N2</v>
          </cell>
          <cell r="Y342" t="str">
            <v>SEP. 30</v>
          </cell>
        </row>
        <row r="343">
          <cell r="E343" t="str">
            <v>58031-12090</v>
          </cell>
          <cell r="F343" t="str">
            <v>INSULATOR S/A MAIN MUFFLER HEAT</v>
          </cell>
          <cell r="G343" t="str">
            <v>LOADS</v>
          </cell>
          <cell r="H343" t="str">
            <v>5811</v>
          </cell>
          <cell r="I343" t="str">
            <v>0101</v>
          </cell>
          <cell r="J343" t="str">
            <v>BJ-1G</v>
          </cell>
          <cell r="K343" t="str">
            <v>DD321</v>
          </cell>
          <cell r="L343">
            <v>5811</v>
          </cell>
          <cell r="M343" t="str">
            <v>01</v>
          </cell>
          <cell r="N343" t="str">
            <v>01</v>
          </cell>
          <cell r="O343" t="str">
            <v>SUBSTITUTE BY</v>
          </cell>
          <cell r="P343" t="str">
            <v>58327-140N0</v>
          </cell>
          <cell r="Q343" t="str">
            <v>SEP. 30</v>
          </cell>
          <cell r="R343" t="str">
            <v>01</v>
          </cell>
          <cell r="S343" t="str">
            <v>SUBSTITUTE BY</v>
          </cell>
          <cell r="T343" t="str">
            <v>58327-140N0</v>
          </cell>
          <cell r="U343" t="str">
            <v>SEP. 30</v>
          </cell>
          <cell r="V343" t="str">
            <v>01</v>
          </cell>
          <cell r="W343" t="str">
            <v>SUBSTITUTE BY</v>
          </cell>
          <cell r="X343" t="str">
            <v>58327-140N0</v>
          </cell>
          <cell r="Y343" t="str">
            <v>SEP. 30</v>
          </cell>
        </row>
        <row r="344">
          <cell r="E344" t="str">
            <v>58325-12100</v>
          </cell>
          <cell r="F344" t="str">
            <v>COVER RR FLOOR SERVICE HOLE NO.1</v>
          </cell>
          <cell r="G344" t="str">
            <v>LOADS</v>
          </cell>
          <cell r="H344" t="str">
            <v>5835</v>
          </cell>
          <cell r="I344" t="str">
            <v>0101</v>
          </cell>
          <cell r="J344" t="str">
            <v>BJ-1G</v>
          </cell>
          <cell r="K344" t="str">
            <v>DD321</v>
          </cell>
          <cell r="L344">
            <v>5835</v>
          </cell>
          <cell r="M344" t="str">
            <v>01</v>
          </cell>
          <cell r="N344" t="str">
            <v>01</v>
          </cell>
          <cell r="O344" t="str">
            <v>58325-32040-A</v>
          </cell>
          <cell r="P344" t="str">
            <v>58325-32040-A</v>
          </cell>
          <cell r="Q344" t="str">
            <v>SEP. 30</v>
          </cell>
          <cell r="R344" t="str">
            <v>01</v>
          </cell>
          <cell r="S344" t="str">
            <v>58325-32040-A</v>
          </cell>
          <cell r="T344" t="str">
            <v>58325-32040-A</v>
          </cell>
          <cell r="U344" t="str">
            <v>SEP. 30</v>
          </cell>
          <cell r="V344" t="str">
            <v>01</v>
          </cell>
          <cell r="W344" t="str">
            <v>58325-32040-A</v>
          </cell>
          <cell r="X344" t="str">
            <v>58325-32040-A</v>
          </cell>
          <cell r="Y344" t="str">
            <v>SEP. 30</v>
          </cell>
        </row>
        <row r="345">
          <cell r="E345" t="str">
            <v>58611-12320</v>
          </cell>
          <cell r="F345" t="str">
            <v>SHEET FR FLOOR SILENCER NO.1</v>
          </cell>
          <cell r="G345" t="str">
            <v>MIAN TYRE</v>
          </cell>
          <cell r="H345" t="str">
            <v>5860</v>
          </cell>
          <cell r="I345" t="str">
            <v>0102</v>
          </cell>
          <cell r="J345" t="str">
            <v>BJ-1G</v>
          </cell>
          <cell r="K345" t="str">
            <v>DD321</v>
          </cell>
          <cell r="L345">
            <v>5860</v>
          </cell>
          <cell r="M345" t="str">
            <v>01</v>
          </cell>
          <cell r="N345" t="str">
            <v>01</v>
          </cell>
          <cell r="O345" t="str">
            <v>58611-140N0</v>
          </cell>
          <cell r="P345" t="str">
            <v>58611-140N0</v>
          </cell>
          <cell r="Q345" t="str">
            <v>SEP. 30</v>
          </cell>
          <cell r="R345" t="str">
            <v>01</v>
          </cell>
          <cell r="S345" t="str">
            <v>58611-140N0</v>
          </cell>
          <cell r="T345" t="str">
            <v>58611-140N0</v>
          </cell>
          <cell r="U345" t="str">
            <v>SEP. 30</v>
          </cell>
          <cell r="V345" t="str">
            <v>01</v>
          </cell>
          <cell r="W345" t="str">
            <v>58611-140N0</v>
          </cell>
          <cell r="X345" t="str">
            <v>58611-140N0</v>
          </cell>
          <cell r="Y345" t="str">
            <v>SEP. 30</v>
          </cell>
        </row>
        <row r="346">
          <cell r="E346" t="str">
            <v>58613-12320</v>
          </cell>
          <cell r="F346" t="str">
            <v>SHEET FR FLOOR SILENCER NO.3</v>
          </cell>
          <cell r="G346" t="str">
            <v>MIAN TYRE</v>
          </cell>
          <cell r="H346" t="str">
            <v>5860</v>
          </cell>
          <cell r="I346" t="str">
            <v>0102</v>
          </cell>
          <cell r="J346" t="str">
            <v>BJ-1G</v>
          </cell>
          <cell r="K346" t="str">
            <v>DD321</v>
          </cell>
          <cell r="L346">
            <v>5860</v>
          </cell>
          <cell r="M346" t="str">
            <v>01</v>
          </cell>
          <cell r="N346" t="str">
            <v>01</v>
          </cell>
          <cell r="O346" t="str">
            <v>58612-140N0</v>
          </cell>
          <cell r="P346" t="str">
            <v>58612-140N0</v>
          </cell>
          <cell r="Q346" t="str">
            <v>SEP. 30</v>
          </cell>
          <cell r="R346" t="str">
            <v>01</v>
          </cell>
          <cell r="S346" t="str">
            <v>58612-140N0</v>
          </cell>
          <cell r="T346" t="str">
            <v>58612-140N0</v>
          </cell>
          <cell r="U346" t="str">
            <v>SEP. 30</v>
          </cell>
          <cell r="V346" t="str">
            <v>01</v>
          </cell>
          <cell r="W346" t="str">
            <v>58612-140N0</v>
          </cell>
          <cell r="X346" t="str">
            <v>58612-140N0</v>
          </cell>
          <cell r="Y346" t="str">
            <v>SEP. 30</v>
          </cell>
        </row>
        <row r="347">
          <cell r="E347" t="str">
            <v>58644-12070</v>
          </cell>
          <cell r="F347" t="str">
            <v>SHEET FR FLOOR SILENCER NO.2 RH</v>
          </cell>
          <cell r="G347" t="str">
            <v>MIAN TYRE</v>
          </cell>
          <cell r="H347" t="str">
            <v>5860</v>
          </cell>
          <cell r="I347" t="str">
            <v>0102</v>
          </cell>
          <cell r="J347" t="str">
            <v>BJ-1G</v>
          </cell>
          <cell r="K347" t="str">
            <v>DD321</v>
          </cell>
          <cell r="L347">
            <v>5860</v>
          </cell>
          <cell r="M347" t="str">
            <v>01</v>
          </cell>
          <cell r="N347" t="str">
            <v>01</v>
          </cell>
          <cell r="O347" t="str">
            <v>58614-140N0</v>
          </cell>
          <cell r="P347" t="str">
            <v>58614-140N0</v>
          </cell>
          <cell r="Q347" t="str">
            <v>SEP. 30</v>
          </cell>
          <cell r="R347" t="str">
            <v>01</v>
          </cell>
          <cell r="S347" t="str">
            <v>58614-140N0</v>
          </cell>
          <cell r="T347" t="str">
            <v>58614-140N0</v>
          </cell>
          <cell r="U347" t="str">
            <v>SEP. 30</v>
          </cell>
          <cell r="V347" t="str">
            <v>01</v>
          </cell>
          <cell r="W347" t="str">
            <v>58614-140N0</v>
          </cell>
          <cell r="X347" t="str">
            <v>58614-140N0</v>
          </cell>
          <cell r="Y347" t="str">
            <v>SEP. 30</v>
          </cell>
        </row>
        <row r="348">
          <cell r="E348" t="str">
            <v>58651-12110</v>
          </cell>
          <cell r="F348" t="str">
            <v>SHEET RR FLOOR SILENCER RH</v>
          </cell>
          <cell r="G348" t="str">
            <v>MIAN TYRE</v>
          </cell>
          <cell r="H348" t="str">
            <v>5860</v>
          </cell>
          <cell r="I348" t="str">
            <v>0102</v>
          </cell>
          <cell r="J348" t="str">
            <v>BJ-1G</v>
          </cell>
          <cell r="K348" t="str">
            <v>DD321</v>
          </cell>
          <cell r="L348">
            <v>5860</v>
          </cell>
          <cell r="M348" t="str">
            <v>01</v>
          </cell>
          <cell r="N348" t="str">
            <v>01</v>
          </cell>
          <cell r="O348" t="str">
            <v>58651-140N0</v>
          </cell>
          <cell r="P348" t="str">
            <v>58651-140N0</v>
          </cell>
          <cell r="Q348" t="str">
            <v>SEP. 30</v>
          </cell>
          <cell r="R348" t="str">
            <v>01</v>
          </cell>
          <cell r="S348" t="str">
            <v>58651-140N0</v>
          </cell>
          <cell r="T348" t="str">
            <v>58651-140N0</v>
          </cell>
          <cell r="U348" t="str">
            <v>SEP. 30</v>
          </cell>
          <cell r="V348" t="str">
            <v>01</v>
          </cell>
          <cell r="W348" t="str">
            <v>58651-140N0</v>
          </cell>
          <cell r="X348" t="str">
            <v>58651-140N0</v>
          </cell>
          <cell r="Y348" t="str">
            <v>SEP. 30</v>
          </cell>
        </row>
        <row r="349">
          <cell r="E349" t="str">
            <v>58652-12090</v>
          </cell>
          <cell r="F349" t="str">
            <v>SHEET RR FLOOR SILENCER LH</v>
          </cell>
          <cell r="G349" t="str">
            <v>MIAN TYRE</v>
          </cell>
          <cell r="H349" t="str">
            <v>5860</v>
          </cell>
          <cell r="I349" t="str">
            <v>0102</v>
          </cell>
          <cell r="J349" t="str">
            <v>BJ-1G</v>
          </cell>
          <cell r="K349" t="str">
            <v>DD321</v>
          </cell>
          <cell r="L349">
            <v>5860</v>
          </cell>
          <cell r="M349" t="str">
            <v>01</v>
          </cell>
          <cell r="N349" t="str">
            <v>01</v>
          </cell>
          <cell r="O349" t="str">
            <v>58653-140N0</v>
          </cell>
          <cell r="P349" t="str">
            <v>58653-140N0</v>
          </cell>
          <cell r="Q349" t="str">
            <v>SEP. 30</v>
          </cell>
          <cell r="R349" t="str">
            <v>01</v>
          </cell>
          <cell r="S349" t="str">
            <v>58653-140N0</v>
          </cell>
          <cell r="T349" t="str">
            <v>58653-140N0</v>
          </cell>
          <cell r="U349" t="str">
            <v>SEP. 30</v>
          </cell>
          <cell r="V349" t="str">
            <v>01</v>
          </cell>
          <cell r="W349" t="str">
            <v>58653-140N0</v>
          </cell>
          <cell r="X349" t="str">
            <v>58653-140N0</v>
          </cell>
          <cell r="Y349" t="str">
            <v>SEP. 30</v>
          </cell>
        </row>
        <row r="350">
          <cell r="E350" t="str">
            <v>67812-12050</v>
          </cell>
          <cell r="F350" t="str">
            <v>PAD QTR PANEL SILENCER</v>
          </cell>
          <cell r="H350" t="str">
            <v>5871</v>
          </cell>
          <cell r="I350" t="str">
            <v>2401</v>
          </cell>
          <cell r="J350" t="str">
            <v>BJ-1G</v>
          </cell>
          <cell r="K350" t="str">
            <v>DD321</v>
          </cell>
          <cell r="L350" t="str">
            <v>X</v>
          </cell>
          <cell r="M350" t="str">
            <v>X</v>
          </cell>
          <cell r="N350" t="str">
            <v>X</v>
          </cell>
          <cell r="O350" t="str">
            <v>X</v>
          </cell>
          <cell r="Q350" t="str">
            <v>-</v>
          </cell>
          <cell r="R350" t="str">
            <v>X</v>
          </cell>
          <cell r="S350" t="str">
            <v>X</v>
          </cell>
          <cell r="U350" t="str">
            <v>-</v>
          </cell>
          <cell r="V350" t="str">
            <v>X</v>
          </cell>
          <cell r="W350" t="str">
            <v>X</v>
          </cell>
          <cell r="Y350" t="str">
            <v>-</v>
          </cell>
          <cell r="Z350" t="str">
            <v>DEPEND ON VEHICLE EVALUATION</v>
          </cell>
        </row>
        <row r="351">
          <cell r="E351" t="str">
            <v>67831-12480</v>
          </cell>
          <cell r="F351" t="str">
            <v>COVER FR DOOR SERVICE HOLE</v>
          </cell>
          <cell r="G351" t="str">
            <v>MEHRAN COMM.</v>
          </cell>
          <cell r="H351" t="str">
            <v>6780</v>
          </cell>
          <cell r="I351" t="str">
            <v>0306</v>
          </cell>
          <cell r="J351" t="str">
            <v>BJ-1G</v>
          </cell>
          <cell r="K351" t="str">
            <v>DD321</v>
          </cell>
          <cell r="L351">
            <v>6780</v>
          </cell>
          <cell r="M351" t="str">
            <v>03</v>
          </cell>
          <cell r="N351" t="str">
            <v>01</v>
          </cell>
          <cell r="O351" t="str">
            <v>67831-140N0</v>
          </cell>
          <cell r="P351" t="str">
            <v>67831-140N0</v>
          </cell>
          <cell r="Q351" t="str">
            <v>SEP. 30</v>
          </cell>
          <cell r="R351" t="str">
            <v>01</v>
          </cell>
          <cell r="S351" t="str">
            <v>67831-140N0</v>
          </cell>
          <cell r="T351" t="str">
            <v>67831-140N0</v>
          </cell>
          <cell r="U351" t="str">
            <v>SEP. 30</v>
          </cell>
          <cell r="V351" t="str">
            <v>01</v>
          </cell>
          <cell r="W351" t="str">
            <v>67831-140N0</v>
          </cell>
          <cell r="X351" t="str">
            <v>67831-140N0</v>
          </cell>
          <cell r="Y351" t="str">
            <v>SEP. 30</v>
          </cell>
        </row>
        <row r="352">
          <cell r="E352" t="str">
            <v>67832-12280</v>
          </cell>
          <cell r="F352" t="str">
            <v>COVER RR DOOR SERVICE HOLE</v>
          </cell>
          <cell r="G352" t="str">
            <v>MEHRAN COMM.</v>
          </cell>
          <cell r="H352" t="str">
            <v>6780</v>
          </cell>
          <cell r="I352" t="str">
            <v>0306</v>
          </cell>
          <cell r="J352" t="str">
            <v>BJ-1G</v>
          </cell>
          <cell r="K352" t="str">
            <v>DD321</v>
          </cell>
          <cell r="L352">
            <v>6780</v>
          </cell>
          <cell r="M352" t="str">
            <v>03</v>
          </cell>
          <cell r="N352" t="str">
            <v>01</v>
          </cell>
          <cell r="O352" t="str">
            <v>67832-140N0</v>
          </cell>
          <cell r="P352" t="str">
            <v>67832-140N0</v>
          </cell>
          <cell r="Q352" t="str">
            <v>SEP. 30</v>
          </cell>
          <cell r="R352" t="str">
            <v>01</v>
          </cell>
          <cell r="S352" t="str">
            <v>67832-140N0</v>
          </cell>
          <cell r="T352" t="str">
            <v>67832-140N0</v>
          </cell>
          <cell r="U352" t="str">
            <v>SEP. 30</v>
          </cell>
          <cell r="V352" t="str">
            <v>01</v>
          </cell>
          <cell r="W352" t="str">
            <v>67832-140N0</v>
          </cell>
          <cell r="X352" t="str">
            <v>67832-140N0</v>
          </cell>
          <cell r="Y352" t="str">
            <v>SEP. 30</v>
          </cell>
        </row>
        <row r="353">
          <cell r="E353" t="str">
            <v>67841-12250</v>
          </cell>
          <cell r="F353" t="str">
            <v>COVER FR DOOR SERVICE HOLE LH</v>
          </cell>
          <cell r="G353" t="str">
            <v>MEHRAN COMM.</v>
          </cell>
          <cell r="H353" t="str">
            <v>6780</v>
          </cell>
          <cell r="I353" t="str">
            <v>0306</v>
          </cell>
          <cell r="J353" t="str">
            <v>BJ-1G</v>
          </cell>
          <cell r="K353" t="str">
            <v>DD321</v>
          </cell>
          <cell r="L353">
            <v>6780</v>
          </cell>
          <cell r="M353" t="str">
            <v>03</v>
          </cell>
          <cell r="N353" t="str">
            <v>01</v>
          </cell>
          <cell r="O353" t="str">
            <v>67841-140N0</v>
          </cell>
          <cell r="P353" t="str">
            <v>67841-140N0</v>
          </cell>
          <cell r="Q353" t="str">
            <v>SEP. 30</v>
          </cell>
          <cell r="R353" t="str">
            <v>01</v>
          </cell>
          <cell r="S353" t="str">
            <v>67841-140N0</v>
          </cell>
          <cell r="T353" t="str">
            <v>67841-140N0</v>
          </cell>
          <cell r="U353" t="str">
            <v>SEP. 30</v>
          </cell>
          <cell r="V353" t="str">
            <v>01</v>
          </cell>
          <cell r="W353" t="str">
            <v>67841-140N0</v>
          </cell>
          <cell r="X353" t="str">
            <v>67841-140N0</v>
          </cell>
          <cell r="Y353" t="str">
            <v>SEP. 30</v>
          </cell>
        </row>
        <row r="354">
          <cell r="E354" t="str">
            <v>67842-12080</v>
          </cell>
          <cell r="F354" t="str">
            <v>COVER RR DOOR SERVICE HOLE LH</v>
          </cell>
          <cell r="G354" t="str">
            <v>MEHRAN COMM.</v>
          </cell>
          <cell r="H354" t="str">
            <v>6780</v>
          </cell>
          <cell r="I354" t="str">
            <v>0306</v>
          </cell>
          <cell r="J354" t="str">
            <v>BJ-1G</v>
          </cell>
          <cell r="K354" t="str">
            <v>DD321</v>
          </cell>
          <cell r="L354">
            <v>6780</v>
          </cell>
          <cell r="M354" t="str">
            <v>03</v>
          </cell>
          <cell r="N354" t="str">
            <v>01</v>
          </cell>
          <cell r="O354" t="str">
            <v>67842-140N0</v>
          </cell>
          <cell r="P354" t="str">
            <v>67842-140N0</v>
          </cell>
          <cell r="Q354" t="str">
            <v>SEP. 30</v>
          </cell>
          <cell r="R354" t="str">
            <v>01</v>
          </cell>
          <cell r="S354" t="str">
            <v>67842-140N0</v>
          </cell>
          <cell r="T354" t="str">
            <v>67842-140N0</v>
          </cell>
          <cell r="U354" t="str">
            <v>SEP. 30</v>
          </cell>
          <cell r="V354" t="str">
            <v>01</v>
          </cell>
          <cell r="W354" t="str">
            <v>67842-140N0</v>
          </cell>
          <cell r="X354" t="str">
            <v>67842-140N0</v>
          </cell>
          <cell r="Y354" t="str">
            <v>SEP. 30</v>
          </cell>
        </row>
        <row r="355">
          <cell r="E355" t="str">
            <v>69260-10040</v>
          </cell>
          <cell r="F355" t="str">
            <v>HANDLE ASSY DOOR WINDOW REGULATOR</v>
          </cell>
          <cell r="G355" t="str">
            <v>OMAR JIBRAN</v>
          </cell>
          <cell r="H355" t="str">
            <v>6920</v>
          </cell>
          <cell r="I355" t="str">
            <v>0101</v>
          </cell>
          <cell r="J355" t="str">
            <v>BJ-1G</v>
          </cell>
          <cell r="K355" t="str">
            <v>DD620</v>
          </cell>
          <cell r="L355">
            <v>6920</v>
          </cell>
          <cell r="M355" t="str">
            <v>01</v>
          </cell>
          <cell r="N355" t="str">
            <v>01</v>
          </cell>
          <cell r="O355" t="str">
            <v>69260-22030</v>
          </cell>
          <cell r="P355" t="str">
            <v>69260-22030</v>
          </cell>
          <cell r="Q355" t="str">
            <v>SEP. 30</v>
          </cell>
          <cell r="R355" t="str">
            <v>01</v>
          </cell>
          <cell r="S355" t="str">
            <v>69260-22030</v>
          </cell>
          <cell r="T355" t="str">
            <v>69260-22030</v>
          </cell>
          <cell r="U355" t="str">
            <v>SEP. 30</v>
          </cell>
          <cell r="V355" t="str">
            <v>01</v>
          </cell>
          <cell r="W355" t="str">
            <v>69260-22030</v>
          </cell>
          <cell r="X355" t="str">
            <v>69260-22030</v>
          </cell>
          <cell r="Y355" t="str">
            <v>SEP. 30</v>
          </cell>
        </row>
        <row r="356">
          <cell r="E356" t="str">
            <v>69205-12130</v>
          </cell>
          <cell r="F356" t="str">
            <v>HANDLE S/A,FR DOOR INSIDE RH</v>
          </cell>
          <cell r="G356" t="str">
            <v>SPEL</v>
          </cell>
          <cell r="H356" t="str">
            <v>6920</v>
          </cell>
          <cell r="I356" t="str">
            <v>0301</v>
          </cell>
          <cell r="J356" t="str">
            <v>BJ-1G</v>
          </cell>
          <cell r="K356" t="str">
            <v>DD620</v>
          </cell>
          <cell r="L356">
            <v>6920</v>
          </cell>
          <cell r="M356" t="str">
            <v>03</v>
          </cell>
          <cell r="N356" t="str">
            <v>01</v>
          </cell>
          <cell r="O356" t="str">
            <v>69205-140N1</v>
          </cell>
          <cell r="P356" t="str">
            <v>69205-140N1</v>
          </cell>
          <cell r="Q356" t="str">
            <v>SEP. 30</v>
          </cell>
          <cell r="R356" t="str">
            <v>01</v>
          </cell>
          <cell r="S356" t="str">
            <v>69205-140N1</v>
          </cell>
          <cell r="T356" t="str">
            <v>69205-140N1</v>
          </cell>
          <cell r="U356" t="str">
            <v>SEP. 30</v>
          </cell>
          <cell r="V356" t="str">
            <v>01</v>
          </cell>
          <cell r="W356" t="str">
            <v>69205-140N1</v>
          </cell>
          <cell r="X356" t="str">
            <v>69205-140N1</v>
          </cell>
          <cell r="Y356" t="str">
            <v>SEP. 30</v>
          </cell>
        </row>
        <row r="357">
          <cell r="E357" t="str">
            <v>69206-12130</v>
          </cell>
          <cell r="F357" t="str">
            <v>HANDLE S/A,FR DOOR INSIDE LH</v>
          </cell>
          <cell r="G357" t="str">
            <v>SPEL</v>
          </cell>
          <cell r="H357" t="str">
            <v>6920</v>
          </cell>
          <cell r="I357" t="str">
            <v>0301</v>
          </cell>
          <cell r="J357" t="str">
            <v>BJ-1G</v>
          </cell>
          <cell r="K357" t="str">
            <v>DD620</v>
          </cell>
          <cell r="L357">
            <v>6920</v>
          </cell>
          <cell r="M357" t="str">
            <v>03</v>
          </cell>
          <cell r="N357" t="str">
            <v>01</v>
          </cell>
          <cell r="O357" t="str">
            <v>69206-140N1</v>
          </cell>
          <cell r="P357" t="str">
            <v>69206-140N1</v>
          </cell>
          <cell r="Q357" t="str">
            <v>SEP. 30</v>
          </cell>
          <cell r="R357" t="str">
            <v>01</v>
          </cell>
          <cell r="S357" t="str">
            <v>69206-140N1</v>
          </cell>
          <cell r="T357" t="str">
            <v>69206-140N1</v>
          </cell>
          <cell r="U357" t="str">
            <v>SEP. 30</v>
          </cell>
          <cell r="V357" t="str">
            <v>01</v>
          </cell>
          <cell r="W357" t="str">
            <v>69206-140N1</v>
          </cell>
          <cell r="X357" t="str">
            <v>69206-140N1</v>
          </cell>
          <cell r="Y357" t="str">
            <v>SEP. 30</v>
          </cell>
        </row>
        <row r="358">
          <cell r="E358" t="str">
            <v>69711-12130</v>
          </cell>
          <cell r="F358" t="str">
            <v>LINK FR DOOR LOCK REMOTE CONTROL RH</v>
          </cell>
          <cell r="G358" t="str">
            <v xml:space="preserve">AMIR WOOD </v>
          </cell>
          <cell r="H358" t="str">
            <v>6970</v>
          </cell>
          <cell r="I358" t="str">
            <v>0101</v>
          </cell>
          <cell r="J358" t="str">
            <v>BJ-1G</v>
          </cell>
          <cell r="K358" t="str">
            <v>DD620</v>
          </cell>
          <cell r="L358" t="str">
            <v>X</v>
          </cell>
          <cell r="M358" t="str">
            <v>X</v>
          </cell>
          <cell r="N358" t="str">
            <v>X</v>
          </cell>
          <cell r="O358" t="str">
            <v>X</v>
          </cell>
          <cell r="Q358" t="str">
            <v>-</v>
          </cell>
          <cell r="R358" t="str">
            <v>X</v>
          </cell>
          <cell r="S358" t="str">
            <v>X</v>
          </cell>
          <cell r="U358" t="str">
            <v>-</v>
          </cell>
          <cell r="V358" t="str">
            <v>X</v>
          </cell>
          <cell r="W358" t="str">
            <v>X</v>
          </cell>
          <cell r="Y358" t="str">
            <v>-</v>
          </cell>
          <cell r="Z358" t="str">
            <v>CHANGE TO CABLE TYPE</v>
          </cell>
        </row>
        <row r="359">
          <cell r="E359" t="str">
            <v>69712-12140</v>
          </cell>
          <cell r="F359" t="str">
            <v>LINK FR DOOR LOCK REMOTE CONTROL LH</v>
          </cell>
          <cell r="G359" t="str">
            <v xml:space="preserve">AMIR WOOD </v>
          </cell>
          <cell r="H359" t="str">
            <v>6970</v>
          </cell>
          <cell r="I359" t="str">
            <v>0101</v>
          </cell>
          <cell r="J359" t="str">
            <v>BJ-1G</v>
          </cell>
          <cell r="K359" t="str">
            <v>DD620</v>
          </cell>
          <cell r="L359" t="str">
            <v>X</v>
          </cell>
          <cell r="M359" t="str">
            <v>X</v>
          </cell>
          <cell r="N359" t="str">
            <v>X</v>
          </cell>
          <cell r="O359" t="str">
            <v>X</v>
          </cell>
          <cell r="Q359" t="str">
            <v>-</v>
          </cell>
          <cell r="R359" t="str">
            <v>X</v>
          </cell>
          <cell r="S359" t="str">
            <v>X</v>
          </cell>
          <cell r="U359" t="str">
            <v>-</v>
          </cell>
          <cell r="V359" t="str">
            <v>X</v>
          </cell>
          <cell r="W359" t="str">
            <v>X</v>
          </cell>
          <cell r="Y359" t="str">
            <v>-</v>
          </cell>
          <cell r="Z359" t="str">
            <v>CHANGE TO CABLE TYPE</v>
          </cell>
        </row>
        <row r="360">
          <cell r="E360" t="str">
            <v>69830-12200</v>
          </cell>
          <cell r="F360" t="str">
            <v>REGULATOR ASSY. RR DOOR WINDOW RH</v>
          </cell>
          <cell r="G360" t="str">
            <v>METALINE</v>
          </cell>
          <cell r="H360" t="str">
            <v>6980</v>
          </cell>
          <cell r="I360" t="str">
            <v>0201</v>
          </cell>
          <cell r="J360" t="str">
            <v>BJ-1G</v>
          </cell>
          <cell r="K360" t="str">
            <v>DD620</v>
          </cell>
          <cell r="L360">
            <v>6980</v>
          </cell>
          <cell r="M360" t="str">
            <v>02</v>
          </cell>
          <cell r="N360" t="str">
            <v>01</v>
          </cell>
          <cell r="O360" t="str">
            <v>69830-140N1</v>
          </cell>
          <cell r="P360" t="str">
            <v>69830-140N1</v>
          </cell>
          <cell r="Q360" t="str">
            <v>SEP. 30</v>
          </cell>
          <cell r="R360" t="str">
            <v>02</v>
          </cell>
          <cell r="S360" t="str">
            <v>69830-140N0</v>
          </cell>
          <cell r="T360" t="str">
            <v>69830-140N0</v>
          </cell>
          <cell r="U360" t="str">
            <v>SEP. 30</v>
          </cell>
          <cell r="V360" t="str">
            <v>02</v>
          </cell>
          <cell r="W360" t="str">
            <v>69830-140N0</v>
          </cell>
          <cell r="X360" t="str">
            <v>69830-140N0</v>
          </cell>
          <cell r="Y360" t="str">
            <v>SEP. 30</v>
          </cell>
        </row>
        <row r="361">
          <cell r="E361" t="str">
            <v>69840-12200</v>
          </cell>
          <cell r="F361" t="str">
            <v>REGULATOR ASSY RR DOOR WINDOW LH</v>
          </cell>
          <cell r="G361" t="str">
            <v>METALINE</v>
          </cell>
          <cell r="H361" t="str">
            <v>6980</v>
          </cell>
          <cell r="I361" t="str">
            <v>0201</v>
          </cell>
          <cell r="J361" t="str">
            <v>BJ-1G</v>
          </cell>
          <cell r="K361" t="str">
            <v>DD620</v>
          </cell>
          <cell r="L361">
            <v>6980</v>
          </cell>
          <cell r="M361" t="str">
            <v>02</v>
          </cell>
          <cell r="N361" t="str">
            <v>01</v>
          </cell>
          <cell r="O361" t="str">
            <v>69840-140N1</v>
          </cell>
          <cell r="P361" t="str">
            <v>69840-140N1</v>
          </cell>
          <cell r="Q361" t="str">
            <v>SEP. 30</v>
          </cell>
          <cell r="R361" t="str">
            <v>02</v>
          </cell>
          <cell r="S361" t="str">
            <v>69840-140N0</v>
          </cell>
          <cell r="T361" t="str">
            <v>69840-140N0</v>
          </cell>
          <cell r="U361" t="str">
            <v>SEP. 30</v>
          </cell>
          <cell r="V361" t="str">
            <v>02</v>
          </cell>
          <cell r="W361" t="str">
            <v>69840-140N0</v>
          </cell>
          <cell r="X361" t="str">
            <v>69840-140N0</v>
          </cell>
          <cell r="Y361" t="str">
            <v>SEP. 30</v>
          </cell>
        </row>
        <row r="362">
          <cell r="E362" t="str">
            <v/>
          </cell>
        </row>
        <row r="363">
          <cell r="E363" t="str">
            <v/>
          </cell>
        </row>
        <row r="364">
          <cell r="E364" t="str">
            <v/>
          </cell>
        </row>
        <row r="365">
          <cell r="E365" t="str">
            <v>75623-12640</v>
          </cell>
          <cell r="F365" t="str">
            <v>MOLDING FR FENDER OUTSIDE RH</v>
          </cell>
          <cell r="G365" t="str">
            <v>RUBA TECH</v>
          </cell>
          <cell r="H365" t="str">
            <v>7570</v>
          </cell>
          <cell r="I365" t="str">
            <v>0401</v>
          </cell>
          <cell r="J365" t="str">
            <v>BJ-1G</v>
          </cell>
          <cell r="L365" t="str">
            <v>X</v>
          </cell>
          <cell r="M365" t="str">
            <v>X</v>
          </cell>
          <cell r="N365" t="str">
            <v>X</v>
          </cell>
          <cell r="O365" t="str">
            <v>X</v>
          </cell>
          <cell r="Q365" t="str">
            <v>-</v>
          </cell>
          <cell r="R365" t="str">
            <v>X</v>
          </cell>
          <cell r="S365" t="str">
            <v>X</v>
          </cell>
          <cell r="U365" t="str">
            <v>-</v>
          </cell>
          <cell r="V365" t="str">
            <v>X</v>
          </cell>
          <cell r="W365" t="str">
            <v>X</v>
          </cell>
          <cell r="Y365" t="str">
            <v>-</v>
          </cell>
          <cell r="Z365" t="str">
            <v>DESIGN CHANGE</v>
          </cell>
        </row>
        <row r="366">
          <cell r="E366" t="str">
            <v>75624-12640</v>
          </cell>
          <cell r="F366" t="str">
            <v>MOLDING FR FENDER OUTSIDE LH</v>
          </cell>
          <cell r="G366" t="str">
            <v>RUBA TECH</v>
          </cell>
          <cell r="H366" t="str">
            <v>7570</v>
          </cell>
          <cell r="I366" t="str">
            <v>0401</v>
          </cell>
          <cell r="J366" t="str">
            <v>BJ-1G</v>
          </cell>
          <cell r="L366" t="str">
            <v>X</v>
          </cell>
          <cell r="M366" t="str">
            <v>X</v>
          </cell>
          <cell r="N366" t="str">
            <v>X</v>
          </cell>
          <cell r="O366" t="str">
            <v>X</v>
          </cell>
          <cell r="Q366" t="str">
            <v>-</v>
          </cell>
          <cell r="R366" t="str">
            <v>X</v>
          </cell>
          <cell r="S366" t="str">
            <v>X</v>
          </cell>
          <cell r="U366" t="str">
            <v>-</v>
          </cell>
          <cell r="V366" t="str">
            <v>X</v>
          </cell>
          <cell r="W366" t="str">
            <v>X</v>
          </cell>
          <cell r="Y366" t="str">
            <v>-</v>
          </cell>
          <cell r="Z366" t="str">
            <v>DESIGN CHANGE</v>
          </cell>
        </row>
        <row r="367">
          <cell r="E367" t="str">
            <v>75731-1A330</v>
          </cell>
          <cell r="F367" t="str">
            <v>MOLDING FR DOOR OUTSIDE RH</v>
          </cell>
          <cell r="G367" t="str">
            <v>RUBA TECH</v>
          </cell>
          <cell r="H367" t="str">
            <v>7570</v>
          </cell>
          <cell r="I367" t="str">
            <v>0401</v>
          </cell>
          <cell r="J367" t="str">
            <v>BJ-1G</v>
          </cell>
          <cell r="K367" t="str">
            <v>DD321</v>
          </cell>
          <cell r="L367">
            <v>7570</v>
          </cell>
          <cell r="M367" t="str">
            <v>04</v>
          </cell>
          <cell r="N367" t="str">
            <v>01</v>
          </cell>
          <cell r="O367" t="str">
            <v>75731-140N0</v>
          </cell>
          <cell r="P367" t="str">
            <v>75731-140N0</v>
          </cell>
          <cell r="Q367" t="str">
            <v>SEP. 30</v>
          </cell>
          <cell r="R367" t="str">
            <v>01</v>
          </cell>
          <cell r="S367" t="str">
            <v>75731-140N0</v>
          </cell>
          <cell r="T367" t="str">
            <v>75731-140N0</v>
          </cell>
          <cell r="U367" t="str">
            <v>SEP. 30</v>
          </cell>
          <cell r="V367" t="str">
            <v>01</v>
          </cell>
          <cell r="W367" t="str">
            <v>75731-140N0</v>
          </cell>
          <cell r="X367" t="str">
            <v>75731-140N0</v>
          </cell>
          <cell r="Y367" t="str">
            <v>SEP. 30</v>
          </cell>
        </row>
        <row r="368">
          <cell r="E368" t="str">
            <v>75732-1A330</v>
          </cell>
          <cell r="F368" t="str">
            <v>MOLDING FR DOOR OUTSIDE LH</v>
          </cell>
          <cell r="G368" t="str">
            <v>RUBA TECH</v>
          </cell>
          <cell r="H368" t="str">
            <v>7570</v>
          </cell>
          <cell r="I368" t="str">
            <v>0401</v>
          </cell>
          <cell r="J368" t="str">
            <v>BJ-1G</v>
          </cell>
          <cell r="K368" t="str">
            <v>DD321</v>
          </cell>
          <cell r="L368">
            <v>7570</v>
          </cell>
          <cell r="M368" t="str">
            <v>04</v>
          </cell>
          <cell r="N368" t="str">
            <v>01</v>
          </cell>
          <cell r="O368" t="str">
            <v>75732-140N0</v>
          </cell>
          <cell r="P368" t="str">
            <v>75732-140N0</v>
          </cell>
          <cell r="Q368" t="str">
            <v>SEP. 30</v>
          </cell>
          <cell r="R368" t="str">
            <v>01</v>
          </cell>
          <cell r="S368" t="str">
            <v>75732-140N0</v>
          </cell>
          <cell r="T368" t="str">
            <v>75732-140N0</v>
          </cell>
          <cell r="U368" t="str">
            <v>SEP. 30</v>
          </cell>
          <cell r="V368" t="str">
            <v>01</v>
          </cell>
          <cell r="W368" t="str">
            <v>75732-140N0</v>
          </cell>
          <cell r="X368" t="str">
            <v>75732-140N0</v>
          </cell>
          <cell r="Y368" t="str">
            <v>SEP. 30</v>
          </cell>
        </row>
        <row r="369">
          <cell r="E369" t="str">
            <v>75741-12840</v>
          </cell>
          <cell r="F369" t="str">
            <v>MOLDING RR DOOR OUTSIDE RH</v>
          </cell>
          <cell r="G369" t="str">
            <v>RUBA TECH</v>
          </cell>
          <cell r="H369" t="str">
            <v>7570</v>
          </cell>
          <cell r="I369" t="str">
            <v>0401</v>
          </cell>
          <cell r="J369" t="str">
            <v>BJ-1G</v>
          </cell>
          <cell r="K369" t="str">
            <v>DD321</v>
          </cell>
          <cell r="L369">
            <v>7570</v>
          </cell>
          <cell r="M369" t="str">
            <v>04</v>
          </cell>
          <cell r="N369" t="str">
            <v>01</v>
          </cell>
          <cell r="O369" t="str">
            <v>75741-140N0</v>
          </cell>
          <cell r="P369" t="str">
            <v>75741-140N0</v>
          </cell>
          <cell r="Q369" t="str">
            <v>SEP. 30</v>
          </cell>
          <cell r="R369" t="str">
            <v>01</v>
          </cell>
          <cell r="S369" t="str">
            <v>75741-140N0</v>
          </cell>
          <cell r="T369" t="str">
            <v>75741-140N0</v>
          </cell>
          <cell r="U369" t="str">
            <v>SEP. 30</v>
          </cell>
          <cell r="V369" t="str">
            <v>01</v>
          </cell>
          <cell r="W369" t="str">
            <v>75741-140N0</v>
          </cell>
          <cell r="X369" t="str">
            <v>75741-140N0</v>
          </cell>
          <cell r="Y369" t="str">
            <v>SEP. 30</v>
          </cell>
        </row>
        <row r="370">
          <cell r="E370" t="str">
            <v>75742-12840</v>
          </cell>
          <cell r="F370" t="str">
            <v>MOLDING RR DOOR OUTSIDE LH</v>
          </cell>
          <cell r="G370" t="str">
            <v>RUBA TECH</v>
          </cell>
          <cell r="H370" t="str">
            <v>7570</v>
          </cell>
          <cell r="I370" t="str">
            <v>0401</v>
          </cell>
          <cell r="J370" t="str">
            <v>BJ-1G</v>
          </cell>
          <cell r="K370" t="str">
            <v>DD321</v>
          </cell>
          <cell r="L370">
            <v>7570</v>
          </cell>
          <cell r="M370" t="str">
            <v>04</v>
          </cell>
          <cell r="N370" t="str">
            <v>01</v>
          </cell>
          <cell r="O370" t="str">
            <v>75742-140N0</v>
          </cell>
          <cell r="P370" t="str">
            <v>75742-140N0</v>
          </cell>
          <cell r="Q370" t="str">
            <v>SEP. 30</v>
          </cell>
          <cell r="R370" t="str">
            <v>01</v>
          </cell>
          <cell r="S370" t="str">
            <v>75742-140N0</v>
          </cell>
          <cell r="T370" t="str">
            <v>75742-140N0</v>
          </cell>
          <cell r="U370" t="str">
            <v>SEP. 30</v>
          </cell>
          <cell r="V370" t="str">
            <v>01</v>
          </cell>
          <cell r="W370" t="str">
            <v>75742-140N0</v>
          </cell>
          <cell r="X370" t="str">
            <v>75742-140N0</v>
          </cell>
          <cell r="Y370" t="str">
            <v>SEP. 30</v>
          </cell>
        </row>
        <row r="371">
          <cell r="E371" t="str">
            <v>76801-12450</v>
          </cell>
          <cell r="F371" t="str">
            <v>GARNISH S/A LUGG COMPT SOOR OUTS</v>
          </cell>
          <cell r="G371" t="str">
            <v>OMAR JIBRAN</v>
          </cell>
          <cell r="H371" t="str">
            <v>7680</v>
          </cell>
          <cell r="I371" t="str">
            <v>0106</v>
          </cell>
          <cell r="J371" t="str">
            <v>BJ-1G</v>
          </cell>
          <cell r="K371" t="str">
            <v>DD323</v>
          </cell>
          <cell r="L371">
            <v>7680</v>
          </cell>
          <cell r="M371" t="str">
            <v>01</v>
          </cell>
          <cell r="N371" t="str">
            <v>03</v>
          </cell>
          <cell r="O371" t="str">
            <v>76801-140N2</v>
          </cell>
          <cell r="P371" t="str">
            <v>76801-140N2</v>
          </cell>
          <cell r="Q371" t="str">
            <v>SEP. 30</v>
          </cell>
          <cell r="R371" t="str">
            <v>01</v>
          </cell>
          <cell r="S371" t="str">
            <v>76801-140N0</v>
          </cell>
          <cell r="T371" t="str">
            <v>76801-140N0</v>
          </cell>
          <cell r="U371" t="str">
            <v>SEP. 30</v>
          </cell>
          <cell r="V371" t="str">
            <v>01</v>
          </cell>
          <cell r="W371" t="str">
            <v>76801-140N0</v>
          </cell>
          <cell r="X371" t="str">
            <v>76801-140N0</v>
          </cell>
          <cell r="Y371" t="str">
            <v>SEP. 30</v>
          </cell>
        </row>
        <row r="372">
          <cell r="E372" t="str">
            <v>77200-1A100</v>
          </cell>
          <cell r="F372" t="str">
            <v>TUBE ASSY FUEL &amp; BRAKE W/CLAMP</v>
          </cell>
          <cell r="G372" t="str">
            <v>ALBA ENGG</v>
          </cell>
          <cell r="H372" t="str">
            <v>7720</v>
          </cell>
          <cell r="I372" t="str">
            <v>0133</v>
          </cell>
          <cell r="J372" t="str">
            <v>BJ-1G</v>
          </cell>
          <cell r="K372" t="str">
            <v>DD321</v>
          </cell>
          <cell r="L372">
            <v>7720</v>
          </cell>
          <cell r="M372" t="str">
            <v>01</v>
          </cell>
          <cell r="N372" t="str">
            <v>01</v>
          </cell>
          <cell r="O372" t="str">
            <v>77200-140N0</v>
          </cell>
          <cell r="P372" t="str">
            <v>77200-140N0</v>
          </cell>
          <cell r="Q372" t="str">
            <v>SEP. 30</v>
          </cell>
          <cell r="R372" t="str">
            <v>-</v>
          </cell>
          <cell r="U372" t="str">
            <v>-</v>
          </cell>
          <cell r="V372" t="str">
            <v>-</v>
          </cell>
          <cell r="Y372" t="str">
            <v>-</v>
          </cell>
        </row>
        <row r="373">
          <cell r="E373" t="str">
            <v>77200-1A020</v>
          </cell>
          <cell r="F373" t="str">
            <v>TUBE ASSY FUEL &amp; BRAKE W/CLAMP</v>
          </cell>
          <cell r="G373" t="str">
            <v>ALBA ENGG</v>
          </cell>
          <cell r="H373" t="str">
            <v>7720</v>
          </cell>
          <cell r="I373" t="str">
            <v>0163</v>
          </cell>
          <cell r="J373" t="str">
            <v>BJ-1G</v>
          </cell>
          <cell r="K373" t="str">
            <v>DD321</v>
          </cell>
          <cell r="L373">
            <v>7720</v>
          </cell>
          <cell r="M373" t="str">
            <v>01</v>
          </cell>
          <cell r="N373" t="str">
            <v>-</v>
          </cell>
          <cell r="O373" t="str">
            <v>-</v>
          </cell>
          <cell r="Q373" t="str">
            <v>-</v>
          </cell>
          <cell r="R373" t="str">
            <v>03</v>
          </cell>
          <cell r="S373" t="str">
            <v>77200-140N2</v>
          </cell>
          <cell r="T373" t="str">
            <v>77200-140N2</v>
          </cell>
          <cell r="U373" t="str">
            <v>SEP. 30</v>
          </cell>
          <cell r="V373" t="str">
            <v>03</v>
          </cell>
          <cell r="W373" t="str">
            <v>77200-140N2</v>
          </cell>
          <cell r="X373" t="str">
            <v>77200-140N2</v>
          </cell>
          <cell r="Y373" t="str">
            <v>SEP. 30</v>
          </cell>
        </row>
        <row r="374">
          <cell r="E374" t="str">
            <v/>
          </cell>
        </row>
        <row r="375">
          <cell r="E375" t="str">
            <v>81110-13160</v>
          </cell>
          <cell r="F375" t="str">
            <v>HEADLAMP ASSY,RH</v>
          </cell>
          <cell r="G375" t="str">
            <v>TECNO</v>
          </cell>
          <cell r="H375" t="str">
            <v>8110</v>
          </cell>
          <cell r="I375" t="str">
            <v>0103</v>
          </cell>
          <cell r="J375" t="str">
            <v>BJ-1G</v>
          </cell>
          <cell r="K375" t="str">
            <v>DD323</v>
          </cell>
          <cell r="L375">
            <v>8110</v>
          </cell>
          <cell r="M375" t="str">
            <v>01</v>
          </cell>
          <cell r="N375" t="str">
            <v>01</v>
          </cell>
          <cell r="O375" t="str">
            <v>81110-140W0</v>
          </cell>
          <cell r="P375" t="str">
            <v>81110-140W0</v>
          </cell>
          <cell r="Q375" t="str">
            <v>SEP. 30</v>
          </cell>
          <cell r="R375" t="str">
            <v>01</v>
          </cell>
          <cell r="S375" t="str">
            <v>81110-140W0</v>
          </cell>
          <cell r="T375" t="str">
            <v>81110-140W0</v>
          </cell>
          <cell r="U375" t="str">
            <v>SEP. 30</v>
          </cell>
          <cell r="V375" t="str">
            <v>01</v>
          </cell>
          <cell r="W375" t="str">
            <v>81110-140W0</v>
          </cell>
          <cell r="X375" t="str">
            <v>81110-140W0</v>
          </cell>
          <cell r="Y375" t="str">
            <v>SEP. 30</v>
          </cell>
        </row>
        <row r="376">
          <cell r="E376" t="str">
            <v>81550-1A870</v>
          </cell>
          <cell r="F376" t="str">
            <v>LAMP ASSY,RR COMBINATION,RH</v>
          </cell>
          <cell r="G376" t="str">
            <v>TECNO?</v>
          </cell>
          <cell r="H376" t="str">
            <v>8150</v>
          </cell>
          <cell r="I376" t="str">
            <v>0105</v>
          </cell>
          <cell r="J376" t="str">
            <v>BJ-1G</v>
          </cell>
          <cell r="K376" t="str">
            <v>DD323</v>
          </cell>
          <cell r="L376">
            <v>8150</v>
          </cell>
          <cell r="M376" t="str">
            <v>01</v>
          </cell>
          <cell r="N376" t="str">
            <v>01</v>
          </cell>
          <cell r="O376" t="str">
            <v>81550-140W0</v>
          </cell>
          <cell r="P376" t="str">
            <v>81550-140W0</v>
          </cell>
          <cell r="Q376" t="str">
            <v>SEP. 30</v>
          </cell>
          <cell r="R376" t="str">
            <v>01</v>
          </cell>
          <cell r="S376" t="str">
            <v>81550-140W0</v>
          </cell>
          <cell r="T376" t="str">
            <v>81550-140W0</v>
          </cell>
          <cell r="U376" t="str">
            <v>SEP. 30</v>
          </cell>
          <cell r="V376" t="str">
            <v>01</v>
          </cell>
          <cell r="W376" t="str">
            <v>81550-140W0</v>
          </cell>
          <cell r="X376" t="str">
            <v>81550-140W0</v>
          </cell>
          <cell r="Y376" t="str">
            <v>SEP. 30</v>
          </cell>
        </row>
        <row r="377">
          <cell r="E377" t="str">
            <v>81560-1A830</v>
          </cell>
          <cell r="F377" t="str">
            <v>LAMP ASSY,RR COMBINATION,LH</v>
          </cell>
          <cell r="G377" t="str">
            <v>TECNO?</v>
          </cell>
          <cell r="H377" t="str">
            <v>8150</v>
          </cell>
          <cell r="I377" t="str">
            <v>0105</v>
          </cell>
          <cell r="J377" t="str">
            <v>BJ-1G</v>
          </cell>
          <cell r="K377" t="str">
            <v>DD323</v>
          </cell>
          <cell r="L377">
            <v>8150</v>
          </cell>
          <cell r="M377" t="str">
            <v>01</v>
          </cell>
          <cell r="N377" t="str">
            <v>01</v>
          </cell>
          <cell r="O377" t="str">
            <v>81560-140W0</v>
          </cell>
          <cell r="P377" t="str">
            <v>81560-140W0</v>
          </cell>
          <cell r="Q377" t="str">
            <v>SEP. 30</v>
          </cell>
          <cell r="R377" t="str">
            <v>01</v>
          </cell>
          <cell r="S377" t="str">
            <v>81560-140W0</v>
          </cell>
          <cell r="T377" t="str">
            <v>81560-140W0</v>
          </cell>
          <cell r="U377" t="str">
            <v>SEP. 30</v>
          </cell>
          <cell r="V377" t="str">
            <v>01</v>
          </cell>
          <cell r="W377" t="str">
            <v>81560-140W0</v>
          </cell>
          <cell r="X377" t="str">
            <v>81560-140W0</v>
          </cell>
          <cell r="Y377" t="str">
            <v>SEP. 30</v>
          </cell>
        </row>
        <row r="378">
          <cell r="E378" t="str">
            <v>81690-12110</v>
          </cell>
          <cell r="F378" t="str">
            <v>LAMP ASSY,LICENSE PLATE,LH</v>
          </cell>
          <cell r="G378" t="str">
            <v>TECNO</v>
          </cell>
          <cell r="H378" t="str">
            <v>8150</v>
          </cell>
          <cell r="I378" t="str">
            <v>0201</v>
          </cell>
          <cell r="J378" t="str">
            <v>BJ-1G</v>
          </cell>
          <cell r="K378" t="str">
            <v>DD323</v>
          </cell>
          <cell r="L378">
            <v>8150</v>
          </cell>
          <cell r="M378" t="str">
            <v>02</v>
          </cell>
          <cell r="N378" t="str">
            <v>01</v>
          </cell>
          <cell r="O378" t="str">
            <v>81690-12131</v>
          </cell>
          <cell r="P378" t="str">
            <v>81690-12131</v>
          </cell>
          <cell r="Q378" t="str">
            <v>SEP. 30</v>
          </cell>
          <cell r="R378" t="str">
            <v>01</v>
          </cell>
          <cell r="S378" t="str">
            <v>81690-12131</v>
          </cell>
          <cell r="T378" t="str">
            <v>81690-12131</v>
          </cell>
          <cell r="U378" t="str">
            <v>SEP. 30</v>
          </cell>
          <cell r="V378" t="str">
            <v>01</v>
          </cell>
          <cell r="W378" t="str">
            <v>81690-12131</v>
          </cell>
          <cell r="X378" t="str">
            <v>81690-12131</v>
          </cell>
          <cell r="Y378" t="str">
            <v>SEP. 30</v>
          </cell>
        </row>
        <row r="379">
          <cell r="E379" t="str">
            <v>85310-12281</v>
          </cell>
          <cell r="F379" t="str">
            <v>JAR &amp; PUMP ASSY FR WASHER</v>
          </cell>
          <cell r="G379" t="str">
            <v>SPEL</v>
          </cell>
          <cell r="H379" t="str">
            <v>8530</v>
          </cell>
          <cell r="I379" t="str">
            <v>0103</v>
          </cell>
          <cell r="J379" t="str">
            <v>BJ-1G</v>
          </cell>
          <cell r="K379" t="str">
            <v>DD620</v>
          </cell>
          <cell r="L379">
            <v>8530</v>
          </cell>
          <cell r="M379" t="str">
            <v>01</v>
          </cell>
          <cell r="N379" t="str">
            <v>01</v>
          </cell>
          <cell r="O379" t="str">
            <v>85310-140N0</v>
          </cell>
          <cell r="P379" t="str">
            <v>85310-140N0</v>
          </cell>
          <cell r="Q379" t="str">
            <v>SEP. 30</v>
          </cell>
          <cell r="R379" t="str">
            <v>01</v>
          </cell>
          <cell r="S379" t="str">
            <v>85310-140N0</v>
          </cell>
          <cell r="T379" t="str">
            <v>85310-140N0</v>
          </cell>
          <cell r="U379" t="str">
            <v>SEP. 30</v>
          </cell>
          <cell r="V379" t="str">
            <v>01</v>
          </cell>
          <cell r="W379" t="str">
            <v>85310-140N0</v>
          </cell>
          <cell r="X379" t="str">
            <v>85310-140N0</v>
          </cell>
          <cell r="Y379" t="str">
            <v>SEP. 30</v>
          </cell>
        </row>
        <row r="380">
          <cell r="E380" t="str">
            <v>51968-12110</v>
          </cell>
          <cell r="F380" t="str">
            <v>HOOK TRANSPORT RR LH</v>
          </cell>
          <cell r="G380" t="str">
            <v>LOADS</v>
          </cell>
          <cell r="H380" t="str">
            <v>HAISHI</v>
          </cell>
          <cell r="J380" t="str">
            <v>BJ-1G</v>
          </cell>
          <cell r="K380" t="str">
            <v>DD321</v>
          </cell>
          <cell r="L380">
            <v>5191</v>
          </cell>
          <cell r="M380" t="str">
            <v>02</v>
          </cell>
          <cell r="N380" t="str">
            <v>01</v>
          </cell>
          <cell r="O380" t="str">
            <v>51968-140N0</v>
          </cell>
          <cell r="P380" t="str">
            <v>51968-140N0</v>
          </cell>
          <cell r="Q380" t="str">
            <v>SEP. 30</v>
          </cell>
          <cell r="R380" t="str">
            <v>01</v>
          </cell>
          <cell r="S380" t="str">
            <v>51968-140N0</v>
          </cell>
          <cell r="T380" t="str">
            <v>51968-140N0</v>
          </cell>
          <cell r="U380" t="str">
            <v>SEP. 30</v>
          </cell>
          <cell r="V380" t="str">
            <v>01</v>
          </cell>
          <cell r="W380" t="str">
            <v>51968-140N0</v>
          </cell>
          <cell r="X380" t="str">
            <v>51968-140N0</v>
          </cell>
          <cell r="Y380" t="str">
            <v>SEP. 30</v>
          </cell>
        </row>
        <row r="381">
          <cell r="E381" t="str">
            <v>55738-12090</v>
          </cell>
          <cell r="F381" t="str">
            <v>STOPPER HOOD RH</v>
          </cell>
          <cell r="J381" t="str">
            <v>BJ-1G</v>
          </cell>
          <cell r="L381" t="str">
            <v>X</v>
          </cell>
          <cell r="M381" t="str">
            <v>X</v>
          </cell>
          <cell r="N381" t="str">
            <v>X</v>
          </cell>
          <cell r="O381" t="str">
            <v>X</v>
          </cell>
          <cell r="Q381" t="str">
            <v>-</v>
          </cell>
          <cell r="R381" t="str">
            <v>X</v>
          </cell>
          <cell r="S381" t="str">
            <v>X</v>
          </cell>
          <cell r="U381" t="str">
            <v>-</v>
          </cell>
          <cell r="V381" t="str">
            <v>X</v>
          </cell>
          <cell r="W381" t="str">
            <v>X</v>
          </cell>
          <cell r="Y381" t="str">
            <v>-</v>
          </cell>
          <cell r="Z381" t="str">
            <v>INTEGRATED TO HOOD HINGE</v>
          </cell>
        </row>
        <row r="382">
          <cell r="E382" t="str">
            <v>55739-12050</v>
          </cell>
          <cell r="F382" t="str">
            <v>STOPPER HOOD LH</v>
          </cell>
          <cell r="J382" t="str">
            <v>BJ-1G</v>
          </cell>
          <cell r="L382" t="str">
            <v>X</v>
          </cell>
          <cell r="M382" t="str">
            <v>X</v>
          </cell>
          <cell r="N382" t="str">
            <v>X</v>
          </cell>
          <cell r="O382" t="str">
            <v>X</v>
          </cell>
          <cell r="Q382" t="str">
            <v>-</v>
          </cell>
          <cell r="R382" t="str">
            <v>X</v>
          </cell>
          <cell r="S382" t="str">
            <v>X</v>
          </cell>
          <cell r="U382" t="str">
            <v>-</v>
          </cell>
          <cell r="V382" t="str">
            <v>X</v>
          </cell>
          <cell r="W382" t="str">
            <v>X</v>
          </cell>
          <cell r="Y382" t="str">
            <v>-</v>
          </cell>
          <cell r="Z382" t="str">
            <v>INTEGRATED TO HOOD HINGE</v>
          </cell>
        </row>
        <row r="383">
          <cell r="E383" t="str">
            <v/>
          </cell>
        </row>
        <row r="384">
          <cell r="E384" t="str">
            <v>77377-20050</v>
          </cell>
          <cell r="F384" t="str">
            <v>RETAINER FUEL FILLER OPENING LID LOCK</v>
          </cell>
          <cell r="J384" t="str">
            <v>BJ-1G</v>
          </cell>
          <cell r="L384" t="str">
            <v>X</v>
          </cell>
          <cell r="M384" t="str">
            <v>X</v>
          </cell>
          <cell r="N384" t="str">
            <v>X</v>
          </cell>
          <cell r="O384" t="str">
            <v>X</v>
          </cell>
          <cell r="Q384" t="str">
            <v>-</v>
          </cell>
          <cell r="R384" t="str">
            <v>X</v>
          </cell>
          <cell r="S384" t="str">
            <v>X</v>
          </cell>
          <cell r="U384" t="str">
            <v>-</v>
          </cell>
          <cell r="V384" t="str">
            <v>X</v>
          </cell>
          <cell r="W384" t="str">
            <v>X</v>
          </cell>
          <cell r="Y384" t="str">
            <v>-</v>
          </cell>
          <cell r="Z384" t="str">
            <v>DESIGN CHANGE</v>
          </cell>
        </row>
        <row r="385">
          <cell r="E385" t="str">
            <v>78183-12160</v>
          </cell>
          <cell r="F385" t="str">
            <v>CLAMP ACCELERATOR CONTROL CABLE</v>
          </cell>
          <cell r="J385" t="str">
            <v>BJ-1G</v>
          </cell>
          <cell r="L385" t="str">
            <v>X</v>
          </cell>
          <cell r="M385" t="str">
            <v>X</v>
          </cell>
          <cell r="N385" t="str">
            <v>X</v>
          </cell>
          <cell r="O385" t="str">
            <v>X</v>
          </cell>
          <cell r="Q385" t="str">
            <v>-</v>
          </cell>
          <cell r="R385" t="str">
            <v>X</v>
          </cell>
          <cell r="S385" t="str">
            <v>X</v>
          </cell>
          <cell r="U385" t="str">
            <v>-</v>
          </cell>
          <cell r="V385" t="str">
            <v>X</v>
          </cell>
          <cell r="W385" t="str">
            <v>X</v>
          </cell>
          <cell r="Y385" t="str">
            <v>-</v>
          </cell>
          <cell r="Z385" t="str">
            <v>DESIGN CHANGE</v>
          </cell>
        </row>
        <row r="386">
          <cell r="E386" t="str">
            <v>78186-12300</v>
          </cell>
          <cell r="F386" t="str">
            <v>SUPPORT ACCELERATOR CONTROL CABLE</v>
          </cell>
          <cell r="J386" t="str">
            <v>BJ-1G</v>
          </cell>
          <cell r="L386" t="str">
            <v>X</v>
          </cell>
          <cell r="M386" t="str">
            <v>X</v>
          </cell>
          <cell r="N386" t="str">
            <v>X</v>
          </cell>
          <cell r="O386" t="str">
            <v>X</v>
          </cell>
          <cell r="Q386" t="str">
            <v>-</v>
          </cell>
          <cell r="R386" t="str">
            <v>X</v>
          </cell>
          <cell r="S386" t="str">
            <v>X</v>
          </cell>
          <cell r="U386" t="str">
            <v>-</v>
          </cell>
          <cell r="V386" t="str">
            <v>X</v>
          </cell>
          <cell r="W386" t="str">
            <v>X</v>
          </cell>
          <cell r="Y386" t="str">
            <v>-</v>
          </cell>
          <cell r="Z386" t="str">
            <v>DESIGN CHANGE</v>
          </cell>
        </row>
        <row r="387">
          <cell r="E387" t="str">
            <v>87834-12030</v>
          </cell>
          <cell r="F387" t="str">
            <v>COVER INNER MIRROR STAY</v>
          </cell>
          <cell r="J387" t="str">
            <v>BJ-1G</v>
          </cell>
          <cell r="K387" t="str">
            <v>DD620</v>
          </cell>
          <cell r="L387">
            <v>8780</v>
          </cell>
          <cell r="M387" t="str">
            <v>01</v>
          </cell>
          <cell r="N387" t="str">
            <v>01</v>
          </cell>
          <cell r="O387" t="str">
            <v>87834-12030</v>
          </cell>
          <cell r="P387" t="str">
            <v>87834-12030</v>
          </cell>
          <cell r="Q387" t="str">
            <v>SEP. 30</v>
          </cell>
          <cell r="R387" t="str">
            <v>02</v>
          </cell>
          <cell r="S387" t="str">
            <v>87834-12030</v>
          </cell>
          <cell r="T387" t="str">
            <v>87834-12030</v>
          </cell>
          <cell r="U387" t="str">
            <v>SEP.30</v>
          </cell>
          <cell r="V387" t="str">
            <v>02</v>
          </cell>
          <cell r="W387" t="str">
            <v>87834-12030</v>
          </cell>
          <cell r="X387" t="str">
            <v>87834-12030</v>
          </cell>
          <cell r="Y387" t="str">
            <v>SEP.30</v>
          </cell>
        </row>
        <row r="388">
          <cell r="E388" t="str">
            <v xml:space="preserve"> -</v>
          </cell>
          <cell r="F388" t="str">
            <v>EMBLUM, NAME PLATE, ETC.</v>
          </cell>
          <cell r="H388" t="str">
            <v>7531</v>
          </cell>
          <cell r="J388" t="str">
            <v>BJ-1G</v>
          </cell>
          <cell r="K388" t="str">
            <v>DD323</v>
          </cell>
          <cell r="L388">
            <v>7531</v>
          </cell>
          <cell r="M388" t="str">
            <v>01</v>
          </cell>
          <cell r="N388" t="str">
            <v>01</v>
          </cell>
          <cell r="O388" t="str">
            <v>75431-140W0</v>
          </cell>
          <cell r="P388" t="str">
            <v>75431-140W0</v>
          </cell>
          <cell r="Q388" t="str">
            <v>SEP. 30</v>
          </cell>
          <cell r="R388" t="str">
            <v>01</v>
          </cell>
          <cell r="S388" t="str">
            <v>75431-140W0</v>
          </cell>
          <cell r="T388" t="str">
            <v>75431-140W0</v>
          </cell>
          <cell r="U388" t="str">
            <v>SEP.30</v>
          </cell>
          <cell r="V388" t="str">
            <v>01</v>
          </cell>
          <cell r="W388" t="str">
            <v>75431-140W0</v>
          </cell>
          <cell r="X388" t="str">
            <v>75431-140W0</v>
          </cell>
          <cell r="Y388" t="str">
            <v>SEP.30</v>
          </cell>
        </row>
        <row r="389">
          <cell r="E389" t="str">
            <v>53455-12060</v>
          </cell>
          <cell r="F389" t="str">
            <v>CLAMP HOOD SUPPORT ROD</v>
          </cell>
          <cell r="H389" t="str">
            <v>5341</v>
          </cell>
          <cell r="J389" t="str">
            <v>BJ-1G</v>
          </cell>
          <cell r="K389" t="str">
            <v>DD321</v>
          </cell>
          <cell r="L389">
            <v>5341</v>
          </cell>
          <cell r="M389" t="str">
            <v>01</v>
          </cell>
          <cell r="N389" t="str">
            <v>01</v>
          </cell>
          <cell r="O389" t="str">
            <v>53455-140N0</v>
          </cell>
          <cell r="P389" t="str">
            <v>53455-140N0</v>
          </cell>
          <cell r="Q389" t="str">
            <v>SEP. 30</v>
          </cell>
          <cell r="R389" t="str">
            <v>01</v>
          </cell>
          <cell r="S389" t="str">
            <v>53455-140N0</v>
          </cell>
          <cell r="T389" t="str">
            <v>53455-140N0</v>
          </cell>
          <cell r="U389" t="str">
            <v>SEP. 30</v>
          </cell>
          <cell r="V389" t="str">
            <v>01</v>
          </cell>
          <cell r="W389" t="str">
            <v>53455-140N0</v>
          </cell>
          <cell r="X389" t="str">
            <v>53455-140N0</v>
          </cell>
          <cell r="Y389" t="str">
            <v>SEP. 30</v>
          </cell>
        </row>
        <row r="390">
          <cell r="E390" t="str">
            <v>64621-12070</v>
          </cell>
          <cell r="F390" t="str">
            <v>STRIKER LUGGAGE COMPARTMENT DOOR LOCK</v>
          </cell>
          <cell r="H390" t="str">
            <v>6460</v>
          </cell>
          <cell r="J390" t="str">
            <v>BJ-1G</v>
          </cell>
          <cell r="K390" t="str">
            <v>DD620</v>
          </cell>
          <cell r="L390">
            <v>6460</v>
          </cell>
          <cell r="M390" t="str">
            <v>02</v>
          </cell>
          <cell r="N390" t="str">
            <v>02</v>
          </cell>
          <cell r="O390" t="str">
            <v>64621-12070-A</v>
          </cell>
          <cell r="P390" t="str">
            <v>64621-12070-A</v>
          </cell>
          <cell r="Q390" t="str">
            <v>SEP. 30</v>
          </cell>
          <cell r="R390" t="str">
            <v>01</v>
          </cell>
          <cell r="S390" t="str">
            <v>64620-12110-A</v>
          </cell>
          <cell r="T390" t="str">
            <v>64620-12110-A</v>
          </cell>
          <cell r="U390" t="str">
            <v>SEP. 30</v>
          </cell>
          <cell r="V390" t="str">
            <v>01</v>
          </cell>
          <cell r="W390" t="str">
            <v>64620-12110-A</v>
          </cell>
          <cell r="X390" t="str">
            <v>64620-12110-A</v>
          </cell>
          <cell r="Y390" t="str">
            <v>SEP. 30</v>
          </cell>
        </row>
        <row r="391">
          <cell r="E391" t="str">
            <v>77277-12130</v>
          </cell>
          <cell r="F391" t="str">
            <v>PROTECTOR FUEL TANK FILLER PIPE</v>
          </cell>
          <cell r="J391" t="str">
            <v>BJ-1G</v>
          </cell>
          <cell r="K391" t="str">
            <v>DD610</v>
          </cell>
          <cell r="L391">
            <v>7710</v>
          </cell>
          <cell r="M391" t="str">
            <v>02</v>
          </cell>
          <cell r="N391" t="str">
            <v>01</v>
          </cell>
          <cell r="O391" t="str">
            <v>77277-140N0</v>
          </cell>
          <cell r="P391" t="str">
            <v>77277-140N0</v>
          </cell>
          <cell r="Q391" t="str">
            <v>SEP. 30</v>
          </cell>
          <cell r="R391" t="str">
            <v>01</v>
          </cell>
          <cell r="S391" t="str">
            <v>77277-140N0</v>
          </cell>
          <cell r="T391" t="str">
            <v>77277-140N0</v>
          </cell>
          <cell r="U391" t="str">
            <v>SEP. 30</v>
          </cell>
          <cell r="V391" t="str">
            <v>01</v>
          </cell>
          <cell r="W391" t="str">
            <v>77277-140N0</v>
          </cell>
          <cell r="X391" t="str">
            <v>77277-140N0</v>
          </cell>
          <cell r="Y391" t="str">
            <v>SEP. 30</v>
          </cell>
        </row>
        <row r="392">
          <cell r="E392" t="str">
            <v>77291-12090</v>
          </cell>
          <cell r="F392" t="str">
            <v>SHIELD FUEL TANK FILLER PIPE</v>
          </cell>
          <cell r="J392" t="str">
            <v>BJ-1G</v>
          </cell>
          <cell r="K392" t="str">
            <v>DD321</v>
          </cell>
          <cell r="L392">
            <v>7730</v>
          </cell>
          <cell r="M392" t="str">
            <v>02</v>
          </cell>
          <cell r="N392" t="str">
            <v>01</v>
          </cell>
          <cell r="O392" t="str">
            <v>77291-140N0</v>
          </cell>
          <cell r="P392" t="str">
            <v>77291-140N0</v>
          </cell>
          <cell r="Q392" t="str">
            <v>SEP. 30</v>
          </cell>
          <cell r="R392" t="str">
            <v>01</v>
          </cell>
          <cell r="S392" t="str">
            <v>77291-140N0</v>
          </cell>
          <cell r="T392" t="str">
            <v>77291-140N0</v>
          </cell>
          <cell r="U392" t="str">
            <v>SEP. 30</v>
          </cell>
          <cell r="V392" t="str">
            <v>01</v>
          </cell>
          <cell r="W392" t="str">
            <v>77291-140N0</v>
          </cell>
          <cell r="X392" t="str">
            <v>77291-140N0</v>
          </cell>
          <cell r="Y392" t="str">
            <v>SEP. 30</v>
          </cell>
        </row>
        <row r="393">
          <cell r="E393" t="str">
            <v>52143-12300</v>
          </cell>
          <cell r="F393" t="str">
            <v>BRACKET FR BUMPER SIDE RH</v>
          </cell>
          <cell r="J393" t="str">
            <v>BJ-1G</v>
          </cell>
          <cell r="K393" t="str">
            <v>DD323</v>
          </cell>
          <cell r="L393">
            <v>5210</v>
          </cell>
          <cell r="M393" t="str">
            <v>01</v>
          </cell>
          <cell r="N393" t="str">
            <v>A-01</v>
          </cell>
          <cell r="O393" t="str">
            <v>52115-140N0</v>
          </cell>
          <cell r="P393" t="str">
            <v>52115-140N0</v>
          </cell>
          <cell r="Q393" t="str">
            <v>SEP. 30</v>
          </cell>
          <cell r="R393" t="str">
            <v>A-01</v>
          </cell>
          <cell r="S393" t="str">
            <v>52115-140N0</v>
          </cell>
          <cell r="T393" t="str">
            <v>52115-140N0</v>
          </cell>
          <cell r="U393" t="str">
            <v>SEP. 30</v>
          </cell>
          <cell r="V393" t="str">
            <v>A-01</v>
          </cell>
          <cell r="W393" t="str">
            <v>52115-140N0</v>
          </cell>
          <cell r="X393" t="str">
            <v>52115-140N0</v>
          </cell>
          <cell r="Y393" t="str">
            <v>SEP. 30</v>
          </cell>
        </row>
        <row r="394">
          <cell r="E394" t="str">
            <v>52187-12140</v>
          </cell>
          <cell r="F394" t="str">
            <v>GUIDE  RR BUMPER LOCATION</v>
          </cell>
          <cell r="J394" t="str">
            <v>BJ-1G</v>
          </cell>
          <cell r="K394" t="str">
            <v>DD323</v>
          </cell>
          <cell r="L394">
            <v>5210</v>
          </cell>
          <cell r="M394" t="str">
            <v>02</v>
          </cell>
          <cell r="N394" t="str">
            <v>01</v>
          </cell>
          <cell r="O394" t="str">
            <v>52155-140N0</v>
          </cell>
          <cell r="P394" t="str">
            <v>52155-140N0</v>
          </cell>
          <cell r="Q394" t="str">
            <v>SEP. 30</v>
          </cell>
          <cell r="R394" t="str">
            <v>01</v>
          </cell>
          <cell r="S394" t="str">
            <v>52155-140N0</v>
          </cell>
          <cell r="T394" t="str">
            <v>52155-140N0</v>
          </cell>
          <cell r="U394" t="str">
            <v>SEP. 30</v>
          </cell>
          <cell r="V394" t="str">
            <v>01</v>
          </cell>
          <cell r="W394" t="str">
            <v>52155-140N0</v>
          </cell>
          <cell r="X394" t="str">
            <v>52155-140N0</v>
          </cell>
          <cell r="Y394" t="str">
            <v>SEP. 30</v>
          </cell>
        </row>
        <row r="395">
          <cell r="E395" t="str">
            <v>52197-12070</v>
          </cell>
          <cell r="F395" t="str">
            <v>BRACKET RR BUMPER SEAL RH</v>
          </cell>
          <cell r="J395" t="str">
            <v>BJ-1G</v>
          </cell>
          <cell r="K395" t="str">
            <v>DD323</v>
          </cell>
          <cell r="L395">
            <v>5210</v>
          </cell>
          <cell r="M395" t="str">
            <v>02</v>
          </cell>
          <cell r="N395" t="str">
            <v>A-01</v>
          </cell>
          <cell r="O395" t="str">
            <v>52197-16020</v>
          </cell>
          <cell r="P395" t="str">
            <v>52197-16020</v>
          </cell>
          <cell r="Q395" t="str">
            <v>SEP. 30</v>
          </cell>
          <cell r="R395" t="str">
            <v>A-01</v>
          </cell>
          <cell r="S395" t="str">
            <v>52197-16020</v>
          </cell>
          <cell r="T395" t="str">
            <v>52197-16020</v>
          </cell>
          <cell r="U395" t="str">
            <v>SEP. 30</v>
          </cell>
          <cell r="V395" t="str">
            <v>A-01</v>
          </cell>
          <cell r="W395" t="str">
            <v>52197-16020</v>
          </cell>
          <cell r="X395" t="str">
            <v>52197-16020</v>
          </cell>
          <cell r="Y395" t="str">
            <v>SEP. 30</v>
          </cell>
        </row>
        <row r="396">
          <cell r="E396" t="str">
            <v>53271-12040</v>
          </cell>
          <cell r="F396" t="str">
            <v>BRACKET HEADLAMP MOUNTING</v>
          </cell>
          <cell r="J396" t="str">
            <v>BJ-1G</v>
          </cell>
          <cell r="K396" t="str">
            <v>DD323</v>
          </cell>
          <cell r="L396" t="str">
            <v>X</v>
          </cell>
          <cell r="M396" t="str">
            <v>X</v>
          </cell>
          <cell r="N396" t="str">
            <v>X</v>
          </cell>
          <cell r="O396" t="str">
            <v>X</v>
          </cell>
          <cell r="P396" t="str">
            <v>X</v>
          </cell>
          <cell r="Q396" t="str">
            <v>X</v>
          </cell>
          <cell r="R396" t="str">
            <v>X</v>
          </cell>
          <cell r="S396" t="str">
            <v>X</v>
          </cell>
          <cell r="T396" t="str">
            <v>X</v>
          </cell>
          <cell r="U396" t="str">
            <v>X</v>
          </cell>
          <cell r="V396" t="str">
            <v>X</v>
          </cell>
          <cell r="W396" t="str">
            <v>X</v>
          </cell>
          <cell r="X396" t="str">
            <v>X</v>
          </cell>
          <cell r="Y396" t="str">
            <v>X</v>
          </cell>
          <cell r="Z396" t="str">
            <v>INTEGRATED TO HEAD LAMP 81150-140W0</v>
          </cell>
        </row>
        <row r="397">
          <cell r="E397" t="str">
            <v>61663-12010</v>
          </cell>
          <cell r="F397" t="str">
            <v>BRACKET RR COMBINATION LAMP MOUNTING</v>
          </cell>
          <cell r="H397" t="str">
            <v>8150</v>
          </cell>
          <cell r="J397" t="str">
            <v>BJ-1G</v>
          </cell>
          <cell r="K397" t="str">
            <v>DD323</v>
          </cell>
          <cell r="L397">
            <v>8150</v>
          </cell>
          <cell r="M397" t="str">
            <v>01</v>
          </cell>
          <cell r="N397" t="str">
            <v>01</v>
          </cell>
          <cell r="O397" t="str">
            <v>81496-12010</v>
          </cell>
          <cell r="P397" t="str">
            <v>81496-12010</v>
          </cell>
          <cell r="Q397" t="str">
            <v>SEP. 30</v>
          </cell>
          <cell r="R397" t="str">
            <v>01</v>
          </cell>
          <cell r="S397" t="str">
            <v>81496-12010</v>
          </cell>
          <cell r="T397" t="str">
            <v>81496-12010</v>
          </cell>
          <cell r="U397" t="str">
            <v>SEP. 30</v>
          </cell>
          <cell r="V397" t="str">
            <v>01</v>
          </cell>
          <cell r="W397" t="str">
            <v>81496-12010</v>
          </cell>
          <cell r="X397" t="str">
            <v>81496-12010</v>
          </cell>
          <cell r="Y397" t="str">
            <v>SEP. 30</v>
          </cell>
        </row>
        <row r="398">
          <cell r="E398" t="str">
            <v>69268-16010</v>
          </cell>
          <cell r="F398" t="str">
            <v>PLATE WINDOW REGULATOR HANDLE</v>
          </cell>
          <cell r="H398" t="str">
            <v>6980</v>
          </cell>
          <cell r="J398" t="str">
            <v>BJ-1G</v>
          </cell>
          <cell r="K398" t="str">
            <v>DD620</v>
          </cell>
          <cell r="L398">
            <v>6920</v>
          </cell>
          <cell r="M398" t="str">
            <v>01</v>
          </cell>
          <cell r="N398" t="str">
            <v>01</v>
          </cell>
          <cell r="O398" t="str">
            <v>69268-16010</v>
          </cell>
          <cell r="P398" t="str">
            <v>69268-16010</v>
          </cell>
          <cell r="Q398" t="str">
            <v>SEP. 30</v>
          </cell>
          <cell r="R398" t="str">
            <v>01</v>
          </cell>
          <cell r="S398" t="str">
            <v>69268-16010</v>
          </cell>
          <cell r="T398" t="str">
            <v>69268-16010</v>
          </cell>
          <cell r="U398" t="str">
            <v>SEP. 30</v>
          </cell>
          <cell r="V398" t="str">
            <v>01</v>
          </cell>
          <cell r="W398" t="str">
            <v>69268-16010</v>
          </cell>
          <cell r="X398" t="str">
            <v>69268-16010</v>
          </cell>
          <cell r="Y398" t="str">
            <v>SEP. 30</v>
          </cell>
        </row>
        <row r="399">
          <cell r="E399" t="str">
            <v>75055-12120</v>
          </cell>
          <cell r="F399" t="str">
            <v>MOULDING SUB ASSY RF DRIP SI FIN RR RH</v>
          </cell>
          <cell r="J399" t="str">
            <v>BJ-1G</v>
          </cell>
          <cell r="K399" t="str">
            <v>DD321</v>
          </cell>
          <cell r="L399">
            <v>7570</v>
          </cell>
          <cell r="M399" t="str">
            <v>05</v>
          </cell>
          <cell r="N399" t="str">
            <v>01</v>
          </cell>
          <cell r="O399" t="str">
            <v>75555-140N0</v>
          </cell>
          <cell r="P399" t="str">
            <v>75555-140N0</v>
          </cell>
          <cell r="Q399" t="str">
            <v>SEP. 30</v>
          </cell>
          <cell r="R399" t="str">
            <v>01</v>
          </cell>
          <cell r="S399" t="str">
            <v>75555-140N0</v>
          </cell>
          <cell r="T399" t="str">
            <v>75555-140N0</v>
          </cell>
          <cell r="U399" t="str">
            <v>SEP. 30</v>
          </cell>
          <cell r="V399" t="str">
            <v>01</v>
          </cell>
          <cell r="W399" t="str">
            <v>75555-140N0</v>
          </cell>
          <cell r="X399" t="str">
            <v>75555-140N0</v>
          </cell>
          <cell r="Y399" t="str">
            <v>SEP. 30</v>
          </cell>
        </row>
        <row r="400">
          <cell r="E400" t="str">
            <v>75056-12120</v>
          </cell>
          <cell r="F400" t="str">
            <v>MOULDING SUB ASSY RF DRIP SI FIN RR LH</v>
          </cell>
          <cell r="J400" t="str">
            <v>BJ-1G</v>
          </cell>
          <cell r="K400" t="str">
            <v>DD321</v>
          </cell>
          <cell r="L400">
            <v>7570</v>
          </cell>
          <cell r="M400" t="str">
            <v>05</v>
          </cell>
          <cell r="N400" t="str">
            <v>01</v>
          </cell>
          <cell r="O400" t="str">
            <v>75556-140N0</v>
          </cell>
          <cell r="P400" t="str">
            <v>75556-140N0</v>
          </cell>
          <cell r="Q400" t="str">
            <v>SEP. 30</v>
          </cell>
          <cell r="R400" t="str">
            <v>01</v>
          </cell>
          <cell r="S400" t="str">
            <v>75556-140N0</v>
          </cell>
          <cell r="T400" t="str">
            <v>75556-140N0</v>
          </cell>
          <cell r="U400" t="str">
            <v>SEP. 30</v>
          </cell>
          <cell r="V400" t="str">
            <v>01</v>
          </cell>
          <cell r="W400" t="str">
            <v>75556-140N0</v>
          </cell>
          <cell r="X400" t="str">
            <v>75556-140N0</v>
          </cell>
          <cell r="Y400" t="str">
            <v>SEP. 30</v>
          </cell>
        </row>
        <row r="401">
          <cell r="E401" t="str">
            <v>76581-12060</v>
          </cell>
          <cell r="F401" t="str">
            <v>RETAINER BACK WINDOW OUTSIDE MOULDING</v>
          </cell>
          <cell r="J401" t="str">
            <v>BJ-1G</v>
          </cell>
          <cell r="K401" t="str">
            <v>DD321</v>
          </cell>
          <cell r="L401" t="str">
            <v>X</v>
          </cell>
          <cell r="M401" t="str">
            <v>X</v>
          </cell>
          <cell r="N401" t="str">
            <v>X</v>
          </cell>
          <cell r="O401" t="str">
            <v>X</v>
          </cell>
          <cell r="P401" t="str">
            <v>X</v>
          </cell>
          <cell r="Q401" t="str">
            <v>X</v>
          </cell>
          <cell r="R401" t="str">
            <v>X</v>
          </cell>
          <cell r="S401" t="str">
            <v>X</v>
          </cell>
          <cell r="T401" t="str">
            <v>X</v>
          </cell>
          <cell r="U401" t="str">
            <v>X</v>
          </cell>
          <cell r="V401" t="str">
            <v>X</v>
          </cell>
          <cell r="W401" t="str">
            <v>X</v>
          </cell>
          <cell r="X401" t="str">
            <v>X</v>
          </cell>
          <cell r="Y401" t="str">
            <v>X</v>
          </cell>
          <cell r="Z401" t="str">
            <v>DESIGN CHANGE</v>
          </cell>
        </row>
        <row r="402">
          <cell r="E402" t="str">
            <v>76583-12070</v>
          </cell>
          <cell r="F402" t="str">
            <v>RETAINER BACK WINDOW OUTSIDE LWR MLDG RH</v>
          </cell>
          <cell r="J402" t="str">
            <v>BJ-1G</v>
          </cell>
          <cell r="K402" t="str">
            <v>DD321</v>
          </cell>
          <cell r="L402" t="str">
            <v>X</v>
          </cell>
          <cell r="M402" t="str">
            <v>X</v>
          </cell>
          <cell r="N402" t="str">
            <v>X</v>
          </cell>
          <cell r="O402" t="str">
            <v>X</v>
          </cell>
          <cell r="P402" t="str">
            <v>X</v>
          </cell>
          <cell r="Q402" t="str">
            <v>X</v>
          </cell>
          <cell r="R402" t="str">
            <v>X</v>
          </cell>
          <cell r="S402" t="str">
            <v>X</v>
          </cell>
          <cell r="T402" t="str">
            <v>X</v>
          </cell>
          <cell r="U402" t="str">
            <v>X</v>
          </cell>
          <cell r="V402" t="str">
            <v>X</v>
          </cell>
          <cell r="W402" t="str">
            <v>X</v>
          </cell>
          <cell r="X402" t="str">
            <v>X</v>
          </cell>
          <cell r="Y402" t="str">
            <v>X</v>
          </cell>
          <cell r="Z402" t="str">
            <v>DESIGN CHANGE</v>
          </cell>
        </row>
        <row r="403">
          <cell r="E403" t="str">
            <v>76584-12040</v>
          </cell>
          <cell r="F403" t="str">
            <v>RETAINER BACK WINDOW OUTSIDE LWR MLDG LH</v>
          </cell>
          <cell r="J403" t="str">
            <v>BJ-1G</v>
          </cell>
          <cell r="K403" t="str">
            <v>DD321</v>
          </cell>
          <cell r="L403" t="str">
            <v>X</v>
          </cell>
          <cell r="M403" t="str">
            <v>X</v>
          </cell>
          <cell r="N403" t="str">
            <v>X</v>
          </cell>
          <cell r="O403" t="str">
            <v>X</v>
          </cell>
          <cell r="P403" t="str">
            <v>X</v>
          </cell>
          <cell r="Q403" t="str">
            <v>X</v>
          </cell>
          <cell r="R403" t="str">
            <v>X</v>
          </cell>
          <cell r="S403" t="str">
            <v>X</v>
          </cell>
          <cell r="T403" t="str">
            <v>X</v>
          </cell>
          <cell r="U403" t="str">
            <v>X</v>
          </cell>
          <cell r="V403" t="str">
            <v>X</v>
          </cell>
          <cell r="W403" t="str">
            <v>X</v>
          </cell>
          <cell r="X403" t="str">
            <v>X</v>
          </cell>
          <cell r="Y403" t="str">
            <v>X</v>
          </cell>
          <cell r="Z403" t="str">
            <v>DESIGN CHANGE</v>
          </cell>
        </row>
        <row r="404">
          <cell r="E404" t="str">
            <v>77293-12060</v>
          </cell>
          <cell r="F404" t="str">
            <v>SHIELD FUEL TANK FILLER PIPE NO. 3</v>
          </cell>
          <cell r="J404" t="str">
            <v>BJ-1G</v>
          </cell>
          <cell r="K404" t="str">
            <v>DD321</v>
          </cell>
          <cell r="L404">
            <v>7730</v>
          </cell>
          <cell r="M404" t="str">
            <v>02</v>
          </cell>
          <cell r="N404" t="str">
            <v>01</v>
          </cell>
          <cell r="O404" t="str">
            <v>77291-140N0</v>
          </cell>
          <cell r="P404" t="str">
            <v>77291-140N0</v>
          </cell>
          <cell r="Q404" t="str">
            <v>SEP. 30</v>
          </cell>
          <cell r="R404" t="str">
            <v>01</v>
          </cell>
          <cell r="S404" t="str">
            <v>77291-140N0</v>
          </cell>
          <cell r="T404" t="str">
            <v>77291-140N0</v>
          </cell>
          <cell r="U404" t="str">
            <v>SEP. 30</v>
          </cell>
          <cell r="V404" t="str">
            <v>01</v>
          </cell>
          <cell r="W404" t="str">
            <v>77291-140N0</v>
          </cell>
          <cell r="X404" t="str">
            <v>77291-140N0</v>
          </cell>
          <cell r="Y404" t="str">
            <v>SEP. 30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0">
          <cell r="E10" t="str">
            <v>31300-12340</v>
          </cell>
        </row>
      </sheetData>
      <sheetData sheetId="12">
        <row r="10">
          <cell r="E10" t="str">
            <v>31300-12340</v>
          </cell>
        </row>
      </sheetData>
      <sheetData sheetId="13">
        <row r="10">
          <cell r="E10" t="str">
            <v>31300-12340</v>
          </cell>
        </row>
      </sheetData>
      <sheetData sheetId="14">
        <row r="10">
          <cell r="E10" t="str">
            <v>31300-12340</v>
          </cell>
        </row>
      </sheetData>
      <sheetData sheetId="15">
        <row r="10">
          <cell r="E10" t="str">
            <v>31300-12340</v>
          </cell>
        </row>
      </sheetData>
      <sheetData sheetId="16">
        <row r="10">
          <cell r="E10" t="str">
            <v>31300-12340</v>
          </cell>
        </row>
      </sheetData>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OLD LIST"/>
      <sheetName val="内部型号bj1046r(右置方向盘米黄色内饰)的采购台套"/>
      <sheetName val="准确基准件"/>
      <sheetName val="Attachment-4(2)"/>
      <sheetName val="Sheet1"/>
      <sheetName val="EJ-16.1 PG Inv Breakup"/>
      <sheetName val="Hostel Guest &amp; Other"/>
      <sheetName val="QUOTATION FORMAT"/>
      <sheetName val="Av.Measures"/>
      <sheetName val="LINKED TB"/>
      <sheetName val="OLD_LIST1"/>
      <sheetName val="OLD_LIST"/>
      <sheetName val="B.S AND P &amp; L"/>
      <sheetName val="OLD_LIST2"/>
      <sheetName val="Av_Measures"/>
      <sheetName val="QUOTATION_FORMAT"/>
      <sheetName val="EJ-16_1_PG_Inv_Breakup"/>
      <sheetName val="Hostel_Guest_&amp;_Other"/>
      <sheetName val="LINKED_TB"/>
      <sheetName val="OLD_LIST3"/>
      <sheetName val="Av_Measures1"/>
      <sheetName val="QUOTATION_FORMAT1"/>
      <sheetName val="EJ-16_1_PG_Inv_Breakup1"/>
      <sheetName val="Hostel_Guest_&amp;_Other1"/>
      <sheetName val="LINKED_TB1"/>
      <sheetName val="Hidden"/>
      <sheetName val="Panel"/>
      <sheetName val="RA"/>
      <sheetName val="MOTO"/>
    </sheetNames>
    <sheetDataSet>
      <sheetData sheetId="0" refreshError="1">
        <row r="1">
          <cell r="A1" t="str">
            <v>TE</v>
          </cell>
          <cell r="B1">
            <v>0</v>
          </cell>
          <cell r="C1" t="str">
            <v xml:space="preserve">DENSO AIRCON CENTRE </v>
          </cell>
          <cell r="D1">
            <v>0</v>
          </cell>
          <cell r="E1">
            <v>0</v>
          </cell>
          <cell r="F1" t="str">
            <v>SM/35/00</v>
          </cell>
        </row>
        <row r="2">
          <cell r="C2" t="str">
            <v>MONTHLY ACTIVITY REPORT</v>
          </cell>
          <cell r="D2">
            <v>0</v>
          </cell>
          <cell r="E2">
            <v>0</v>
          </cell>
          <cell r="F2" t="str">
            <v xml:space="preserve"> Rev. Date :</v>
          </cell>
        </row>
        <row r="3">
          <cell r="C3" t="str">
            <v>MONTH OF THE MARCH 2000</v>
          </cell>
          <cell r="D3">
            <v>0</v>
          </cell>
          <cell r="E3">
            <v>0</v>
          </cell>
          <cell r="F3" t="str">
            <v xml:space="preserve">DATE : </v>
          </cell>
          <cell r="G3" t="str">
            <v>31/3/2000</v>
          </cell>
        </row>
        <row r="4">
          <cell r="A4">
            <v>1</v>
          </cell>
          <cell r="B4" t="str">
            <v>MOBILE WORKSHOP INSTALLATIONS</v>
          </cell>
        </row>
        <row r="5">
          <cell r="D5" t="str">
            <v>MONTH-TO-DATE</v>
          </cell>
          <cell r="E5">
            <v>0</v>
          </cell>
          <cell r="F5" t="str">
            <v>YEAR-TO-DATE</v>
          </cell>
        </row>
        <row r="6">
          <cell r="D6" t="str">
            <v>NO. OF KITS</v>
          </cell>
          <cell r="E6">
            <v>0</v>
          </cell>
          <cell r="F6" t="str">
            <v>NO. OF KITS</v>
          </cell>
        </row>
        <row r="7">
          <cell r="C7" t="str">
            <v>SB</v>
          </cell>
          <cell r="D7">
            <v>0</v>
          </cell>
          <cell r="E7">
            <v>0</v>
          </cell>
          <cell r="F7">
            <v>3</v>
          </cell>
        </row>
        <row r="8">
          <cell r="C8" t="str">
            <v>SA</v>
          </cell>
          <cell r="D8">
            <v>1</v>
          </cell>
          <cell r="E8">
            <v>0</v>
          </cell>
          <cell r="F8">
            <v>11</v>
          </cell>
        </row>
        <row r="9">
          <cell r="C9" t="str">
            <v>SY</v>
          </cell>
          <cell r="D9">
            <v>0</v>
          </cell>
          <cell r="E9">
            <v>0</v>
          </cell>
          <cell r="F9">
            <v>14</v>
          </cell>
        </row>
        <row r="10">
          <cell r="C10" t="str">
            <v>SF</v>
          </cell>
          <cell r="D10">
            <v>0</v>
          </cell>
          <cell r="E10">
            <v>0</v>
          </cell>
          <cell r="F10">
            <v>0</v>
          </cell>
        </row>
        <row r="11">
          <cell r="C11" t="str">
            <v>COR</v>
          </cell>
          <cell r="D11">
            <v>0</v>
          </cell>
          <cell r="E11">
            <v>0</v>
          </cell>
          <cell r="F11">
            <v>0</v>
          </cell>
        </row>
        <row r="12">
          <cell r="C12" t="str">
            <v>DAIHATSU CUORE</v>
          </cell>
          <cell r="D12">
            <v>0</v>
          </cell>
          <cell r="E12">
            <v>0</v>
          </cell>
          <cell r="F12">
            <v>0</v>
          </cell>
        </row>
        <row r="13">
          <cell r="D13">
            <v>1</v>
          </cell>
          <cell r="E13">
            <v>0</v>
          </cell>
          <cell r="F13">
            <v>28</v>
          </cell>
        </row>
        <row r="14">
          <cell r="A14">
            <v>2</v>
          </cell>
          <cell r="B14" t="str">
            <v xml:space="preserve">IN-HOUSE INSTALLATIONS </v>
          </cell>
        </row>
        <row r="15">
          <cell r="D15" t="str">
            <v>MONTH-TO-DATE</v>
          </cell>
          <cell r="E15">
            <v>0</v>
          </cell>
          <cell r="F15" t="str">
            <v>YEAR-TO-DATE</v>
          </cell>
        </row>
        <row r="16">
          <cell r="D16" t="str">
            <v>NO. OF KITS</v>
          </cell>
          <cell r="E16">
            <v>0</v>
          </cell>
          <cell r="F16" t="str">
            <v>NO. OF KITS</v>
          </cell>
        </row>
        <row r="17">
          <cell r="C17" t="str">
            <v>SB</v>
          </cell>
          <cell r="D17">
            <v>3</v>
          </cell>
          <cell r="E17">
            <v>0</v>
          </cell>
          <cell r="F17">
            <v>8</v>
          </cell>
        </row>
        <row r="18">
          <cell r="C18" t="str">
            <v>SA</v>
          </cell>
          <cell r="D18">
            <v>2</v>
          </cell>
          <cell r="E18">
            <v>0</v>
          </cell>
          <cell r="F18">
            <v>7</v>
          </cell>
        </row>
        <row r="19">
          <cell r="C19" t="str">
            <v>SY</v>
          </cell>
          <cell r="D19">
            <v>2</v>
          </cell>
          <cell r="E19">
            <v>0</v>
          </cell>
          <cell r="F19">
            <v>23</v>
          </cell>
        </row>
        <row r="20">
          <cell r="C20" t="str">
            <v>SF</v>
          </cell>
          <cell r="D20">
            <v>0</v>
          </cell>
          <cell r="E20">
            <v>0</v>
          </cell>
          <cell r="F20">
            <v>1</v>
          </cell>
        </row>
        <row r="21">
          <cell r="C21" t="str">
            <v>COR</v>
          </cell>
          <cell r="D21">
            <v>0</v>
          </cell>
          <cell r="E21">
            <v>0</v>
          </cell>
          <cell r="F21">
            <v>1</v>
          </cell>
        </row>
        <row r="22">
          <cell r="C22" t="str">
            <v>SJ-410 *</v>
          </cell>
          <cell r="D22">
            <v>0</v>
          </cell>
          <cell r="E22">
            <v>0</v>
          </cell>
          <cell r="F22">
            <v>5</v>
          </cell>
        </row>
        <row r="23">
          <cell r="C23" t="str">
            <v>HILUX *</v>
          </cell>
          <cell r="D23">
            <v>0</v>
          </cell>
          <cell r="E23">
            <v>0</v>
          </cell>
          <cell r="F23">
            <v>3</v>
          </cell>
        </row>
        <row r="24">
          <cell r="C24" t="str">
            <v>DAIHATSU CUORE</v>
          </cell>
          <cell r="D24">
            <v>0</v>
          </cell>
          <cell r="E24">
            <v>0</v>
          </cell>
          <cell r="F24">
            <v>0</v>
          </cell>
        </row>
        <row r="25">
          <cell r="D25">
            <v>7</v>
          </cell>
          <cell r="E25">
            <v>0</v>
          </cell>
          <cell r="F25">
            <v>48</v>
          </cell>
        </row>
        <row r="26">
          <cell r="A26">
            <v>3</v>
          </cell>
          <cell r="B26" t="str">
            <v xml:space="preserve"> KITS SOLD TO DEALERS/OTHER</v>
          </cell>
        </row>
        <row r="27">
          <cell r="D27" t="str">
            <v>MONTH-TO-DATE</v>
          </cell>
          <cell r="E27">
            <v>0</v>
          </cell>
          <cell r="F27" t="str">
            <v>YEAR-TO-DATE</v>
          </cell>
        </row>
        <row r="28">
          <cell r="D28" t="str">
            <v>NO. OF KITS</v>
          </cell>
          <cell r="E28">
            <v>0</v>
          </cell>
          <cell r="F28" t="str">
            <v>NO. OF KITS</v>
          </cell>
        </row>
        <row r="29">
          <cell r="C29" t="str">
            <v>SB</v>
          </cell>
          <cell r="D29">
            <v>1</v>
          </cell>
          <cell r="E29">
            <v>0</v>
          </cell>
          <cell r="F29">
            <v>15</v>
          </cell>
        </row>
        <row r="30">
          <cell r="C30" t="str">
            <v>SA</v>
          </cell>
          <cell r="D30">
            <v>7</v>
          </cell>
          <cell r="E30">
            <v>0</v>
          </cell>
          <cell r="F30">
            <v>42</v>
          </cell>
        </row>
        <row r="31">
          <cell r="C31" t="str">
            <v>SY</v>
          </cell>
          <cell r="D31">
            <v>7</v>
          </cell>
          <cell r="E31">
            <v>0</v>
          </cell>
          <cell r="F31">
            <v>148</v>
          </cell>
        </row>
        <row r="32">
          <cell r="C32" t="str">
            <v>SF</v>
          </cell>
          <cell r="D32">
            <v>0</v>
          </cell>
          <cell r="E32">
            <v>0</v>
          </cell>
          <cell r="F32">
            <v>0</v>
          </cell>
        </row>
        <row r="33">
          <cell r="C33" t="str">
            <v>COR</v>
          </cell>
          <cell r="D33">
            <v>0</v>
          </cell>
          <cell r="E33">
            <v>0</v>
          </cell>
          <cell r="F33">
            <v>0</v>
          </cell>
        </row>
        <row r="34">
          <cell r="C34" t="str">
            <v>DAIHATSU CUORE</v>
          </cell>
          <cell r="D34">
            <v>21</v>
          </cell>
          <cell r="E34">
            <v>0</v>
          </cell>
          <cell r="F34">
            <v>21</v>
          </cell>
        </row>
        <row r="35">
          <cell r="D35">
            <v>36</v>
          </cell>
          <cell r="E35">
            <v>0</v>
          </cell>
          <cell r="F35">
            <v>226</v>
          </cell>
        </row>
        <row r="36">
          <cell r="A36">
            <v>4</v>
          </cell>
          <cell r="B36" t="str">
            <v>SPARES SALES</v>
          </cell>
        </row>
        <row r="37">
          <cell r="B37" t="str">
            <v>&amp; SERVICE</v>
          </cell>
          <cell r="C37">
            <v>0</v>
          </cell>
          <cell r="D37">
            <v>0</v>
          </cell>
          <cell r="E37" t="str">
            <v>VALUE (Rs.)</v>
          </cell>
        </row>
        <row r="38">
          <cell r="D38" t="str">
            <v>MONTH-TO-DATE</v>
          </cell>
          <cell r="E38">
            <v>0</v>
          </cell>
          <cell r="F38" t="str">
            <v>YEAR-TO-DATE</v>
          </cell>
        </row>
        <row r="39">
          <cell r="C39" t="str">
            <v xml:space="preserve">DEALERS  </v>
          </cell>
          <cell r="D39">
            <v>176649</v>
          </cell>
          <cell r="E39">
            <v>0</v>
          </cell>
          <cell r="F39">
            <v>1360061</v>
          </cell>
        </row>
        <row r="40">
          <cell r="C40" t="str">
            <v xml:space="preserve">NON-DEALERS  </v>
          </cell>
          <cell r="D40">
            <v>65971</v>
          </cell>
          <cell r="E40">
            <v>0</v>
          </cell>
          <cell r="F40">
            <v>462341</v>
          </cell>
        </row>
        <row r="41">
          <cell r="C41" t="str">
            <v xml:space="preserve">IMC  </v>
          </cell>
          <cell r="D41">
            <v>72985</v>
          </cell>
          <cell r="E41">
            <v>0</v>
          </cell>
          <cell r="F41">
            <v>234611</v>
          </cell>
        </row>
        <row r="42">
          <cell r="C42" t="str">
            <v xml:space="preserve">PSMC  </v>
          </cell>
          <cell r="D42">
            <v>9885</v>
          </cell>
          <cell r="E42">
            <v>0</v>
          </cell>
          <cell r="F42">
            <v>234908</v>
          </cell>
        </row>
        <row r="43">
          <cell r="B43">
            <v>-176649</v>
          </cell>
          <cell r="C43">
            <v>0</v>
          </cell>
          <cell r="D43">
            <v>325490</v>
          </cell>
          <cell r="E43">
            <v>0</v>
          </cell>
          <cell r="F43">
            <v>2291921</v>
          </cell>
        </row>
        <row r="44">
          <cell r="A44">
            <v>5</v>
          </cell>
          <cell r="B44" t="str">
            <v xml:space="preserve"> WARRANTY JOBS ATTENDED</v>
          </cell>
        </row>
        <row r="45">
          <cell r="D45" t="str">
            <v>MONTH-TO-DATE</v>
          </cell>
          <cell r="E45">
            <v>0</v>
          </cell>
          <cell r="F45" t="str">
            <v>YEAR-TO-DATE</v>
          </cell>
        </row>
        <row r="46">
          <cell r="C46" t="str">
            <v xml:space="preserve">TOYOTA   </v>
          </cell>
          <cell r="D46">
            <v>0</v>
          </cell>
          <cell r="E46">
            <v>0</v>
          </cell>
          <cell r="F46">
            <v>4</v>
          </cell>
        </row>
        <row r="47">
          <cell r="C47" t="str">
            <v xml:space="preserve">SUZUKI  </v>
          </cell>
          <cell r="D47">
            <v>9</v>
          </cell>
          <cell r="E47">
            <v>0</v>
          </cell>
          <cell r="F47">
            <v>64</v>
          </cell>
        </row>
        <row r="48">
          <cell r="D48">
            <v>9</v>
          </cell>
          <cell r="E48">
            <v>0</v>
          </cell>
          <cell r="F48">
            <v>68</v>
          </cell>
        </row>
        <row r="49">
          <cell r="A49">
            <v>6</v>
          </cell>
          <cell r="B49" t="str">
            <v>TOTAL NO. OF WALK IN CUSTOMERS =</v>
          </cell>
          <cell r="C49">
            <v>0</v>
          </cell>
          <cell r="D49">
            <v>0</v>
          </cell>
          <cell r="E49">
            <v>27</v>
          </cell>
          <cell r="F49" t="str">
            <v xml:space="preserve">YTD = </v>
          </cell>
          <cell r="G49">
            <v>236</v>
          </cell>
        </row>
        <row r="51">
          <cell r="A51">
            <v>7</v>
          </cell>
          <cell r="B51" t="str">
            <v xml:space="preserve"> STOCK IN HAND (SPARES)</v>
          </cell>
          <cell r="C51">
            <v>0</v>
          </cell>
          <cell r="D51">
            <v>0</v>
          </cell>
          <cell r="E51" t="str">
            <v>VALUE (Rs.) =</v>
          </cell>
          <cell r="F51" t="str">
            <v xml:space="preserve"> 2.2M</v>
          </cell>
        </row>
        <row r="68">
          <cell r="A68" t="str">
            <v>SO</v>
          </cell>
          <cell r="B68">
            <v>0</v>
          </cell>
          <cell r="C68" t="str">
            <v>I/C DAC</v>
          </cell>
          <cell r="D68">
            <v>0</v>
          </cell>
          <cell r="E68" t="str">
            <v>SM</v>
          </cell>
          <cell r="F68">
            <v>0</v>
          </cell>
          <cell r="G68" t="str">
            <v>CE</v>
          </cell>
        </row>
        <row r="70">
          <cell r="F70" t="str">
            <v>Dac-Act-31-03-00 Xls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 Of Mat June"/>
      <sheetName val="Proc-June-97"/>
      <sheetName val="Reqd.-Bgt-97-8"/>
      <sheetName val="PACKSTRD"/>
      <sheetName val="Exchange Rate"/>
    </sheetNames>
    <sheetDataSet>
      <sheetData sheetId="0" refreshError="1"/>
      <sheetData sheetId="1" refreshError="1"/>
      <sheetData sheetId="2" refreshError="1"/>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候補部品リスト"/>
      <sheetName val="Sheet13"/>
      <sheetName val="Sheet14"/>
      <sheetName val="Sheet15"/>
      <sheetName val="Sheet16"/>
      <sheetName val="316N EXCLUSIVE"/>
      <sheetName val="PENDING"/>
      <sheetName val="HS-VISIT"/>
      <sheetName val="EDB POINTS"/>
      <sheetName val="MAIN-QUOTdwgs (2)"/>
      <sheetName val="SRP FH"/>
      <sheetName val="???????"/>
      <sheetName val="Profit"/>
      <sheetName val="RA"/>
      <sheetName val="PACKING"/>
      <sheetName val="_______"/>
      <sheetName val="EDB POINTS (2)"/>
      <sheetName val="候補部品リスト:Sheet14"/>
      <sheetName val="候補部品リスト_Sheet14"/>
      <sheetName val="INPUT_557N(B06-2)4"/>
      <sheetName val="Annex(1)"/>
      <sheetName val="ManPwr"/>
      <sheetName val="[INPUT_557N(B06-2)4.xls]______2"/>
      <sheetName val="Backup"/>
      <sheetName val="[INPUT_557N(B06-2)4.xls]候補部品リスト"/>
      <sheetName val="[INPUT_557N(B06-2)4.xls]______3"/>
      <sheetName val="316N_EXCLUSIVE"/>
      <sheetName val="EDB_POINTS"/>
      <sheetName val="MAIN-QUOTdwgs_(2)"/>
      <sheetName val="SRP_FH"/>
      <sheetName val="EDB_POINTS_(2)"/>
      <sheetName val="[INPUT_557N(B06-2)4_xls]______2"/>
      <sheetName val="316N_EXCLUSIVE2"/>
      <sheetName val="EDB_POINTS2"/>
      <sheetName val="MAIN-QUOTdwgs_(2)2"/>
      <sheetName val="SRP_FH2"/>
      <sheetName val="EDB_POINTS_(2)2"/>
      <sheetName val="[INPUT_557N(B06-2)4_xls]______3"/>
      <sheetName val="316N_EXCLUSIVE1"/>
      <sheetName val="EDB_POINTS1"/>
      <sheetName val="MAIN-QUOTdwgs_(2)1"/>
      <sheetName val="SRP_FH1"/>
      <sheetName val="EDB_POINTS_(2)1"/>
      <sheetName val="[INPUT_557N(B06-2)4_xls]______1"/>
      <sheetName val="316N_EXCLUSIVE3"/>
      <sheetName val="EDB_POINTS3"/>
      <sheetName val="MAIN-QUOTdwgs_(2)3"/>
      <sheetName val="SRP_FH3"/>
      <sheetName val="EDB_POINTS_(2)3"/>
      <sheetName val="[INPUT_557N(B06-2)4_xls]候補部品リスト"/>
      <sheetName val="[INPUT_557N(B06-2)4_xls]______4"/>
      <sheetName val="[INPUT_557N(B06-2)4_xls]候補部品リス1"/>
      <sheetName val="_INPUT_557N(B06-2)4.xls_______2"/>
      <sheetName val="316N_EXCLUSIVE4"/>
      <sheetName val="EDB_POINTS4"/>
      <sheetName val="MAIN-QUOTdwgs_(2)4"/>
      <sheetName val="SRP_FH4"/>
      <sheetName val="EDB_POINTS_(2)4"/>
      <sheetName val="316N_EXCLUSIVE5"/>
      <sheetName val="EDB_POINTS5"/>
      <sheetName val="MAIN-QUOTdwgs_(2)5"/>
      <sheetName val="SRP_FH5"/>
      <sheetName val="EDB_POINTS_(2)5"/>
      <sheetName val="[INPUT_557N(B06-2)4_xls]______6"/>
      <sheetName val="[INPUT_557N(B06-2)4_xls]______7"/>
      <sheetName val="[INPUT_557N(B06-2)4_xls]______5"/>
      <sheetName val="Trial (Final)"/>
      <sheetName val="ﾃﾞ-ﾀ"/>
      <sheetName val="30-06-2006"/>
      <sheetName val="JULY 98"/>
      <sheetName val="_88W_Crosstab1"/>
      <sheetName val="Hidden"/>
      <sheetName val="Panel"/>
    </sheetNames>
    <sheetDataSet>
      <sheetData sheetId="0" refreshError="1">
        <row r="1">
          <cell r="Z1" t="str">
            <v>№</v>
          </cell>
        </row>
        <row r="14">
          <cell r="A14">
            <v>2</v>
          </cell>
          <cell r="B14">
            <v>52</v>
          </cell>
          <cell r="C14">
            <v>164</v>
          </cell>
          <cell r="D14">
            <v>2</v>
          </cell>
          <cell r="E14" t="str">
            <v>DD320</v>
          </cell>
          <cell r="F14" t="str">
            <v>BJ-1G</v>
          </cell>
          <cell r="G14">
            <v>0</v>
          </cell>
          <cell r="H14" t="str">
            <v>5140</v>
          </cell>
          <cell r="I14" t="str">
            <v>01</v>
          </cell>
          <cell r="J14" t="str">
            <v>51441-140N0</v>
          </cell>
          <cell r="K14">
            <v>51.743661250128163</v>
          </cell>
          <cell r="L14">
            <v>0</v>
          </cell>
          <cell r="M14" t="str">
            <v>&lt;1&gt; 1.3㍑   MT D</v>
          </cell>
          <cell r="N14" t="str">
            <v>&lt;2&gt; 1.3㍑   MT N</v>
          </cell>
          <cell r="O14" t="str">
            <v>&lt;3&gt; 1.6㍑   MT N</v>
          </cell>
          <cell r="P14" t="str">
            <v>&lt;4&gt; 1.6㍑   AT N</v>
          </cell>
          <cell r="Q14" t="str">
            <v>&lt;5&gt; 2.0㍑D  MT D</v>
          </cell>
          <cell r="R14">
            <v>7200</v>
          </cell>
          <cell r="S14" t="str">
            <v>MASTER</v>
          </cell>
          <cell r="T14" t="str">
            <v>PROCON</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4.3700000000000003E-2</v>
          </cell>
          <cell r="AJ14" t="str">
            <v>P5-2</v>
          </cell>
          <cell r="AK14" t="str">
            <v>51441-140N0</v>
          </cell>
          <cell r="AL14" t="str">
            <v>498.27</v>
          </cell>
          <cell r="AM14" t="str">
            <v>630500</v>
          </cell>
          <cell r="AN14">
            <v>992.45253333333301</v>
          </cell>
          <cell r="AO14">
            <v>1.9498085134250163</v>
          </cell>
          <cell r="AP14">
            <v>1004.0709777777777</v>
          </cell>
          <cell r="AQ14">
            <v>2.0046361846213321</v>
          </cell>
          <cell r="AR14">
            <v>1570</v>
          </cell>
          <cell r="AS14">
            <v>350000</v>
          </cell>
          <cell r="AT14">
            <v>3085.3666666666668</v>
          </cell>
          <cell r="AU14">
            <v>6.1436557811573564</v>
          </cell>
          <cell r="AV14">
            <v>3092.4444444444443</v>
          </cell>
          <cell r="AW14">
            <v>6.1740914432013065</v>
          </cell>
          <cell r="AX14" t="str">
            <v>&lt;&lt;&lt;</v>
          </cell>
          <cell r="AY14" t="str">
            <v>&lt;&lt;&lt;</v>
          </cell>
          <cell r="AZ14" t="str">
            <v>&lt;&lt;&lt;</v>
          </cell>
          <cell r="BA14" t="str">
            <v>&lt;&lt;&lt;</v>
          </cell>
          <cell r="BB14" t="str">
            <v>&lt;&lt;&lt;</v>
          </cell>
          <cell r="BC14">
            <v>51.743661250128163</v>
          </cell>
          <cell r="BD14">
            <v>0</v>
          </cell>
          <cell r="BE14">
            <v>0</v>
          </cell>
          <cell r="BF14" t="str">
            <v>E</v>
          </cell>
          <cell r="BG14" t="str">
            <v>O</v>
          </cell>
          <cell r="BH14" t="str">
            <v>O</v>
          </cell>
          <cell r="BI14" t="str">
            <v>PROCON</v>
          </cell>
          <cell r="BJ14" t="str">
            <v>IMC INVITE QUOTATION FROM AEK IN SHEET MATEL</v>
          </cell>
          <cell r="BK14" t="str">
            <v>QUOTATION FORM AEK (CS2) IS RECEIVED.</v>
          </cell>
          <cell r="BL14">
            <v>0</v>
          </cell>
          <cell r="BM14">
            <v>0</v>
          </cell>
          <cell r="BN14" t="str">
            <v>P</v>
          </cell>
          <cell r="BO14" t="str">
            <v>E</v>
          </cell>
          <cell r="BP14" t="str">
            <v>O</v>
          </cell>
        </row>
        <row r="15">
          <cell r="A15">
            <v>1</v>
          </cell>
          <cell r="B15">
            <v>17</v>
          </cell>
          <cell r="C15">
            <v>2</v>
          </cell>
          <cell r="D15">
            <v>1</v>
          </cell>
          <cell r="E15" t="str">
            <v>BM200</v>
          </cell>
          <cell r="F15" t="str">
            <v>BJ-1G</v>
          </cell>
          <cell r="G15">
            <v>0</v>
          </cell>
          <cell r="H15" t="str">
            <v>0199</v>
          </cell>
          <cell r="I15" t="str">
            <v>01</v>
          </cell>
          <cell r="J15" t="str">
            <v>01999-*****</v>
          </cell>
          <cell r="K15" t="str">
            <v>MANUAL OWNERS</v>
          </cell>
          <cell r="L15">
            <v>0</v>
          </cell>
          <cell r="M15">
            <v>1</v>
          </cell>
          <cell r="N15" t="str">
            <v>1</v>
          </cell>
          <cell r="O15" t="str">
            <v>1</v>
          </cell>
          <cell r="P15">
            <v>1</v>
          </cell>
          <cell r="Q15" t="str">
            <v>1</v>
          </cell>
          <cell r="R15">
            <v>8400</v>
          </cell>
          <cell r="S15" t="str">
            <v>AL-RAZA</v>
          </cell>
          <cell r="T15" t="str">
            <v>AL-RAZA</v>
          </cell>
          <cell r="U15">
            <v>0</v>
          </cell>
          <cell r="V15" t="str">
            <v>UNITED GRAPHICS</v>
          </cell>
          <cell r="W15">
            <v>0</v>
          </cell>
          <cell r="X15">
            <v>0</v>
          </cell>
          <cell r="Y15">
            <v>0</v>
          </cell>
          <cell r="Z15">
            <v>0</v>
          </cell>
          <cell r="AA15">
            <v>0</v>
          </cell>
          <cell r="AB15">
            <v>0</v>
          </cell>
          <cell r="AC15" t="str">
            <v>cs1=840H DATA</v>
          </cell>
          <cell r="AD15">
            <v>0</v>
          </cell>
          <cell r="AE15">
            <v>0</v>
          </cell>
          <cell r="AF15">
            <v>0</v>
          </cell>
          <cell r="AG15">
            <v>0</v>
          </cell>
          <cell r="AH15">
            <v>0</v>
          </cell>
          <cell r="AI15">
            <v>7.0349999999999996E-2</v>
          </cell>
          <cell r="AJ15" t="str">
            <v>P1</v>
          </cell>
          <cell r="AK15" t="str">
            <v>51441-140N0</v>
          </cell>
          <cell r="AL15" t="str">
            <v>56.34</v>
          </cell>
          <cell r="AM15" t="str">
            <v>0</v>
          </cell>
          <cell r="AN15">
            <v>110.4264</v>
          </cell>
          <cell r="AO15" t="e">
            <v>#VALUE!</v>
          </cell>
          <cell r="AP15">
            <v>0</v>
          </cell>
          <cell r="AQ15" t="str">
            <v>NO NEED</v>
          </cell>
          <cell r="AR15" t="e">
            <v>#VALUE!</v>
          </cell>
          <cell r="AS15" t="e">
            <v>#VALUE!</v>
          </cell>
          <cell r="AT15" t="str">
            <v>&lt;&lt;&lt;</v>
          </cell>
          <cell r="AU15" t="str">
            <v>&lt;&lt;&lt;</v>
          </cell>
          <cell r="AV15" t="str">
            <v>&lt;&lt;&lt;</v>
          </cell>
          <cell r="AW15" t="str">
            <v>&lt;&lt;&lt;</v>
          </cell>
          <cell r="AX15" t="str">
            <v>&lt;&lt;&lt;</v>
          </cell>
          <cell r="AY15" t="str">
            <v>&lt;&lt;&lt;</v>
          </cell>
          <cell r="AZ15" t="str">
            <v>&lt;&lt;&lt;</v>
          </cell>
          <cell r="BA15" t="str">
            <v>O</v>
          </cell>
          <cell r="BB15" t="str">
            <v>O</v>
          </cell>
          <cell r="BC15" t="str">
            <v>UNITED GRAPHICS</v>
          </cell>
          <cell r="BD15" t="str">
            <v>SELECTED VENDOR UNITED GRAPHICS</v>
          </cell>
          <cell r="BE15">
            <v>0</v>
          </cell>
          <cell r="BF15" t="str">
            <v>E</v>
          </cell>
          <cell r="BG15" t="str">
            <v>O</v>
          </cell>
          <cell r="BH15" t="str">
            <v>O</v>
          </cell>
          <cell r="BI15" t="str">
            <v>PROCON</v>
          </cell>
          <cell r="BJ15" t="str">
            <v>=</v>
          </cell>
          <cell r="BK15" t="str">
            <v>REF SR NO. 2 (51441-140N0)</v>
          </cell>
          <cell r="BL15">
            <v>0</v>
          </cell>
          <cell r="BM15">
            <v>0</v>
          </cell>
          <cell r="BN15" t="str">
            <v>P</v>
          </cell>
          <cell r="BO15" t="str">
            <v>E</v>
          </cell>
          <cell r="BP15" t="str">
            <v>O</v>
          </cell>
        </row>
        <row r="16">
          <cell r="A16">
            <v>2</v>
          </cell>
          <cell r="B16">
            <v>52</v>
          </cell>
          <cell r="C16">
            <v>164</v>
          </cell>
          <cell r="D16">
            <v>2</v>
          </cell>
          <cell r="E16" t="str">
            <v>DD320</v>
          </cell>
          <cell r="F16" t="str">
            <v>BJ-1G</v>
          </cell>
          <cell r="G16">
            <v>0</v>
          </cell>
          <cell r="H16" t="str">
            <v>5140</v>
          </cell>
          <cell r="I16" t="str">
            <v>01</v>
          </cell>
          <cell r="J16" t="str">
            <v>51441-140N0</v>
          </cell>
          <cell r="K16" t="str">
            <v>COVER ENGINE UNDER RH</v>
          </cell>
          <cell r="L16">
            <v>0</v>
          </cell>
          <cell r="M16">
            <v>1</v>
          </cell>
          <cell r="N16" t="str">
            <v>1</v>
          </cell>
          <cell r="O16">
            <v>1</v>
          </cell>
          <cell r="P16">
            <v>0</v>
          </cell>
          <cell r="Q16" t="str">
            <v>1</v>
          </cell>
          <cell r="R16">
            <v>7200</v>
          </cell>
          <cell r="S16" t="str">
            <v>MASTER</v>
          </cell>
          <cell r="T16" t="str">
            <v>PROCON</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4.3700000000000003E-2</v>
          </cell>
          <cell r="AJ16" t="str">
            <v>P5-2</v>
          </cell>
          <cell r="AK16" t="str">
            <v>51441-140N0</v>
          </cell>
          <cell r="AL16" t="str">
            <v>498.27</v>
          </cell>
          <cell r="AM16" t="str">
            <v>630500</v>
          </cell>
          <cell r="AN16">
            <v>992.45253333333324</v>
          </cell>
          <cell r="AO16">
            <v>1.9498085134250163</v>
          </cell>
          <cell r="AP16" t="str">
            <v>&lt;&lt;&lt;</v>
          </cell>
          <cell r="AQ16" t="str">
            <v>&lt;&lt;&lt;</v>
          </cell>
          <cell r="AR16" t="str">
            <v>&lt;&lt;&lt;</v>
          </cell>
          <cell r="AS16" t="str">
            <v>&lt;&lt;&lt;</v>
          </cell>
          <cell r="AT16" t="str">
            <v>&lt;&lt;&lt;</v>
          </cell>
          <cell r="AU16" t="str">
            <v>&lt;&lt;&lt;</v>
          </cell>
          <cell r="AV16" t="str">
            <v>&lt;&lt;&lt;</v>
          </cell>
          <cell r="AW16" t="str">
            <v>&lt;&lt;&lt;</v>
          </cell>
          <cell r="AX16" t="str">
            <v>&lt;&lt;&lt;</v>
          </cell>
          <cell r="AY16" t="str">
            <v>&lt;&lt;&lt;</v>
          </cell>
          <cell r="AZ16" t="str">
            <v>E</v>
          </cell>
          <cell r="BA16" t="str">
            <v>O</v>
          </cell>
          <cell r="BB16" t="str">
            <v>P</v>
          </cell>
          <cell r="BC16" t="str">
            <v>[PENDING]</v>
          </cell>
          <cell r="BD16" t="str">
            <v>IMC INVITE QUOTATION FROM AEK IN SHEET MATEL</v>
          </cell>
          <cell r="BE16">
            <v>0</v>
          </cell>
          <cell r="BF16" t="str">
            <v>E</v>
          </cell>
          <cell r="BG16" t="str">
            <v>O</v>
          </cell>
          <cell r="BH16" t="str">
            <v>O</v>
          </cell>
          <cell r="BI16" t="str">
            <v>PROCON</v>
          </cell>
          <cell r="BJ16" t="str">
            <v>=</v>
          </cell>
          <cell r="BK16" t="str">
            <v>REF SR NO. 2 (51441-140N0)</v>
          </cell>
          <cell r="BL16">
            <v>0</v>
          </cell>
          <cell r="BM16">
            <v>0</v>
          </cell>
          <cell r="BN16" t="str">
            <v>P</v>
          </cell>
          <cell r="BO16" t="str">
            <v>E</v>
          </cell>
          <cell r="BP16" t="str">
            <v>O</v>
          </cell>
        </row>
        <row r="17">
          <cell r="A17">
            <v>3</v>
          </cell>
          <cell r="B17">
            <v>53</v>
          </cell>
          <cell r="C17">
            <v>164</v>
          </cell>
          <cell r="D17">
            <v>3</v>
          </cell>
          <cell r="E17" t="str">
            <v>DD320</v>
          </cell>
          <cell r="F17" t="str">
            <v>BJ-1G</v>
          </cell>
          <cell r="G17">
            <v>0</v>
          </cell>
          <cell r="H17" t="str">
            <v>5140</v>
          </cell>
          <cell r="I17" t="str">
            <v>01</v>
          </cell>
          <cell r="J17" t="str">
            <v>51441-140N0</v>
          </cell>
          <cell r="K17" t="str">
            <v>COVER ENGINE UNDER RH</v>
          </cell>
          <cell r="L17">
            <v>0</v>
          </cell>
          <cell r="M17">
            <v>0</v>
          </cell>
          <cell r="N17">
            <v>0</v>
          </cell>
          <cell r="O17">
            <v>0</v>
          </cell>
          <cell r="P17">
            <v>1</v>
          </cell>
          <cell r="Q17">
            <v>0</v>
          </cell>
          <cell r="R17">
            <v>1200</v>
          </cell>
          <cell r="S17" t="str">
            <v>MASTER</v>
          </cell>
          <cell r="T17" t="str">
            <v>PROCON</v>
          </cell>
          <cell r="U17">
            <v>0</v>
          </cell>
          <cell r="V17">
            <v>0</v>
          </cell>
          <cell r="W17">
            <v>0</v>
          </cell>
          <cell r="X17">
            <v>0</v>
          </cell>
          <cell r="Y17">
            <v>0</v>
          </cell>
          <cell r="Z17">
            <v>0</v>
          </cell>
          <cell r="AA17">
            <v>0</v>
          </cell>
          <cell r="AB17">
            <v>0</v>
          </cell>
          <cell r="AC17" t="str">
            <v>NO NEED only one slot is diff.</v>
          </cell>
          <cell r="AD17">
            <v>0</v>
          </cell>
          <cell r="AE17">
            <v>0</v>
          </cell>
          <cell r="AF17">
            <v>0</v>
          </cell>
          <cell r="AG17">
            <v>0</v>
          </cell>
          <cell r="AH17">
            <v>0</v>
          </cell>
          <cell r="AI17">
            <v>4.3700000000000003E-2</v>
          </cell>
          <cell r="AJ17" t="str">
            <v>P5-2</v>
          </cell>
          <cell r="AK17" t="str">
            <v>51441-140N0</v>
          </cell>
          <cell r="AL17" t="str">
            <v>2参考</v>
          </cell>
          <cell r="AM17" t="str">
            <v>2参考</v>
          </cell>
          <cell r="AN17" t="str">
            <v>2参考</v>
          </cell>
          <cell r="AO17" t="str">
            <v>2参考</v>
          </cell>
          <cell r="AP17" t="str">
            <v>&lt;&lt;&lt;</v>
          </cell>
          <cell r="AQ17" t="str">
            <v>&lt;&lt;&lt;</v>
          </cell>
          <cell r="AR17" t="str">
            <v>&lt;&lt;&lt;</v>
          </cell>
          <cell r="AS17" t="str">
            <v>&lt;&lt;&lt;</v>
          </cell>
          <cell r="AT17" t="str">
            <v>&lt;&lt;&lt;</v>
          </cell>
          <cell r="AU17" t="str">
            <v>&lt;&lt;&lt;</v>
          </cell>
          <cell r="AV17" t="str">
            <v>&lt;&lt;&lt;</v>
          </cell>
          <cell r="AW17" t="str">
            <v>&lt;&lt;&lt;</v>
          </cell>
          <cell r="AX17" t="str">
            <v>&lt;&lt;&lt;</v>
          </cell>
          <cell r="AY17" t="str">
            <v>&lt;&lt;&lt;</v>
          </cell>
          <cell r="AZ17" t="str">
            <v>E</v>
          </cell>
          <cell r="BA17" t="str">
            <v>O</v>
          </cell>
          <cell r="BB17" t="str">
            <v>P</v>
          </cell>
          <cell r="BC17" t="str">
            <v>[PENDING]</v>
          </cell>
          <cell r="BD17" t="str">
            <v>=</v>
          </cell>
          <cell r="BE17">
            <v>0</v>
          </cell>
          <cell r="BF17" t="str">
            <v>E</v>
          </cell>
          <cell r="BG17" t="str">
            <v>O</v>
          </cell>
          <cell r="BH17" t="str">
            <v>O</v>
          </cell>
          <cell r="BI17" t="str">
            <v>PROCON</v>
          </cell>
          <cell r="BJ17" t="str">
            <v>=</v>
          </cell>
          <cell r="BK17" t="str">
            <v>REF SR NO. 2 (51441-140N0)</v>
          </cell>
          <cell r="BL17">
            <v>0</v>
          </cell>
          <cell r="BM17">
            <v>0</v>
          </cell>
          <cell r="BN17" t="str">
            <v>P</v>
          </cell>
          <cell r="BO17" t="str">
            <v>E</v>
          </cell>
          <cell r="BP17" t="str">
            <v>O</v>
          </cell>
        </row>
        <row r="18">
          <cell r="A18">
            <v>4</v>
          </cell>
          <cell r="B18">
            <v>54</v>
          </cell>
          <cell r="C18">
            <v>165</v>
          </cell>
          <cell r="D18">
            <v>4</v>
          </cell>
          <cell r="E18" t="str">
            <v>DD320</v>
          </cell>
          <cell r="F18" t="str">
            <v>BJ-1G</v>
          </cell>
          <cell r="G18">
            <v>0</v>
          </cell>
          <cell r="H18" t="str">
            <v>5140</v>
          </cell>
          <cell r="I18" t="str">
            <v>01</v>
          </cell>
          <cell r="J18" t="str">
            <v>51442-140N0</v>
          </cell>
          <cell r="K18" t="str">
            <v>COVER ENGINE UNDER LH</v>
          </cell>
          <cell r="L18">
            <v>0</v>
          </cell>
          <cell r="M18">
            <v>1</v>
          </cell>
          <cell r="N18" t="str">
            <v>1</v>
          </cell>
          <cell r="O18">
            <v>1</v>
          </cell>
          <cell r="P18">
            <v>1</v>
          </cell>
          <cell r="Q18" t="str">
            <v>1</v>
          </cell>
          <cell r="R18">
            <v>7200</v>
          </cell>
          <cell r="S18" t="str">
            <v>MASTER</v>
          </cell>
          <cell r="T18" t="str">
            <v>PROCON</v>
          </cell>
          <cell r="U18">
            <v>0</v>
          </cell>
          <cell r="V18" t="str">
            <v>MERAJ</v>
          </cell>
          <cell r="W18">
            <v>0</v>
          </cell>
          <cell r="X18" t="str">
            <v>SHAHEEN</v>
          </cell>
          <cell r="Y18">
            <v>0</v>
          </cell>
          <cell r="Z18">
            <v>0</v>
          </cell>
          <cell r="AA18">
            <v>0</v>
          </cell>
          <cell r="AB18">
            <v>0</v>
          </cell>
          <cell r="AC18">
            <v>0</v>
          </cell>
          <cell r="AD18">
            <v>0</v>
          </cell>
          <cell r="AE18">
            <v>0</v>
          </cell>
          <cell r="AF18">
            <v>0</v>
          </cell>
          <cell r="AG18">
            <v>0</v>
          </cell>
          <cell r="AH18">
            <v>0</v>
          </cell>
          <cell r="AI18">
            <v>4.3700000000000003E-2</v>
          </cell>
          <cell r="AJ18" t="str">
            <v>P5-2</v>
          </cell>
          <cell r="AK18" t="str">
            <v>51442-140N0</v>
          </cell>
          <cell r="AL18" t="str">
            <v>2とｾｯﾄ</v>
          </cell>
          <cell r="AM18" t="str">
            <v>2とｾｯﾄ</v>
          </cell>
          <cell r="AN18" t="str">
            <v>2とｾｯﾄ</v>
          </cell>
          <cell r="AO18" t="str">
            <v>2とｾｯﾄ</v>
          </cell>
          <cell r="AP18" t="str">
            <v>&lt;&lt;&lt;</v>
          </cell>
          <cell r="AQ18" t="str">
            <v>&lt;&lt;&lt;</v>
          </cell>
          <cell r="AR18" t="str">
            <v>&lt;&lt;&lt;</v>
          </cell>
          <cell r="AS18" t="str">
            <v>&lt;&lt;&lt;</v>
          </cell>
          <cell r="AT18" t="str">
            <v>&lt;&lt;&lt;</v>
          </cell>
          <cell r="AU18" t="str">
            <v>&lt;&lt;&lt;</v>
          </cell>
          <cell r="AV18" t="str">
            <v>&lt;&lt;&lt;</v>
          </cell>
          <cell r="AW18" t="str">
            <v>&lt;&lt;&lt;</v>
          </cell>
          <cell r="AX18">
            <v>22.63</v>
          </cell>
          <cell r="AY18">
            <v>385000</v>
          </cell>
          <cell r="AZ18" t="str">
            <v>E</v>
          </cell>
          <cell r="BA18" t="str">
            <v>O</v>
          </cell>
          <cell r="BB18" t="str">
            <v>P</v>
          </cell>
          <cell r="BC18" t="str">
            <v>[PENDING]</v>
          </cell>
          <cell r="BD18" t="str">
            <v>=</v>
          </cell>
          <cell r="BE18">
            <v>0</v>
          </cell>
          <cell r="BF18">
            <v>0</v>
          </cell>
          <cell r="BG18" t="str">
            <v>O</v>
          </cell>
          <cell r="BH18" t="str">
            <v>O</v>
          </cell>
          <cell r="BI18" t="str">
            <v xml:space="preserve"> SHAHEEN</v>
          </cell>
          <cell r="BJ18" t="str">
            <v>IMC INVITE QUOTATION SHAHEEN &amp; FEROZE</v>
          </cell>
          <cell r="BK18" t="str">
            <v>QUOTATION FROM SHAHEEN RECEIVED, FEROZE REGRETTED</v>
          </cell>
          <cell r="BL18">
            <v>0</v>
          </cell>
          <cell r="BM18">
            <v>0</v>
          </cell>
          <cell r="BN18" t="str">
            <v>P</v>
          </cell>
          <cell r="BO18">
            <v>0</v>
          </cell>
          <cell r="BP18" t="str">
            <v>O</v>
          </cell>
        </row>
        <row r="19">
          <cell r="A19">
            <v>5</v>
          </cell>
          <cell r="B19">
            <v>55</v>
          </cell>
          <cell r="C19">
            <v>165</v>
          </cell>
          <cell r="D19">
            <v>5</v>
          </cell>
          <cell r="E19" t="str">
            <v>DD320</v>
          </cell>
          <cell r="F19" t="str">
            <v>BJ-1G</v>
          </cell>
          <cell r="G19">
            <v>0</v>
          </cell>
          <cell r="H19" t="str">
            <v>5140</v>
          </cell>
          <cell r="I19" t="str">
            <v>01</v>
          </cell>
          <cell r="J19" t="str">
            <v>51442-140N1</v>
          </cell>
          <cell r="K19" t="str">
            <v>COVER ENGINE UNDER LH</v>
          </cell>
          <cell r="L19">
            <v>0</v>
          </cell>
          <cell r="M19">
            <v>1</v>
          </cell>
          <cell r="N19" t="str">
            <v>1</v>
          </cell>
          <cell r="O19">
            <v>1</v>
          </cell>
          <cell r="P19">
            <v>1</v>
          </cell>
          <cell r="Q19" t="str">
            <v>1</v>
          </cell>
          <cell r="R19">
            <v>1200</v>
          </cell>
          <cell r="S19" t="str">
            <v>MASTER</v>
          </cell>
          <cell r="T19" t="str">
            <v>PROCON</v>
          </cell>
          <cell r="U19">
            <v>0</v>
          </cell>
          <cell r="V19" t="str">
            <v>UMI</v>
          </cell>
          <cell r="W19">
            <v>0</v>
          </cell>
          <cell r="X19">
            <v>0</v>
          </cell>
          <cell r="Y19">
            <v>0</v>
          </cell>
          <cell r="Z19">
            <v>0</v>
          </cell>
          <cell r="AA19" t="str">
            <v>STUDY TO DELETE</v>
          </cell>
          <cell r="AB19">
            <v>0</v>
          </cell>
          <cell r="AC19" t="str">
            <v>NO NEED only one slot is diff.</v>
          </cell>
          <cell r="AD19">
            <v>0</v>
          </cell>
          <cell r="AE19">
            <v>0</v>
          </cell>
          <cell r="AF19">
            <v>0</v>
          </cell>
          <cell r="AG19">
            <v>0</v>
          </cell>
          <cell r="AH19">
            <v>0</v>
          </cell>
          <cell r="AI19">
            <v>4.3700000000000003E-2</v>
          </cell>
          <cell r="AJ19" t="str">
            <v>P5-2</v>
          </cell>
          <cell r="AK19" t="str">
            <v>51442-140N0</v>
          </cell>
          <cell r="AL19" t="str">
            <v>2参考</v>
          </cell>
          <cell r="AM19" t="str">
            <v>2とｾｯﾄ</v>
          </cell>
          <cell r="AN19" t="str">
            <v>2参考</v>
          </cell>
          <cell r="AO19" t="str">
            <v>2参考</v>
          </cell>
          <cell r="AP19" t="str">
            <v>&lt;&lt;&lt;</v>
          </cell>
          <cell r="AQ19" t="str">
            <v>&lt;&lt;&lt;</v>
          </cell>
          <cell r="AR19" t="str">
            <v>&lt;&lt;&lt;</v>
          </cell>
          <cell r="AS19" t="str">
            <v>&lt;&lt;&lt;</v>
          </cell>
          <cell r="AT19" t="str">
            <v>&lt;&lt;&lt;</v>
          </cell>
          <cell r="AU19" t="str">
            <v>&lt;&lt;&lt;</v>
          </cell>
          <cell r="AV19" t="str">
            <v>&lt;&lt;&lt;</v>
          </cell>
          <cell r="AW19" t="str">
            <v>&lt;&lt;&lt;</v>
          </cell>
          <cell r="AX19" t="str">
            <v>&lt;&lt;&lt;</v>
          </cell>
          <cell r="AY19" t="str">
            <v>&lt;&lt;&lt;</v>
          </cell>
          <cell r="AZ19" t="str">
            <v>E</v>
          </cell>
          <cell r="BA19" t="str">
            <v>O</v>
          </cell>
          <cell r="BB19" t="str">
            <v>P</v>
          </cell>
          <cell r="BC19" t="str">
            <v>[PENDING]</v>
          </cell>
          <cell r="BD19" t="str">
            <v>=</v>
          </cell>
          <cell r="BE19">
            <v>0</v>
          </cell>
          <cell r="BF19">
            <v>0</v>
          </cell>
          <cell r="BG19" t="str">
            <v>-</v>
          </cell>
          <cell r="BH19" t="str">
            <v>-</v>
          </cell>
          <cell r="BI19" t="str">
            <v>[-]</v>
          </cell>
          <cell r="BJ19" t="str">
            <v>DISUSED</v>
          </cell>
          <cell r="BK19">
            <v>0</v>
          </cell>
          <cell r="BL19">
            <v>0</v>
          </cell>
          <cell r="BM19">
            <v>0</v>
          </cell>
          <cell r="BN19" t="str">
            <v>-</v>
          </cell>
          <cell r="BO19">
            <v>0</v>
          </cell>
          <cell r="BP19" t="str">
            <v>-</v>
          </cell>
        </row>
        <row r="20">
          <cell r="A20">
            <v>6</v>
          </cell>
          <cell r="B20">
            <v>25</v>
          </cell>
          <cell r="C20">
            <v>42</v>
          </cell>
          <cell r="D20">
            <v>6</v>
          </cell>
          <cell r="E20" t="str">
            <v>DD320</v>
          </cell>
          <cell r="F20" t="str">
            <v>BJ-1G</v>
          </cell>
          <cell r="G20">
            <v>0</v>
          </cell>
          <cell r="H20" t="str">
            <v>5190</v>
          </cell>
          <cell r="I20" t="str">
            <v>01</v>
          </cell>
          <cell r="J20" t="str">
            <v>51900-12080-A</v>
          </cell>
          <cell r="K20" t="str">
            <v>CARRIER ASSY SPARE WHEEL</v>
          </cell>
          <cell r="L20">
            <v>0</v>
          </cell>
          <cell r="M20">
            <v>1</v>
          </cell>
          <cell r="N20" t="str">
            <v>1</v>
          </cell>
          <cell r="O20">
            <v>1</v>
          </cell>
          <cell r="P20">
            <v>1</v>
          </cell>
          <cell r="Q20" t="str">
            <v>1</v>
          </cell>
          <cell r="R20">
            <v>8400</v>
          </cell>
          <cell r="S20" t="str">
            <v>SPEL</v>
          </cell>
          <cell r="T20" t="str">
            <v>SPEL</v>
          </cell>
          <cell r="U20">
            <v>0</v>
          </cell>
          <cell r="V20" t="str">
            <v>MERAJ</v>
          </cell>
          <cell r="W20">
            <v>0</v>
          </cell>
          <cell r="X20" t="str">
            <v>AEK</v>
          </cell>
          <cell r="Y20">
            <v>0</v>
          </cell>
          <cell r="Z20">
            <v>0</v>
          </cell>
          <cell r="AA20">
            <v>0</v>
          </cell>
          <cell r="AB20">
            <v>0</v>
          </cell>
          <cell r="AC20">
            <v>0</v>
          </cell>
          <cell r="AD20">
            <v>0</v>
          </cell>
          <cell r="AE20">
            <v>0</v>
          </cell>
          <cell r="AF20">
            <v>0</v>
          </cell>
          <cell r="AG20">
            <v>0</v>
          </cell>
          <cell r="AH20">
            <v>0</v>
          </cell>
          <cell r="AI20">
            <v>6.1799999999999997E-3</v>
          </cell>
          <cell r="AJ20" t="str">
            <v>P2-1</v>
          </cell>
          <cell r="AK20" t="str">
            <v>51900-12080-A</v>
          </cell>
          <cell r="AL20" t="str">
            <v>34.77</v>
          </cell>
          <cell r="AM20" t="str">
            <v>250000</v>
          </cell>
          <cell r="AN20">
            <v>73.982533333333336</v>
          </cell>
          <cell r="AO20">
            <v>1.9362086713774753</v>
          </cell>
          <cell r="AP20" t="str">
            <v>14.51</v>
          </cell>
          <cell r="AQ20" t="str">
            <v>130000</v>
          </cell>
          <cell r="AR20">
            <v>31.472933333333337</v>
          </cell>
          <cell r="AS20">
            <v>0.82368315449707763</v>
          </cell>
          <cell r="AT20" t="str">
            <v>&lt;&lt;&lt;</v>
          </cell>
          <cell r="AU20" t="str">
            <v>&lt;&lt;&lt;</v>
          </cell>
          <cell r="AV20" t="str">
            <v>&lt;&lt;&lt;</v>
          </cell>
          <cell r="AW20" t="str">
            <v>&lt;&lt;&lt;</v>
          </cell>
          <cell r="AX20">
            <v>110.74</v>
          </cell>
          <cell r="AY20">
            <v>180000</v>
          </cell>
          <cell r="AZ20">
            <v>221.25039999999998</v>
          </cell>
          <cell r="BA20" t="str">
            <v>O</v>
          </cell>
          <cell r="BB20" t="str">
            <v>P</v>
          </cell>
          <cell r="BC20" t="str">
            <v>[PENDING]</v>
          </cell>
          <cell r="BD20" t="str">
            <v xml:space="preserve">IMC INVITE QUOT. FROM SHAHEEN &amp; FEROZ </v>
          </cell>
          <cell r="BE20">
            <v>0</v>
          </cell>
          <cell r="BF20">
            <v>0</v>
          </cell>
          <cell r="BG20" t="str">
            <v>O</v>
          </cell>
          <cell r="BH20" t="str">
            <v>O</v>
          </cell>
          <cell r="BI20" t="str">
            <v>AEK</v>
          </cell>
          <cell r="BJ20" t="str">
            <v xml:space="preserve">IMC TO INVITE QUOT. FROM UMI &amp; AEK </v>
          </cell>
          <cell r="BK20" t="str">
            <v>QUOT.. FORM UMI &amp; AEK IS RECEIVED BASED ON SHP440 , T=8.0mm</v>
          </cell>
          <cell r="BL20">
            <v>0</v>
          </cell>
          <cell r="BM20">
            <v>0</v>
          </cell>
          <cell r="BN20" t="str">
            <v>P</v>
          </cell>
          <cell r="BO20">
            <v>0</v>
          </cell>
          <cell r="BP20" t="str">
            <v>O</v>
          </cell>
        </row>
        <row r="21">
          <cell r="A21">
            <v>7</v>
          </cell>
          <cell r="B21">
            <v>26</v>
          </cell>
          <cell r="C21">
            <v>43</v>
          </cell>
          <cell r="D21">
            <v>7</v>
          </cell>
          <cell r="E21" t="str">
            <v>DD320</v>
          </cell>
          <cell r="F21" t="str">
            <v>BJ-1G</v>
          </cell>
          <cell r="G21">
            <v>0</v>
          </cell>
          <cell r="H21" t="str">
            <v>5191</v>
          </cell>
          <cell r="I21" t="str">
            <v>02</v>
          </cell>
          <cell r="J21" t="str">
            <v>51967-140N0</v>
          </cell>
          <cell r="K21" t="str">
            <v>HOOK TRANSPORT RR RH</v>
          </cell>
          <cell r="L21">
            <v>0</v>
          </cell>
          <cell r="M21">
            <v>1</v>
          </cell>
          <cell r="N21" t="str">
            <v>1</v>
          </cell>
          <cell r="O21">
            <v>1</v>
          </cell>
          <cell r="P21">
            <v>1</v>
          </cell>
          <cell r="Q21" t="str">
            <v>1</v>
          </cell>
          <cell r="R21">
            <v>8400</v>
          </cell>
          <cell r="S21" t="str">
            <v>LOADS</v>
          </cell>
          <cell r="T21" t="str">
            <v>LOADS</v>
          </cell>
          <cell r="U21">
            <v>0</v>
          </cell>
          <cell r="V21" t="str">
            <v>UMI</v>
          </cell>
          <cell r="W21">
            <v>0</v>
          </cell>
          <cell r="X21">
            <v>0</v>
          </cell>
          <cell r="Y21">
            <v>0</v>
          </cell>
          <cell r="Z21">
            <v>0</v>
          </cell>
          <cell r="AA21" t="str">
            <v>STUDY TO DELETE</v>
          </cell>
          <cell r="AB21">
            <v>0</v>
          </cell>
          <cell r="AC21">
            <v>0</v>
          </cell>
          <cell r="AD21">
            <v>0</v>
          </cell>
          <cell r="AE21">
            <v>0</v>
          </cell>
          <cell r="AF21">
            <v>0</v>
          </cell>
          <cell r="AG21">
            <v>0</v>
          </cell>
          <cell r="AH21">
            <v>0</v>
          </cell>
          <cell r="AI21">
            <v>3.1179999999999999E-2</v>
          </cell>
          <cell r="AJ21" t="str">
            <v>P2-1</v>
          </cell>
          <cell r="AK21" t="str">
            <v>51967-140N0</v>
          </cell>
          <cell r="AL21" t="str">
            <v>291</v>
          </cell>
          <cell r="AM21" t="str">
            <v>438794</v>
          </cell>
          <cell r="AN21">
            <v>580.59852666666666</v>
          </cell>
          <cell r="AO21">
            <v>3.3560608477842004</v>
          </cell>
          <cell r="AP21" t="str">
            <v>209.82</v>
          </cell>
          <cell r="AQ21" t="str">
            <v>101000</v>
          </cell>
          <cell r="AR21">
            <v>413.60386666666665</v>
          </cell>
          <cell r="AS21">
            <v>4.5955985185185186</v>
          </cell>
          <cell r="AT21" t="str">
            <v>&lt;&lt;&lt;</v>
          </cell>
          <cell r="AU21" t="str">
            <v>&lt;&lt;&lt;</v>
          </cell>
          <cell r="AV21" t="str">
            <v>&lt;&lt;&lt;</v>
          </cell>
          <cell r="AW21" t="str">
            <v>&lt;&lt;&lt;</v>
          </cell>
          <cell r="AX21" t="str">
            <v>&lt;&lt;&lt;</v>
          </cell>
          <cell r="AY21" t="str">
            <v>&lt;&lt;&lt;</v>
          </cell>
          <cell r="AZ21" t="str">
            <v>&lt;&lt;&lt;</v>
          </cell>
          <cell r="BA21" t="str">
            <v>-</v>
          </cell>
          <cell r="BB21" t="str">
            <v>-</v>
          </cell>
          <cell r="BC21" t="str">
            <v>[-]</v>
          </cell>
          <cell r="BD21" t="str">
            <v>DISUSED</v>
          </cell>
          <cell r="BE21">
            <v>0</v>
          </cell>
          <cell r="BF21" t="str">
            <v>E</v>
          </cell>
          <cell r="BG21" t="str">
            <v>O</v>
          </cell>
          <cell r="BH21" t="str">
            <v>O</v>
          </cell>
          <cell r="BI21" t="str">
            <v>SHAHEEN</v>
          </cell>
          <cell r="BJ21" t="str">
            <v>IMC INVITE QUOT. FROM SHAHEEN</v>
          </cell>
          <cell r="BK21">
            <v>0</v>
          </cell>
          <cell r="BL21">
            <v>0</v>
          </cell>
          <cell r="BM21">
            <v>0</v>
          </cell>
          <cell r="BN21" t="str">
            <v>O</v>
          </cell>
          <cell r="BO21" t="str">
            <v>E</v>
          </cell>
          <cell r="BP21" t="str">
            <v>O</v>
          </cell>
        </row>
        <row r="22">
          <cell r="A22">
            <v>8</v>
          </cell>
          <cell r="B22">
            <v>109</v>
          </cell>
          <cell r="C22">
            <v>525</v>
          </cell>
          <cell r="D22">
            <v>8</v>
          </cell>
          <cell r="E22" t="str">
            <v>DD320</v>
          </cell>
          <cell r="F22" t="str">
            <v>BJ-1G</v>
          </cell>
          <cell r="G22">
            <v>0</v>
          </cell>
          <cell r="H22" t="str">
            <v>5191</v>
          </cell>
          <cell r="I22" t="str">
            <v>02</v>
          </cell>
          <cell r="J22" t="str">
            <v>51968-140N0</v>
          </cell>
          <cell r="K22" t="str">
            <v>HOOK TRANSPORT RR LH</v>
          </cell>
          <cell r="L22">
            <v>0</v>
          </cell>
          <cell r="M22">
            <v>1</v>
          </cell>
          <cell r="N22" t="str">
            <v>1</v>
          </cell>
          <cell r="O22">
            <v>1</v>
          </cell>
          <cell r="P22">
            <v>1</v>
          </cell>
          <cell r="Q22" t="str">
            <v>1</v>
          </cell>
          <cell r="R22">
            <v>8400</v>
          </cell>
          <cell r="S22" t="str">
            <v>LOADS</v>
          </cell>
          <cell r="T22" t="str">
            <v>LOADS</v>
          </cell>
          <cell r="U22">
            <v>0</v>
          </cell>
          <cell r="V22" t="str">
            <v>UMI</v>
          </cell>
          <cell r="W22">
            <v>0</v>
          </cell>
          <cell r="X22" t="str">
            <v>MERAJ</v>
          </cell>
          <cell r="Y22">
            <v>0</v>
          </cell>
          <cell r="Z22">
            <v>0</v>
          </cell>
          <cell r="AA22" t="str">
            <v>SSP???</v>
          </cell>
          <cell r="AB22">
            <v>0</v>
          </cell>
          <cell r="AC22" t="str">
            <v>DWG NOT AVAILABLE</v>
          </cell>
          <cell r="AD22">
            <v>0</v>
          </cell>
          <cell r="AE22">
            <v>0</v>
          </cell>
          <cell r="AF22">
            <v>0</v>
          </cell>
          <cell r="AG22">
            <v>0</v>
          </cell>
          <cell r="AH22">
            <v>0</v>
          </cell>
          <cell r="AI22" t="str">
            <v>INCL</v>
          </cell>
          <cell r="AJ22" t="str">
            <v>P2-1</v>
          </cell>
          <cell r="AK22" t="str">
            <v>51968-140N0</v>
          </cell>
          <cell r="AL22" t="str">
            <v>7とｾｯﾄ</v>
          </cell>
          <cell r="AM22" t="str">
            <v>7とｾｯﾄ</v>
          </cell>
          <cell r="AN22" t="str">
            <v>7とｾｯﾄ</v>
          </cell>
          <cell r="AO22" t="str">
            <v>7とｾｯﾄ</v>
          </cell>
          <cell r="AP22" t="str">
            <v>229.83</v>
          </cell>
          <cell r="AQ22" t="str">
            <v>101000</v>
          </cell>
          <cell r="AR22">
            <v>452.82346666666672</v>
          </cell>
          <cell r="AS22">
            <v>5.4557044176706837</v>
          </cell>
          <cell r="AT22" t="str">
            <v>&lt;&lt;&lt;</v>
          </cell>
          <cell r="AU22" t="str">
            <v>&lt;&lt;&lt;</v>
          </cell>
          <cell r="AV22" t="str">
            <v>&lt;&lt;&lt;</v>
          </cell>
          <cell r="AW22" t="str">
            <v>&lt;&lt;&lt;</v>
          </cell>
          <cell r="AX22">
            <v>0</v>
          </cell>
          <cell r="AY22">
            <v>0</v>
          </cell>
          <cell r="AZ22">
            <v>0</v>
          </cell>
          <cell r="BA22" t="str">
            <v>O</v>
          </cell>
          <cell r="BB22" t="str">
            <v>P</v>
          </cell>
          <cell r="BC22" t="str">
            <v>[PENDING]</v>
          </cell>
          <cell r="BD22" t="str">
            <v xml:space="preserve">IMC TO INVITE QUOT. FROM UMI &amp; AEK </v>
          </cell>
          <cell r="BE22">
            <v>0</v>
          </cell>
          <cell r="BF22" t="str">
            <v>E</v>
          </cell>
          <cell r="BG22" t="str">
            <v>-</v>
          </cell>
          <cell r="BH22" t="str">
            <v>-</v>
          </cell>
          <cell r="BI22" t="str">
            <v>[-]</v>
          </cell>
          <cell r="BJ22" t="str">
            <v>SSP</v>
          </cell>
          <cell r="BK22">
            <v>0</v>
          </cell>
          <cell r="BL22">
            <v>0</v>
          </cell>
          <cell r="BM22">
            <v>0</v>
          </cell>
          <cell r="BN22" t="str">
            <v>-</v>
          </cell>
          <cell r="BO22" t="str">
            <v>E</v>
          </cell>
          <cell r="BP22" t="str">
            <v>-</v>
          </cell>
        </row>
        <row r="23">
          <cell r="A23">
            <v>9</v>
          </cell>
          <cell r="B23">
            <v>27</v>
          </cell>
          <cell r="C23">
            <v>46</v>
          </cell>
          <cell r="D23">
            <v>9</v>
          </cell>
          <cell r="E23" t="str">
            <v>DD320</v>
          </cell>
          <cell r="F23" t="str">
            <v>BJ-1G</v>
          </cell>
          <cell r="G23">
            <v>0</v>
          </cell>
          <cell r="H23" t="str">
            <v>5341</v>
          </cell>
          <cell r="I23" t="str">
            <v>01</v>
          </cell>
          <cell r="J23" t="str">
            <v>53451-140N0</v>
          </cell>
          <cell r="K23" t="str">
            <v>ROD HOOD SUPPORT</v>
          </cell>
          <cell r="L23">
            <v>0</v>
          </cell>
          <cell r="M23">
            <v>1</v>
          </cell>
          <cell r="N23" t="str">
            <v>1</v>
          </cell>
          <cell r="O23">
            <v>1</v>
          </cell>
          <cell r="P23">
            <v>1</v>
          </cell>
          <cell r="Q23" t="str">
            <v>1</v>
          </cell>
          <cell r="R23">
            <v>8400</v>
          </cell>
          <cell r="S23" t="str">
            <v>AMIR WOOD</v>
          </cell>
          <cell r="T23" t="str">
            <v>SHAHEEN</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2.7459999999999998E-2</v>
          </cell>
          <cell r="AJ23" t="str">
            <v>P2-1</v>
          </cell>
          <cell r="AK23" t="str">
            <v>53451-140N0</v>
          </cell>
          <cell r="AL23" t="str">
            <v>15.56</v>
          </cell>
          <cell r="AM23" t="str">
            <v>30000</v>
          </cell>
          <cell r="AN23">
            <v>31.197600000000001</v>
          </cell>
          <cell r="AO23">
            <v>0.45878823529411766</v>
          </cell>
          <cell r="AP23" t="str">
            <v>&lt;&lt;&lt;</v>
          </cell>
          <cell r="AQ23" t="str">
            <v>&lt;&lt;&lt;</v>
          </cell>
          <cell r="AR23" t="str">
            <v>&lt;&lt;&lt;</v>
          </cell>
          <cell r="AS23" t="str">
            <v>&lt;&lt;&lt;</v>
          </cell>
          <cell r="AT23" t="str">
            <v>&lt;&lt;&lt;</v>
          </cell>
          <cell r="AU23" t="str">
            <v>&lt;&lt;&lt;</v>
          </cell>
          <cell r="AV23" t="str">
            <v>&lt;&lt;&lt;</v>
          </cell>
          <cell r="AW23" t="str">
            <v>&lt;&lt;&lt;</v>
          </cell>
          <cell r="AX23" t="str">
            <v>&lt;&lt;&lt;</v>
          </cell>
          <cell r="AY23" t="str">
            <v>&lt;&lt;&lt;</v>
          </cell>
          <cell r="AZ23" t="str">
            <v>E</v>
          </cell>
          <cell r="BA23" t="str">
            <v>O</v>
          </cell>
          <cell r="BB23" t="str">
            <v>O</v>
          </cell>
          <cell r="BC23" t="str">
            <v>SHAHEEN</v>
          </cell>
          <cell r="BD23" t="str">
            <v>IMC INVITE QUOT. FROM SHAHEEN</v>
          </cell>
          <cell r="BE23">
            <v>0</v>
          </cell>
          <cell r="BF23" t="str">
            <v>E</v>
          </cell>
          <cell r="BG23" t="str">
            <v>O</v>
          </cell>
          <cell r="BH23" t="str">
            <v>O</v>
          </cell>
          <cell r="BI23" t="str">
            <v>PROCON</v>
          </cell>
          <cell r="BJ23" t="str">
            <v>LOCAL EXTRUSION COST RED.IMC CALL QUOT AGAIN</v>
          </cell>
          <cell r="BK23" t="str">
            <v>QUOTATION IS ALREADY BASED ON LOCALLY EXTRUDED SHEET. IF TMC ALLOWS TO CHANGE THE MATERAIL THEN COST COULD BE REDUCED.</v>
          </cell>
          <cell r="BL23">
            <v>0</v>
          </cell>
          <cell r="BM23">
            <v>0</v>
          </cell>
          <cell r="BN23" t="str">
            <v>P</v>
          </cell>
          <cell r="BO23" t="str">
            <v>E</v>
          </cell>
          <cell r="BP23" t="str">
            <v>O</v>
          </cell>
        </row>
        <row r="24">
          <cell r="A24">
            <v>10</v>
          </cell>
          <cell r="B24">
            <v>91</v>
          </cell>
          <cell r="C24">
            <v>422</v>
          </cell>
          <cell r="D24">
            <v>10</v>
          </cell>
          <cell r="E24" t="str">
            <v>DD320</v>
          </cell>
          <cell r="F24" t="str">
            <v>BJ-1G</v>
          </cell>
          <cell r="G24">
            <v>0</v>
          </cell>
          <cell r="H24" t="str">
            <v>5341</v>
          </cell>
          <cell r="I24" t="str">
            <v>01</v>
          </cell>
          <cell r="J24" t="str">
            <v>53455-140N0</v>
          </cell>
          <cell r="K24" t="str">
            <v>CLAMP HOOD SUPPORT ROD</v>
          </cell>
          <cell r="L24">
            <v>0</v>
          </cell>
          <cell r="M24">
            <v>1</v>
          </cell>
          <cell r="N24" t="str">
            <v>1</v>
          </cell>
          <cell r="O24">
            <v>1</v>
          </cell>
          <cell r="P24">
            <v>1</v>
          </cell>
          <cell r="Q24" t="str">
            <v>1</v>
          </cell>
          <cell r="R24">
            <v>8400</v>
          </cell>
          <cell r="S24" t="str">
            <v>&lt;NEW&gt;</v>
          </cell>
          <cell r="T24" t="str">
            <v>PAK POLYMER</v>
          </cell>
          <cell r="U24">
            <v>0</v>
          </cell>
          <cell r="V24" t="str">
            <v>THERMOSOLE</v>
          </cell>
          <cell r="W24">
            <v>0</v>
          </cell>
          <cell r="X24" t="str">
            <v>MERAJ</v>
          </cell>
          <cell r="Y24">
            <v>0</v>
          </cell>
          <cell r="Z24">
            <v>0</v>
          </cell>
          <cell r="AA24" t="str">
            <v>SSP???</v>
          </cell>
          <cell r="AB24">
            <v>0</v>
          </cell>
          <cell r="AC24" t="str">
            <v>DWG NOT AVAILABLE</v>
          </cell>
          <cell r="AD24">
            <v>0</v>
          </cell>
          <cell r="AE24">
            <v>0</v>
          </cell>
          <cell r="AF24">
            <v>0</v>
          </cell>
          <cell r="AG24">
            <v>0</v>
          </cell>
          <cell r="AH24">
            <v>0</v>
          </cell>
          <cell r="AI24">
            <v>2.64E-3</v>
          </cell>
          <cell r="AJ24" t="str">
            <v>NEW</v>
          </cell>
          <cell r="AK24" t="str">
            <v>53455-140N0</v>
          </cell>
          <cell r="AL24" t="str">
            <v>11とｾｯﾄ</v>
          </cell>
          <cell r="AM24" t="str">
            <v>11とｾｯﾄ</v>
          </cell>
          <cell r="AN24">
            <v>0</v>
          </cell>
          <cell r="AO24">
            <v>0</v>
          </cell>
          <cell r="AP24">
            <v>0</v>
          </cell>
          <cell r="AQ24">
            <v>0</v>
          </cell>
          <cell r="AR24">
            <v>0</v>
          </cell>
          <cell r="AS24">
            <v>0</v>
          </cell>
          <cell r="AT24" t="str">
            <v>&lt;&lt;&lt;</v>
          </cell>
          <cell r="AU24" t="str">
            <v>&lt;&lt;&lt;</v>
          </cell>
          <cell r="AV24">
            <v>0</v>
          </cell>
          <cell r="AW24">
            <v>0</v>
          </cell>
          <cell r="AX24" t="str">
            <v>&lt;&lt;&lt;</v>
          </cell>
          <cell r="AY24" t="str">
            <v>&lt;&lt;&lt;</v>
          </cell>
          <cell r="AZ24" t="str">
            <v>E</v>
          </cell>
          <cell r="BA24" t="str">
            <v>-</v>
          </cell>
          <cell r="BB24" t="str">
            <v>-</v>
          </cell>
          <cell r="BC24" t="str">
            <v>[-]</v>
          </cell>
          <cell r="BD24" t="str">
            <v>SSP</v>
          </cell>
          <cell r="BE24">
            <v>0</v>
          </cell>
          <cell r="BF24" t="str">
            <v>E</v>
          </cell>
          <cell r="BG24" t="str">
            <v>O</v>
          </cell>
          <cell r="BH24" t="str">
            <v>O</v>
          </cell>
          <cell r="BI24" t="str">
            <v>PROCON</v>
          </cell>
          <cell r="BJ24" t="str">
            <v>=</v>
          </cell>
          <cell r="BK24" t="str">
            <v>=</v>
          </cell>
          <cell r="BL24">
            <v>0</v>
          </cell>
          <cell r="BM24">
            <v>0</v>
          </cell>
          <cell r="BN24" t="str">
            <v>P</v>
          </cell>
          <cell r="BO24" t="str">
            <v>E</v>
          </cell>
          <cell r="BP24" t="str">
            <v>O</v>
          </cell>
        </row>
        <row r="25">
          <cell r="A25">
            <v>11</v>
          </cell>
          <cell r="B25">
            <v>71</v>
          </cell>
          <cell r="C25">
            <v>261</v>
          </cell>
          <cell r="D25">
            <v>11</v>
          </cell>
          <cell r="E25" t="str">
            <v>DD320</v>
          </cell>
          <cell r="F25" t="str">
            <v>BJ-1G</v>
          </cell>
          <cell r="G25">
            <v>0</v>
          </cell>
          <cell r="H25" t="str">
            <v>5381</v>
          </cell>
          <cell r="I25" t="str">
            <v>01</v>
          </cell>
          <cell r="J25" t="str">
            <v>53875-140N0</v>
          </cell>
          <cell r="K25" t="str">
            <v>LINER FR FENDER RH</v>
          </cell>
          <cell r="L25">
            <v>0</v>
          </cell>
          <cell r="M25">
            <v>1</v>
          </cell>
          <cell r="N25" t="str">
            <v>1</v>
          </cell>
          <cell r="O25">
            <v>1</v>
          </cell>
          <cell r="P25">
            <v>1</v>
          </cell>
          <cell r="Q25" t="str">
            <v>1</v>
          </cell>
          <cell r="R25">
            <v>8400</v>
          </cell>
          <cell r="S25" t="str">
            <v>MASTER</v>
          </cell>
          <cell r="T25" t="str">
            <v>PROCON</v>
          </cell>
          <cell r="U25">
            <v>0</v>
          </cell>
          <cell r="V25" t="str">
            <v>UMI</v>
          </cell>
          <cell r="W25">
            <v>0</v>
          </cell>
          <cell r="X25">
            <v>0</v>
          </cell>
          <cell r="Y25">
            <v>0</v>
          </cell>
          <cell r="Z25">
            <v>0</v>
          </cell>
          <cell r="AA25">
            <v>0</v>
          </cell>
          <cell r="AB25">
            <v>0</v>
          </cell>
          <cell r="AC25">
            <v>0</v>
          </cell>
          <cell r="AD25">
            <v>0</v>
          </cell>
          <cell r="AE25">
            <v>0</v>
          </cell>
          <cell r="AF25">
            <v>0</v>
          </cell>
          <cell r="AG25">
            <v>0</v>
          </cell>
          <cell r="AH25">
            <v>0</v>
          </cell>
          <cell r="AI25">
            <v>3.6360000000000003E-2</v>
          </cell>
          <cell r="AJ25" t="str">
            <v>P6-4</v>
          </cell>
          <cell r="AK25" t="str">
            <v>53875-140N0</v>
          </cell>
          <cell r="AL25" t="str">
            <v>826.93</v>
          </cell>
          <cell r="AM25" t="str">
            <v>787500</v>
          </cell>
          <cell r="AN25">
            <v>1639.1578</v>
          </cell>
          <cell r="AO25">
            <v>4.1497665822784811</v>
          </cell>
          <cell r="AP25" t="str">
            <v>&lt;&lt;&lt;</v>
          </cell>
          <cell r="AQ25" t="str">
            <v>&lt;&lt;&lt;</v>
          </cell>
          <cell r="AR25" t="str">
            <v>&lt;&lt;&lt;</v>
          </cell>
          <cell r="AS25" t="str">
            <v>&lt;&lt;&lt;</v>
          </cell>
          <cell r="AT25" t="str">
            <v>&lt;&lt;&lt;</v>
          </cell>
          <cell r="AU25" t="str">
            <v>&lt;&lt;&lt;</v>
          </cell>
          <cell r="AV25" t="str">
            <v>&lt;&lt;&lt;</v>
          </cell>
          <cell r="AW25" t="str">
            <v>&lt;&lt;&lt;</v>
          </cell>
          <cell r="AX25" t="str">
            <v>&lt;&lt;&lt;</v>
          </cell>
          <cell r="AY25" t="str">
            <v>&lt;&lt;&lt;</v>
          </cell>
          <cell r="AZ25" t="str">
            <v>E</v>
          </cell>
          <cell r="BA25" t="str">
            <v>O</v>
          </cell>
          <cell r="BB25" t="str">
            <v>P</v>
          </cell>
          <cell r="BC25" t="str">
            <v>[PENDING]</v>
          </cell>
          <cell r="BD25" t="str">
            <v>LOCAL EXTRUSION COST RED.IMC CALL QUOT AGAIN</v>
          </cell>
          <cell r="BE25">
            <v>0</v>
          </cell>
          <cell r="BF25">
            <v>0</v>
          </cell>
          <cell r="BG25" t="str">
            <v>O</v>
          </cell>
          <cell r="BH25" t="str">
            <v>O</v>
          </cell>
          <cell r="BI25" t="str">
            <v>BEWL</v>
          </cell>
          <cell r="BJ25" t="str">
            <v>SELECTED VENDOR BEWL</v>
          </cell>
          <cell r="BK25">
            <v>0</v>
          </cell>
          <cell r="BL25">
            <v>6.75</v>
          </cell>
          <cell r="BM25">
            <v>0</v>
          </cell>
          <cell r="BN25" t="str">
            <v>O</v>
          </cell>
          <cell r="BO25">
            <v>0</v>
          </cell>
          <cell r="BP25" t="str">
            <v>O</v>
          </cell>
        </row>
        <row r="26">
          <cell r="A26">
            <v>12</v>
          </cell>
          <cell r="B26">
            <v>72</v>
          </cell>
          <cell r="C26">
            <v>262</v>
          </cell>
          <cell r="D26">
            <v>12</v>
          </cell>
          <cell r="E26" t="str">
            <v>DD320</v>
          </cell>
          <cell r="F26" t="str">
            <v>BJ-1G</v>
          </cell>
          <cell r="G26">
            <v>0</v>
          </cell>
          <cell r="H26" t="str">
            <v>5381</v>
          </cell>
          <cell r="I26" t="str">
            <v>01</v>
          </cell>
          <cell r="J26" t="str">
            <v>53876-140N0</v>
          </cell>
          <cell r="K26" t="str">
            <v>LINER FR FENDER LH</v>
          </cell>
          <cell r="L26">
            <v>0</v>
          </cell>
          <cell r="M26">
            <v>1</v>
          </cell>
          <cell r="N26" t="str">
            <v>1</v>
          </cell>
          <cell r="O26">
            <v>1</v>
          </cell>
          <cell r="P26">
            <v>1</v>
          </cell>
          <cell r="Q26" t="str">
            <v>1</v>
          </cell>
          <cell r="R26">
            <v>8400</v>
          </cell>
          <cell r="S26" t="str">
            <v>MASTER</v>
          </cell>
          <cell r="T26" t="str">
            <v>PROCON</v>
          </cell>
          <cell r="U26">
            <v>0</v>
          </cell>
          <cell r="V26" t="str">
            <v>UMI</v>
          </cell>
          <cell r="W26">
            <v>0</v>
          </cell>
          <cell r="X26">
            <v>0</v>
          </cell>
          <cell r="Y26">
            <v>0</v>
          </cell>
          <cell r="Z26">
            <v>0</v>
          </cell>
          <cell r="AA26">
            <v>0</v>
          </cell>
          <cell r="AB26">
            <v>0</v>
          </cell>
          <cell r="AC26">
            <v>0</v>
          </cell>
          <cell r="AD26">
            <v>0</v>
          </cell>
          <cell r="AE26">
            <v>0</v>
          </cell>
          <cell r="AF26">
            <v>0</v>
          </cell>
          <cell r="AG26">
            <v>0</v>
          </cell>
          <cell r="AH26">
            <v>0</v>
          </cell>
          <cell r="AI26">
            <v>3.6360000000000003E-2</v>
          </cell>
          <cell r="AJ26" t="str">
            <v>P6-4</v>
          </cell>
          <cell r="AK26" t="str">
            <v>53876-140N0</v>
          </cell>
          <cell r="AL26" t="str">
            <v>11とｾｯﾄ</v>
          </cell>
          <cell r="AM26" t="str">
            <v>11とｾｯﾄ</v>
          </cell>
          <cell r="AN26" t="str">
            <v>11とｾｯﾄ</v>
          </cell>
          <cell r="AO26" t="str">
            <v>11とｾｯﾄ</v>
          </cell>
          <cell r="AP26" t="str">
            <v>&lt;&lt;&lt;</v>
          </cell>
          <cell r="AQ26" t="str">
            <v>&lt;&lt;&lt;</v>
          </cell>
          <cell r="AR26" t="str">
            <v>&lt;&lt;&lt;</v>
          </cell>
          <cell r="AS26" t="str">
            <v>&lt;&lt;&lt;</v>
          </cell>
          <cell r="AT26" t="str">
            <v>&lt;&lt;&lt;</v>
          </cell>
          <cell r="AU26" t="str">
            <v>&lt;&lt;&lt;</v>
          </cell>
          <cell r="AV26" t="str">
            <v>&lt;&lt;&lt;</v>
          </cell>
          <cell r="AW26" t="str">
            <v>&lt;&lt;&lt;</v>
          </cell>
          <cell r="AX26" t="str">
            <v>&lt;&lt;&lt;</v>
          </cell>
          <cell r="AY26" t="str">
            <v>&lt;&lt;&lt;</v>
          </cell>
          <cell r="AZ26" t="str">
            <v>E</v>
          </cell>
          <cell r="BA26" t="str">
            <v>O</v>
          </cell>
          <cell r="BB26" t="str">
            <v>P</v>
          </cell>
          <cell r="BC26" t="str">
            <v>[PENDING]</v>
          </cell>
          <cell r="BD26" t="str">
            <v>=</v>
          </cell>
          <cell r="BE26">
            <v>0</v>
          </cell>
          <cell r="BF26">
            <v>0</v>
          </cell>
          <cell r="BG26" t="str">
            <v>O</v>
          </cell>
          <cell r="BH26" t="str">
            <v>O</v>
          </cell>
          <cell r="BI26" t="str">
            <v>BEWL</v>
          </cell>
          <cell r="BJ26" t="str">
            <v>SELECTED VENDOR BEWL</v>
          </cell>
          <cell r="BK26">
            <v>0</v>
          </cell>
          <cell r="BL26">
            <v>6.25</v>
          </cell>
          <cell r="BM26">
            <v>0</v>
          </cell>
          <cell r="BN26" t="str">
            <v>O</v>
          </cell>
          <cell r="BO26">
            <v>0</v>
          </cell>
          <cell r="BP26" t="str">
            <v>O</v>
          </cell>
        </row>
        <row r="27">
          <cell r="A27">
            <v>13</v>
          </cell>
          <cell r="B27">
            <v>73</v>
          </cell>
          <cell r="C27">
            <v>263</v>
          </cell>
          <cell r="D27">
            <v>13</v>
          </cell>
          <cell r="E27" t="str">
            <v>DD320</v>
          </cell>
          <cell r="F27" t="str">
            <v>BJ-1G</v>
          </cell>
          <cell r="G27">
            <v>0</v>
          </cell>
          <cell r="H27" t="str">
            <v>5511</v>
          </cell>
          <cell r="I27" t="str">
            <v>01</v>
          </cell>
          <cell r="J27" t="str">
            <v>55106-140N0</v>
          </cell>
          <cell r="K27" t="str">
            <v>SUPPORT S/A,BRAKE PEDAL</v>
          </cell>
          <cell r="L27">
            <v>0</v>
          </cell>
          <cell r="M27">
            <v>1</v>
          </cell>
          <cell r="N27" t="str">
            <v>1</v>
          </cell>
          <cell r="O27">
            <v>1</v>
          </cell>
          <cell r="P27">
            <v>1</v>
          </cell>
          <cell r="Q27" t="str">
            <v>1</v>
          </cell>
          <cell r="R27">
            <v>8400</v>
          </cell>
          <cell r="S27" t="str">
            <v>BEWL</v>
          </cell>
          <cell r="T27" t="str">
            <v>BEWL</v>
          </cell>
          <cell r="U27">
            <v>0</v>
          </cell>
          <cell r="V27" t="str">
            <v>UMI</v>
          </cell>
          <cell r="W27">
            <v>0</v>
          </cell>
          <cell r="X27" t="str">
            <v>PROCON</v>
          </cell>
          <cell r="Y27">
            <v>0</v>
          </cell>
          <cell r="Z27">
            <v>0</v>
          </cell>
          <cell r="AA27">
            <v>0</v>
          </cell>
          <cell r="AB27">
            <v>0</v>
          </cell>
          <cell r="AC27" t="str">
            <v>840 H DATA</v>
          </cell>
          <cell r="AD27">
            <v>0</v>
          </cell>
          <cell r="AE27">
            <v>0</v>
          </cell>
          <cell r="AF27">
            <v>0</v>
          </cell>
          <cell r="AG27">
            <v>0</v>
          </cell>
          <cell r="AH27">
            <v>0</v>
          </cell>
          <cell r="AI27">
            <v>0.04</v>
          </cell>
          <cell r="AJ27" t="str">
            <v>P6-4</v>
          </cell>
          <cell r="AK27" t="str">
            <v>55106-140N0</v>
          </cell>
          <cell r="AL27">
            <v>117.83</v>
          </cell>
          <cell r="AM27" t="str">
            <v>480000</v>
          </cell>
          <cell r="AN27">
            <v>242.14679999999998</v>
          </cell>
          <cell r="AO27">
            <v>1.1754699029126212</v>
          </cell>
          <cell r="AP27" t="str">
            <v>150.66</v>
          </cell>
          <cell r="AQ27" t="str">
            <v>246500</v>
          </cell>
          <cell r="AR27">
            <v>301.04526666666663</v>
          </cell>
          <cell r="AS27">
            <v>1.4613847896440129</v>
          </cell>
          <cell r="AT27" t="str">
            <v>&lt;&lt;&lt;</v>
          </cell>
          <cell r="AU27" t="str">
            <v>&lt;&lt;&lt;</v>
          </cell>
          <cell r="AV27" t="str">
            <v>&lt;&lt;&lt;</v>
          </cell>
          <cell r="AW27" t="str">
            <v>&lt;&lt;&lt;</v>
          </cell>
          <cell r="AX27">
            <v>966</v>
          </cell>
          <cell r="AY27">
            <v>500000</v>
          </cell>
          <cell r="AZ27">
            <v>971.95238095238096</v>
          </cell>
          <cell r="BA27" t="str">
            <v>O</v>
          </cell>
          <cell r="BB27" t="str">
            <v>O</v>
          </cell>
          <cell r="BC27" t="str">
            <v>BEWL</v>
          </cell>
          <cell r="BD27" t="str">
            <v>SELECTED VENDOR BEWL</v>
          </cell>
          <cell r="BE27">
            <v>0</v>
          </cell>
          <cell r="BF27">
            <v>0</v>
          </cell>
          <cell r="BG27">
            <v>6.75</v>
          </cell>
          <cell r="BH27" t="str">
            <v>P</v>
          </cell>
          <cell r="BI27" t="str">
            <v>[PENDING]</v>
          </cell>
          <cell r="BJ27" t="str">
            <v>IMC CALL QUOT. FROM PROCON &amp; RAZI SONS</v>
          </cell>
          <cell r="BK27" t="str">
            <v>QUOTATION FROM RAZI SONS &amp; PROCON IS RECEIVED.</v>
          </cell>
          <cell r="BL27">
            <v>0</v>
          </cell>
          <cell r="BM27">
            <v>0</v>
          </cell>
          <cell r="BN27" t="str">
            <v>P</v>
          </cell>
          <cell r="BO27">
            <v>0</v>
          </cell>
          <cell r="BP27" t="str">
            <v>O</v>
          </cell>
        </row>
        <row r="28">
          <cell r="A28">
            <v>14</v>
          </cell>
          <cell r="B28">
            <v>74</v>
          </cell>
          <cell r="C28">
            <v>264</v>
          </cell>
          <cell r="D28">
            <v>14</v>
          </cell>
          <cell r="E28" t="str">
            <v>DD320</v>
          </cell>
          <cell r="F28" t="str">
            <v>BJ-1G</v>
          </cell>
          <cell r="G28">
            <v>0</v>
          </cell>
          <cell r="H28" t="str">
            <v>5511</v>
          </cell>
          <cell r="I28" t="str">
            <v>02</v>
          </cell>
          <cell r="J28" t="str">
            <v>55107-140N0</v>
          </cell>
          <cell r="K28" t="str">
            <v>SUPPORT S/A,CLUTCH PEDAL</v>
          </cell>
          <cell r="L28">
            <v>0</v>
          </cell>
          <cell r="M28">
            <v>1</v>
          </cell>
          <cell r="N28" t="str">
            <v>1</v>
          </cell>
          <cell r="O28">
            <v>1</v>
          </cell>
          <cell r="P28">
            <v>1</v>
          </cell>
          <cell r="Q28" t="str">
            <v>1</v>
          </cell>
          <cell r="R28">
            <v>7200</v>
          </cell>
          <cell r="S28" t="str">
            <v>BEWL</v>
          </cell>
          <cell r="T28" t="str">
            <v>BEWL</v>
          </cell>
          <cell r="U28">
            <v>0</v>
          </cell>
          <cell r="V28" t="str">
            <v>UMI</v>
          </cell>
          <cell r="W28">
            <v>0</v>
          </cell>
          <cell r="X28">
            <v>0</v>
          </cell>
          <cell r="Y28">
            <v>0</v>
          </cell>
          <cell r="Z28">
            <v>0</v>
          </cell>
          <cell r="AA28">
            <v>0</v>
          </cell>
          <cell r="AB28">
            <v>0</v>
          </cell>
          <cell r="AC28" t="str">
            <v>SPEL regretted</v>
          </cell>
          <cell r="AD28">
            <v>0</v>
          </cell>
          <cell r="AE28">
            <v>0</v>
          </cell>
          <cell r="AF28">
            <v>0</v>
          </cell>
          <cell r="AG28">
            <v>0</v>
          </cell>
          <cell r="AH28">
            <v>0</v>
          </cell>
          <cell r="AI28">
            <v>5.9290000000000002E-2</v>
          </cell>
          <cell r="AJ28" t="str">
            <v>P6-4</v>
          </cell>
          <cell r="AK28" t="str">
            <v>55107-140N0</v>
          </cell>
          <cell r="AL28">
            <v>142.04</v>
          </cell>
          <cell r="AM28" t="str">
            <v>592000</v>
          </cell>
          <cell r="AN28">
            <v>294.51395555555553</v>
          </cell>
          <cell r="AO28">
            <v>1.8407122222222221</v>
          </cell>
          <cell r="AP28">
            <v>176.06</v>
          </cell>
          <cell r="AQ28">
            <v>224000</v>
          </cell>
          <cell r="AR28">
            <v>351.17537777777778</v>
          </cell>
          <cell r="AS28">
            <v>2.1948461111111111</v>
          </cell>
          <cell r="AT28" t="str">
            <v>&lt;&lt;&lt;</v>
          </cell>
          <cell r="AU28" t="str">
            <v>&lt;&lt;&lt;</v>
          </cell>
          <cell r="AV28" t="str">
            <v>&lt;&lt;&lt;</v>
          </cell>
          <cell r="AW28" t="str">
            <v>&lt;&lt;&lt;</v>
          </cell>
          <cell r="AX28" t="str">
            <v>&lt;&lt;&lt;</v>
          </cell>
          <cell r="AY28" t="str">
            <v>&lt;&lt;&lt;</v>
          </cell>
          <cell r="AZ28" t="str">
            <v>&lt;&lt;&lt;</v>
          </cell>
          <cell r="BA28" t="str">
            <v>O</v>
          </cell>
          <cell r="BB28" t="str">
            <v>O</v>
          </cell>
          <cell r="BC28" t="str">
            <v>BEWL</v>
          </cell>
          <cell r="BD28" t="str">
            <v>SELECTED VENDOR BEWL</v>
          </cell>
          <cell r="BE28">
            <v>0</v>
          </cell>
          <cell r="BF28">
            <v>0</v>
          </cell>
          <cell r="BG28">
            <v>6.25</v>
          </cell>
          <cell r="BH28" t="str">
            <v>O</v>
          </cell>
          <cell r="BI28" t="str">
            <v>OMER JIBRAN</v>
          </cell>
          <cell r="BJ28" t="str">
            <v>SELECTED VENDOR OMER JIBRAN</v>
          </cell>
          <cell r="BK28">
            <v>0</v>
          </cell>
          <cell r="BL28">
            <v>4</v>
          </cell>
          <cell r="BM28">
            <v>0</v>
          </cell>
          <cell r="BN28" t="str">
            <v>O</v>
          </cell>
          <cell r="BO28">
            <v>0</v>
          </cell>
          <cell r="BP28" t="str">
            <v>O</v>
          </cell>
        </row>
        <row r="29">
          <cell r="A29">
            <v>15</v>
          </cell>
          <cell r="B29">
            <v>38</v>
          </cell>
          <cell r="C29">
            <v>109</v>
          </cell>
          <cell r="D29">
            <v>15</v>
          </cell>
          <cell r="E29" t="str">
            <v>DD320</v>
          </cell>
          <cell r="F29" t="str">
            <v>BJ-1G</v>
          </cell>
          <cell r="G29">
            <v>0</v>
          </cell>
          <cell r="H29" t="str">
            <v>5520</v>
          </cell>
          <cell r="I29" t="str">
            <v>01</v>
          </cell>
          <cell r="J29" t="str">
            <v>55210-140N0</v>
          </cell>
          <cell r="K29" t="str">
            <v>INSULATOR ASSY DASH PANEL</v>
          </cell>
          <cell r="L29">
            <v>0</v>
          </cell>
          <cell r="M29">
            <v>1</v>
          </cell>
          <cell r="N29" t="str">
            <v>1</v>
          </cell>
          <cell r="O29">
            <v>1</v>
          </cell>
          <cell r="P29">
            <v>1</v>
          </cell>
          <cell r="Q29" t="str">
            <v>1</v>
          </cell>
          <cell r="R29">
            <v>8400</v>
          </cell>
          <cell r="S29" t="str">
            <v>AUTOMOTIVE</v>
          </cell>
          <cell r="T29" t="str">
            <v>AUTO SPARE</v>
          </cell>
          <cell r="U29">
            <v>0</v>
          </cell>
          <cell r="V29" t="str">
            <v>SPEL</v>
          </cell>
          <cell r="W29">
            <v>0</v>
          </cell>
          <cell r="X29">
            <v>0</v>
          </cell>
          <cell r="Y29">
            <v>0</v>
          </cell>
          <cell r="Z29">
            <v>0</v>
          </cell>
          <cell r="AA29">
            <v>0</v>
          </cell>
          <cell r="AB29">
            <v>0</v>
          </cell>
          <cell r="AC29" t="str">
            <v>840 H DATA</v>
          </cell>
          <cell r="AD29">
            <v>0</v>
          </cell>
          <cell r="AE29">
            <v>0</v>
          </cell>
          <cell r="AF29">
            <v>0</v>
          </cell>
          <cell r="AG29">
            <v>0</v>
          </cell>
          <cell r="AH29">
            <v>0</v>
          </cell>
          <cell r="AI29">
            <v>0.14749999999999999</v>
          </cell>
          <cell r="AJ29" t="str">
            <v>P4-2</v>
          </cell>
          <cell r="AK29" t="str">
            <v>55210-140N0</v>
          </cell>
          <cell r="AL29" t="str">
            <v>632.24</v>
          </cell>
          <cell r="AM29" t="str">
            <v>0</v>
          </cell>
          <cell r="AN29">
            <v>1239.1904</v>
          </cell>
          <cell r="AO29">
            <v>0.82612693333333331</v>
          </cell>
          <cell r="AP29" t="str">
            <v>&lt;&lt;&lt;</v>
          </cell>
          <cell r="AQ29" t="str">
            <v>&lt;&lt;&lt;</v>
          </cell>
          <cell r="AR29" t="str">
            <v>&lt;&lt;&lt;</v>
          </cell>
          <cell r="AS29" t="str">
            <v>&lt;&lt;&lt;</v>
          </cell>
          <cell r="AT29" t="str">
            <v>&lt;&lt;&lt;</v>
          </cell>
          <cell r="AU29" t="str">
            <v>&lt;&lt;&lt;</v>
          </cell>
          <cell r="AV29" t="str">
            <v>&lt;&lt;&lt;</v>
          </cell>
          <cell r="AW29" t="str">
            <v>&lt;&lt;&lt;</v>
          </cell>
          <cell r="AX29" t="str">
            <v>&lt;&lt;&lt;</v>
          </cell>
          <cell r="AY29" t="str">
            <v>&lt;&lt;&lt;</v>
          </cell>
          <cell r="AZ29" t="str">
            <v>&lt;&lt;&lt;</v>
          </cell>
          <cell r="BA29" t="str">
            <v>O</v>
          </cell>
          <cell r="BB29" t="str">
            <v>P</v>
          </cell>
          <cell r="BC29" t="str">
            <v>[PENDING]</v>
          </cell>
          <cell r="BD29" t="str">
            <v>IMC CALL QUOT. FROM PROCON &amp; RAZI SONS</v>
          </cell>
          <cell r="BE29">
            <v>0</v>
          </cell>
          <cell r="BF29">
            <v>0</v>
          </cell>
          <cell r="BG29" t="str">
            <v>O</v>
          </cell>
          <cell r="BH29" t="str">
            <v>O</v>
          </cell>
          <cell r="BI29" t="str">
            <v>OMER JIBRAN</v>
          </cell>
          <cell r="BJ29" t="str">
            <v>SELECTED VENDOR OMER JIBRAN</v>
          </cell>
          <cell r="BK29">
            <v>0</v>
          </cell>
          <cell r="BL29">
            <v>4</v>
          </cell>
          <cell r="BM29">
            <v>0</v>
          </cell>
          <cell r="BN29" t="str">
            <v>O</v>
          </cell>
          <cell r="BO29">
            <v>0</v>
          </cell>
          <cell r="BP29" t="str">
            <v>O</v>
          </cell>
        </row>
        <row r="30">
          <cell r="A30">
            <v>16</v>
          </cell>
          <cell r="B30">
            <v>111</v>
          </cell>
          <cell r="C30">
            <v>604</v>
          </cell>
          <cell r="D30">
            <v>16</v>
          </cell>
          <cell r="E30" t="str">
            <v>DD320</v>
          </cell>
          <cell r="F30" t="str">
            <v>BJ-1G</v>
          </cell>
          <cell r="G30">
            <v>0</v>
          </cell>
          <cell r="H30" t="str">
            <v>5571</v>
          </cell>
          <cell r="I30" t="str">
            <v>01</v>
          </cell>
          <cell r="J30" t="str">
            <v>55708-140N0-A</v>
          </cell>
          <cell r="K30" t="str">
            <v>LOUVER SUB-ASSY, COWL TOP VENTILATOR RH</v>
          </cell>
          <cell r="L30" t="str">
            <v>*</v>
          </cell>
          <cell r="M30">
            <v>1</v>
          </cell>
          <cell r="N30" t="str">
            <v>1</v>
          </cell>
          <cell r="O30">
            <v>1</v>
          </cell>
          <cell r="P30">
            <v>1</v>
          </cell>
          <cell r="Q30" t="str">
            <v>1</v>
          </cell>
          <cell r="R30">
            <v>8400</v>
          </cell>
          <cell r="S30" t="str">
            <v>&lt;NEW&gt;</v>
          </cell>
          <cell r="T30" t="str">
            <v>OMAR JIBRAN</v>
          </cell>
          <cell r="U30">
            <v>0</v>
          </cell>
          <cell r="V30" t="str">
            <v>SPEL</v>
          </cell>
          <cell r="W30">
            <v>0</v>
          </cell>
          <cell r="X30">
            <v>0</v>
          </cell>
          <cell r="Y30">
            <v>0</v>
          </cell>
          <cell r="Z30">
            <v>0</v>
          </cell>
          <cell r="AA30" t="str">
            <v>SUBSTITUTE BY</v>
          </cell>
          <cell r="AB30">
            <v>0</v>
          </cell>
          <cell r="AC30" t="str">
            <v>SPEL regretted</v>
          </cell>
          <cell r="AD30">
            <v>0</v>
          </cell>
          <cell r="AE30">
            <v>0</v>
          </cell>
          <cell r="AF30">
            <v>0</v>
          </cell>
          <cell r="AG30">
            <v>0</v>
          </cell>
          <cell r="AH30">
            <v>0</v>
          </cell>
          <cell r="AI30">
            <v>0.11081000000000001</v>
          </cell>
          <cell r="AJ30" t="str">
            <v>NEW</v>
          </cell>
          <cell r="AK30" t="str">
            <v>55708-140N0-A</v>
          </cell>
          <cell r="AL30" t="str">
            <v>290.55</v>
          </cell>
          <cell r="AM30" t="str">
            <v>5516500</v>
          </cell>
          <cell r="AN30">
            <v>698.19633333333331</v>
          </cell>
          <cell r="AO30">
            <v>1.4248904761904762</v>
          </cell>
          <cell r="AP30" t="str">
            <v>-</v>
          </cell>
          <cell r="AQ30" t="str">
            <v>Regret</v>
          </cell>
          <cell r="AR30" t="str">
            <v>Regret</v>
          </cell>
          <cell r="AS30" t="str">
            <v>Regret</v>
          </cell>
          <cell r="AT30" t="str">
            <v>&lt;&lt;&lt;</v>
          </cell>
          <cell r="AU30" t="str">
            <v>&lt;&lt;&lt;</v>
          </cell>
          <cell r="AV30" t="str">
            <v>&lt;&lt;&lt;</v>
          </cell>
          <cell r="AW30" t="str">
            <v>&lt;&lt;&lt;</v>
          </cell>
          <cell r="AX30" t="str">
            <v>&lt;&lt;&lt;</v>
          </cell>
          <cell r="AY30" t="str">
            <v>&lt;&lt;&lt;</v>
          </cell>
          <cell r="AZ30" t="str">
            <v>&lt;&lt;&lt;</v>
          </cell>
          <cell r="BA30" t="str">
            <v>O</v>
          </cell>
          <cell r="BB30" t="str">
            <v>O</v>
          </cell>
          <cell r="BC30" t="str">
            <v>OMER JIBRAN</v>
          </cell>
          <cell r="BD30" t="str">
            <v>SELECTED VENDOR OMER JIBRAN</v>
          </cell>
          <cell r="BE30">
            <v>0</v>
          </cell>
          <cell r="BF30">
            <v>0</v>
          </cell>
          <cell r="BG30">
            <v>4</v>
          </cell>
          <cell r="BH30" t="str">
            <v>O</v>
          </cell>
          <cell r="BI30" t="str">
            <v>LOADS</v>
          </cell>
          <cell r="BJ30" t="str">
            <v>IMC COMP. COST ALUM. &amp; ALUMZ SHEET VENDOR LOADS</v>
          </cell>
          <cell r="BK30">
            <v>0</v>
          </cell>
          <cell r="BL30">
            <v>8</v>
          </cell>
          <cell r="BM30">
            <v>0</v>
          </cell>
          <cell r="BN30" t="str">
            <v>O</v>
          </cell>
          <cell r="BO30">
            <v>0</v>
          </cell>
          <cell r="BP30" t="str">
            <v>O</v>
          </cell>
        </row>
        <row r="31">
          <cell r="A31">
            <v>17</v>
          </cell>
          <cell r="B31">
            <v>111</v>
          </cell>
          <cell r="C31">
            <v>604</v>
          </cell>
          <cell r="D31">
            <v>17</v>
          </cell>
          <cell r="E31" t="str">
            <v>DD320</v>
          </cell>
          <cell r="F31" t="str">
            <v>BJ-1G</v>
          </cell>
          <cell r="G31">
            <v>0</v>
          </cell>
          <cell r="H31" t="str">
            <v>5571</v>
          </cell>
          <cell r="I31" t="str">
            <v>01</v>
          </cell>
          <cell r="J31" t="str">
            <v>55709-140N0-A</v>
          </cell>
          <cell r="K31" t="str">
            <v>LOUVER SUB-ASSY, COWL TOP VENTILATOR LH</v>
          </cell>
          <cell r="L31" t="str">
            <v>*</v>
          </cell>
          <cell r="M31">
            <v>1</v>
          </cell>
          <cell r="N31" t="str">
            <v>1</v>
          </cell>
          <cell r="O31">
            <v>1</v>
          </cell>
          <cell r="P31">
            <v>1</v>
          </cell>
          <cell r="Q31" t="str">
            <v>1</v>
          </cell>
          <cell r="R31">
            <v>8400</v>
          </cell>
          <cell r="S31" t="str">
            <v>&lt;NEW&gt;</v>
          </cell>
          <cell r="T31" t="str">
            <v>OMAR JIBRAN</v>
          </cell>
          <cell r="U31">
            <v>0</v>
          </cell>
          <cell r="V31" t="str">
            <v>SPEL</v>
          </cell>
          <cell r="W31">
            <v>0</v>
          </cell>
          <cell r="X31">
            <v>0</v>
          </cell>
          <cell r="Y31">
            <v>0</v>
          </cell>
          <cell r="Z31">
            <v>0</v>
          </cell>
          <cell r="AA31" t="str">
            <v>SUBSTITUTE BY</v>
          </cell>
          <cell r="AB31">
            <v>0</v>
          </cell>
          <cell r="AC31" t="str">
            <v>SPEL regretted</v>
          </cell>
          <cell r="AD31">
            <v>0</v>
          </cell>
          <cell r="AE31">
            <v>0</v>
          </cell>
          <cell r="AF31">
            <v>0</v>
          </cell>
          <cell r="AG31">
            <v>0</v>
          </cell>
          <cell r="AH31">
            <v>0</v>
          </cell>
          <cell r="AI31">
            <v>0.11081000000000001</v>
          </cell>
          <cell r="AJ31" t="str">
            <v>NEW</v>
          </cell>
          <cell r="AK31" t="str">
            <v>55709-140N0-A</v>
          </cell>
          <cell r="AL31" t="str">
            <v>16とｾｯﾄ</v>
          </cell>
          <cell r="AM31" t="str">
            <v>16とｾｯﾄ</v>
          </cell>
          <cell r="AN31" t="str">
            <v>16とｾｯﾄ</v>
          </cell>
          <cell r="AO31" t="str">
            <v>16とｾｯﾄ</v>
          </cell>
          <cell r="AP31" t="str">
            <v>-</v>
          </cell>
          <cell r="AQ31" t="str">
            <v>Regret</v>
          </cell>
          <cell r="AR31" t="str">
            <v>Regret</v>
          </cell>
          <cell r="AS31" t="str">
            <v>Regret</v>
          </cell>
          <cell r="AT31" t="str">
            <v>&lt;&lt;&lt;</v>
          </cell>
          <cell r="AU31" t="str">
            <v>&lt;&lt;&lt;</v>
          </cell>
          <cell r="AV31" t="str">
            <v>&lt;&lt;&lt;</v>
          </cell>
          <cell r="AW31" t="str">
            <v>&lt;&lt;&lt;</v>
          </cell>
          <cell r="AX31" t="str">
            <v>&lt;&lt;&lt;</v>
          </cell>
          <cell r="AY31" t="str">
            <v>&lt;&lt;&lt;</v>
          </cell>
          <cell r="AZ31" t="str">
            <v>&lt;&lt;&lt;</v>
          </cell>
          <cell r="BA31" t="str">
            <v>O</v>
          </cell>
          <cell r="BB31" t="str">
            <v>O</v>
          </cell>
          <cell r="BC31" t="str">
            <v>OMER JIBRAN</v>
          </cell>
          <cell r="BD31" t="str">
            <v>SELECTED VENDOR OMER JIBRAN</v>
          </cell>
          <cell r="BE31">
            <v>0</v>
          </cell>
          <cell r="BF31">
            <v>0</v>
          </cell>
          <cell r="BG31">
            <v>4</v>
          </cell>
          <cell r="BH31" t="str">
            <v>O</v>
          </cell>
          <cell r="BI31" t="str">
            <v>LOADS</v>
          </cell>
          <cell r="BJ31" t="str">
            <v>IMC COMP. COST ALUM. &amp; ALUMZ SHEET VENDOR LOADS</v>
          </cell>
          <cell r="BK31">
            <v>0</v>
          </cell>
          <cell r="BL31">
            <v>4</v>
          </cell>
          <cell r="BM31">
            <v>0</v>
          </cell>
          <cell r="BN31" t="str">
            <v>O</v>
          </cell>
          <cell r="BO31">
            <v>0</v>
          </cell>
          <cell r="BP31" t="str">
            <v>O</v>
          </cell>
        </row>
        <row r="32">
          <cell r="A32">
            <v>18</v>
          </cell>
          <cell r="B32">
            <v>57</v>
          </cell>
          <cell r="C32">
            <v>181</v>
          </cell>
          <cell r="D32">
            <v>18</v>
          </cell>
          <cell r="E32" t="str">
            <v>DD320</v>
          </cell>
          <cell r="F32" t="str">
            <v>BJ-1G</v>
          </cell>
          <cell r="G32">
            <v>0</v>
          </cell>
          <cell r="H32" t="str">
            <v>5811</v>
          </cell>
          <cell r="I32" t="str">
            <v>01</v>
          </cell>
          <cell r="J32" t="str">
            <v>58153-140N0</v>
          </cell>
          <cell r="K32" t="str">
            <v>INSULATOR FR FLOOR HEAT NO.2</v>
          </cell>
          <cell r="L32" t="str">
            <v>*</v>
          </cell>
          <cell r="M32">
            <v>1</v>
          </cell>
          <cell r="N32" t="str">
            <v>1</v>
          </cell>
          <cell r="O32">
            <v>1</v>
          </cell>
          <cell r="P32">
            <v>1</v>
          </cell>
          <cell r="Q32" t="str">
            <v>1</v>
          </cell>
          <cell r="R32">
            <v>8400</v>
          </cell>
          <cell r="S32" t="str">
            <v>LOADS</v>
          </cell>
          <cell r="T32" t="str">
            <v>LOADS</v>
          </cell>
          <cell r="U32">
            <v>0</v>
          </cell>
          <cell r="V32" t="str">
            <v>UMI</v>
          </cell>
          <cell r="W32">
            <v>0</v>
          </cell>
          <cell r="X32" t="str">
            <v>FEROZ</v>
          </cell>
          <cell r="Y32">
            <v>0</v>
          </cell>
          <cell r="Z32">
            <v>0</v>
          </cell>
          <cell r="AA32" t="str">
            <v>SUBSTITUTE BY</v>
          </cell>
          <cell r="AB32">
            <v>0</v>
          </cell>
          <cell r="AC32">
            <v>0</v>
          </cell>
          <cell r="AD32">
            <v>0</v>
          </cell>
          <cell r="AE32">
            <v>0</v>
          </cell>
          <cell r="AF32">
            <v>0</v>
          </cell>
          <cell r="AG32">
            <v>0</v>
          </cell>
          <cell r="AH32">
            <v>0</v>
          </cell>
          <cell r="AI32">
            <v>7.4499999999999997E-2</v>
          </cell>
          <cell r="AJ32" t="str">
            <v>P5-2</v>
          </cell>
          <cell r="AK32" t="str">
            <v>58153-140N0</v>
          </cell>
          <cell r="AL32" t="str">
            <v>274</v>
          </cell>
          <cell r="AM32" t="str">
            <v>602672</v>
          </cell>
          <cell r="AN32">
            <v>551.10234666666668</v>
          </cell>
          <cell r="AO32">
            <v>2.4936757767722475</v>
          </cell>
          <cell r="AP32" t="str">
            <v>-</v>
          </cell>
          <cell r="AQ32" t="str">
            <v>Regret</v>
          </cell>
          <cell r="AR32" t="str">
            <v>Regret</v>
          </cell>
          <cell r="AS32" t="str">
            <v>Regret</v>
          </cell>
          <cell r="AT32" t="str">
            <v>&lt;&lt;&lt;</v>
          </cell>
          <cell r="AU32" t="str">
            <v>&lt;&lt;&lt;</v>
          </cell>
          <cell r="AV32" t="str">
            <v>&lt;&lt;&lt;</v>
          </cell>
          <cell r="AW32" t="str">
            <v>&lt;&lt;&lt;</v>
          </cell>
          <cell r="AX32" t="str">
            <v>22.16</v>
          </cell>
          <cell r="AY32" t="str">
            <v>165000</v>
          </cell>
          <cell r="AZ32">
            <v>47.2836</v>
          </cell>
          <cell r="BA32" t="str">
            <v>O</v>
          </cell>
          <cell r="BB32" t="str">
            <v>O</v>
          </cell>
          <cell r="BC32" t="str">
            <v>LOADS</v>
          </cell>
          <cell r="BD32" t="str">
            <v>IMC COMP. COST ALUM. &amp; ALUMZ SHEET VENDOR LOADS</v>
          </cell>
          <cell r="BE32">
            <v>0</v>
          </cell>
          <cell r="BF32">
            <v>0</v>
          </cell>
          <cell r="BG32">
            <v>8</v>
          </cell>
          <cell r="BH32" t="str">
            <v>O</v>
          </cell>
          <cell r="BI32" t="str">
            <v>FEROZ</v>
          </cell>
          <cell r="BJ32" t="str">
            <v>SELECTED VENDOR OMER SHAHEEN</v>
          </cell>
          <cell r="BK32">
            <v>0</v>
          </cell>
          <cell r="BL32">
            <v>2.5</v>
          </cell>
          <cell r="BM32">
            <v>0</v>
          </cell>
          <cell r="BN32" t="str">
            <v>O</v>
          </cell>
          <cell r="BO32">
            <v>0</v>
          </cell>
          <cell r="BP32" t="str">
            <v>O</v>
          </cell>
        </row>
        <row r="33">
          <cell r="A33">
            <v>19</v>
          </cell>
          <cell r="B33">
            <v>3</v>
          </cell>
          <cell r="C33">
            <v>180</v>
          </cell>
          <cell r="D33">
            <v>19</v>
          </cell>
          <cell r="E33" t="str">
            <v>DD320</v>
          </cell>
          <cell r="F33" t="str">
            <v>BJ-1G</v>
          </cell>
          <cell r="G33">
            <v>0</v>
          </cell>
          <cell r="H33" t="str">
            <v>5811</v>
          </cell>
          <cell r="I33" t="str">
            <v>01</v>
          </cell>
          <cell r="J33" t="str">
            <v>58327-140N0</v>
          </cell>
          <cell r="K33" t="str">
            <v>INSULATOR MAIN MUFFLER HEAT</v>
          </cell>
          <cell r="L33" t="str">
            <v>*</v>
          </cell>
          <cell r="M33">
            <v>1</v>
          </cell>
          <cell r="N33" t="str">
            <v>1</v>
          </cell>
          <cell r="O33">
            <v>1</v>
          </cell>
          <cell r="P33">
            <v>1</v>
          </cell>
          <cell r="Q33" t="str">
            <v>1</v>
          </cell>
          <cell r="R33">
            <v>8400</v>
          </cell>
          <cell r="S33" t="str">
            <v>LOADS</v>
          </cell>
          <cell r="T33" t="str">
            <v>LOADS</v>
          </cell>
          <cell r="U33">
            <v>0</v>
          </cell>
          <cell r="V33">
            <v>0</v>
          </cell>
          <cell r="W33">
            <v>0</v>
          </cell>
          <cell r="X33">
            <v>0</v>
          </cell>
          <cell r="Y33">
            <v>0</v>
          </cell>
          <cell r="Z33">
            <v>0</v>
          </cell>
          <cell r="AA33" t="str">
            <v>SUBSTITUTE BY</v>
          </cell>
          <cell r="AB33">
            <v>0</v>
          </cell>
          <cell r="AC33">
            <v>0</v>
          </cell>
          <cell r="AD33">
            <v>0</v>
          </cell>
          <cell r="AE33">
            <v>0</v>
          </cell>
          <cell r="AF33">
            <v>0</v>
          </cell>
          <cell r="AG33">
            <v>0</v>
          </cell>
          <cell r="AH33">
            <v>0</v>
          </cell>
          <cell r="AI33">
            <v>4.8000000000000001E-2</v>
          </cell>
          <cell r="AJ33" t="str">
            <v>P5-2</v>
          </cell>
          <cell r="AK33" t="str">
            <v>58327-140N0</v>
          </cell>
          <cell r="AL33">
            <v>202</v>
          </cell>
          <cell r="AM33">
            <v>425964</v>
          </cell>
          <cell r="AN33">
            <v>405.85915999999997</v>
          </cell>
          <cell r="AO33">
            <v>1.6431544939271254</v>
          </cell>
          <cell r="AP33" t="str">
            <v>&lt;&lt;&lt;</v>
          </cell>
          <cell r="AQ33" t="str">
            <v>&lt;&lt;&lt;</v>
          </cell>
          <cell r="AR33" t="str">
            <v>&lt;&lt;&lt;</v>
          </cell>
          <cell r="AS33" t="str">
            <v>&lt;&lt;&lt;</v>
          </cell>
          <cell r="AT33" t="str">
            <v>&lt;&lt;&lt;</v>
          </cell>
          <cell r="AU33" t="str">
            <v>&lt;&lt;&lt;</v>
          </cell>
          <cell r="AV33" t="str">
            <v>&lt;&lt;&lt;</v>
          </cell>
          <cell r="AW33" t="str">
            <v>&lt;&lt;&lt;</v>
          </cell>
          <cell r="AX33" t="str">
            <v>&lt;&lt;&lt;</v>
          </cell>
          <cell r="AY33" t="str">
            <v>&lt;&lt;&lt;</v>
          </cell>
          <cell r="AZ33" t="str">
            <v>&lt;&lt;&lt;</v>
          </cell>
          <cell r="BA33" t="str">
            <v>O</v>
          </cell>
          <cell r="BB33" t="str">
            <v>O</v>
          </cell>
          <cell r="BC33" t="str">
            <v>LOADS</v>
          </cell>
          <cell r="BD33" t="str">
            <v>IMC COMP. COST ALUM. &amp; ALUMZ SHEET VENDOR LOADS</v>
          </cell>
          <cell r="BE33">
            <v>0</v>
          </cell>
          <cell r="BF33">
            <v>0</v>
          </cell>
          <cell r="BG33">
            <v>4</v>
          </cell>
          <cell r="BH33" t="str">
            <v>O</v>
          </cell>
          <cell r="BI33" t="str">
            <v>MIAN TYRE</v>
          </cell>
          <cell r="BJ33" t="str">
            <v>SELECTED VENDOR OMER MINA TYRE</v>
          </cell>
          <cell r="BK33">
            <v>0</v>
          </cell>
          <cell r="BL33">
            <v>1</v>
          </cell>
          <cell r="BM33">
            <v>0</v>
          </cell>
          <cell r="BN33" t="str">
            <v>O</v>
          </cell>
          <cell r="BO33">
            <v>0</v>
          </cell>
          <cell r="BP33" t="str">
            <v>O</v>
          </cell>
        </row>
        <row r="34">
          <cell r="A34">
            <v>20</v>
          </cell>
          <cell r="B34">
            <v>39</v>
          </cell>
          <cell r="C34">
            <v>114</v>
          </cell>
          <cell r="D34">
            <v>20</v>
          </cell>
          <cell r="E34" t="str">
            <v>DD320</v>
          </cell>
          <cell r="F34" t="str">
            <v>BJ-1G</v>
          </cell>
          <cell r="G34">
            <v>0</v>
          </cell>
          <cell r="H34" t="str">
            <v>5835</v>
          </cell>
          <cell r="I34" t="str">
            <v>01</v>
          </cell>
          <cell r="J34" t="str">
            <v>58325-32040-A</v>
          </cell>
          <cell r="K34" t="str">
            <v>COVER RR FLOOR SERVICE HOLE NO.1</v>
          </cell>
          <cell r="L34" t="str">
            <v>*</v>
          </cell>
          <cell r="M34">
            <v>1</v>
          </cell>
          <cell r="N34" t="str">
            <v>1</v>
          </cell>
          <cell r="O34">
            <v>1</v>
          </cell>
          <cell r="P34">
            <v>1</v>
          </cell>
          <cell r="Q34" t="str">
            <v>1</v>
          </cell>
          <cell r="R34">
            <v>8400</v>
          </cell>
          <cell r="S34" t="str">
            <v>LOADS</v>
          </cell>
          <cell r="T34" t="str">
            <v>LOADS</v>
          </cell>
          <cell r="U34">
            <v>0</v>
          </cell>
          <cell r="V34" t="str">
            <v>SHAHEEN</v>
          </cell>
          <cell r="W34">
            <v>0</v>
          </cell>
          <cell r="X34" t="str">
            <v>FEROZ</v>
          </cell>
          <cell r="Y34">
            <v>0</v>
          </cell>
          <cell r="Z34">
            <v>0</v>
          </cell>
          <cell r="AA34">
            <v>0</v>
          </cell>
          <cell r="AB34">
            <v>0</v>
          </cell>
          <cell r="AC34">
            <v>0</v>
          </cell>
          <cell r="AD34">
            <v>0</v>
          </cell>
          <cell r="AE34">
            <v>0</v>
          </cell>
          <cell r="AF34">
            <v>0</v>
          </cell>
          <cell r="AG34">
            <v>0</v>
          </cell>
          <cell r="AH34">
            <v>0</v>
          </cell>
          <cell r="AI34">
            <v>2.845E-2</v>
          </cell>
          <cell r="AJ34" t="str">
            <v>P4-2</v>
          </cell>
          <cell r="AK34" t="str">
            <v>58325-32040-A</v>
          </cell>
          <cell r="AL34" t="str">
            <v>49</v>
          </cell>
          <cell r="AM34" t="str">
            <v>114286</v>
          </cell>
          <cell r="AN34">
            <v>98.706673333333342</v>
          </cell>
          <cell r="AO34">
            <v>1.7849308016877639</v>
          </cell>
          <cell r="AP34" t="str">
            <v>17.86</v>
          </cell>
          <cell r="AQ34" t="str">
            <v>65000</v>
          </cell>
          <cell r="AR34">
            <v>36.522266666666667</v>
          </cell>
          <cell r="AS34">
            <v>0.66043881856540088</v>
          </cell>
          <cell r="AT34" t="str">
            <v>22.16</v>
          </cell>
          <cell r="AU34" t="str">
            <v>165000</v>
          </cell>
          <cell r="AV34">
            <v>47.2836</v>
          </cell>
          <cell r="AW34">
            <v>0.85503797468354437</v>
          </cell>
          <cell r="AX34" t="str">
            <v>&lt;&lt;&lt;</v>
          </cell>
          <cell r="AY34" t="str">
            <v>&lt;&lt;&lt;</v>
          </cell>
          <cell r="AZ34" t="str">
            <v>&lt;&lt;&lt;</v>
          </cell>
          <cell r="BA34" t="str">
            <v>O</v>
          </cell>
          <cell r="BB34" t="str">
            <v>O</v>
          </cell>
          <cell r="BC34" t="str">
            <v>FEROZ</v>
          </cell>
          <cell r="BD34" t="str">
            <v>SELECTED VENDOR OMER SHAHEEN</v>
          </cell>
          <cell r="BE34">
            <v>0</v>
          </cell>
          <cell r="BF34">
            <v>0</v>
          </cell>
          <cell r="BG34">
            <v>2.5</v>
          </cell>
          <cell r="BH34" t="str">
            <v>O</v>
          </cell>
          <cell r="BI34" t="str">
            <v>MIAN TYRE</v>
          </cell>
          <cell r="BJ34" t="str">
            <v>SELECTED VENDOR OMER MINA TYRE</v>
          </cell>
          <cell r="BK34">
            <v>0</v>
          </cell>
          <cell r="BL34">
            <v>1</v>
          </cell>
          <cell r="BM34">
            <v>0</v>
          </cell>
          <cell r="BN34" t="str">
            <v>O</v>
          </cell>
          <cell r="BO34">
            <v>0</v>
          </cell>
          <cell r="BP34" t="str">
            <v>O</v>
          </cell>
        </row>
        <row r="35">
          <cell r="A35">
            <v>21</v>
          </cell>
          <cell r="B35">
            <v>31</v>
          </cell>
          <cell r="C35">
            <v>85</v>
          </cell>
          <cell r="D35">
            <v>21</v>
          </cell>
          <cell r="E35" t="str">
            <v>DD320</v>
          </cell>
          <cell r="F35" t="str">
            <v>BJ-1G</v>
          </cell>
          <cell r="G35">
            <v>0</v>
          </cell>
          <cell r="H35" t="str">
            <v>5860</v>
          </cell>
          <cell r="I35" t="str">
            <v>01</v>
          </cell>
          <cell r="J35" t="str">
            <v>58611-140N0</v>
          </cell>
          <cell r="K35" t="str">
            <v>SHEET FR FLOOR SILENCER NO.1</v>
          </cell>
          <cell r="L35" t="str">
            <v>*</v>
          </cell>
          <cell r="M35" t="str">
            <v>2</v>
          </cell>
          <cell r="N35" t="str">
            <v>2</v>
          </cell>
          <cell r="O35" t="str">
            <v>2</v>
          </cell>
          <cell r="P35" t="str">
            <v>2</v>
          </cell>
          <cell r="Q35" t="str">
            <v>2</v>
          </cell>
          <cell r="R35">
            <v>16800</v>
          </cell>
          <cell r="S35" t="str">
            <v>MIAN TYRE</v>
          </cell>
          <cell r="T35" t="str">
            <v>MIAN TYRE</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6.1789999999999998E-2</v>
          </cell>
          <cell r="AJ35" t="str">
            <v>P4-1</v>
          </cell>
          <cell r="AK35" t="str">
            <v>58611-140N0</v>
          </cell>
          <cell r="AL35" t="str">
            <v>61.84</v>
          </cell>
          <cell r="AM35" t="str">
            <v>4000</v>
          </cell>
          <cell r="AN35">
            <v>121.25306666666667</v>
          </cell>
          <cell r="AO35">
            <v>1.9246518518518518</v>
          </cell>
          <cell r="AP35" t="str">
            <v>&lt;&lt;&lt;</v>
          </cell>
          <cell r="AQ35" t="str">
            <v>&lt;&lt;&lt;</v>
          </cell>
          <cell r="AR35" t="str">
            <v>&lt;&lt;&lt;</v>
          </cell>
          <cell r="AS35" t="str">
            <v>&lt;&lt;&lt;</v>
          </cell>
          <cell r="AT35" t="str">
            <v>&lt;&lt;&lt;</v>
          </cell>
          <cell r="AU35" t="str">
            <v>&lt;&lt;&lt;</v>
          </cell>
          <cell r="AV35" t="str">
            <v>&lt;&lt;&lt;</v>
          </cell>
          <cell r="AW35" t="str">
            <v>&lt;&lt;&lt;</v>
          </cell>
          <cell r="AX35" t="str">
            <v>&lt;&lt;&lt;</v>
          </cell>
          <cell r="AY35" t="str">
            <v>&lt;&lt;&lt;</v>
          </cell>
          <cell r="AZ35" t="str">
            <v>&lt;&lt;&lt;</v>
          </cell>
          <cell r="BA35" t="str">
            <v>O</v>
          </cell>
          <cell r="BB35" t="str">
            <v>O</v>
          </cell>
          <cell r="BC35" t="str">
            <v>MIAN TYRE</v>
          </cell>
          <cell r="BD35" t="str">
            <v>SELECTED VENDOR OMER MINA TYRE</v>
          </cell>
          <cell r="BE35">
            <v>0</v>
          </cell>
          <cell r="BF35">
            <v>0</v>
          </cell>
          <cell r="BG35">
            <v>1</v>
          </cell>
          <cell r="BH35" t="str">
            <v>O</v>
          </cell>
          <cell r="BI35" t="str">
            <v>MIAN TYRE</v>
          </cell>
          <cell r="BJ35" t="str">
            <v>SELECTED VENDOR OMER MINA TYRE</v>
          </cell>
          <cell r="BK35">
            <v>0</v>
          </cell>
          <cell r="BL35">
            <v>1</v>
          </cell>
          <cell r="BM35">
            <v>0</v>
          </cell>
          <cell r="BN35" t="str">
            <v>O</v>
          </cell>
          <cell r="BO35">
            <v>0</v>
          </cell>
          <cell r="BP35" t="str">
            <v>O</v>
          </cell>
        </row>
        <row r="36">
          <cell r="A36">
            <v>22</v>
          </cell>
          <cell r="B36">
            <v>32</v>
          </cell>
          <cell r="C36">
            <v>86</v>
          </cell>
          <cell r="D36">
            <v>22</v>
          </cell>
          <cell r="E36" t="str">
            <v>DD320</v>
          </cell>
          <cell r="F36" t="str">
            <v>BJ-1G</v>
          </cell>
          <cell r="G36">
            <v>0</v>
          </cell>
          <cell r="H36" t="str">
            <v>5860</v>
          </cell>
          <cell r="I36" t="str">
            <v>01</v>
          </cell>
          <cell r="J36" t="str">
            <v>58612-140N0</v>
          </cell>
          <cell r="K36" t="str">
            <v>SHEET FR FLOOR SILENCER NO.2</v>
          </cell>
          <cell r="L36" t="str">
            <v>*</v>
          </cell>
          <cell r="M36" t="str">
            <v>2</v>
          </cell>
          <cell r="N36" t="str">
            <v>2</v>
          </cell>
          <cell r="O36" t="str">
            <v>2</v>
          </cell>
          <cell r="P36" t="str">
            <v>2</v>
          </cell>
          <cell r="Q36" t="str">
            <v>2</v>
          </cell>
          <cell r="R36">
            <v>16800</v>
          </cell>
          <cell r="S36" t="str">
            <v>MIAN TYRE</v>
          </cell>
          <cell r="T36" t="str">
            <v>MIAN TYRE</v>
          </cell>
          <cell r="U36">
            <v>0</v>
          </cell>
          <cell r="V36">
            <v>0</v>
          </cell>
          <cell r="W36">
            <v>0</v>
          </cell>
          <cell r="X36">
            <v>0</v>
          </cell>
          <cell r="Y36">
            <v>0</v>
          </cell>
          <cell r="Z36">
            <v>0</v>
          </cell>
          <cell r="AA36">
            <v>0</v>
          </cell>
          <cell r="AB36">
            <v>0</v>
          </cell>
          <cell r="AC36" t="str">
            <v>DWG NOT AVAILABLE</v>
          </cell>
          <cell r="AD36">
            <v>0</v>
          </cell>
          <cell r="AE36">
            <v>0</v>
          </cell>
          <cell r="AF36">
            <v>0</v>
          </cell>
          <cell r="AG36">
            <v>0</v>
          </cell>
          <cell r="AH36">
            <v>0</v>
          </cell>
          <cell r="AI36" t="str">
            <v>INCL</v>
          </cell>
          <cell r="AJ36" t="str">
            <v>P4-1</v>
          </cell>
          <cell r="AK36" t="str">
            <v>58612-140N0</v>
          </cell>
          <cell r="AL36" t="str">
            <v>58.25</v>
          </cell>
          <cell r="AM36" t="str">
            <v>4000</v>
          </cell>
          <cell r="AN36">
            <v>114.21666666666667</v>
          </cell>
          <cell r="AO36">
            <v>2.7522088353413654</v>
          </cell>
          <cell r="AP36" t="str">
            <v>&lt;&lt;&lt;</v>
          </cell>
          <cell r="AQ36" t="str">
            <v>&lt;&lt;&lt;</v>
          </cell>
          <cell r="AR36" t="str">
            <v>&lt;&lt;&lt;</v>
          </cell>
          <cell r="AS36" t="str">
            <v>&lt;&lt;&lt;</v>
          </cell>
          <cell r="AT36" t="str">
            <v>&lt;&lt;&lt;</v>
          </cell>
          <cell r="AU36" t="str">
            <v>&lt;&lt;&lt;</v>
          </cell>
          <cell r="AV36" t="str">
            <v>&lt;&lt;&lt;</v>
          </cell>
          <cell r="AW36" t="str">
            <v>&lt;&lt;&lt;</v>
          </cell>
          <cell r="AX36" t="str">
            <v>&lt;&lt;&lt;</v>
          </cell>
          <cell r="AY36" t="str">
            <v>&lt;&lt;&lt;</v>
          </cell>
          <cell r="AZ36" t="str">
            <v>&lt;&lt;&lt;</v>
          </cell>
          <cell r="BA36" t="str">
            <v>O</v>
          </cell>
          <cell r="BB36" t="str">
            <v>O</v>
          </cell>
          <cell r="BC36" t="str">
            <v>MIAN TYRE</v>
          </cell>
          <cell r="BD36" t="str">
            <v>SELECTED VENDOR OMER MINA TYRE</v>
          </cell>
          <cell r="BE36">
            <v>0</v>
          </cell>
          <cell r="BF36">
            <v>0</v>
          </cell>
          <cell r="BG36">
            <v>1</v>
          </cell>
          <cell r="BH36" t="str">
            <v>O</v>
          </cell>
          <cell r="BI36" t="str">
            <v>MIAN TYRE</v>
          </cell>
          <cell r="BJ36" t="str">
            <v>SELECTED VENDOR OMER MINA TYRE</v>
          </cell>
          <cell r="BK36">
            <v>0</v>
          </cell>
          <cell r="BL36">
            <v>1</v>
          </cell>
          <cell r="BM36">
            <v>0</v>
          </cell>
          <cell r="BN36" t="str">
            <v>O</v>
          </cell>
          <cell r="BO36">
            <v>0</v>
          </cell>
          <cell r="BP36" t="str">
            <v>O</v>
          </cell>
        </row>
        <row r="37">
          <cell r="A37">
            <v>23</v>
          </cell>
          <cell r="B37">
            <v>33</v>
          </cell>
          <cell r="C37">
            <v>87</v>
          </cell>
          <cell r="D37">
            <v>23</v>
          </cell>
          <cell r="E37" t="str">
            <v>DD320</v>
          </cell>
          <cell r="F37" t="str">
            <v>BJ-1G</v>
          </cell>
          <cell r="G37">
            <v>0</v>
          </cell>
          <cell r="H37" t="str">
            <v>5860</v>
          </cell>
          <cell r="I37" t="str">
            <v>01</v>
          </cell>
          <cell r="J37" t="str">
            <v>58614-140N0</v>
          </cell>
          <cell r="K37" t="str">
            <v>SHEET CTR FLOOR SILENCER</v>
          </cell>
          <cell r="L37" t="str">
            <v>*</v>
          </cell>
          <cell r="M37" t="str">
            <v>2</v>
          </cell>
          <cell r="N37" t="str">
            <v>2</v>
          </cell>
          <cell r="O37" t="str">
            <v>2</v>
          </cell>
          <cell r="P37" t="str">
            <v>2</v>
          </cell>
          <cell r="Q37" t="str">
            <v>2</v>
          </cell>
          <cell r="R37">
            <v>16800</v>
          </cell>
          <cell r="S37" t="str">
            <v>MIAN TYRE</v>
          </cell>
          <cell r="T37" t="str">
            <v>MIAN TYRE</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t="str">
            <v>INCL</v>
          </cell>
          <cell r="AJ37" t="str">
            <v>P4-1</v>
          </cell>
          <cell r="AK37" t="str">
            <v>58614-140N0</v>
          </cell>
          <cell r="AL37" t="str">
            <v>66.79</v>
          </cell>
          <cell r="AM37" t="str">
            <v>4000</v>
          </cell>
          <cell r="AN37">
            <v>130.95506666666665</v>
          </cell>
          <cell r="AO37">
            <v>2.5931696369636961</v>
          </cell>
          <cell r="AP37" t="str">
            <v>&lt;&lt;&lt;</v>
          </cell>
          <cell r="AQ37" t="str">
            <v>&lt;&lt;&lt;</v>
          </cell>
          <cell r="AR37" t="str">
            <v>&lt;&lt;&lt;</v>
          </cell>
          <cell r="AS37" t="str">
            <v>&lt;&lt;&lt;</v>
          </cell>
          <cell r="AT37" t="str">
            <v>&lt;&lt;&lt;</v>
          </cell>
          <cell r="AU37" t="str">
            <v>&lt;&lt;&lt;</v>
          </cell>
          <cell r="AV37" t="str">
            <v>&lt;&lt;&lt;</v>
          </cell>
          <cell r="AW37" t="str">
            <v>&lt;&lt;&lt;</v>
          </cell>
          <cell r="AX37" t="str">
            <v>&lt;&lt;&lt;</v>
          </cell>
          <cell r="AY37" t="str">
            <v>&lt;&lt;&lt;</v>
          </cell>
          <cell r="AZ37" t="str">
            <v>&lt;&lt;&lt;</v>
          </cell>
          <cell r="BA37" t="str">
            <v>O</v>
          </cell>
          <cell r="BB37" t="str">
            <v>O</v>
          </cell>
          <cell r="BC37" t="str">
            <v>MIAN TYRE</v>
          </cell>
          <cell r="BD37" t="str">
            <v>SELECTED VENDOR OMER MINA TYRE</v>
          </cell>
          <cell r="BE37">
            <v>0</v>
          </cell>
          <cell r="BF37">
            <v>0</v>
          </cell>
          <cell r="BG37">
            <v>1</v>
          </cell>
          <cell r="BH37" t="str">
            <v>O</v>
          </cell>
          <cell r="BI37" t="str">
            <v>MIAN TYRE</v>
          </cell>
          <cell r="BJ37" t="str">
            <v>SELECTED VENDOR OMER MINA TYRE</v>
          </cell>
          <cell r="BK37">
            <v>0</v>
          </cell>
          <cell r="BL37">
            <v>1</v>
          </cell>
          <cell r="BM37">
            <v>0</v>
          </cell>
          <cell r="BN37" t="str">
            <v>O</v>
          </cell>
          <cell r="BO37">
            <v>0</v>
          </cell>
          <cell r="BP37" t="str">
            <v>O</v>
          </cell>
        </row>
        <row r="38">
          <cell r="A38">
            <v>24</v>
          </cell>
          <cell r="B38">
            <v>34</v>
          </cell>
          <cell r="C38">
            <v>88</v>
          </cell>
          <cell r="D38">
            <v>24</v>
          </cell>
          <cell r="E38" t="str">
            <v>DD320</v>
          </cell>
          <cell r="F38" t="str">
            <v>BJ-1G</v>
          </cell>
          <cell r="G38">
            <v>0</v>
          </cell>
          <cell r="H38" t="str">
            <v>5860</v>
          </cell>
          <cell r="I38" t="str">
            <v>01</v>
          </cell>
          <cell r="J38" t="str">
            <v>58644-140N0</v>
          </cell>
          <cell r="K38" t="str">
            <v>SHEET CTR FLOOR SILENCER RR UPR</v>
          </cell>
          <cell r="L38" t="str">
            <v>*</v>
          </cell>
          <cell r="M38">
            <v>1</v>
          </cell>
          <cell r="N38" t="str">
            <v>1</v>
          </cell>
          <cell r="O38">
            <v>1</v>
          </cell>
          <cell r="P38">
            <v>1</v>
          </cell>
          <cell r="Q38" t="str">
            <v>1</v>
          </cell>
          <cell r="R38">
            <v>8400</v>
          </cell>
          <cell r="S38" t="str">
            <v>MIAN TYRE</v>
          </cell>
          <cell r="T38" t="str">
            <v>MIAN TYRE</v>
          </cell>
          <cell r="U38">
            <v>0</v>
          </cell>
          <cell r="V38" t="str">
            <v>MERAJ</v>
          </cell>
          <cell r="W38">
            <v>0</v>
          </cell>
          <cell r="X38">
            <v>0</v>
          </cell>
          <cell r="Y38">
            <v>0</v>
          </cell>
          <cell r="Z38">
            <v>0</v>
          </cell>
          <cell r="AA38">
            <v>0</v>
          </cell>
          <cell r="AB38">
            <v>0</v>
          </cell>
          <cell r="AC38" t="str">
            <v>DWG NOT AVAILABLE</v>
          </cell>
          <cell r="AD38">
            <v>0</v>
          </cell>
          <cell r="AE38">
            <v>0</v>
          </cell>
          <cell r="AF38">
            <v>0</v>
          </cell>
          <cell r="AG38">
            <v>0</v>
          </cell>
          <cell r="AH38">
            <v>0</v>
          </cell>
          <cell r="AI38" t="str">
            <v>INCL</v>
          </cell>
          <cell r="AJ38" t="str">
            <v>P4-1</v>
          </cell>
          <cell r="AK38" t="str">
            <v>58644-140N0</v>
          </cell>
          <cell r="AL38" t="str">
            <v>96.36</v>
          </cell>
          <cell r="AM38" t="str">
            <v>550000</v>
          </cell>
          <cell r="AN38">
            <v>0</v>
          </cell>
          <cell r="AO38">
            <v>0</v>
          </cell>
          <cell r="AP38" t="str">
            <v>&lt;&lt;&lt;</v>
          </cell>
          <cell r="AQ38" t="str">
            <v>&lt;&lt;&lt;</v>
          </cell>
          <cell r="AR38" t="str">
            <v>&lt;&lt;&lt;</v>
          </cell>
          <cell r="AS38" t="str">
            <v>&lt;&lt;&lt;</v>
          </cell>
          <cell r="AT38" t="str">
            <v>&lt;&lt;&lt;</v>
          </cell>
          <cell r="AU38" t="str">
            <v>&lt;&lt;&lt;</v>
          </cell>
          <cell r="AV38" t="str">
            <v>&lt;&lt;&lt;</v>
          </cell>
          <cell r="AW38" t="str">
            <v>&lt;&lt;&lt;</v>
          </cell>
          <cell r="AX38" t="str">
            <v>&lt;&lt;&lt;</v>
          </cell>
          <cell r="AY38" t="str">
            <v>&lt;&lt;&lt;</v>
          </cell>
          <cell r="AZ38" t="str">
            <v>&lt;&lt;&lt;</v>
          </cell>
          <cell r="BA38" t="str">
            <v>O</v>
          </cell>
          <cell r="BB38" t="str">
            <v>O</v>
          </cell>
          <cell r="BC38" t="str">
            <v>MIAN TYRE</v>
          </cell>
          <cell r="BD38" t="str">
            <v>SELECTED VENDOR OMER MINA TYRE</v>
          </cell>
          <cell r="BE38">
            <v>0</v>
          </cell>
          <cell r="BF38">
            <v>0</v>
          </cell>
          <cell r="BG38">
            <v>1</v>
          </cell>
          <cell r="BH38" t="str">
            <v>O</v>
          </cell>
          <cell r="BI38" t="str">
            <v>MERAJ</v>
          </cell>
          <cell r="BJ38" t="str">
            <v>SELECTED VENDOR OMER MERAJ</v>
          </cell>
          <cell r="BK38">
            <v>0</v>
          </cell>
          <cell r="BL38">
            <v>3</v>
          </cell>
          <cell r="BM38">
            <v>0</v>
          </cell>
          <cell r="BN38" t="str">
            <v>O</v>
          </cell>
          <cell r="BO38">
            <v>0</v>
          </cell>
          <cell r="BP38" t="str">
            <v>O</v>
          </cell>
        </row>
        <row r="39">
          <cell r="A39">
            <v>25</v>
          </cell>
          <cell r="B39">
            <v>35</v>
          </cell>
          <cell r="C39">
            <v>89</v>
          </cell>
          <cell r="D39">
            <v>25</v>
          </cell>
          <cell r="E39" t="str">
            <v>DD320</v>
          </cell>
          <cell r="F39" t="str">
            <v>BJ-1G</v>
          </cell>
          <cell r="G39">
            <v>0</v>
          </cell>
          <cell r="H39" t="str">
            <v>5860</v>
          </cell>
          <cell r="I39" t="str">
            <v>01</v>
          </cell>
          <cell r="J39" t="str">
            <v>58653-140N0</v>
          </cell>
          <cell r="K39" t="str">
            <v>SHEET RR FLOOR SILENCER NO.2</v>
          </cell>
          <cell r="L39" t="str">
            <v>*</v>
          </cell>
          <cell r="M39">
            <v>1</v>
          </cell>
          <cell r="N39" t="str">
            <v>1</v>
          </cell>
          <cell r="O39">
            <v>1</v>
          </cell>
          <cell r="P39">
            <v>1</v>
          </cell>
          <cell r="Q39" t="str">
            <v>1</v>
          </cell>
          <cell r="R39">
            <v>8400</v>
          </cell>
          <cell r="S39" t="str">
            <v>MIAN TYRE</v>
          </cell>
          <cell r="T39" t="str">
            <v>MIAN TYRE</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t="str">
            <v>INCL</v>
          </cell>
          <cell r="AJ39" t="str">
            <v>P4-1</v>
          </cell>
          <cell r="AK39" t="str">
            <v>58653-140N0</v>
          </cell>
          <cell r="AL39" t="str">
            <v>77.80</v>
          </cell>
          <cell r="AM39" t="str">
            <v>4000</v>
          </cell>
          <cell r="AN39">
            <v>152.58133333333333</v>
          </cell>
          <cell r="AO39">
            <v>1.4813721682847896</v>
          </cell>
          <cell r="AP39" t="str">
            <v>&lt;&lt;&lt;</v>
          </cell>
          <cell r="AQ39" t="str">
            <v>&lt;&lt;&lt;</v>
          </cell>
          <cell r="AR39" t="str">
            <v>&lt;&lt;&lt;</v>
          </cell>
          <cell r="AS39" t="str">
            <v>&lt;&lt;&lt;</v>
          </cell>
          <cell r="AT39" t="str">
            <v>&lt;&lt;&lt;</v>
          </cell>
          <cell r="AU39" t="str">
            <v>&lt;&lt;&lt;</v>
          </cell>
          <cell r="AV39" t="str">
            <v>&lt;&lt;&lt;</v>
          </cell>
          <cell r="AW39" t="str">
            <v>&lt;&lt;&lt;</v>
          </cell>
          <cell r="AX39" t="str">
            <v>&lt;&lt;&lt;</v>
          </cell>
          <cell r="AY39" t="str">
            <v>&lt;&lt;&lt;</v>
          </cell>
          <cell r="AZ39" t="str">
            <v>&lt;&lt;&lt;</v>
          </cell>
          <cell r="BA39" t="str">
            <v>O</v>
          </cell>
          <cell r="BB39" t="str">
            <v>O</v>
          </cell>
          <cell r="BC39" t="str">
            <v>MIAN TYRE</v>
          </cell>
          <cell r="BD39" t="str">
            <v>SELECTED VENDOR OMER MINA TYRE</v>
          </cell>
          <cell r="BE39">
            <v>0</v>
          </cell>
          <cell r="BF39">
            <v>0</v>
          </cell>
          <cell r="BG39">
            <v>1</v>
          </cell>
          <cell r="BH39" t="str">
            <v>O</v>
          </cell>
          <cell r="BI39" t="str">
            <v>MEHRAN COMMERCIAL</v>
          </cell>
          <cell r="BJ39" t="str">
            <v>SELECTED VENDOR OMER MEHRAN COMMERCIAL</v>
          </cell>
          <cell r="BK39">
            <v>0</v>
          </cell>
          <cell r="BL39">
            <v>0</v>
          </cell>
          <cell r="BM39">
            <v>0</v>
          </cell>
          <cell r="BN39" t="str">
            <v>O</v>
          </cell>
          <cell r="BO39">
            <v>0</v>
          </cell>
          <cell r="BP39" t="str">
            <v>O</v>
          </cell>
        </row>
        <row r="40">
          <cell r="A40">
            <v>26</v>
          </cell>
          <cell r="B40">
            <v>82</v>
          </cell>
          <cell r="C40">
            <v>342</v>
          </cell>
          <cell r="D40">
            <v>26</v>
          </cell>
          <cell r="E40" t="str">
            <v>DD320</v>
          </cell>
          <cell r="F40" t="str">
            <v>BJ-1G</v>
          </cell>
          <cell r="G40">
            <v>0</v>
          </cell>
          <cell r="H40" t="str">
            <v>6290</v>
          </cell>
          <cell r="I40" t="str">
            <v>01</v>
          </cell>
          <cell r="J40" t="str">
            <v>62940-33040</v>
          </cell>
          <cell r="K40" t="str">
            <v>DUCT ASSY,QUATER VENT,LH</v>
          </cell>
          <cell r="L40" t="str">
            <v>*</v>
          </cell>
          <cell r="M40">
            <v>1</v>
          </cell>
          <cell r="N40" t="str">
            <v>1</v>
          </cell>
          <cell r="O40">
            <v>1</v>
          </cell>
          <cell r="P40">
            <v>1</v>
          </cell>
          <cell r="Q40" t="str">
            <v>1</v>
          </cell>
          <cell r="R40">
            <v>8400</v>
          </cell>
          <cell r="S40" t="str">
            <v>THERMOSOLE</v>
          </cell>
          <cell r="T40" t="str">
            <v>THERMOSOLE</v>
          </cell>
          <cell r="U40">
            <v>0</v>
          </cell>
          <cell r="V40" t="str">
            <v>MERAJ</v>
          </cell>
          <cell r="W40">
            <v>0</v>
          </cell>
          <cell r="X40">
            <v>0</v>
          </cell>
          <cell r="Y40">
            <v>0</v>
          </cell>
          <cell r="Z40">
            <v>0</v>
          </cell>
          <cell r="AA40">
            <v>0</v>
          </cell>
          <cell r="AB40">
            <v>0</v>
          </cell>
          <cell r="AC40">
            <v>0</v>
          </cell>
          <cell r="AD40">
            <v>0</v>
          </cell>
          <cell r="AE40">
            <v>0</v>
          </cell>
          <cell r="AF40">
            <v>0</v>
          </cell>
          <cell r="AG40">
            <v>0</v>
          </cell>
          <cell r="AH40">
            <v>0</v>
          </cell>
          <cell r="AI40">
            <v>6.4240000000000005E-2</v>
          </cell>
          <cell r="AJ40" t="str">
            <v>P7-4</v>
          </cell>
          <cell r="AK40" t="str">
            <v>62940-33040</v>
          </cell>
          <cell r="AL40" t="str">
            <v>96.36</v>
          </cell>
          <cell r="AM40" t="str">
            <v>550000</v>
          </cell>
          <cell r="AN40">
            <v>201.69893333333334</v>
          </cell>
          <cell r="AO40">
            <v>0.91681333333333337</v>
          </cell>
          <cell r="AP40" t="str">
            <v>37.34</v>
          </cell>
          <cell r="AQ40" t="str">
            <v>212000</v>
          </cell>
          <cell r="AR40">
            <v>78.133066666666679</v>
          </cell>
          <cell r="AS40">
            <v>0.35515030303030309</v>
          </cell>
          <cell r="AT40" t="str">
            <v>&lt;&lt;&lt;</v>
          </cell>
          <cell r="AU40" t="str">
            <v>&lt;&lt;&lt;</v>
          </cell>
          <cell r="AV40" t="str">
            <v>&lt;&lt;&lt;</v>
          </cell>
          <cell r="AW40" t="str">
            <v>&lt;&lt;&lt;</v>
          </cell>
          <cell r="AX40" t="str">
            <v>&lt;&lt;&lt;</v>
          </cell>
          <cell r="AY40" t="str">
            <v>&lt;&lt;&lt;</v>
          </cell>
          <cell r="AZ40" t="str">
            <v>&lt;&lt;&lt;</v>
          </cell>
          <cell r="BA40" t="str">
            <v>O</v>
          </cell>
          <cell r="BB40" t="str">
            <v>O</v>
          </cell>
          <cell r="BC40" t="str">
            <v>MERAJ</v>
          </cell>
          <cell r="BD40" t="str">
            <v>SELECTED VENDOR OMER MERAJ</v>
          </cell>
          <cell r="BE40">
            <v>0</v>
          </cell>
          <cell r="BF40">
            <v>0</v>
          </cell>
          <cell r="BG40">
            <v>3</v>
          </cell>
          <cell r="BH40" t="str">
            <v>O</v>
          </cell>
          <cell r="BI40" t="str">
            <v>MEHRAN COMMERCIAL</v>
          </cell>
          <cell r="BJ40" t="str">
            <v>SELECTED VENDOR OMER MEHRAN COMMERCIAL</v>
          </cell>
          <cell r="BK40">
            <v>0</v>
          </cell>
          <cell r="BL40">
            <v>0</v>
          </cell>
          <cell r="BM40">
            <v>0</v>
          </cell>
          <cell r="BN40" t="str">
            <v>O</v>
          </cell>
          <cell r="BO40">
            <v>0</v>
          </cell>
          <cell r="BP40" t="str">
            <v>O</v>
          </cell>
        </row>
        <row r="41">
          <cell r="A41">
            <v>27</v>
          </cell>
          <cell r="B41">
            <v>21</v>
          </cell>
          <cell r="C41">
            <v>16</v>
          </cell>
          <cell r="D41">
            <v>27</v>
          </cell>
          <cell r="E41" t="str">
            <v>DD320</v>
          </cell>
          <cell r="F41" t="str">
            <v>BJ-1G</v>
          </cell>
          <cell r="G41">
            <v>0</v>
          </cell>
          <cell r="H41" t="str">
            <v>6780</v>
          </cell>
          <cell r="I41" t="str">
            <v>03</v>
          </cell>
          <cell r="J41" t="str">
            <v>67831-140N0</v>
          </cell>
          <cell r="K41" t="str">
            <v>COVER FR DOOR SERVICE HOLE RH</v>
          </cell>
          <cell r="L41" t="str">
            <v>*</v>
          </cell>
          <cell r="M41">
            <v>1</v>
          </cell>
          <cell r="N41" t="str">
            <v>1</v>
          </cell>
          <cell r="O41">
            <v>1</v>
          </cell>
          <cell r="P41">
            <v>1</v>
          </cell>
          <cell r="Q41" t="str">
            <v>1</v>
          </cell>
          <cell r="R41">
            <v>8400</v>
          </cell>
          <cell r="S41" t="str">
            <v>MEHRAN COMM.</v>
          </cell>
          <cell r="T41" t="str">
            <v>MEHRAN COMM.</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2.325E-2</v>
          </cell>
          <cell r="AJ41" t="str">
            <v>P1</v>
          </cell>
          <cell r="AK41" t="str">
            <v>67831-140N0</v>
          </cell>
          <cell r="AL41" t="str">
            <v>94.75</v>
          </cell>
          <cell r="AM41" t="str">
            <v>60000</v>
          </cell>
          <cell r="AN41">
            <v>186.83</v>
          </cell>
          <cell r="AO41">
            <v>0.93414999999999992</v>
          </cell>
          <cell r="AP41" t="str">
            <v>&lt;&lt;&lt;</v>
          </cell>
          <cell r="AQ41" t="str">
            <v>&lt;&lt;&lt;</v>
          </cell>
          <cell r="AR41" t="str">
            <v>&lt;&lt;&lt;</v>
          </cell>
          <cell r="AS41" t="str">
            <v>&lt;&lt;&lt;</v>
          </cell>
          <cell r="AT41" t="str">
            <v>&lt;&lt;&lt;</v>
          </cell>
          <cell r="AU41" t="str">
            <v>&lt;&lt;&lt;</v>
          </cell>
          <cell r="AV41" t="str">
            <v>&lt;&lt;&lt;</v>
          </cell>
          <cell r="AW41" t="str">
            <v>&lt;&lt;&lt;</v>
          </cell>
          <cell r="AX41" t="str">
            <v>&lt;&lt;&lt;</v>
          </cell>
          <cell r="AY41" t="str">
            <v>&lt;&lt;&lt;</v>
          </cell>
          <cell r="AZ41" t="str">
            <v>&lt;&lt;&lt;</v>
          </cell>
          <cell r="BA41" t="str">
            <v>O</v>
          </cell>
          <cell r="BB41" t="str">
            <v>O</v>
          </cell>
          <cell r="BC41" t="str">
            <v>MEHRAN COMMERCIAL</v>
          </cell>
          <cell r="BD41" t="str">
            <v>SELECTED VENDOR OMER MEHRAN COMMERCIAL</v>
          </cell>
          <cell r="BE41">
            <v>0</v>
          </cell>
          <cell r="BF41">
            <v>0</v>
          </cell>
          <cell r="BG41" t="str">
            <v>O</v>
          </cell>
          <cell r="BH41" t="str">
            <v>O</v>
          </cell>
          <cell r="BI41" t="str">
            <v>MEHRAN COMMERCIAL</v>
          </cell>
          <cell r="BJ41" t="str">
            <v>SELECTED VENDOR OMER MEHRAN COMMERCIAL</v>
          </cell>
          <cell r="BK41">
            <v>0</v>
          </cell>
          <cell r="BL41">
            <v>0</v>
          </cell>
          <cell r="BM41">
            <v>0</v>
          </cell>
          <cell r="BN41" t="str">
            <v>O</v>
          </cell>
          <cell r="BO41">
            <v>0</v>
          </cell>
          <cell r="BP41" t="str">
            <v>O</v>
          </cell>
        </row>
        <row r="42">
          <cell r="A42">
            <v>28</v>
          </cell>
          <cell r="B42">
            <v>22</v>
          </cell>
          <cell r="C42">
            <v>17</v>
          </cell>
          <cell r="D42">
            <v>28</v>
          </cell>
          <cell r="E42" t="str">
            <v>DD320</v>
          </cell>
          <cell r="F42" t="str">
            <v>BJ-1G</v>
          </cell>
          <cell r="G42">
            <v>0</v>
          </cell>
          <cell r="H42" t="str">
            <v>6780</v>
          </cell>
          <cell r="I42" t="str">
            <v>03</v>
          </cell>
          <cell r="J42" t="str">
            <v>67832-140N0</v>
          </cell>
          <cell r="K42" t="str">
            <v>COVER FR DOOR SERVICE HOLE LH</v>
          </cell>
          <cell r="L42" t="str">
            <v>*</v>
          </cell>
          <cell r="M42">
            <v>1</v>
          </cell>
          <cell r="N42" t="str">
            <v>1</v>
          </cell>
          <cell r="O42">
            <v>1</v>
          </cell>
          <cell r="P42">
            <v>1</v>
          </cell>
          <cell r="Q42" t="str">
            <v>1</v>
          </cell>
          <cell r="R42">
            <v>8400</v>
          </cell>
          <cell r="S42" t="str">
            <v>MEHRAN COMM.</v>
          </cell>
          <cell r="T42" t="str">
            <v>MEHRAN COMM.</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t="str">
            <v>INCL</v>
          </cell>
          <cell r="AJ42" t="str">
            <v>P1</v>
          </cell>
          <cell r="AK42" t="str">
            <v>67832-140N0</v>
          </cell>
          <cell r="AL42" t="str">
            <v>27とｾｯﾄ</v>
          </cell>
          <cell r="AM42" t="str">
            <v>27とｾｯﾄ</v>
          </cell>
          <cell r="AN42" t="str">
            <v>27とｾｯﾄ</v>
          </cell>
          <cell r="AO42" t="str">
            <v>27とｾｯﾄ</v>
          </cell>
          <cell r="AP42" t="str">
            <v>&lt;&lt;&lt;</v>
          </cell>
          <cell r="AQ42" t="str">
            <v>&lt;&lt;&lt;</v>
          </cell>
          <cell r="AR42" t="str">
            <v>&lt;&lt;&lt;</v>
          </cell>
          <cell r="AS42" t="str">
            <v>&lt;&lt;&lt;</v>
          </cell>
          <cell r="AT42" t="str">
            <v>&lt;&lt;&lt;</v>
          </cell>
          <cell r="AU42" t="str">
            <v>&lt;&lt;&lt;</v>
          </cell>
          <cell r="AV42" t="str">
            <v>&lt;&lt;&lt;</v>
          </cell>
          <cell r="AW42" t="str">
            <v>&lt;&lt;&lt;</v>
          </cell>
          <cell r="AX42" t="str">
            <v>&lt;&lt;&lt;</v>
          </cell>
          <cell r="AY42" t="str">
            <v>&lt;&lt;&lt;</v>
          </cell>
          <cell r="AZ42" t="str">
            <v>&lt;&lt;&lt;</v>
          </cell>
          <cell r="BA42" t="str">
            <v>O</v>
          </cell>
          <cell r="BB42" t="str">
            <v>O</v>
          </cell>
          <cell r="BC42" t="str">
            <v>MEHRAN COMMERCIAL</v>
          </cell>
          <cell r="BD42" t="str">
            <v>SELECTED VENDOR OMER MEHRAN COMMERCIAL</v>
          </cell>
          <cell r="BE42">
            <v>0</v>
          </cell>
          <cell r="BF42">
            <v>0</v>
          </cell>
          <cell r="BG42" t="str">
            <v>O</v>
          </cell>
          <cell r="BH42" t="str">
            <v>O</v>
          </cell>
          <cell r="BI42" t="str">
            <v>MEHRAN COMMERCIAL</v>
          </cell>
          <cell r="BJ42" t="str">
            <v>SELECTED VENDOR OMER MEHRAN COMMERCIAL</v>
          </cell>
          <cell r="BK42">
            <v>0</v>
          </cell>
          <cell r="BL42">
            <v>0</v>
          </cell>
          <cell r="BM42">
            <v>0</v>
          </cell>
          <cell r="BN42" t="str">
            <v>O</v>
          </cell>
          <cell r="BO42">
            <v>0</v>
          </cell>
          <cell r="BP42" t="str">
            <v>O</v>
          </cell>
        </row>
        <row r="43">
          <cell r="A43">
            <v>29</v>
          </cell>
          <cell r="B43">
            <v>23</v>
          </cell>
          <cell r="C43">
            <v>18</v>
          </cell>
          <cell r="D43">
            <v>29</v>
          </cell>
          <cell r="E43" t="str">
            <v>DD320</v>
          </cell>
          <cell r="F43" t="str">
            <v>BJ-1G</v>
          </cell>
          <cell r="G43">
            <v>0</v>
          </cell>
          <cell r="H43" t="str">
            <v>6780</v>
          </cell>
          <cell r="I43" t="str">
            <v>03</v>
          </cell>
          <cell r="J43" t="str">
            <v>67841-140N0</v>
          </cell>
          <cell r="K43" t="str">
            <v>COVER RR DOOR SERVICE HOLE RH</v>
          </cell>
          <cell r="L43" t="str">
            <v>*</v>
          </cell>
          <cell r="M43">
            <v>2</v>
          </cell>
          <cell r="N43">
            <v>2</v>
          </cell>
          <cell r="O43">
            <v>2</v>
          </cell>
          <cell r="P43">
            <v>2</v>
          </cell>
          <cell r="Q43">
            <v>2</v>
          </cell>
          <cell r="R43">
            <v>16800</v>
          </cell>
          <cell r="S43" t="str">
            <v>MEHRAN COMM.</v>
          </cell>
          <cell r="T43" t="str">
            <v>MEHRAN COMM.</v>
          </cell>
          <cell r="U43">
            <v>0</v>
          </cell>
          <cell r="V43" t="str">
            <v>SHAHEEN</v>
          </cell>
          <cell r="W43">
            <v>0</v>
          </cell>
          <cell r="X43">
            <v>0</v>
          </cell>
          <cell r="Y43">
            <v>0</v>
          </cell>
          <cell r="Z43">
            <v>0</v>
          </cell>
          <cell r="AA43">
            <v>0</v>
          </cell>
          <cell r="AB43">
            <v>0</v>
          </cell>
          <cell r="AC43" t="str">
            <v>PART NO UNCLEAR</v>
          </cell>
          <cell r="AD43">
            <v>0</v>
          </cell>
          <cell r="AE43">
            <v>0</v>
          </cell>
          <cell r="AF43">
            <v>0</v>
          </cell>
          <cell r="AG43">
            <v>0</v>
          </cell>
          <cell r="AH43">
            <v>0</v>
          </cell>
          <cell r="AI43" t="str">
            <v>INCL</v>
          </cell>
          <cell r="AJ43" t="str">
            <v>P1</v>
          </cell>
          <cell r="AK43" t="str">
            <v>67841-140N0</v>
          </cell>
          <cell r="AL43" t="str">
            <v>27とｾｯﾄ</v>
          </cell>
          <cell r="AM43" t="str">
            <v>27とｾｯﾄ</v>
          </cell>
          <cell r="AN43" t="str">
            <v>27とｾｯﾄ</v>
          </cell>
          <cell r="AO43" t="str">
            <v>27とｾｯﾄ</v>
          </cell>
          <cell r="AP43" t="str">
            <v>&lt;&lt;&lt;</v>
          </cell>
          <cell r="AQ43" t="str">
            <v>&lt;&lt;&lt;</v>
          </cell>
          <cell r="AR43" t="str">
            <v>&lt;&lt;&lt;</v>
          </cell>
          <cell r="AS43" t="str">
            <v>&lt;&lt;&lt;</v>
          </cell>
          <cell r="AT43" t="str">
            <v>&lt;&lt;&lt;</v>
          </cell>
          <cell r="AU43" t="str">
            <v>&lt;&lt;&lt;</v>
          </cell>
          <cell r="AV43" t="str">
            <v>&lt;&lt;&lt;</v>
          </cell>
          <cell r="AW43" t="str">
            <v>&lt;&lt;&lt;</v>
          </cell>
          <cell r="AX43" t="str">
            <v>&lt;&lt;&lt;</v>
          </cell>
          <cell r="AY43" t="str">
            <v>&lt;&lt;&lt;</v>
          </cell>
          <cell r="AZ43" t="str">
            <v>&lt;&lt;&lt;</v>
          </cell>
          <cell r="BA43" t="str">
            <v>O</v>
          </cell>
          <cell r="BB43" t="str">
            <v>O</v>
          </cell>
          <cell r="BC43" t="str">
            <v>MEHRAN COMMERCIAL</v>
          </cell>
          <cell r="BD43" t="str">
            <v>SELECTED VENDOR OMER MEHRAN COMMERCIAL</v>
          </cell>
          <cell r="BE43">
            <v>0</v>
          </cell>
          <cell r="BF43">
            <v>0</v>
          </cell>
          <cell r="BG43" t="str">
            <v>O</v>
          </cell>
          <cell r="BH43" t="str">
            <v>O</v>
          </cell>
          <cell r="BI43" t="str">
            <v>SHAHEEN</v>
          </cell>
          <cell r="BJ43" t="str">
            <v>SELECTED VENDOR SHAHEEN</v>
          </cell>
          <cell r="BK43">
            <v>0</v>
          </cell>
          <cell r="BL43">
            <v>3</v>
          </cell>
          <cell r="BM43">
            <v>0</v>
          </cell>
          <cell r="BN43" t="str">
            <v>O</v>
          </cell>
          <cell r="BO43">
            <v>0</v>
          </cell>
          <cell r="BP43" t="str">
            <v>O</v>
          </cell>
        </row>
        <row r="44">
          <cell r="A44">
            <v>30</v>
          </cell>
          <cell r="B44">
            <v>24</v>
          </cell>
          <cell r="C44">
            <v>19</v>
          </cell>
          <cell r="D44">
            <v>30</v>
          </cell>
          <cell r="E44" t="str">
            <v>DD320</v>
          </cell>
          <cell r="F44" t="str">
            <v>BJ-1G</v>
          </cell>
          <cell r="G44">
            <v>0</v>
          </cell>
          <cell r="H44" t="str">
            <v>6780</v>
          </cell>
          <cell r="I44" t="str">
            <v>03</v>
          </cell>
          <cell r="J44" t="str">
            <v>67842-140N0</v>
          </cell>
          <cell r="K44" t="str">
            <v>COVER RR DOOR SERVICE HOLE LH</v>
          </cell>
          <cell r="L44">
            <v>0</v>
          </cell>
          <cell r="M44">
            <v>1</v>
          </cell>
          <cell r="N44" t="str">
            <v>1</v>
          </cell>
          <cell r="O44">
            <v>1</v>
          </cell>
          <cell r="P44">
            <v>1</v>
          </cell>
          <cell r="Q44" t="str">
            <v>1</v>
          </cell>
          <cell r="R44">
            <v>8400</v>
          </cell>
          <cell r="S44" t="str">
            <v>MEHRAN COMM.</v>
          </cell>
          <cell r="T44" t="str">
            <v>MEHRAN COMM.</v>
          </cell>
          <cell r="U44">
            <v>0</v>
          </cell>
          <cell r="V44" t="str">
            <v>SHAHEEN</v>
          </cell>
          <cell r="W44">
            <v>0</v>
          </cell>
          <cell r="X44">
            <v>0</v>
          </cell>
          <cell r="Y44">
            <v>0</v>
          </cell>
          <cell r="Z44">
            <v>0</v>
          </cell>
          <cell r="AA44">
            <v>0</v>
          </cell>
          <cell r="AB44">
            <v>0</v>
          </cell>
          <cell r="AC44">
            <v>0</v>
          </cell>
          <cell r="AD44">
            <v>0</v>
          </cell>
          <cell r="AE44">
            <v>0</v>
          </cell>
          <cell r="AF44">
            <v>0</v>
          </cell>
          <cell r="AG44">
            <v>0</v>
          </cell>
          <cell r="AH44">
            <v>0</v>
          </cell>
          <cell r="AI44" t="str">
            <v>INCL</v>
          </cell>
          <cell r="AJ44" t="str">
            <v>P1</v>
          </cell>
          <cell r="AK44" t="str">
            <v>67842-140N0</v>
          </cell>
          <cell r="AL44" t="str">
            <v>27とｾｯﾄ</v>
          </cell>
          <cell r="AM44" t="str">
            <v>27とｾｯﾄ</v>
          </cell>
          <cell r="AN44" t="str">
            <v>27とｾｯﾄ</v>
          </cell>
          <cell r="AO44" t="str">
            <v>27とｾｯﾄ</v>
          </cell>
          <cell r="AP44" t="str">
            <v>&lt;&lt;&lt;</v>
          </cell>
          <cell r="AQ44" t="str">
            <v>&lt;&lt;&lt;</v>
          </cell>
          <cell r="AR44" t="str">
            <v>&lt;&lt;&lt;</v>
          </cell>
          <cell r="AS44" t="str">
            <v>&lt;&lt;&lt;</v>
          </cell>
          <cell r="AT44" t="str">
            <v>&lt;&lt;&lt;</v>
          </cell>
          <cell r="AU44" t="str">
            <v>&lt;&lt;&lt;</v>
          </cell>
          <cell r="AV44" t="str">
            <v>&lt;&lt;&lt;</v>
          </cell>
          <cell r="AW44" t="str">
            <v>&lt;&lt;&lt;</v>
          </cell>
          <cell r="AX44" t="str">
            <v>&lt;&lt;&lt;</v>
          </cell>
          <cell r="AY44" t="str">
            <v>&lt;&lt;&lt;</v>
          </cell>
          <cell r="AZ44" t="str">
            <v>&lt;&lt;&lt;</v>
          </cell>
          <cell r="BA44" t="str">
            <v>O</v>
          </cell>
          <cell r="BB44" t="str">
            <v>O</v>
          </cell>
          <cell r="BC44" t="str">
            <v>MEHRAN COMMERCIAL</v>
          </cell>
          <cell r="BD44" t="str">
            <v>SELECTED VENDOR OMER MEHRAN COMMERCIAL</v>
          </cell>
          <cell r="BE44">
            <v>0</v>
          </cell>
          <cell r="BF44">
            <v>0</v>
          </cell>
          <cell r="BG44" t="str">
            <v>O</v>
          </cell>
          <cell r="BH44" t="str">
            <v>O</v>
          </cell>
          <cell r="BI44" t="str">
            <v>SHAHEEN</v>
          </cell>
          <cell r="BJ44" t="str">
            <v>SELECTED VENDOR SHAHEEN</v>
          </cell>
          <cell r="BK44">
            <v>0</v>
          </cell>
          <cell r="BL44">
            <v>3</v>
          </cell>
          <cell r="BM44">
            <v>0</v>
          </cell>
          <cell r="BN44" t="str">
            <v>O</v>
          </cell>
          <cell r="BO44">
            <v>0</v>
          </cell>
          <cell r="BP44" t="str">
            <v>O</v>
          </cell>
        </row>
        <row r="45">
          <cell r="A45">
            <v>31</v>
          </cell>
          <cell r="B45">
            <v>75</v>
          </cell>
          <cell r="C45">
            <v>306</v>
          </cell>
          <cell r="D45">
            <v>31</v>
          </cell>
          <cell r="E45" t="str">
            <v>DD320</v>
          </cell>
          <cell r="F45" t="str">
            <v>BJ-1G</v>
          </cell>
          <cell r="G45">
            <v>0</v>
          </cell>
          <cell r="H45" t="str">
            <v>7440</v>
          </cell>
          <cell r="I45" t="str">
            <v>01</v>
          </cell>
          <cell r="J45" t="str">
            <v>74404-*****</v>
          </cell>
          <cell r="K45" t="str">
            <v>CLAMP S/A,BATTERY</v>
          </cell>
          <cell r="L45">
            <v>0</v>
          </cell>
          <cell r="M45">
            <v>0</v>
          </cell>
          <cell r="N45">
            <v>0</v>
          </cell>
          <cell r="O45">
            <v>0</v>
          </cell>
          <cell r="P45">
            <v>0</v>
          </cell>
          <cell r="Q45" t="str">
            <v>1</v>
          </cell>
          <cell r="R45">
            <v>3000</v>
          </cell>
          <cell r="S45" t="str">
            <v>DAWN</v>
          </cell>
          <cell r="T45" t="str">
            <v>DAWN</v>
          </cell>
          <cell r="U45">
            <v>0</v>
          </cell>
          <cell r="V45" t="str">
            <v>SHAHEEN</v>
          </cell>
          <cell r="W45">
            <v>0</v>
          </cell>
          <cell r="X45">
            <v>0</v>
          </cell>
          <cell r="Y45">
            <v>0</v>
          </cell>
          <cell r="Z45">
            <v>0</v>
          </cell>
          <cell r="AA45">
            <v>0</v>
          </cell>
          <cell r="AB45">
            <v>0</v>
          </cell>
          <cell r="AC45" t="str">
            <v>PART NO UNCLEAR</v>
          </cell>
          <cell r="AD45">
            <v>0</v>
          </cell>
          <cell r="AE45">
            <v>0</v>
          </cell>
          <cell r="AF45">
            <v>0</v>
          </cell>
          <cell r="AG45">
            <v>0</v>
          </cell>
          <cell r="AH45">
            <v>0</v>
          </cell>
          <cell r="AI45">
            <v>1.047E-2</v>
          </cell>
          <cell r="AJ45" t="str">
            <v>P6-4</v>
          </cell>
          <cell r="AK45" t="str">
            <v>74404-*****</v>
          </cell>
          <cell r="AL45" t="str">
            <v>32参考</v>
          </cell>
          <cell r="AM45" t="str">
            <v>32参考</v>
          </cell>
          <cell r="AN45" t="str">
            <v>32参考</v>
          </cell>
          <cell r="AO45" t="str">
            <v>32参考</v>
          </cell>
          <cell r="AP45" t="str">
            <v>32参考</v>
          </cell>
          <cell r="AQ45" t="str">
            <v>32参考</v>
          </cell>
          <cell r="AR45" t="str">
            <v>32参考</v>
          </cell>
          <cell r="AS45" t="str">
            <v>32参考</v>
          </cell>
          <cell r="AT45" t="str">
            <v>&lt;&lt;&lt;</v>
          </cell>
          <cell r="AU45" t="str">
            <v>&lt;&lt;&lt;</v>
          </cell>
          <cell r="AV45" t="str">
            <v>&lt;&lt;&lt;</v>
          </cell>
          <cell r="AW45" t="str">
            <v>&lt;&lt;&lt;</v>
          </cell>
          <cell r="AX45" t="str">
            <v>&lt;&lt;&lt;</v>
          </cell>
          <cell r="AY45" t="str">
            <v>&lt;&lt;&lt;</v>
          </cell>
          <cell r="AZ45" t="str">
            <v>&lt;&lt;&lt;</v>
          </cell>
          <cell r="BA45" t="str">
            <v>O</v>
          </cell>
          <cell r="BB45" t="str">
            <v>O</v>
          </cell>
          <cell r="BC45" t="str">
            <v>SHAHEEN</v>
          </cell>
          <cell r="BD45" t="str">
            <v>SELECTED VENDOR SHAHEEN</v>
          </cell>
          <cell r="BE45">
            <v>0</v>
          </cell>
          <cell r="BF45">
            <v>0</v>
          </cell>
          <cell r="BG45">
            <v>3</v>
          </cell>
          <cell r="BH45" t="str">
            <v>O</v>
          </cell>
          <cell r="BI45" t="str">
            <v>PAK POLYMER</v>
          </cell>
          <cell r="BJ45" t="str">
            <v>CARRY OVER PAK POLYMER</v>
          </cell>
          <cell r="BK45">
            <v>0</v>
          </cell>
          <cell r="BL45" t="str">
            <v>c/o</v>
          </cell>
          <cell r="BM45">
            <v>0</v>
          </cell>
          <cell r="BN45" t="str">
            <v>O</v>
          </cell>
          <cell r="BO45">
            <v>0</v>
          </cell>
          <cell r="BP45" t="str">
            <v>O</v>
          </cell>
        </row>
        <row r="46">
          <cell r="A46">
            <v>32</v>
          </cell>
          <cell r="B46">
            <v>75</v>
          </cell>
          <cell r="C46">
            <v>306</v>
          </cell>
          <cell r="D46">
            <v>32</v>
          </cell>
          <cell r="E46" t="str">
            <v>DD320</v>
          </cell>
          <cell r="F46" t="str">
            <v>BJ-1G</v>
          </cell>
          <cell r="G46">
            <v>0</v>
          </cell>
          <cell r="H46" t="str">
            <v>7440</v>
          </cell>
          <cell r="I46" t="str">
            <v>01</v>
          </cell>
          <cell r="J46" t="str">
            <v>74404-140N0</v>
          </cell>
          <cell r="K46" t="str">
            <v>CLAMP S/A,BATTERY</v>
          </cell>
          <cell r="L46">
            <v>0</v>
          </cell>
          <cell r="M46">
            <v>1</v>
          </cell>
          <cell r="N46" t="str">
            <v>1</v>
          </cell>
          <cell r="O46">
            <v>1</v>
          </cell>
          <cell r="P46">
            <v>1</v>
          </cell>
          <cell r="Q46">
            <v>0</v>
          </cell>
          <cell r="R46">
            <v>5400</v>
          </cell>
          <cell r="S46" t="str">
            <v>DAWN</v>
          </cell>
          <cell r="T46" t="str">
            <v>DAWN</v>
          </cell>
          <cell r="U46">
            <v>0</v>
          </cell>
          <cell r="V46" t="str">
            <v>SHAHEEN</v>
          </cell>
          <cell r="W46">
            <v>0</v>
          </cell>
          <cell r="X46">
            <v>0</v>
          </cell>
          <cell r="Y46">
            <v>0</v>
          </cell>
          <cell r="Z46">
            <v>0</v>
          </cell>
          <cell r="AA46">
            <v>0</v>
          </cell>
          <cell r="AB46">
            <v>0</v>
          </cell>
          <cell r="AC46" t="str">
            <v>CS1=840H DATA</v>
          </cell>
          <cell r="AD46">
            <v>0</v>
          </cell>
          <cell r="AE46">
            <v>0</v>
          </cell>
          <cell r="AF46">
            <v>0</v>
          </cell>
          <cell r="AG46">
            <v>0</v>
          </cell>
          <cell r="AH46">
            <v>0</v>
          </cell>
          <cell r="AI46">
            <v>1.047E-2</v>
          </cell>
          <cell r="AJ46" t="str">
            <v>P6-4</v>
          </cell>
          <cell r="AK46" t="str">
            <v>74404-140N0</v>
          </cell>
          <cell r="AL46" t="str">
            <v>30.11</v>
          </cell>
          <cell r="AM46" t="str">
            <v>143000</v>
          </cell>
          <cell r="AN46">
            <v>64.205970370370366</v>
          </cell>
          <cell r="AO46">
            <v>1.1264205328135153</v>
          </cell>
          <cell r="AP46" t="str">
            <v>42.92</v>
          </cell>
          <cell r="AQ46" t="str">
            <v>128000</v>
          </cell>
          <cell r="AR46">
            <v>88.76912592592592</v>
          </cell>
          <cell r="AS46">
            <v>1.5573530864197529</v>
          </cell>
          <cell r="AT46" t="str">
            <v>&lt;&lt;&lt;</v>
          </cell>
          <cell r="AU46" t="str">
            <v>&lt;&lt;&lt;</v>
          </cell>
          <cell r="AV46" t="str">
            <v>&lt;&lt;&lt;</v>
          </cell>
          <cell r="AW46" t="str">
            <v>&lt;&lt;&lt;</v>
          </cell>
          <cell r="AX46" t="str">
            <v>&lt;&lt;&lt;</v>
          </cell>
          <cell r="AY46" t="str">
            <v>&lt;&lt;&lt;</v>
          </cell>
          <cell r="AZ46" t="str">
            <v>&lt;&lt;&lt;</v>
          </cell>
          <cell r="BA46" t="str">
            <v>O</v>
          </cell>
          <cell r="BB46" t="str">
            <v>O</v>
          </cell>
          <cell r="BC46" t="str">
            <v>SHAHEEN</v>
          </cell>
          <cell r="BD46" t="str">
            <v>SELECTED VENDOR SHAHEEN</v>
          </cell>
          <cell r="BE46">
            <v>0</v>
          </cell>
          <cell r="BF46">
            <v>0</v>
          </cell>
          <cell r="BG46">
            <v>3</v>
          </cell>
          <cell r="BH46" t="str">
            <v>O</v>
          </cell>
          <cell r="BI46" t="str">
            <v>PAK POLYMER</v>
          </cell>
          <cell r="BJ46" t="str">
            <v>CARRY OVER PAK POLYMER</v>
          </cell>
          <cell r="BK46">
            <v>0</v>
          </cell>
          <cell r="BL46" t="str">
            <v>c/o</v>
          </cell>
          <cell r="BM46">
            <v>0</v>
          </cell>
          <cell r="BN46" t="str">
            <v>O</v>
          </cell>
          <cell r="BO46">
            <v>0</v>
          </cell>
          <cell r="BP46" t="str">
            <v>O</v>
          </cell>
        </row>
        <row r="47">
          <cell r="A47">
            <v>33</v>
          </cell>
          <cell r="B47">
            <v>64</v>
          </cell>
          <cell r="C47">
            <v>239</v>
          </cell>
          <cell r="D47">
            <v>33</v>
          </cell>
          <cell r="E47" t="str">
            <v>DD320</v>
          </cell>
          <cell r="F47" t="str">
            <v>BJ-1G</v>
          </cell>
          <cell r="G47">
            <v>0</v>
          </cell>
          <cell r="H47" t="str">
            <v>7440</v>
          </cell>
          <cell r="I47" t="str">
            <v>01</v>
          </cell>
          <cell r="J47" t="str">
            <v>74431-*****</v>
          </cell>
          <cell r="K47" t="str">
            <v>TRAY,BATTERY</v>
          </cell>
          <cell r="L47">
            <v>0</v>
          </cell>
          <cell r="M47">
            <v>0</v>
          </cell>
          <cell r="N47">
            <v>0</v>
          </cell>
          <cell r="O47">
            <v>0</v>
          </cell>
          <cell r="P47">
            <v>0</v>
          </cell>
          <cell r="Q47" t="str">
            <v>1</v>
          </cell>
          <cell r="R47">
            <v>3000</v>
          </cell>
          <cell r="S47" t="str">
            <v>PAK POLYMER</v>
          </cell>
          <cell r="T47" t="str">
            <v>PAK POLYMER</v>
          </cell>
          <cell r="U47">
            <v>0</v>
          </cell>
          <cell r="V47" t="str">
            <v>MERAJ</v>
          </cell>
          <cell r="W47">
            <v>0</v>
          </cell>
          <cell r="X47">
            <v>0</v>
          </cell>
          <cell r="Y47">
            <v>0</v>
          </cell>
          <cell r="Z47">
            <v>0</v>
          </cell>
          <cell r="AA47">
            <v>0</v>
          </cell>
          <cell r="AB47">
            <v>0</v>
          </cell>
          <cell r="AC47" t="str">
            <v>PART NO UNCLEAR</v>
          </cell>
          <cell r="AD47">
            <v>0</v>
          </cell>
          <cell r="AE47">
            <v>0</v>
          </cell>
          <cell r="AF47">
            <v>0</v>
          </cell>
          <cell r="AG47">
            <v>0</v>
          </cell>
          <cell r="AH47">
            <v>0</v>
          </cell>
          <cell r="AI47">
            <v>4.1750000000000002E-2</v>
          </cell>
          <cell r="AJ47" t="str">
            <v>P6-3</v>
          </cell>
          <cell r="AK47" t="str">
            <v>74431-*****</v>
          </cell>
          <cell r="AL47" t="str">
            <v>34参考</v>
          </cell>
          <cell r="AM47" t="str">
            <v>34参考</v>
          </cell>
          <cell r="AN47" t="str">
            <v>34参考</v>
          </cell>
          <cell r="AO47" t="str">
            <v>34参考</v>
          </cell>
          <cell r="AP47" t="str">
            <v>34参考</v>
          </cell>
          <cell r="AQ47" t="str">
            <v>34参考</v>
          </cell>
          <cell r="AR47" t="str">
            <v>34参考</v>
          </cell>
          <cell r="AS47" t="str">
            <v>34参考</v>
          </cell>
          <cell r="AT47" t="str">
            <v>&lt;&lt;&lt;</v>
          </cell>
          <cell r="AU47" t="str">
            <v>&lt;&lt;&lt;</v>
          </cell>
          <cell r="AV47" t="str">
            <v>&lt;&lt;&lt;</v>
          </cell>
          <cell r="AW47" t="str">
            <v>&lt;&lt;&lt;</v>
          </cell>
          <cell r="AX47" t="str">
            <v>&lt;&lt;&lt;</v>
          </cell>
          <cell r="AY47" t="str">
            <v>&lt;&lt;&lt;</v>
          </cell>
          <cell r="AZ47" t="str">
            <v>&lt;&lt;&lt;</v>
          </cell>
          <cell r="BA47" t="str">
            <v>O</v>
          </cell>
          <cell r="BB47" t="str">
            <v>O</v>
          </cell>
          <cell r="BC47" t="str">
            <v>PAK POLYMER</v>
          </cell>
          <cell r="BD47" t="str">
            <v>CARRY OVER PAK POLYMER</v>
          </cell>
          <cell r="BE47">
            <v>0</v>
          </cell>
          <cell r="BF47">
            <v>0</v>
          </cell>
          <cell r="BG47" t="str">
            <v>c/o</v>
          </cell>
          <cell r="BH47" t="str">
            <v>O</v>
          </cell>
          <cell r="BI47" t="str">
            <v>SHAHEEN</v>
          </cell>
          <cell r="BJ47" t="str">
            <v>SELECTED VENDOR SHAHEEN</v>
          </cell>
          <cell r="BK47">
            <v>0</v>
          </cell>
          <cell r="BL47">
            <v>2.5</v>
          </cell>
          <cell r="BM47">
            <v>0</v>
          </cell>
          <cell r="BN47" t="str">
            <v>O</v>
          </cell>
          <cell r="BO47">
            <v>0</v>
          </cell>
          <cell r="BP47" t="str">
            <v>O</v>
          </cell>
        </row>
        <row r="48">
          <cell r="A48">
            <v>34</v>
          </cell>
          <cell r="B48">
            <v>64</v>
          </cell>
          <cell r="C48">
            <v>239</v>
          </cell>
          <cell r="D48">
            <v>34</v>
          </cell>
          <cell r="E48" t="str">
            <v>DD320</v>
          </cell>
          <cell r="F48" t="str">
            <v>BJ-1G</v>
          </cell>
          <cell r="G48">
            <v>0</v>
          </cell>
          <cell r="H48" t="str">
            <v>7440</v>
          </cell>
          <cell r="I48" t="str">
            <v>01</v>
          </cell>
          <cell r="J48" t="str">
            <v>74431-12020</v>
          </cell>
          <cell r="K48" t="str">
            <v>TRAY,BATTERY</v>
          </cell>
          <cell r="L48">
            <v>0</v>
          </cell>
          <cell r="M48">
            <v>1</v>
          </cell>
          <cell r="N48" t="str">
            <v>1</v>
          </cell>
          <cell r="O48">
            <v>1</v>
          </cell>
          <cell r="P48">
            <v>1</v>
          </cell>
          <cell r="Q48">
            <v>0</v>
          </cell>
          <cell r="R48">
            <v>5400</v>
          </cell>
          <cell r="S48" t="str">
            <v>PAK POLYMER</v>
          </cell>
          <cell r="T48" t="str">
            <v>PAK POLYMER</v>
          </cell>
          <cell r="U48">
            <v>0</v>
          </cell>
          <cell r="V48" t="str">
            <v>MERAJ</v>
          </cell>
          <cell r="W48">
            <v>0</v>
          </cell>
          <cell r="X48">
            <v>0</v>
          </cell>
          <cell r="Y48">
            <v>0</v>
          </cell>
          <cell r="Z48">
            <v>0</v>
          </cell>
          <cell r="AA48">
            <v>0</v>
          </cell>
          <cell r="AB48">
            <v>0</v>
          </cell>
          <cell r="AC48" t="str">
            <v>CS1=840H DATA</v>
          </cell>
          <cell r="AD48">
            <v>0</v>
          </cell>
          <cell r="AE48">
            <v>0</v>
          </cell>
          <cell r="AF48">
            <v>0</v>
          </cell>
          <cell r="AG48">
            <v>0</v>
          </cell>
          <cell r="AH48">
            <v>0</v>
          </cell>
          <cell r="AI48">
            <v>4.1750000000000002E-2</v>
          </cell>
          <cell r="AJ48" t="str">
            <v>P6-3</v>
          </cell>
          <cell r="AK48" t="str">
            <v>74431-12020</v>
          </cell>
          <cell r="AL48" t="str">
            <v>10.6</v>
          </cell>
          <cell r="AM48" t="str">
            <v>0</v>
          </cell>
          <cell r="AN48">
            <v>20.776</v>
          </cell>
          <cell r="AO48">
            <v>0.56151351351351353</v>
          </cell>
          <cell r="AP48" t="str">
            <v>19.97</v>
          </cell>
          <cell r="AQ48" t="str">
            <v>87000</v>
          </cell>
          <cell r="AR48">
            <v>42.298977777777772</v>
          </cell>
          <cell r="AS48">
            <v>1.1432156156156155</v>
          </cell>
          <cell r="AT48" t="str">
            <v>&lt;&lt;&lt;</v>
          </cell>
          <cell r="AU48" t="str">
            <v>&lt;&lt;&lt;</v>
          </cell>
          <cell r="AV48" t="str">
            <v>&lt;&lt;&lt;</v>
          </cell>
          <cell r="AW48" t="str">
            <v>&lt;&lt;&lt;</v>
          </cell>
          <cell r="AX48" t="str">
            <v>&lt;&lt;&lt;</v>
          </cell>
          <cell r="AY48" t="str">
            <v>&lt;&lt;&lt;</v>
          </cell>
          <cell r="AZ48" t="str">
            <v>&lt;&lt;&lt;</v>
          </cell>
          <cell r="BA48" t="str">
            <v>O</v>
          </cell>
          <cell r="BB48" t="str">
            <v>O</v>
          </cell>
          <cell r="BC48" t="str">
            <v>PAK POLYMER</v>
          </cell>
          <cell r="BD48" t="str">
            <v>CARRY OVER PAK POLYMER</v>
          </cell>
          <cell r="BE48">
            <v>0</v>
          </cell>
          <cell r="BF48">
            <v>0</v>
          </cell>
          <cell r="BG48" t="str">
            <v>c/o</v>
          </cell>
          <cell r="BH48" t="str">
            <v>O</v>
          </cell>
          <cell r="BI48" t="str">
            <v>SHAHEEN</v>
          </cell>
          <cell r="BJ48" t="str">
            <v>SELECTED VENDOR SHAHEEN</v>
          </cell>
          <cell r="BK48">
            <v>0</v>
          </cell>
          <cell r="BL48">
            <v>2.5</v>
          </cell>
          <cell r="BM48">
            <v>0</v>
          </cell>
          <cell r="BN48" t="str">
            <v>O</v>
          </cell>
          <cell r="BO48">
            <v>0</v>
          </cell>
          <cell r="BP48" t="str">
            <v>O</v>
          </cell>
        </row>
        <row r="49">
          <cell r="A49">
            <v>35</v>
          </cell>
          <cell r="B49">
            <v>65</v>
          </cell>
          <cell r="C49">
            <v>240</v>
          </cell>
          <cell r="D49">
            <v>35</v>
          </cell>
          <cell r="E49" t="str">
            <v>DD320</v>
          </cell>
          <cell r="F49" t="str">
            <v>BJ-1G</v>
          </cell>
          <cell r="G49">
            <v>0</v>
          </cell>
          <cell r="H49" t="str">
            <v>7440</v>
          </cell>
          <cell r="I49" t="str">
            <v>01</v>
          </cell>
          <cell r="J49" t="str">
            <v>74451-*****</v>
          </cell>
          <cell r="K49" t="str">
            <v>BOLT,BATTERY CLAMP</v>
          </cell>
          <cell r="L49">
            <v>0</v>
          </cell>
          <cell r="M49">
            <v>0</v>
          </cell>
          <cell r="N49" t="str">
            <v>1</v>
          </cell>
          <cell r="O49">
            <v>1</v>
          </cell>
          <cell r="P49">
            <v>1</v>
          </cell>
          <cell r="Q49" t="str">
            <v>1</v>
          </cell>
          <cell r="R49">
            <v>3000</v>
          </cell>
          <cell r="S49" t="str">
            <v>DAWN</v>
          </cell>
          <cell r="T49" t="str">
            <v>DAWN</v>
          </cell>
          <cell r="U49">
            <v>0</v>
          </cell>
          <cell r="V49" t="str">
            <v>SHAHEEN</v>
          </cell>
          <cell r="W49">
            <v>0</v>
          </cell>
          <cell r="X49">
            <v>0</v>
          </cell>
          <cell r="Y49">
            <v>0</v>
          </cell>
          <cell r="Z49">
            <v>0</v>
          </cell>
          <cell r="AA49">
            <v>0</v>
          </cell>
          <cell r="AB49">
            <v>0</v>
          </cell>
          <cell r="AC49" t="str">
            <v>PART NO UNCLEAR</v>
          </cell>
          <cell r="AD49">
            <v>0</v>
          </cell>
          <cell r="AE49">
            <v>0</v>
          </cell>
          <cell r="AF49">
            <v>0</v>
          </cell>
          <cell r="AG49">
            <v>0</v>
          </cell>
          <cell r="AH49">
            <v>0</v>
          </cell>
          <cell r="AI49">
            <v>8.6599999999999993E-3</v>
          </cell>
          <cell r="AJ49" t="str">
            <v>P6-3</v>
          </cell>
          <cell r="AK49" t="str">
            <v>74451-*****</v>
          </cell>
          <cell r="AL49" t="str">
            <v>36参考</v>
          </cell>
          <cell r="AM49" t="str">
            <v>36参考</v>
          </cell>
          <cell r="AN49" t="str">
            <v>36参考</v>
          </cell>
          <cell r="AO49" t="str">
            <v>36参考</v>
          </cell>
          <cell r="AP49" t="str">
            <v>36参考</v>
          </cell>
          <cell r="AQ49" t="str">
            <v>36参考</v>
          </cell>
          <cell r="AR49" t="str">
            <v>36参考</v>
          </cell>
          <cell r="AS49" t="str">
            <v>36参考</v>
          </cell>
          <cell r="AT49" t="str">
            <v>&lt;&lt;&lt;</v>
          </cell>
          <cell r="AU49" t="str">
            <v>&lt;&lt;&lt;</v>
          </cell>
          <cell r="AV49" t="str">
            <v>&lt;&lt;&lt;</v>
          </cell>
          <cell r="AW49" t="str">
            <v>&lt;&lt;&lt;</v>
          </cell>
          <cell r="AX49" t="str">
            <v>&lt;&lt;&lt;</v>
          </cell>
          <cell r="AY49" t="str">
            <v>&lt;&lt;&lt;</v>
          </cell>
          <cell r="AZ49" t="str">
            <v>&lt;&lt;&lt;</v>
          </cell>
          <cell r="BA49" t="str">
            <v>O</v>
          </cell>
          <cell r="BB49" t="str">
            <v>O</v>
          </cell>
          <cell r="BC49" t="str">
            <v>SHAHEEN</v>
          </cell>
          <cell r="BD49" t="str">
            <v>SELECTED VENDOR SHAHEEN</v>
          </cell>
          <cell r="BE49">
            <v>0</v>
          </cell>
          <cell r="BF49" t="str">
            <v>E</v>
          </cell>
          <cell r="BG49">
            <v>2.5</v>
          </cell>
          <cell r="BH49" t="str">
            <v>O</v>
          </cell>
          <cell r="BI49" t="str">
            <v>RUBATECH</v>
          </cell>
          <cell r="BJ49" t="str">
            <v>SELECTED VENDOR RUBATECH</v>
          </cell>
          <cell r="BK49">
            <v>0</v>
          </cell>
          <cell r="BL49">
            <v>3</v>
          </cell>
          <cell r="BM49">
            <v>0</v>
          </cell>
          <cell r="BN49" t="str">
            <v>O</v>
          </cell>
          <cell r="BO49" t="str">
            <v>E</v>
          </cell>
          <cell r="BP49" t="str">
            <v>O</v>
          </cell>
        </row>
        <row r="50">
          <cell r="A50">
            <v>36</v>
          </cell>
          <cell r="B50">
            <v>65</v>
          </cell>
          <cell r="C50">
            <v>240</v>
          </cell>
          <cell r="D50">
            <v>36</v>
          </cell>
          <cell r="E50" t="str">
            <v>DD320</v>
          </cell>
          <cell r="F50" t="str">
            <v>BJ-1G</v>
          </cell>
          <cell r="G50">
            <v>0</v>
          </cell>
          <cell r="H50" t="str">
            <v>7440</v>
          </cell>
          <cell r="I50" t="str">
            <v>01</v>
          </cell>
          <cell r="J50" t="str">
            <v>74451-20141</v>
          </cell>
          <cell r="K50" t="str">
            <v>BOLT,BATTERY CLAMP</v>
          </cell>
          <cell r="L50">
            <v>0</v>
          </cell>
          <cell r="M50">
            <v>1</v>
          </cell>
          <cell r="N50" t="str">
            <v>1</v>
          </cell>
          <cell r="O50">
            <v>1</v>
          </cell>
          <cell r="P50">
            <v>1</v>
          </cell>
          <cell r="Q50">
            <v>0</v>
          </cell>
          <cell r="R50">
            <v>5400</v>
          </cell>
          <cell r="S50" t="str">
            <v>DAWN</v>
          </cell>
          <cell r="T50" t="str">
            <v>DAWN</v>
          </cell>
          <cell r="U50">
            <v>0</v>
          </cell>
          <cell r="V50" t="str">
            <v>SHAHEEN</v>
          </cell>
          <cell r="W50">
            <v>0</v>
          </cell>
          <cell r="X50">
            <v>0</v>
          </cell>
          <cell r="Y50">
            <v>0</v>
          </cell>
          <cell r="Z50">
            <v>0</v>
          </cell>
          <cell r="AA50">
            <v>0</v>
          </cell>
          <cell r="AB50">
            <v>0</v>
          </cell>
          <cell r="AC50">
            <v>0</v>
          </cell>
          <cell r="AD50">
            <v>0</v>
          </cell>
          <cell r="AE50">
            <v>0</v>
          </cell>
          <cell r="AF50">
            <v>0</v>
          </cell>
          <cell r="AG50">
            <v>0</v>
          </cell>
          <cell r="AH50">
            <v>0</v>
          </cell>
          <cell r="AI50">
            <v>8.6599999999999993E-3</v>
          </cell>
          <cell r="AJ50" t="str">
            <v>P6-3</v>
          </cell>
          <cell r="AK50" t="str">
            <v>74451-20141</v>
          </cell>
          <cell r="AL50" t="str">
            <v>10.26</v>
          </cell>
          <cell r="AM50" t="str">
            <v>18000</v>
          </cell>
          <cell r="AN50">
            <v>20.762933333333333</v>
          </cell>
          <cell r="AO50">
            <v>1.0539560067681895</v>
          </cell>
          <cell r="AP50" t="str">
            <v>7.56</v>
          </cell>
          <cell r="AQ50" t="str">
            <v>25000</v>
          </cell>
          <cell r="AR50">
            <v>15.725007407407405</v>
          </cell>
          <cell r="AS50">
            <v>0.79822372626433535</v>
          </cell>
          <cell r="AT50" t="str">
            <v>&lt;&lt;&lt;</v>
          </cell>
          <cell r="AU50" t="str">
            <v>&lt;&lt;&lt;</v>
          </cell>
          <cell r="AV50" t="str">
            <v>&lt;&lt;&lt;</v>
          </cell>
          <cell r="AW50" t="str">
            <v>&lt;&lt;&lt;</v>
          </cell>
          <cell r="AX50" t="str">
            <v>&lt;&lt;&lt;</v>
          </cell>
          <cell r="AY50" t="str">
            <v>&lt;&lt;&lt;</v>
          </cell>
          <cell r="AZ50" t="str">
            <v>&lt;&lt;&lt;</v>
          </cell>
          <cell r="BA50" t="str">
            <v>O</v>
          </cell>
          <cell r="BB50" t="str">
            <v>O</v>
          </cell>
          <cell r="BC50" t="str">
            <v>SHAHEEN</v>
          </cell>
          <cell r="BD50" t="str">
            <v>SELECTED VENDOR SHAHEEN</v>
          </cell>
          <cell r="BE50">
            <v>0</v>
          </cell>
          <cell r="BF50" t="str">
            <v>E</v>
          </cell>
          <cell r="BG50">
            <v>2.5</v>
          </cell>
          <cell r="BH50" t="str">
            <v>O</v>
          </cell>
          <cell r="BI50" t="str">
            <v>RUBATECH</v>
          </cell>
          <cell r="BJ50" t="str">
            <v>SELECTED VENDOR RUBATECH</v>
          </cell>
          <cell r="BK50">
            <v>0</v>
          </cell>
          <cell r="BL50">
            <v>3</v>
          </cell>
          <cell r="BM50">
            <v>0</v>
          </cell>
          <cell r="BN50" t="str">
            <v>O</v>
          </cell>
          <cell r="BO50" t="str">
            <v>E</v>
          </cell>
          <cell r="BP50" t="str">
            <v>O</v>
          </cell>
        </row>
        <row r="51">
          <cell r="A51">
            <v>37</v>
          </cell>
          <cell r="B51">
            <v>46</v>
          </cell>
          <cell r="C51">
            <v>146</v>
          </cell>
          <cell r="D51">
            <v>37</v>
          </cell>
          <cell r="E51" t="str">
            <v>DD320</v>
          </cell>
          <cell r="F51" t="str">
            <v>BJ-1G</v>
          </cell>
          <cell r="G51">
            <v>0</v>
          </cell>
          <cell r="H51" t="str">
            <v>7570</v>
          </cell>
          <cell r="I51" t="str">
            <v>04</v>
          </cell>
          <cell r="J51" t="str">
            <v>75731-140N0</v>
          </cell>
          <cell r="K51" t="str">
            <v>MOLDING FR DOOR OUTSIDE RH</v>
          </cell>
          <cell r="L51">
            <v>0</v>
          </cell>
          <cell r="M51">
            <v>0</v>
          </cell>
          <cell r="N51" t="str">
            <v>1</v>
          </cell>
          <cell r="O51">
            <v>1</v>
          </cell>
          <cell r="P51">
            <v>1</v>
          </cell>
          <cell r="Q51">
            <v>0</v>
          </cell>
          <cell r="R51">
            <v>3000</v>
          </cell>
          <cell r="S51" t="str">
            <v>RUBA TECH</v>
          </cell>
          <cell r="T51" t="str">
            <v>RUBATECH</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9.7799999999999998E-2</v>
          </cell>
          <cell r="AJ51" t="str">
            <v>P5-1</v>
          </cell>
          <cell r="AK51" t="str">
            <v>75731-140N0</v>
          </cell>
          <cell r="AL51" t="str">
            <v>489.18</v>
          </cell>
          <cell r="AM51" t="str">
            <v>2625920</v>
          </cell>
          <cell r="AN51">
            <v>1130.3529066666665</v>
          </cell>
          <cell r="AO51" t="e">
            <v>#DIV/0!</v>
          </cell>
          <cell r="AP51" t="str">
            <v>&lt;&lt;&lt;</v>
          </cell>
          <cell r="AQ51" t="str">
            <v>&lt;&lt;&lt;</v>
          </cell>
          <cell r="AR51" t="str">
            <v>&lt;&lt;&lt;</v>
          </cell>
          <cell r="AS51" t="str">
            <v>&lt;&lt;&lt;</v>
          </cell>
          <cell r="AT51" t="str">
            <v>&lt;&lt;&lt;</v>
          </cell>
          <cell r="AU51" t="str">
            <v>&lt;&lt;&lt;</v>
          </cell>
          <cell r="AV51" t="str">
            <v>&lt;&lt;&lt;</v>
          </cell>
          <cell r="AW51" t="str">
            <v>&lt;&lt;&lt;</v>
          </cell>
          <cell r="AX51" t="str">
            <v>&lt;&lt;&lt;</v>
          </cell>
          <cell r="AY51" t="str">
            <v>&lt;&lt;&lt;</v>
          </cell>
          <cell r="AZ51" t="str">
            <v>E</v>
          </cell>
          <cell r="BA51" t="str">
            <v>O</v>
          </cell>
          <cell r="BB51" t="str">
            <v>O</v>
          </cell>
          <cell r="BC51" t="str">
            <v>RUBATECH</v>
          </cell>
          <cell r="BD51" t="str">
            <v>SELECTED VENDOR RUBATECH</v>
          </cell>
          <cell r="BE51">
            <v>0</v>
          </cell>
          <cell r="BF51" t="str">
            <v>E</v>
          </cell>
          <cell r="BG51">
            <v>3</v>
          </cell>
          <cell r="BH51" t="str">
            <v>O</v>
          </cell>
          <cell r="BI51" t="str">
            <v>RUBATECH</v>
          </cell>
          <cell r="BJ51" t="str">
            <v>SELECTED VENDOR RUBATECH</v>
          </cell>
          <cell r="BK51">
            <v>0</v>
          </cell>
          <cell r="BL51">
            <v>3</v>
          </cell>
          <cell r="BM51">
            <v>0</v>
          </cell>
          <cell r="BN51" t="str">
            <v>O</v>
          </cell>
          <cell r="BO51" t="str">
            <v>E</v>
          </cell>
          <cell r="BP51" t="str">
            <v>O</v>
          </cell>
        </row>
        <row r="52">
          <cell r="A52">
            <v>38</v>
          </cell>
          <cell r="B52">
            <v>47</v>
          </cell>
          <cell r="C52">
            <v>147</v>
          </cell>
          <cell r="D52">
            <v>38</v>
          </cell>
          <cell r="E52" t="str">
            <v>DD320</v>
          </cell>
          <cell r="F52" t="str">
            <v>BJ-1G</v>
          </cell>
          <cell r="G52">
            <v>0</v>
          </cell>
          <cell r="H52" t="str">
            <v>7570</v>
          </cell>
          <cell r="I52" t="str">
            <v>04</v>
          </cell>
          <cell r="J52" t="str">
            <v>75732-140N0</v>
          </cell>
          <cell r="K52" t="str">
            <v>MOLDING FR DOOR OUTSIDE LH</v>
          </cell>
          <cell r="L52">
            <v>0</v>
          </cell>
          <cell r="M52">
            <v>0</v>
          </cell>
          <cell r="N52" t="str">
            <v>1</v>
          </cell>
          <cell r="O52">
            <v>1</v>
          </cell>
          <cell r="P52">
            <v>1</v>
          </cell>
          <cell r="Q52">
            <v>0</v>
          </cell>
          <cell r="R52">
            <v>3000</v>
          </cell>
          <cell r="S52" t="str">
            <v>RUBA TECH</v>
          </cell>
          <cell r="T52" t="str">
            <v>RUBATECH</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9.7799999999999998E-2</v>
          </cell>
          <cell r="AJ52" t="str">
            <v>P5-1</v>
          </cell>
          <cell r="AK52" t="str">
            <v>75732-140N0</v>
          </cell>
          <cell r="AL52" t="str">
            <v>37とｾｯﾄ</v>
          </cell>
          <cell r="AM52" t="str">
            <v>37とｾｯﾄ</v>
          </cell>
          <cell r="AN52" t="str">
            <v>37とｾｯﾄ</v>
          </cell>
          <cell r="AO52" t="str">
            <v>37とｾｯﾄ</v>
          </cell>
          <cell r="AP52" t="str">
            <v>&lt;&lt;&lt;</v>
          </cell>
          <cell r="AQ52" t="str">
            <v>&lt;&lt;&lt;</v>
          </cell>
          <cell r="AR52" t="str">
            <v>&lt;&lt;&lt;</v>
          </cell>
          <cell r="AS52" t="str">
            <v>&lt;&lt;&lt;</v>
          </cell>
          <cell r="AT52" t="str">
            <v>&lt;&lt;&lt;</v>
          </cell>
          <cell r="AU52" t="str">
            <v>&lt;&lt;&lt;</v>
          </cell>
          <cell r="AV52" t="str">
            <v>&lt;&lt;&lt;</v>
          </cell>
          <cell r="AW52" t="str">
            <v>&lt;&lt;&lt;</v>
          </cell>
          <cell r="AX52" t="str">
            <v>&lt;&lt;&lt;</v>
          </cell>
          <cell r="AY52" t="str">
            <v>&lt;&lt;&lt;</v>
          </cell>
          <cell r="AZ52" t="str">
            <v>E</v>
          </cell>
          <cell r="BA52" t="str">
            <v>O</v>
          </cell>
          <cell r="BB52" t="str">
            <v>O</v>
          </cell>
          <cell r="BC52" t="str">
            <v>RUBATECH</v>
          </cell>
          <cell r="BD52" t="str">
            <v>SELECTED VENDOR RUBATECH</v>
          </cell>
          <cell r="BE52">
            <v>0</v>
          </cell>
          <cell r="BF52" t="str">
            <v>E</v>
          </cell>
          <cell r="BG52">
            <v>3</v>
          </cell>
          <cell r="BH52" t="str">
            <v>O</v>
          </cell>
          <cell r="BI52" t="str">
            <v>RUBATECH</v>
          </cell>
          <cell r="BJ52" t="str">
            <v>SELECTED VENDOR RUBATECH</v>
          </cell>
          <cell r="BK52">
            <v>0</v>
          </cell>
          <cell r="BL52">
            <v>3</v>
          </cell>
          <cell r="BM52">
            <v>0</v>
          </cell>
          <cell r="BN52" t="str">
            <v>O</v>
          </cell>
          <cell r="BO52" t="str">
            <v>E</v>
          </cell>
          <cell r="BP52" t="str">
            <v>O</v>
          </cell>
        </row>
        <row r="53">
          <cell r="A53">
            <v>39</v>
          </cell>
          <cell r="B53">
            <v>48</v>
          </cell>
          <cell r="C53">
            <v>148</v>
          </cell>
          <cell r="D53">
            <v>39</v>
          </cell>
          <cell r="E53" t="str">
            <v>DD320</v>
          </cell>
          <cell r="F53" t="str">
            <v>BJ-1G</v>
          </cell>
          <cell r="G53">
            <v>0</v>
          </cell>
          <cell r="H53" t="str">
            <v>7570</v>
          </cell>
          <cell r="I53" t="str">
            <v>04</v>
          </cell>
          <cell r="J53" t="str">
            <v>75741-140N0</v>
          </cell>
          <cell r="K53" t="str">
            <v>MOLDING RR DOOR OUTSIDE RH</v>
          </cell>
          <cell r="L53" t="str">
            <v>*</v>
          </cell>
          <cell r="M53">
            <v>1</v>
          </cell>
          <cell r="N53" t="str">
            <v>1</v>
          </cell>
          <cell r="O53">
            <v>1</v>
          </cell>
          <cell r="P53">
            <v>1</v>
          </cell>
          <cell r="Q53" t="str">
            <v>1</v>
          </cell>
          <cell r="R53">
            <v>3000</v>
          </cell>
          <cell r="S53" t="str">
            <v>RUBA TECH</v>
          </cell>
          <cell r="T53" t="str">
            <v>RUBATECH</v>
          </cell>
          <cell r="U53">
            <v>0</v>
          </cell>
          <cell r="V53" t="str">
            <v>G. I.</v>
          </cell>
          <cell r="W53">
            <v>0</v>
          </cell>
          <cell r="X53">
            <v>0</v>
          </cell>
          <cell r="Y53">
            <v>0</v>
          </cell>
          <cell r="Z53">
            <v>0</v>
          </cell>
          <cell r="AA53">
            <v>0</v>
          </cell>
          <cell r="AB53">
            <v>0</v>
          </cell>
          <cell r="AC53" t="str">
            <v xml:space="preserve">DROPPED, because development is not possible </v>
          </cell>
          <cell r="AD53">
            <v>0</v>
          </cell>
          <cell r="AE53">
            <v>0</v>
          </cell>
          <cell r="AF53">
            <v>0</v>
          </cell>
          <cell r="AG53">
            <v>0</v>
          </cell>
          <cell r="AH53">
            <v>0</v>
          </cell>
          <cell r="AI53">
            <v>6.583E-2</v>
          </cell>
          <cell r="AJ53" t="str">
            <v>P5-1</v>
          </cell>
          <cell r="AK53" t="str">
            <v>75741-140N0</v>
          </cell>
          <cell r="AL53" t="str">
            <v>37とｾｯﾄ</v>
          </cell>
          <cell r="AM53" t="str">
            <v>37とｾｯﾄ</v>
          </cell>
          <cell r="AN53" t="str">
            <v>37とｾｯﾄ</v>
          </cell>
          <cell r="AO53" t="str">
            <v>37とｾｯﾄ</v>
          </cell>
          <cell r="AP53" t="str">
            <v>&lt;&lt;&lt;</v>
          </cell>
          <cell r="AQ53" t="str">
            <v>&lt;&lt;&lt;</v>
          </cell>
          <cell r="AR53" t="str">
            <v>&lt;&lt;&lt;</v>
          </cell>
          <cell r="AS53" t="str">
            <v>&lt;&lt;&lt;</v>
          </cell>
          <cell r="AT53" t="str">
            <v>&lt;&lt;&lt;</v>
          </cell>
          <cell r="AU53" t="str">
            <v>&lt;&lt;&lt;</v>
          </cell>
          <cell r="AV53" t="str">
            <v>&lt;&lt;&lt;</v>
          </cell>
          <cell r="AW53" t="str">
            <v>&lt;&lt;&lt;</v>
          </cell>
          <cell r="AX53" t="str">
            <v>&lt;&lt;&lt;</v>
          </cell>
          <cell r="AY53" t="str">
            <v>&lt;&lt;&lt;</v>
          </cell>
          <cell r="AZ53" t="str">
            <v>E</v>
          </cell>
          <cell r="BA53" t="str">
            <v>O</v>
          </cell>
          <cell r="BB53" t="str">
            <v>O</v>
          </cell>
          <cell r="BC53" t="str">
            <v>RUBATECH</v>
          </cell>
          <cell r="BD53" t="str">
            <v>SELECTED VENDOR RUBATECH</v>
          </cell>
          <cell r="BE53">
            <v>0</v>
          </cell>
          <cell r="BF53">
            <v>0</v>
          </cell>
          <cell r="BG53">
            <v>3</v>
          </cell>
          <cell r="BH53" t="str">
            <v>-</v>
          </cell>
          <cell r="BI53" t="str">
            <v>[X]</v>
          </cell>
          <cell r="BJ53" t="str">
            <v>DROPPED</v>
          </cell>
          <cell r="BK53">
            <v>0</v>
          </cell>
          <cell r="BL53">
            <v>0</v>
          </cell>
          <cell r="BM53">
            <v>0</v>
          </cell>
          <cell r="BN53" t="str">
            <v>-</v>
          </cell>
          <cell r="BO53">
            <v>0</v>
          </cell>
          <cell r="BP53" t="str">
            <v>X</v>
          </cell>
        </row>
        <row r="54">
          <cell r="A54">
            <v>40</v>
          </cell>
          <cell r="B54">
            <v>49</v>
          </cell>
          <cell r="C54">
            <v>149</v>
          </cell>
          <cell r="D54">
            <v>40</v>
          </cell>
          <cell r="E54" t="str">
            <v>DD320</v>
          </cell>
          <cell r="F54" t="str">
            <v>BJ-1G</v>
          </cell>
          <cell r="G54">
            <v>0</v>
          </cell>
          <cell r="H54" t="str">
            <v>7570</v>
          </cell>
          <cell r="I54" t="str">
            <v>04</v>
          </cell>
          <cell r="J54" t="str">
            <v>75742-140N0</v>
          </cell>
          <cell r="K54" t="str">
            <v>MOLDING RR DOOR OUTSIDE LH</v>
          </cell>
          <cell r="L54" t="str">
            <v>*</v>
          </cell>
          <cell r="M54">
            <v>1</v>
          </cell>
          <cell r="N54" t="str">
            <v>1</v>
          </cell>
          <cell r="O54">
            <v>1</v>
          </cell>
          <cell r="P54">
            <v>1</v>
          </cell>
          <cell r="Q54" t="str">
            <v>1</v>
          </cell>
          <cell r="R54">
            <v>3000</v>
          </cell>
          <cell r="S54" t="str">
            <v>RUBA TECH</v>
          </cell>
          <cell r="T54" t="str">
            <v>RUBATECH</v>
          </cell>
          <cell r="U54">
            <v>0</v>
          </cell>
          <cell r="V54" t="str">
            <v>G. I.</v>
          </cell>
          <cell r="W54">
            <v>0</v>
          </cell>
          <cell r="X54">
            <v>0</v>
          </cell>
          <cell r="Y54">
            <v>0</v>
          </cell>
          <cell r="Z54">
            <v>0</v>
          </cell>
          <cell r="AA54">
            <v>0</v>
          </cell>
          <cell r="AB54">
            <v>0</v>
          </cell>
          <cell r="AC54" t="str">
            <v xml:space="preserve">DROPPED, because development is not possible </v>
          </cell>
          <cell r="AD54">
            <v>0</v>
          </cell>
          <cell r="AE54">
            <v>0</v>
          </cell>
          <cell r="AF54">
            <v>0</v>
          </cell>
          <cell r="AG54">
            <v>0</v>
          </cell>
          <cell r="AH54">
            <v>0</v>
          </cell>
          <cell r="AI54">
            <v>6.583E-2</v>
          </cell>
          <cell r="AJ54" t="str">
            <v>P5-1</v>
          </cell>
          <cell r="AK54" t="str">
            <v>75742-140N0</v>
          </cell>
          <cell r="AL54" t="str">
            <v>37とｾｯﾄ</v>
          </cell>
          <cell r="AM54" t="str">
            <v>37とｾｯﾄ</v>
          </cell>
          <cell r="AN54" t="str">
            <v>37とｾｯﾄ</v>
          </cell>
          <cell r="AO54" t="str">
            <v>37とｾｯﾄ</v>
          </cell>
          <cell r="AP54" t="str">
            <v>&lt;&lt;&lt;</v>
          </cell>
          <cell r="AQ54" t="str">
            <v>&lt;&lt;&lt;</v>
          </cell>
          <cell r="AR54" t="str">
            <v>&lt;&lt;&lt;</v>
          </cell>
          <cell r="AS54" t="str">
            <v>&lt;&lt;&lt;</v>
          </cell>
          <cell r="AT54" t="str">
            <v>&lt;&lt;&lt;</v>
          </cell>
          <cell r="AU54" t="str">
            <v>&lt;&lt;&lt;</v>
          </cell>
          <cell r="AV54" t="str">
            <v>&lt;&lt;&lt;</v>
          </cell>
          <cell r="AW54" t="str">
            <v>&lt;&lt;&lt;</v>
          </cell>
          <cell r="AX54" t="str">
            <v>&lt;&lt;&lt;</v>
          </cell>
          <cell r="AY54" t="str">
            <v>&lt;&lt;&lt;</v>
          </cell>
          <cell r="AZ54" t="str">
            <v>E</v>
          </cell>
          <cell r="BA54" t="str">
            <v>O</v>
          </cell>
          <cell r="BB54" t="str">
            <v>O</v>
          </cell>
          <cell r="BC54" t="str">
            <v>RUBATECH</v>
          </cell>
          <cell r="BD54" t="str">
            <v>SELECTED VENDOR RUBATECH</v>
          </cell>
          <cell r="BE54">
            <v>0</v>
          </cell>
          <cell r="BF54">
            <v>0</v>
          </cell>
          <cell r="BG54">
            <v>3</v>
          </cell>
          <cell r="BH54" t="str">
            <v>-</v>
          </cell>
          <cell r="BI54" t="str">
            <v>[X]</v>
          </cell>
          <cell r="BJ54" t="str">
            <v>DROPPED</v>
          </cell>
          <cell r="BK54">
            <v>0</v>
          </cell>
          <cell r="BL54">
            <v>0</v>
          </cell>
          <cell r="BM54">
            <v>0</v>
          </cell>
          <cell r="BN54" t="str">
            <v>-</v>
          </cell>
          <cell r="BO54">
            <v>0</v>
          </cell>
          <cell r="BP54" t="str">
            <v>X</v>
          </cell>
        </row>
        <row r="55">
          <cell r="A55">
            <v>41</v>
          </cell>
          <cell r="B55">
            <v>8</v>
          </cell>
          <cell r="C55">
            <v>490</v>
          </cell>
          <cell r="D55">
            <v>41</v>
          </cell>
          <cell r="E55" t="str">
            <v>DD320</v>
          </cell>
          <cell r="F55" t="str">
            <v>BJ-1G</v>
          </cell>
          <cell r="G55">
            <v>0</v>
          </cell>
          <cell r="H55" t="str">
            <v>7570</v>
          </cell>
          <cell r="I55" t="str">
            <v>05</v>
          </cell>
          <cell r="J55" t="str">
            <v>75555-140N0</v>
          </cell>
          <cell r="K55" t="str">
            <v>MOULDING RF DRIP SI FIN CTR NO.1 RH</v>
          </cell>
          <cell r="L55" t="str">
            <v>*</v>
          </cell>
          <cell r="M55">
            <v>1</v>
          </cell>
          <cell r="N55" t="str">
            <v>1</v>
          </cell>
          <cell r="O55">
            <v>1</v>
          </cell>
          <cell r="P55">
            <v>1</v>
          </cell>
          <cell r="Q55" t="str">
            <v>1</v>
          </cell>
          <cell r="R55">
            <v>8400</v>
          </cell>
          <cell r="S55" t="str">
            <v>&lt;NEW&gt;</v>
          </cell>
          <cell r="T55" t="str">
            <v>RUBATECH</v>
          </cell>
          <cell r="U55">
            <v>0</v>
          </cell>
          <cell r="V55" t="str">
            <v>G. I.</v>
          </cell>
          <cell r="W55">
            <v>0</v>
          </cell>
          <cell r="X55" t="str">
            <v>MANDVIWALA</v>
          </cell>
          <cell r="Y55">
            <v>0</v>
          </cell>
          <cell r="Z55">
            <v>0</v>
          </cell>
          <cell r="AA55">
            <v>0</v>
          </cell>
          <cell r="AB55">
            <v>0</v>
          </cell>
          <cell r="AC55" t="str">
            <v xml:space="preserve">DROPPED, because development is not possible </v>
          </cell>
          <cell r="AD55">
            <v>0</v>
          </cell>
          <cell r="AE55">
            <v>0</v>
          </cell>
          <cell r="AF55">
            <v>0</v>
          </cell>
          <cell r="AG55">
            <v>0</v>
          </cell>
          <cell r="AH55">
            <v>0</v>
          </cell>
          <cell r="AI55">
            <v>7.8555199999999992E-2</v>
          </cell>
          <cell r="AJ55" t="str">
            <v>NEW</v>
          </cell>
          <cell r="AK55" t="str">
            <v>75555-140N0</v>
          </cell>
          <cell r="AL55" t="str">
            <v>112.44</v>
          </cell>
          <cell r="AM55" t="str">
            <v>NOT POSSIBLE TO DEVELOP</v>
          </cell>
          <cell r="AN55" t="e">
            <v>#VALUE!</v>
          </cell>
          <cell r="AO55" t="e">
            <v>#VALUE!</v>
          </cell>
          <cell r="AP55">
            <v>232.27306666666664</v>
          </cell>
          <cell r="AQ55">
            <v>0.57448739931952308</v>
          </cell>
          <cell r="AR55">
            <v>0</v>
          </cell>
          <cell r="AS55">
            <v>0</v>
          </cell>
          <cell r="AT55" t="str">
            <v>&lt;&lt;&lt;</v>
          </cell>
          <cell r="AU55" t="str">
            <v>&lt;&lt;&lt;</v>
          </cell>
          <cell r="AV55" t="str">
            <v>&lt;&lt;&lt;</v>
          </cell>
          <cell r="AW55" t="str">
            <v>&lt;&lt;&lt;</v>
          </cell>
          <cell r="AX55">
            <v>0</v>
          </cell>
          <cell r="AY55" t="str">
            <v>AWAITED</v>
          </cell>
          <cell r="AZ55" t="e">
            <v>#VALUE!</v>
          </cell>
          <cell r="BA55" t="str">
            <v>X</v>
          </cell>
          <cell r="BB55" t="str">
            <v>-</v>
          </cell>
          <cell r="BC55" t="str">
            <v>[X]</v>
          </cell>
          <cell r="BD55" t="str">
            <v>DROPPED</v>
          </cell>
          <cell r="BE55">
            <v>0</v>
          </cell>
          <cell r="BF55">
            <v>0</v>
          </cell>
          <cell r="BG55" t="str">
            <v>O</v>
          </cell>
          <cell r="BH55" t="str">
            <v>O</v>
          </cell>
          <cell r="BI55" t="str">
            <v>MANDVIWALA</v>
          </cell>
          <cell r="BJ55" t="str">
            <v>SELECTED VENDOR MANDVIWALA</v>
          </cell>
          <cell r="BK55">
            <v>0</v>
          </cell>
          <cell r="BL55">
            <v>0</v>
          </cell>
          <cell r="BM55">
            <v>0</v>
          </cell>
          <cell r="BN55" t="str">
            <v>O</v>
          </cell>
          <cell r="BO55">
            <v>0</v>
          </cell>
          <cell r="BP55" t="str">
            <v>O</v>
          </cell>
        </row>
        <row r="56">
          <cell r="A56">
            <v>42</v>
          </cell>
          <cell r="B56">
            <v>9</v>
          </cell>
          <cell r="C56">
            <v>491</v>
          </cell>
          <cell r="D56">
            <v>42</v>
          </cell>
          <cell r="E56" t="str">
            <v>DD320</v>
          </cell>
          <cell r="F56" t="str">
            <v>BJ-1G</v>
          </cell>
          <cell r="G56">
            <v>0</v>
          </cell>
          <cell r="H56" t="str">
            <v>7570</v>
          </cell>
          <cell r="I56" t="str">
            <v>05</v>
          </cell>
          <cell r="J56" t="str">
            <v>75556-140N0</v>
          </cell>
          <cell r="K56" t="str">
            <v>MOULDING RF DRIP SI FIN CTR NO.1 LH</v>
          </cell>
          <cell r="L56" t="str">
            <v>*</v>
          </cell>
          <cell r="M56">
            <v>1</v>
          </cell>
          <cell r="N56" t="str">
            <v>1</v>
          </cell>
          <cell r="O56">
            <v>1</v>
          </cell>
          <cell r="P56">
            <v>1</v>
          </cell>
          <cell r="Q56" t="str">
            <v>1</v>
          </cell>
          <cell r="R56">
            <v>8400</v>
          </cell>
          <cell r="S56" t="str">
            <v>&lt;NEW&gt;</v>
          </cell>
          <cell r="T56" t="str">
            <v>RUBATECH</v>
          </cell>
          <cell r="U56">
            <v>0</v>
          </cell>
          <cell r="V56" t="str">
            <v>G. I.</v>
          </cell>
          <cell r="W56">
            <v>0</v>
          </cell>
          <cell r="X56" t="str">
            <v>MANDVIWALA</v>
          </cell>
          <cell r="Y56">
            <v>0</v>
          </cell>
          <cell r="Z56">
            <v>0</v>
          </cell>
          <cell r="AA56">
            <v>0</v>
          </cell>
          <cell r="AB56">
            <v>0</v>
          </cell>
          <cell r="AC56" t="str">
            <v xml:space="preserve">DROPPED, because development is not possible </v>
          </cell>
          <cell r="AD56">
            <v>0</v>
          </cell>
          <cell r="AE56">
            <v>0</v>
          </cell>
          <cell r="AF56">
            <v>0</v>
          </cell>
          <cell r="AG56">
            <v>0</v>
          </cell>
          <cell r="AH56">
            <v>0</v>
          </cell>
          <cell r="AI56">
            <v>7.8555199999999992E-2</v>
          </cell>
          <cell r="AJ56" t="str">
            <v>NEW</v>
          </cell>
          <cell r="AK56" t="str">
            <v>75556-140N0</v>
          </cell>
          <cell r="AL56" t="str">
            <v>112.44</v>
          </cell>
          <cell r="AM56" t="str">
            <v>NOT POSSIBLE TO DEVELOP</v>
          </cell>
          <cell r="AN56" t="e">
            <v>#VALUE!</v>
          </cell>
          <cell r="AO56" t="e">
            <v>#VALUE!</v>
          </cell>
          <cell r="AP56">
            <v>232.27306666666664</v>
          </cell>
          <cell r="AQ56">
            <v>0.57448739931952308</v>
          </cell>
          <cell r="AR56">
            <v>0</v>
          </cell>
          <cell r="AS56">
            <v>0</v>
          </cell>
          <cell r="AT56" t="str">
            <v>&lt;&lt;&lt;</v>
          </cell>
          <cell r="AU56" t="str">
            <v>&lt;&lt;&lt;</v>
          </cell>
          <cell r="AV56" t="str">
            <v>&lt;&lt;&lt;</v>
          </cell>
          <cell r="AW56" t="str">
            <v>&lt;&lt;&lt;</v>
          </cell>
          <cell r="AX56">
            <v>0</v>
          </cell>
          <cell r="AY56" t="str">
            <v>AWAITED</v>
          </cell>
          <cell r="AZ56" t="e">
            <v>#VALUE!</v>
          </cell>
          <cell r="BA56" t="str">
            <v>X</v>
          </cell>
          <cell r="BB56" t="str">
            <v>-</v>
          </cell>
          <cell r="BC56" t="str">
            <v>[X]</v>
          </cell>
          <cell r="BD56" t="str">
            <v>DROPPED</v>
          </cell>
          <cell r="BE56">
            <v>0</v>
          </cell>
          <cell r="BF56">
            <v>0</v>
          </cell>
          <cell r="BG56" t="str">
            <v>O</v>
          </cell>
          <cell r="BH56" t="str">
            <v>O</v>
          </cell>
          <cell r="BI56" t="str">
            <v>MANDVIWALA</v>
          </cell>
          <cell r="BJ56" t="str">
            <v>SELECTED VENDOR MANDVIWALA</v>
          </cell>
          <cell r="BK56">
            <v>0</v>
          </cell>
          <cell r="BL56">
            <v>0</v>
          </cell>
          <cell r="BM56">
            <v>0</v>
          </cell>
          <cell r="BN56" t="str">
            <v>O</v>
          </cell>
          <cell r="BO56">
            <v>0</v>
          </cell>
          <cell r="BP56" t="str">
            <v>O</v>
          </cell>
        </row>
        <row r="57">
          <cell r="A57">
            <v>43</v>
          </cell>
          <cell r="B57">
            <v>115</v>
          </cell>
          <cell r="C57">
            <v>609</v>
          </cell>
          <cell r="D57">
            <v>43</v>
          </cell>
          <cell r="E57" t="str">
            <v>DD320</v>
          </cell>
          <cell r="F57" t="str">
            <v>BJ-1G</v>
          </cell>
          <cell r="G57">
            <v>0</v>
          </cell>
          <cell r="H57" t="str">
            <v>7660</v>
          </cell>
          <cell r="I57" t="str">
            <v>01</v>
          </cell>
          <cell r="J57" t="str">
            <v>76621-12171</v>
          </cell>
          <cell r="K57" t="str">
            <v>MUDGUARD, FR FENDER, RH</v>
          </cell>
          <cell r="L57" t="str">
            <v>*</v>
          </cell>
          <cell r="M57">
            <v>1</v>
          </cell>
          <cell r="N57" t="str">
            <v>1</v>
          </cell>
          <cell r="O57">
            <v>1</v>
          </cell>
          <cell r="P57">
            <v>1</v>
          </cell>
          <cell r="Q57" t="str">
            <v>1</v>
          </cell>
          <cell r="R57">
            <v>8400</v>
          </cell>
          <cell r="S57" t="str">
            <v>&lt;NEW&gt;</v>
          </cell>
          <cell r="T57" t="str">
            <v>TECHMAN</v>
          </cell>
          <cell r="U57">
            <v>0</v>
          </cell>
          <cell r="V57" t="str">
            <v>THERMOSOLE</v>
          </cell>
          <cell r="W57">
            <v>0</v>
          </cell>
          <cell r="X57" t="str">
            <v>MANDVIWALA</v>
          </cell>
          <cell r="Y57">
            <v>0</v>
          </cell>
          <cell r="Z57">
            <v>0</v>
          </cell>
          <cell r="AA57">
            <v>0</v>
          </cell>
          <cell r="AB57">
            <v>0</v>
          </cell>
          <cell r="AC57">
            <v>0</v>
          </cell>
          <cell r="AD57">
            <v>0</v>
          </cell>
          <cell r="AE57">
            <v>0</v>
          </cell>
          <cell r="AF57">
            <v>0</v>
          </cell>
          <cell r="AG57">
            <v>0</v>
          </cell>
          <cell r="AH57">
            <v>0</v>
          </cell>
          <cell r="AI57" t="str">
            <v>0.0336</v>
          </cell>
          <cell r="AJ57" t="str">
            <v>NEW</v>
          </cell>
          <cell r="AK57" t="str">
            <v>76621-12171</v>
          </cell>
          <cell r="AL57" t="str">
            <v>112.44</v>
          </cell>
          <cell r="AM57" t="str">
            <v>273000</v>
          </cell>
          <cell r="AN57">
            <v>226.75239999999999</v>
          </cell>
          <cell r="AO57">
            <v>0.54507788461538464</v>
          </cell>
          <cell r="AP57">
            <v>238.89351111111111</v>
          </cell>
          <cell r="AQ57" t="str">
            <v>AWAITED</v>
          </cell>
          <cell r="AR57" t="e">
            <v>#VALUE!</v>
          </cell>
          <cell r="AS57" t="e">
            <v>#VALUE!</v>
          </cell>
          <cell r="AT57" t="e">
            <v>#VALUE!</v>
          </cell>
          <cell r="AU57" t="str">
            <v>AWAITED</v>
          </cell>
          <cell r="AV57" t="e">
            <v>#VALUE!</v>
          </cell>
          <cell r="AW57" t="e">
            <v>#VALUE!</v>
          </cell>
          <cell r="AX57">
            <v>0</v>
          </cell>
          <cell r="AY57" t="str">
            <v>AWAITED</v>
          </cell>
          <cell r="AZ57" t="e">
            <v>#VALUE!</v>
          </cell>
          <cell r="BA57" t="str">
            <v>O</v>
          </cell>
          <cell r="BB57" t="str">
            <v>O</v>
          </cell>
          <cell r="BC57" t="str">
            <v>MANDVIWALA</v>
          </cell>
          <cell r="BD57" t="str">
            <v>SELECTED VENDOR MANDVIWALA</v>
          </cell>
          <cell r="BE57">
            <v>0</v>
          </cell>
          <cell r="BF57" t="str">
            <v>E</v>
          </cell>
          <cell r="BG57" t="str">
            <v>O</v>
          </cell>
          <cell r="BH57" t="str">
            <v>O</v>
          </cell>
          <cell r="BI57" t="str">
            <v>MANDVIWALA</v>
          </cell>
          <cell r="BJ57" t="str">
            <v>SELECTED VENDOR MANDVIWALA</v>
          </cell>
          <cell r="BK57">
            <v>0</v>
          </cell>
          <cell r="BL57">
            <v>0</v>
          </cell>
          <cell r="BM57">
            <v>0</v>
          </cell>
          <cell r="BN57" t="str">
            <v>O</v>
          </cell>
          <cell r="BO57" t="str">
            <v>E</v>
          </cell>
          <cell r="BP57" t="str">
            <v>O</v>
          </cell>
        </row>
        <row r="58">
          <cell r="A58">
            <v>44</v>
          </cell>
          <cell r="B58">
            <v>116</v>
          </cell>
          <cell r="C58">
            <v>610</v>
          </cell>
          <cell r="D58">
            <v>44</v>
          </cell>
          <cell r="E58" t="str">
            <v>DD320</v>
          </cell>
          <cell r="F58" t="str">
            <v>BJ-1G</v>
          </cell>
          <cell r="G58">
            <v>0</v>
          </cell>
          <cell r="H58" t="str">
            <v>7660</v>
          </cell>
          <cell r="I58" t="str">
            <v>01</v>
          </cell>
          <cell r="J58" t="str">
            <v>76622-12171</v>
          </cell>
          <cell r="K58" t="str">
            <v>MUDGUARD, FR FENDER, LH</v>
          </cell>
          <cell r="L58" t="str">
            <v>*</v>
          </cell>
          <cell r="M58">
            <v>1</v>
          </cell>
          <cell r="N58" t="str">
            <v>1</v>
          </cell>
          <cell r="O58" t="str">
            <v>1</v>
          </cell>
          <cell r="P58">
            <v>1</v>
          </cell>
          <cell r="Q58" t="str">
            <v>1</v>
          </cell>
          <cell r="R58">
            <v>8400</v>
          </cell>
          <cell r="S58" t="str">
            <v>&lt;NEW&gt;</v>
          </cell>
          <cell r="T58" t="str">
            <v>TECHMAN</v>
          </cell>
          <cell r="U58">
            <v>0</v>
          </cell>
          <cell r="V58" t="str">
            <v>THERMOSOLE</v>
          </cell>
          <cell r="W58">
            <v>0</v>
          </cell>
          <cell r="X58" t="str">
            <v>MANDVIWALA</v>
          </cell>
          <cell r="Y58">
            <v>0</v>
          </cell>
          <cell r="Z58">
            <v>0</v>
          </cell>
          <cell r="AA58">
            <v>0</v>
          </cell>
          <cell r="AB58">
            <v>0</v>
          </cell>
          <cell r="AC58">
            <v>0</v>
          </cell>
          <cell r="AD58">
            <v>0</v>
          </cell>
          <cell r="AE58">
            <v>0</v>
          </cell>
          <cell r="AF58">
            <v>0</v>
          </cell>
          <cell r="AG58">
            <v>0</v>
          </cell>
          <cell r="AH58">
            <v>0</v>
          </cell>
          <cell r="AI58" t="str">
            <v>INCL</v>
          </cell>
          <cell r="AJ58" t="str">
            <v>NEW</v>
          </cell>
          <cell r="AK58" t="str">
            <v>76622-12171</v>
          </cell>
          <cell r="AL58" t="str">
            <v>112.44</v>
          </cell>
          <cell r="AM58" t="str">
            <v>273000</v>
          </cell>
          <cell r="AN58">
            <v>226.75239999999999</v>
          </cell>
          <cell r="AO58">
            <v>0.54507788461538464</v>
          </cell>
          <cell r="AP58">
            <v>238.89351111111111</v>
          </cell>
          <cell r="AQ58" t="str">
            <v>AWAITED</v>
          </cell>
          <cell r="AR58" t="e">
            <v>#VALUE!</v>
          </cell>
          <cell r="AS58" t="e">
            <v>#VALUE!</v>
          </cell>
          <cell r="AT58" t="e">
            <v>#VALUE!</v>
          </cell>
          <cell r="AU58" t="str">
            <v>AWAITED</v>
          </cell>
          <cell r="AV58" t="e">
            <v>#VALUE!</v>
          </cell>
          <cell r="AW58" t="e">
            <v>#VALUE!</v>
          </cell>
          <cell r="AX58">
            <v>0</v>
          </cell>
          <cell r="AY58" t="str">
            <v>AWAITED</v>
          </cell>
          <cell r="AZ58" t="e">
            <v>#VALUE!</v>
          </cell>
          <cell r="BA58" t="str">
            <v>O</v>
          </cell>
          <cell r="BB58" t="str">
            <v>O</v>
          </cell>
          <cell r="BC58" t="str">
            <v>MANDVIWALA</v>
          </cell>
          <cell r="BD58" t="str">
            <v>SELECTED VENDOR MANDVIWALA</v>
          </cell>
          <cell r="BE58">
            <v>0</v>
          </cell>
          <cell r="BF58" t="str">
            <v>E</v>
          </cell>
          <cell r="BG58" t="str">
            <v>O</v>
          </cell>
          <cell r="BH58" t="str">
            <v>O</v>
          </cell>
          <cell r="BI58" t="str">
            <v>MANDVIWALA</v>
          </cell>
          <cell r="BJ58" t="str">
            <v>SELECTED VENDOR MANDVIWALA</v>
          </cell>
          <cell r="BK58">
            <v>0</v>
          </cell>
          <cell r="BL58">
            <v>0</v>
          </cell>
          <cell r="BM58">
            <v>0</v>
          </cell>
          <cell r="BN58" t="str">
            <v>O</v>
          </cell>
          <cell r="BO58" t="str">
            <v>E</v>
          </cell>
          <cell r="BP58" t="str">
            <v>O</v>
          </cell>
        </row>
        <row r="59">
          <cell r="A59">
            <v>45</v>
          </cell>
          <cell r="B59">
            <v>117</v>
          </cell>
          <cell r="C59">
            <v>611</v>
          </cell>
          <cell r="D59">
            <v>45</v>
          </cell>
          <cell r="E59" t="str">
            <v>DD320</v>
          </cell>
          <cell r="F59" t="str">
            <v>BJ-1G</v>
          </cell>
          <cell r="G59">
            <v>0</v>
          </cell>
          <cell r="H59" t="str">
            <v>7660</v>
          </cell>
          <cell r="I59" t="str">
            <v>01</v>
          </cell>
          <cell r="J59" t="str">
            <v>76625-12400</v>
          </cell>
          <cell r="K59" t="str">
            <v>MUDGUARD, QUARTER PANEL, RR RH</v>
          </cell>
          <cell r="L59" t="str">
            <v>*</v>
          </cell>
          <cell r="M59">
            <v>1</v>
          </cell>
          <cell r="N59" t="str">
            <v>1</v>
          </cell>
          <cell r="O59">
            <v>1</v>
          </cell>
          <cell r="P59">
            <v>1</v>
          </cell>
          <cell r="Q59" t="str">
            <v>1</v>
          </cell>
          <cell r="R59">
            <v>8400</v>
          </cell>
          <cell r="S59" t="str">
            <v>&lt;NEW&gt;</v>
          </cell>
          <cell r="T59" t="str">
            <v>TECHMAN</v>
          </cell>
          <cell r="U59">
            <v>0</v>
          </cell>
          <cell r="V59" t="str">
            <v>THERMOSOLE</v>
          </cell>
          <cell r="W59">
            <v>0</v>
          </cell>
          <cell r="X59" t="str">
            <v>MANDVIWALA</v>
          </cell>
          <cell r="Y59">
            <v>0</v>
          </cell>
          <cell r="Z59">
            <v>0</v>
          </cell>
          <cell r="AA59">
            <v>0</v>
          </cell>
          <cell r="AB59">
            <v>0</v>
          </cell>
          <cell r="AC59" t="str">
            <v>PART NO UNCLEAR</v>
          </cell>
          <cell r="AD59">
            <v>0</v>
          </cell>
          <cell r="AE59">
            <v>0</v>
          </cell>
          <cell r="AF59">
            <v>0</v>
          </cell>
          <cell r="AG59">
            <v>0</v>
          </cell>
          <cell r="AH59">
            <v>0</v>
          </cell>
          <cell r="AI59" t="str">
            <v>0.0369</v>
          </cell>
          <cell r="AJ59" t="str">
            <v>NEW</v>
          </cell>
          <cell r="AK59" t="str">
            <v>76625-12400</v>
          </cell>
          <cell r="AL59" t="str">
            <v>112.44</v>
          </cell>
          <cell r="AM59" t="str">
            <v>425000</v>
          </cell>
          <cell r="AN59">
            <v>230.29906666666665</v>
          </cell>
          <cell r="AO59">
            <v>0.58009840470193108</v>
          </cell>
          <cell r="AP59">
            <v>0</v>
          </cell>
          <cell r="AQ59" t="str">
            <v>AWAITED</v>
          </cell>
          <cell r="AR59" t="e">
            <v>#VALUE!</v>
          </cell>
          <cell r="AS59" t="e">
            <v>#VALUE!</v>
          </cell>
          <cell r="AT59" t="str">
            <v>&lt;&lt;&lt;</v>
          </cell>
          <cell r="AU59" t="str">
            <v>AWAITED</v>
          </cell>
          <cell r="AV59" t="e">
            <v>#VALUE!</v>
          </cell>
          <cell r="AW59" t="e">
            <v>#VALUE!</v>
          </cell>
          <cell r="AX59" t="str">
            <v>&lt;&lt;&lt;</v>
          </cell>
          <cell r="AY59" t="str">
            <v>&lt;&lt;&lt;</v>
          </cell>
          <cell r="AZ59" t="str">
            <v>E</v>
          </cell>
          <cell r="BA59" t="str">
            <v>O</v>
          </cell>
          <cell r="BB59" t="str">
            <v>O</v>
          </cell>
          <cell r="BC59" t="str">
            <v>MANDVIWALA</v>
          </cell>
          <cell r="BD59" t="str">
            <v>SELECTED VENDOR MANDVIWALA</v>
          </cell>
          <cell r="BE59">
            <v>0</v>
          </cell>
          <cell r="BF59">
            <v>0</v>
          </cell>
          <cell r="BG59" t="str">
            <v>O</v>
          </cell>
          <cell r="BH59" t="str">
            <v>O</v>
          </cell>
          <cell r="BI59" t="str">
            <v>ALBA</v>
          </cell>
          <cell r="BJ59" t="str">
            <v>SELECTED VENDOR ALBA</v>
          </cell>
          <cell r="BK59">
            <v>0</v>
          </cell>
          <cell r="BL59">
            <v>8</v>
          </cell>
          <cell r="BM59">
            <v>0</v>
          </cell>
          <cell r="BN59" t="str">
            <v>O</v>
          </cell>
          <cell r="BO59">
            <v>0</v>
          </cell>
          <cell r="BP59" t="str">
            <v>O</v>
          </cell>
        </row>
        <row r="60">
          <cell r="A60">
            <v>46</v>
          </cell>
          <cell r="B60">
            <v>118</v>
          </cell>
          <cell r="C60">
            <v>612</v>
          </cell>
          <cell r="D60">
            <v>46</v>
          </cell>
          <cell r="E60" t="str">
            <v>DD320</v>
          </cell>
          <cell r="F60" t="str">
            <v>BJ-1G</v>
          </cell>
          <cell r="G60">
            <v>0</v>
          </cell>
          <cell r="H60" t="str">
            <v>7660</v>
          </cell>
          <cell r="I60" t="str">
            <v>01</v>
          </cell>
          <cell r="J60" t="str">
            <v>76626-12430</v>
          </cell>
          <cell r="K60" t="str">
            <v>MUDGUARD, QUARTER PANEL, RR LH</v>
          </cell>
          <cell r="L60" t="str">
            <v>*</v>
          </cell>
          <cell r="M60">
            <v>1</v>
          </cell>
          <cell r="N60" t="str">
            <v>1</v>
          </cell>
          <cell r="O60">
            <v>1</v>
          </cell>
          <cell r="P60">
            <v>1</v>
          </cell>
          <cell r="Q60" t="str">
            <v>1</v>
          </cell>
          <cell r="R60">
            <v>8400</v>
          </cell>
          <cell r="S60" t="str">
            <v>&lt;NEW&gt;</v>
          </cell>
          <cell r="T60" t="str">
            <v>TECHMAN</v>
          </cell>
          <cell r="U60">
            <v>0</v>
          </cell>
          <cell r="V60" t="str">
            <v>THERMOSOLE</v>
          </cell>
          <cell r="W60">
            <v>0</v>
          </cell>
          <cell r="X60" t="str">
            <v>MANDVIWALA</v>
          </cell>
          <cell r="Y60">
            <v>0</v>
          </cell>
          <cell r="Z60">
            <v>0</v>
          </cell>
          <cell r="AA60">
            <v>0</v>
          </cell>
          <cell r="AB60">
            <v>0</v>
          </cell>
          <cell r="AC60" t="str">
            <v>SUBSTITUTED</v>
          </cell>
          <cell r="AD60">
            <v>0</v>
          </cell>
          <cell r="AE60">
            <v>0</v>
          </cell>
          <cell r="AF60">
            <v>0</v>
          </cell>
          <cell r="AG60">
            <v>0</v>
          </cell>
          <cell r="AH60">
            <v>0</v>
          </cell>
          <cell r="AI60" t="str">
            <v>INCL</v>
          </cell>
          <cell r="AJ60" t="str">
            <v>NEW</v>
          </cell>
          <cell r="AK60" t="str">
            <v>76626-12430</v>
          </cell>
          <cell r="AL60" t="str">
            <v>112.44</v>
          </cell>
          <cell r="AM60" t="str">
            <v>425000</v>
          </cell>
          <cell r="AN60">
            <v>230.29906666666665</v>
          </cell>
          <cell r="AO60">
            <v>0.58009840470193108</v>
          </cell>
          <cell r="AP60">
            <v>0</v>
          </cell>
          <cell r="AQ60" t="str">
            <v>AWAITED</v>
          </cell>
          <cell r="AR60" t="e">
            <v>#VALUE!</v>
          </cell>
          <cell r="AS60" t="e">
            <v>#VALUE!</v>
          </cell>
          <cell r="AT60" t="str">
            <v>&lt;&lt;&lt;</v>
          </cell>
          <cell r="AU60" t="str">
            <v>AWAITED</v>
          </cell>
          <cell r="AV60" t="e">
            <v>#VALUE!</v>
          </cell>
          <cell r="AW60" t="e">
            <v>#VALUE!</v>
          </cell>
          <cell r="AX60" t="str">
            <v>&lt;&lt;&lt;</v>
          </cell>
          <cell r="AY60" t="str">
            <v>&lt;&lt;&lt;</v>
          </cell>
          <cell r="AZ60" t="str">
            <v>E</v>
          </cell>
          <cell r="BA60" t="str">
            <v>O</v>
          </cell>
          <cell r="BB60" t="str">
            <v>O</v>
          </cell>
          <cell r="BC60" t="str">
            <v>MANDVIWALA</v>
          </cell>
          <cell r="BD60" t="str">
            <v>SELECTED VENDOR MANDVIWALA</v>
          </cell>
          <cell r="BE60">
            <v>0</v>
          </cell>
          <cell r="BF60">
            <v>0</v>
          </cell>
          <cell r="BG60" t="str">
            <v>O</v>
          </cell>
          <cell r="BH60" t="str">
            <v>O</v>
          </cell>
          <cell r="BI60" t="str">
            <v>ALBA</v>
          </cell>
          <cell r="BJ60" t="str">
            <v>SELECTED VENDOR ALBA</v>
          </cell>
          <cell r="BK60">
            <v>0</v>
          </cell>
          <cell r="BL60">
            <v>8</v>
          </cell>
          <cell r="BM60">
            <v>0</v>
          </cell>
          <cell r="BN60" t="str">
            <v>O</v>
          </cell>
          <cell r="BO60">
            <v>0</v>
          </cell>
          <cell r="BP60" t="str">
            <v>O</v>
          </cell>
        </row>
        <row r="61">
          <cell r="A61">
            <v>47</v>
          </cell>
          <cell r="B61">
            <v>76</v>
          </cell>
          <cell r="C61">
            <v>307</v>
          </cell>
          <cell r="D61">
            <v>47</v>
          </cell>
          <cell r="E61" t="str">
            <v>DD320</v>
          </cell>
          <cell r="F61" t="str">
            <v>BJ-1G</v>
          </cell>
          <cell r="G61">
            <v>0</v>
          </cell>
          <cell r="H61" t="str">
            <v>7720</v>
          </cell>
          <cell r="I61" t="str">
            <v>01</v>
          </cell>
          <cell r="J61" t="str">
            <v>77200-*****</v>
          </cell>
          <cell r="K61" t="str">
            <v>TUBE ASSY,FUEL &amp; BRAKE W/CLAMP</v>
          </cell>
          <cell r="L61">
            <v>0</v>
          </cell>
          <cell r="M61">
            <v>0</v>
          </cell>
          <cell r="N61">
            <v>0</v>
          </cell>
          <cell r="O61">
            <v>1</v>
          </cell>
          <cell r="P61">
            <v>1</v>
          </cell>
          <cell r="Q61" t="str">
            <v>1</v>
          </cell>
          <cell r="R61">
            <v>3000</v>
          </cell>
          <cell r="S61" t="str">
            <v>ALBA ENGG</v>
          </cell>
          <cell r="T61" t="str">
            <v>ALBA ENGG</v>
          </cell>
          <cell r="U61">
            <v>0</v>
          </cell>
          <cell r="V61">
            <v>0</v>
          </cell>
          <cell r="W61">
            <v>0</v>
          </cell>
          <cell r="X61">
            <v>0</v>
          </cell>
          <cell r="Y61">
            <v>0</v>
          </cell>
          <cell r="Z61">
            <v>0</v>
          </cell>
          <cell r="AA61">
            <v>0</v>
          </cell>
          <cell r="AB61">
            <v>0</v>
          </cell>
          <cell r="AC61" t="str">
            <v>PART NO UNCLEAR</v>
          </cell>
          <cell r="AD61">
            <v>0</v>
          </cell>
          <cell r="AE61">
            <v>0</v>
          </cell>
          <cell r="AF61">
            <v>0</v>
          </cell>
          <cell r="AG61">
            <v>0</v>
          </cell>
          <cell r="AH61">
            <v>0</v>
          </cell>
          <cell r="AI61">
            <v>0.15817999999999999</v>
          </cell>
          <cell r="AJ61" t="str">
            <v>P6-4</v>
          </cell>
          <cell r="AK61" t="str">
            <v>77200-*****</v>
          </cell>
          <cell r="AL61" t="str">
            <v>49参考</v>
          </cell>
          <cell r="AM61" t="str">
            <v>49参考</v>
          </cell>
          <cell r="AN61" t="str">
            <v>49参考</v>
          </cell>
          <cell r="AO61" t="str">
            <v>49参考</v>
          </cell>
          <cell r="AP61" t="str">
            <v>&lt;&lt;&lt;</v>
          </cell>
          <cell r="AQ61" t="str">
            <v>&lt;&lt;&lt;</v>
          </cell>
          <cell r="AR61" t="str">
            <v>&lt;&lt;&lt;</v>
          </cell>
          <cell r="AS61" t="str">
            <v>&lt;&lt;&lt;</v>
          </cell>
          <cell r="AT61" t="str">
            <v>&lt;&lt;&lt;</v>
          </cell>
          <cell r="AU61" t="str">
            <v>&lt;&lt;&lt;</v>
          </cell>
          <cell r="AV61" t="str">
            <v>&lt;&lt;&lt;</v>
          </cell>
          <cell r="AW61" t="str">
            <v>&lt;&lt;&lt;</v>
          </cell>
          <cell r="AX61" t="str">
            <v>&lt;&lt;&lt;</v>
          </cell>
          <cell r="AY61" t="str">
            <v>&lt;&lt;&lt;</v>
          </cell>
          <cell r="AZ61" t="str">
            <v>&lt;&lt;&lt;</v>
          </cell>
          <cell r="BA61" t="str">
            <v>O</v>
          </cell>
          <cell r="BB61" t="str">
            <v>O</v>
          </cell>
          <cell r="BC61" t="str">
            <v>ALBA</v>
          </cell>
          <cell r="BD61" t="str">
            <v>SELECTED VENDOR ALBA</v>
          </cell>
          <cell r="BE61">
            <v>0</v>
          </cell>
          <cell r="BF61">
            <v>0</v>
          </cell>
          <cell r="BG61">
            <v>8</v>
          </cell>
          <cell r="BH61" t="str">
            <v>O</v>
          </cell>
          <cell r="BI61" t="str">
            <v>ALBA</v>
          </cell>
          <cell r="BJ61" t="str">
            <v>SELECTED VENDOR ALBA</v>
          </cell>
          <cell r="BK61">
            <v>0</v>
          </cell>
          <cell r="BL61">
            <v>8</v>
          </cell>
          <cell r="BM61">
            <v>0</v>
          </cell>
          <cell r="BN61" t="str">
            <v>O</v>
          </cell>
          <cell r="BO61">
            <v>0</v>
          </cell>
          <cell r="BP61" t="str">
            <v>O</v>
          </cell>
        </row>
        <row r="62">
          <cell r="A62">
            <v>48</v>
          </cell>
          <cell r="B62">
            <v>59</v>
          </cell>
          <cell r="C62">
            <v>199</v>
          </cell>
          <cell r="D62">
            <v>48</v>
          </cell>
          <cell r="E62" t="str">
            <v>DD320</v>
          </cell>
          <cell r="F62" t="str">
            <v>BJ-1G</v>
          </cell>
          <cell r="G62">
            <v>0</v>
          </cell>
          <cell r="H62" t="str">
            <v>7720</v>
          </cell>
          <cell r="I62" t="str">
            <v>01</v>
          </cell>
          <cell r="J62" t="str">
            <v>77200-140N0</v>
          </cell>
          <cell r="K62" t="str">
            <v>TUBE ASSY FUEL &amp; BRAKE W/CLAMP</v>
          </cell>
          <cell r="L62">
            <v>0</v>
          </cell>
          <cell r="M62">
            <v>1</v>
          </cell>
          <cell r="N62" t="str">
            <v>1</v>
          </cell>
          <cell r="O62">
            <v>0</v>
          </cell>
          <cell r="P62">
            <v>0</v>
          </cell>
          <cell r="Q62">
            <v>0</v>
          </cell>
          <cell r="R62">
            <v>0</v>
          </cell>
          <cell r="S62" t="str">
            <v>ALBA ENGG</v>
          </cell>
          <cell r="T62" t="str">
            <v>ALBA ENGG</v>
          </cell>
          <cell r="U62">
            <v>0</v>
          </cell>
          <cell r="V62">
            <v>0</v>
          </cell>
          <cell r="W62">
            <v>0</v>
          </cell>
          <cell r="X62">
            <v>0</v>
          </cell>
          <cell r="Y62">
            <v>0</v>
          </cell>
          <cell r="Z62">
            <v>0</v>
          </cell>
          <cell r="AA62">
            <v>0</v>
          </cell>
          <cell r="AB62">
            <v>0</v>
          </cell>
          <cell r="AC62" t="str">
            <v>SUBSTITUTED</v>
          </cell>
          <cell r="AD62">
            <v>0</v>
          </cell>
          <cell r="AE62">
            <v>0</v>
          </cell>
          <cell r="AF62">
            <v>0</v>
          </cell>
          <cell r="AG62">
            <v>0</v>
          </cell>
          <cell r="AH62">
            <v>0</v>
          </cell>
          <cell r="AI62">
            <v>0.15817999999999999</v>
          </cell>
          <cell r="AJ62" t="str">
            <v>P5-2</v>
          </cell>
          <cell r="AK62" t="str">
            <v>77200-140N0</v>
          </cell>
          <cell r="AL62" t="str">
            <v>49参考</v>
          </cell>
          <cell r="AM62" t="str">
            <v>49参考</v>
          </cell>
          <cell r="AN62" t="str">
            <v>49参考</v>
          </cell>
          <cell r="AO62" t="str">
            <v>49参考</v>
          </cell>
          <cell r="AP62" t="str">
            <v>&lt;&lt;&lt;</v>
          </cell>
          <cell r="AQ62" t="str">
            <v>&lt;&lt;&lt;</v>
          </cell>
          <cell r="AR62" t="str">
            <v>&lt;&lt;&lt;</v>
          </cell>
          <cell r="AS62" t="str">
            <v>&lt;&lt;&lt;</v>
          </cell>
          <cell r="AT62" t="str">
            <v>&lt;&lt;&lt;</v>
          </cell>
          <cell r="AU62" t="str">
            <v>&lt;&lt;&lt;</v>
          </cell>
          <cell r="AV62" t="str">
            <v>&lt;&lt;&lt;</v>
          </cell>
          <cell r="AW62" t="str">
            <v>&lt;&lt;&lt;</v>
          </cell>
          <cell r="AX62" t="str">
            <v>&lt;&lt;&lt;</v>
          </cell>
          <cell r="AY62" t="str">
            <v>&lt;&lt;&lt;</v>
          </cell>
          <cell r="AZ62" t="str">
            <v>&lt;&lt;&lt;</v>
          </cell>
          <cell r="BA62" t="str">
            <v>O</v>
          </cell>
          <cell r="BB62" t="str">
            <v>O</v>
          </cell>
          <cell r="BC62" t="str">
            <v>ALBA</v>
          </cell>
          <cell r="BD62" t="str">
            <v>SELECTED VENDOR ALBA</v>
          </cell>
          <cell r="BE62">
            <v>0</v>
          </cell>
          <cell r="BF62">
            <v>0</v>
          </cell>
          <cell r="BG62">
            <v>8</v>
          </cell>
          <cell r="BH62" t="str">
            <v>O</v>
          </cell>
          <cell r="BI62" t="str">
            <v>ALBA</v>
          </cell>
          <cell r="BJ62" t="str">
            <v>SELECTED VENDOR ALBA</v>
          </cell>
          <cell r="BK62">
            <v>0</v>
          </cell>
          <cell r="BL62">
            <v>8</v>
          </cell>
          <cell r="BM62">
            <v>0</v>
          </cell>
          <cell r="BN62" t="str">
            <v>O</v>
          </cell>
          <cell r="BO62">
            <v>0</v>
          </cell>
          <cell r="BP62" t="str">
            <v>O</v>
          </cell>
        </row>
        <row r="63">
          <cell r="A63">
            <v>49</v>
          </cell>
          <cell r="B63">
            <v>58</v>
          </cell>
          <cell r="C63">
            <v>198</v>
          </cell>
          <cell r="D63">
            <v>49</v>
          </cell>
          <cell r="E63" t="str">
            <v>DD320</v>
          </cell>
          <cell r="F63" t="str">
            <v>BJ-1G</v>
          </cell>
          <cell r="G63">
            <v>0</v>
          </cell>
          <cell r="H63" t="str">
            <v>7720</v>
          </cell>
          <cell r="I63" t="str">
            <v>01</v>
          </cell>
          <cell r="J63" t="str">
            <v>77200-140N2</v>
          </cell>
          <cell r="K63" t="str">
            <v>TUBE ASSY FUEL &amp; BRAKE W/CLAMP</v>
          </cell>
          <cell r="L63">
            <v>0</v>
          </cell>
          <cell r="M63">
            <v>1</v>
          </cell>
          <cell r="N63" t="str">
            <v>1</v>
          </cell>
          <cell r="O63">
            <v>1</v>
          </cell>
          <cell r="P63">
            <v>1</v>
          </cell>
          <cell r="Q63" t="str">
            <v>1</v>
          </cell>
          <cell r="R63">
            <v>2400</v>
          </cell>
          <cell r="S63" t="str">
            <v>ALBA ENGG</v>
          </cell>
          <cell r="T63" t="str">
            <v>ALBA ENGG</v>
          </cell>
          <cell r="U63">
            <v>0</v>
          </cell>
          <cell r="V63" t="str">
            <v>A-ONE</v>
          </cell>
          <cell r="W63">
            <v>0</v>
          </cell>
          <cell r="X63">
            <v>0</v>
          </cell>
          <cell r="Y63">
            <v>0</v>
          </cell>
          <cell r="Z63">
            <v>0</v>
          </cell>
          <cell r="AA63">
            <v>0</v>
          </cell>
          <cell r="AB63">
            <v>0</v>
          </cell>
          <cell r="AC63">
            <v>0</v>
          </cell>
          <cell r="AD63">
            <v>0</v>
          </cell>
          <cell r="AE63">
            <v>0</v>
          </cell>
          <cell r="AF63">
            <v>0</v>
          </cell>
          <cell r="AG63">
            <v>0</v>
          </cell>
          <cell r="AH63">
            <v>0</v>
          </cell>
          <cell r="AI63">
            <v>0.15817999999999999</v>
          </cell>
          <cell r="AJ63" t="str">
            <v>P5-2</v>
          </cell>
          <cell r="AK63" t="str">
            <v>77200-140N2</v>
          </cell>
          <cell r="AL63" t="str">
            <v>862.55</v>
          </cell>
          <cell r="AM63" t="str">
            <v>299100</v>
          </cell>
          <cell r="AN63">
            <v>1715.0244999999998</v>
          </cell>
          <cell r="AO63" t="e">
            <v>#VALUE!</v>
          </cell>
          <cell r="AP63" t="str">
            <v>&lt;&lt;&lt;</v>
          </cell>
          <cell r="AQ63" t="str">
            <v>&lt;&lt;&lt;</v>
          </cell>
          <cell r="AR63" t="str">
            <v>&lt;&lt;&lt;</v>
          </cell>
          <cell r="AS63" t="str">
            <v>&lt;&lt;&lt;</v>
          </cell>
          <cell r="AT63" t="str">
            <v>&lt;&lt;&lt;</v>
          </cell>
          <cell r="AU63" t="str">
            <v>&lt;&lt;&lt;</v>
          </cell>
          <cell r="AV63" t="str">
            <v>&lt;&lt;&lt;</v>
          </cell>
          <cell r="AW63" t="str">
            <v>&lt;&lt;&lt;</v>
          </cell>
          <cell r="AX63" t="str">
            <v>&lt;&lt;&lt;</v>
          </cell>
          <cell r="AY63" t="str">
            <v>&lt;&lt;&lt;</v>
          </cell>
          <cell r="AZ63" t="str">
            <v>&lt;&lt;&lt;</v>
          </cell>
          <cell r="BA63" t="str">
            <v>O</v>
          </cell>
          <cell r="BB63" t="str">
            <v>O</v>
          </cell>
          <cell r="BC63" t="str">
            <v>ALBA</v>
          </cell>
          <cell r="BD63" t="str">
            <v>SELECTED VENDOR ALBA</v>
          </cell>
          <cell r="BE63">
            <v>0</v>
          </cell>
          <cell r="BF63">
            <v>0</v>
          </cell>
          <cell r="BG63">
            <v>8</v>
          </cell>
          <cell r="BH63" t="str">
            <v>O</v>
          </cell>
          <cell r="BI63" t="str">
            <v>A-ONE</v>
          </cell>
          <cell r="BJ63" t="str">
            <v>SELECTED VENDOR A-ONE</v>
          </cell>
          <cell r="BK63">
            <v>0</v>
          </cell>
          <cell r="BL63">
            <v>3</v>
          </cell>
          <cell r="BM63">
            <v>0</v>
          </cell>
          <cell r="BN63" t="str">
            <v>O</v>
          </cell>
          <cell r="BO63">
            <v>0</v>
          </cell>
          <cell r="BP63" t="str">
            <v>O</v>
          </cell>
        </row>
        <row r="64">
          <cell r="A64">
            <v>50</v>
          </cell>
          <cell r="B64">
            <v>76</v>
          </cell>
          <cell r="C64">
            <v>307</v>
          </cell>
          <cell r="D64">
            <v>50</v>
          </cell>
          <cell r="E64" t="str">
            <v>DD320</v>
          </cell>
          <cell r="F64" t="str">
            <v>BJ-1G</v>
          </cell>
          <cell r="G64">
            <v>0</v>
          </cell>
          <cell r="H64" t="str">
            <v>7720</v>
          </cell>
          <cell r="I64" t="str">
            <v>01</v>
          </cell>
          <cell r="J64" t="str">
            <v>77200-140N3</v>
          </cell>
          <cell r="K64" t="str">
            <v>TUBE ASSY,FUEL &amp; BRAKE W/CLAMP</v>
          </cell>
          <cell r="L64">
            <v>0</v>
          </cell>
          <cell r="M64">
            <v>1</v>
          </cell>
          <cell r="N64" t="str">
            <v>1</v>
          </cell>
          <cell r="O64">
            <v>0</v>
          </cell>
          <cell r="P64">
            <v>0</v>
          </cell>
          <cell r="Q64" t="str">
            <v>1</v>
          </cell>
          <cell r="R64">
            <v>3000</v>
          </cell>
          <cell r="S64" t="str">
            <v>ALBA ENGG</v>
          </cell>
          <cell r="T64" t="str">
            <v>ALBA ENGG</v>
          </cell>
          <cell r="U64">
            <v>0</v>
          </cell>
          <cell r="V64">
            <v>0</v>
          </cell>
          <cell r="W64">
            <v>0</v>
          </cell>
          <cell r="X64">
            <v>0</v>
          </cell>
          <cell r="Y64">
            <v>0</v>
          </cell>
          <cell r="Z64">
            <v>0</v>
          </cell>
          <cell r="AA64">
            <v>0</v>
          </cell>
          <cell r="AB64">
            <v>0</v>
          </cell>
          <cell r="AC64" t="str">
            <v>SUBSTITUTED</v>
          </cell>
          <cell r="AD64">
            <v>0</v>
          </cell>
          <cell r="AE64">
            <v>0</v>
          </cell>
          <cell r="AF64">
            <v>0</v>
          </cell>
          <cell r="AG64">
            <v>0</v>
          </cell>
          <cell r="AH64">
            <v>0</v>
          </cell>
          <cell r="AI64">
            <v>0.15817999999999999</v>
          </cell>
          <cell r="AJ64" t="str">
            <v>P6-4</v>
          </cell>
          <cell r="AK64" t="str">
            <v>77200-140N3</v>
          </cell>
          <cell r="AL64" t="str">
            <v>49参考</v>
          </cell>
          <cell r="AM64" t="str">
            <v>49参考</v>
          </cell>
          <cell r="AN64" t="str">
            <v>49参考</v>
          </cell>
          <cell r="AO64" t="str">
            <v>49参考</v>
          </cell>
          <cell r="AP64" t="str">
            <v>&lt;&lt;&lt;</v>
          </cell>
          <cell r="AQ64" t="str">
            <v>&lt;&lt;&lt;</v>
          </cell>
          <cell r="AR64" t="str">
            <v>&lt;&lt;&lt;</v>
          </cell>
          <cell r="AS64" t="str">
            <v>&lt;&lt;&lt;</v>
          </cell>
          <cell r="AT64" t="str">
            <v>&lt;&lt;&lt;</v>
          </cell>
          <cell r="AU64" t="str">
            <v>&lt;&lt;&lt;</v>
          </cell>
          <cell r="AV64" t="str">
            <v>&lt;&lt;&lt;</v>
          </cell>
          <cell r="AW64" t="str">
            <v>&lt;&lt;&lt;</v>
          </cell>
          <cell r="AX64" t="str">
            <v>&lt;&lt;&lt;</v>
          </cell>
          <cell r="AY64" t="str">
            <v>&lt;&lt;&lt;</v>
          </cell>
          <cell r="AZ64" t="str">
            <v>&lt;&lt;&lt;</v>
          </cell>
          <cell r="BA64" t="str">
            <v>O</v>
          </cell>
          <cell r="BB64" t="str">
            <v>O</v>
          </cell>
          <cell r="BC64" t="str">
            <v>ALBA</v>
          </cell>
          <cell r="BD64" t="str">
            <v>SELECTED VENDOR ALBA</v>
          </cell>
          <cell r="BE64">
            <v>0</v>
          </cell>
          <cell r="BF64">
            <v>0</v>
          </cell>
          <cell r="BG64">
            <v>8</v>
          </cell>
          <cell r="BH64" t="str">
            <v>O</v>
          </cell>
          <cell r="BI64" t="str">
            <v>BEWL</v>
          </cell>
          <cell r="BJ64" t="str">
            <v>SELECTED VENDOR BEWL</v>
          </cell>
          <cell r="BK64">
            <v>0</v>
          </cell>
          <cell r="BL64">
            <v>4</v>
          </cell>
          <cell r="BM64">
            <v>0</v>
          </cell>
          <cell r="BN64" t="str">
            <v>O</v>
          </cell>
          <cell r="BO64">
            <v>0</v>
          </cell>
          <cell r="BP64" t="str">
            <v>O</v>
          </cell>
        </row>
        <row r="65">
          <cell r="A65">
            <v>51</v>
          </cell>
          <cell r="B65">
            <v>98</v>
          </cell>
          <cell r="C65">
            <v>499</v>
          </cell>
          <cell r="D65">
            <v>51</v>
          </cell>
          <cell r="E65" t="str">
            <v>DD320</v>
          </cell>
          <cell r="F65" t="str">
            <v>BJ-1G</v>
          </cell>
          <cell r="G65">
            <v>0</v>
          </cell>
          <cell r="H65" t="str">
            <v>7730</v>
          </cell>
          <cell r="I65" t="str">
            <v>02</v>
          </cell>
          <cell r="J65" t="str">
            <v>77291-140N0</v>
          </cell>
          <cell r="K65" t="str">
            <v>SHIELD FUEL TANK FILLER PIPE</v>
          </cell>
          <cell r="L65">
            <v>0</v>
          </cell>
          <cell r="M65">
            <v>1</v>
          </cell>
          <cell r="N65" t="str">
            <v>1</v>
          </cell>
          <cell r="O65">
            <v>1</v>
          </cell>
          <cell r="P65">
            <v>1</v>
          </cell>
          <cell r="Q65" t="str">
            <v>1</v>
          </cell>
          <cell r="R65">
            <v>8400</v>
          </cell>
          <cell r="S65" t="str">
            <v>&lt;NEW&gt;</v>
          </cell>
          <cell r="T65" t="str">
            <v>DAWN</v>
          </cell>
          <cell r="U65">
            <v>0</v>
          </cell>
          <cell r="V65" t="str">
            <v>A-ONE</v>
          </cell>
          <cell r="W65">
            <v>0</v>
          </cell>
          <cell r="X65">
            <v>0</v>
          </cell>
          <cell r="Y65">
            <v>0</v>
          </cell>
          <cell r="Z65">
            <v>0</v>
          </cell>
          <cell r="AA65">
            <v>0</v>
          </cell>
          <cell r="AB65">
            <v>0</v>
          </cell>
          <cell r="AC65">
            <v>0</v>
          </cell>
          <cell r="AD65">
            <v>0</v>
          </cell>
          <cell r="AE65">
            <v>0</v>
          </cell>
          <cell r="AF65">
            <v>0</v>
          </cell>
          <cell r="AG65">
            <v>0</v>
          </cell>
          <cell r="AH65">
            <v>0</v>
          </cell>
          <cell r="AI65">
            <v>3.5558993846153852E-2</v>
          </cell>
          <cell r="AJ65" t="str">
            <v>NEW</v>
          </cell>
          <cell r="AK65" t="str">
            <v>77291-140N0</v>
          </cell>
          <cell r="AL65" t="str">
            <v>25.51</v>
          </cell>
          <cell r="AM65" t="str">
            <v>199000</v>
          </cell>
          <cell r="AN65">
            <v>54.642933333333339</v>
          </cell>
          <cell r="AO65">
            <v>0.4336740740740741</v>
          </cell>
          <cell r="AP65" t="str">
            <v>58.18</v>
          </cell>
          <cell r="AQ65" t="str">
            <v>90000</v>
          </cell>
          <cell r="AR65">
            <v>116.13279999999999</v>
          </cell>
          <cell r="AS65">
            <v>0.92168888888888878</v>
          </cell>
          <cell r="AT65" t="str">
            <v>&lt;&lt;&lt;</v>
          </cell>
          <cell r="AU65" t="str">
            <v>&lt;&lt;&lt;</v>
          </cell>
          <cell r="AV65" t="str">
            <v>&lt;&lt;&lt;</v>
          </cell>
          <cell r="AW65" t="str">
            <v>&lt;&lt;&lt;</v>
          </cell>
          <cell r="AX65" t="str">
            <v>&lt;&lt;&lt;</v>
          </cell>
          <cell r="AY65" t="str">
            <v>&lt;&lt;&lt;</v>
          </cell>
          <cell r="AZ65" t="str">
            <v>&lt;&lt;&lt;</v>
          </cell>
          <cell r="BA65" t="str">
            <v>O</v>
          </cell>
          <cell r="BB65" t="str">
            <v>O</v>
          </cell>
          <cell r="BC65" t="str">
            <v>A-ONE</v>
          </cell>
          <cell r="BD65" t="str">
            <v>SELECTED VENDOR A-ONE</v>
          </cell>
          <cell r="BE65">
            <v>0</v>
          </cell>
          <cell r="BF65">
            <v>0</v>
          </cell>
          <cell r="BG65">
            <v>3</v>
          </cell>
          <cell r="BH65" t="str">
            <v>O</v>
          </cell>
          <cell r="BI65" t="str">
            <v>BEWL</v>
          </cell>
          <cell r="BJ65" t="str">
            <v>SELECTED VENDOR BEWL</v>
          </cell>
          <cell r="BK65">
            <v>0</v>
          </cell>
          <cell r="BL65">
            <v>4</v>
          </cell>
          <cell r="BM65">
            <v>0</v>
          </cell>
          <cell r="BN65" t="str">
            <v>O</v>
          </cell>
          <cell r="BO65">
            <v>0</v>
          </cell>
          <cell r="BP65" t="str">
            <v>O</v>
          </cell>
        </row>
        <row r="66">
          <cell r="A66">
            <v>52</v>
          </cell>
          <cell r="B66">
            <v>61</v>
          </cell>
          <cell r="C66">
            <v>213</v>
          </cell>
          <cell r="D66">
            <v>52</v>
          </cell>
          <cell r="E66" t="str">
            <v>DD320</v>
          </cell>
          <cell r="F66" t="str">
            <v>BJ-1G</v>
          </cell>
          <cell r="G66">
            <v>0</v>
          </cell>
          <cell r="H66" t="str">
            <v>7810</v>
          </cell>
          <cell r="I66" t="str">
            <v>01</v>
          </cell>
          <cell r="J66" t="str">
            <v>78120-*****</v>
          </cell>
          <cell r="K66" t="str">
            <v>ROD ASSY,ACCELERATOR PEDAL</v>
          </cell>
          <cell r="L66">
            <v>0</v>
          </cell>
          <cell r="M66">
            <v>1</v>
          </cell>
          <cell r="N66" t="str">
            <v>1</v>
          </cell>
          <cell r="O66">
            <v>1</v>
          </cell>
          <cell r="P66">
            <v>1</v>
          </cell>
          <cell r="Q66" t="str">
            <v>1</v>
          </cell>
          <cell r="R66">
            <v>3000</v>
          </cell>
          <cell r="S66" t="str">
            <v>BEWL</v>
          </cell>
          <cell r="T66" t="str">
            <v>BEWL</v>
          </cell>
          <cell r="U66">
            <v>0</v>
          </cell>
          <cell r="V66">
            <v>0</v>
          </cell>
          <cell r="W66">
            <v>0</v>
          </cell>
          <cell r="X66">
            <v>0</v>
          </cell>
          <cell r="Y66">
            <v>0</v>
          </cell>
          <cell r="Z66">
            <v>0</v>
          </cell>
          <cell r="AA66">
            <v>0</v>
          </cell>
          <cell r="AB66">
            <v>0</v>
          </cell>
          <cell r="AC66" t="str">
            <v>PART NO UNCLEAR</v>
          </cell>
          <cell r="AD66">
            <v>0</v>
          </cell>
          <cell r="AE66">
            <v>0</v>
          </cell>
          <cell r="AF66">
            <v>0</v>
          </cell>
          <cell r="AG66">
            <v>0</v>
          </cell>
          <cell r="AH66">
            <v>0</v>
          </cell>
          <cell r="AI66">
            <v>2.4400000000000002E-2</v>
          </cell>
          <cell r="AJ66" t="str">
            <v>P6-1</v>
          </cell>
          <cell r="AK66" t="str">
            <v>78120-*****</v>
          </cell>
          <cell r="AL66" t="str">
            <v>53参考</v>
          </cell>
          <cell r="AM66" t="str">
            <v>53参考</v>
          </cell>
          <cell r="AN66" t="str">
            <v>53参考</v>
          </cell>
          <cell r="AO66" t="str">
            <v>53参考</v>
          </cell>
          <cell r="AP66" t="str">
            <v>&lt;&lt;&lt;</v>
          </cell>
          <cell r="AQ66" t="str">
            <v>&lt;&lt;&lt;</v>
          </cell>
          <cell r="AR66" t="str">
            <v>&lt;&lt;&lt;</v>
          </cell>
          <cell r="AS66" t="str">
            <v>&lt;&lt;&lt;</v>
          </cell>
          <cell r="AT66" t="str">
            <v>&lt;&lt;&lt;</v>
          </cell>
          <cell r="AU66" t="str">
            <v>&lt;&lt;&lt;</v>
          </cell>
          <cell r="AV66" t="str">
            <v>&lt;&lt;&lt;</v>
          </cell>
          <cell r="AW66" t="str">
            <v>&lt;&lt;&lt;</v>
          </cell>
          <cell r="AX66" t="str">
            <v>&lt;&lt;&lt;</v>
          </cell>
          <cell r="AY66" t="str">
            <v>&lt;&lt;&lt;</v>
          </cell>
          <cell r="AZ66" t="str">
            <v>&lt;&lt;&lt;</v>
          </cell>
          <cell r="BA66" t="str">
            <v>O</v>
          </cell>
          <cell r="BB66" t="str">
            <v>O</v>
          </cell>
          <cell r="BC66" t="str">
            <v>BEWL</v>
          </cell>
          <cell r="BD66" t="str">
            <v>SELECTED VENDOR BEWL</v>
          </cell>
          <cell r="BE66">
            <v>0</v>
          </cell>
          <cell r="BF66">
            <v>0</v>
          </cell>
          <cell r="BG66">
            <v>4</v>
          </cell>
          <cell r="BH66" t="str">
            <v>O</v>
          </cell>
          <cell r="BI66" t="str">
            <v>AUTO SPARES</v>
          </cell>
          <cell r="BJ66" t="str">
            <v>SELECTED VENDER AUTOMOTIVE SPARES</v>
          </cell>
          <cell r="BK66">
            <v>0</v>
          </cell>
          <cell r="BL66">
            <v>0</v>
          </cell>
          <cell r="BM66">
            <v>0</v>
          </cell>
          <cell r="BN66" t="str">
            <v>O</v>
          </cell>
          <cell r="BO66">
            <v>0</v>
          </cell>
          <cell r="BP66" t="str">
            <v>O</v>
          </cell>
        </row>
        <row r="67">
          <cell r="A67">
            <v>53</v>
          </cell>
          <cell r="B67">
            <v>61</v>
          </cell>
          <cell r="C67">
            <v>213</v>
          </cell>
          <cell r="D67">
            <v>53</v>
          </cell>
          <cell r="E67" t="str">
            <v>DD320</v>
          </cell>
          <cell r="F67" t="str">
            <v>BJ-1G</v>
          </cell>
          <cell r="G67">
            <v>0</v>
          </cell>
          <cell r="H67" t="str">
            <v>7810</v>
          </cell>
          <cell r="I67" t="str">
            <v>01</v>
          </cell>
          <cell r="J67" t="str">
            <v>78120-140N0</v>
          </cell>
          <cell r="K67" t="str">
            <v>ROD ASSY,ACCELERATOR PEDAL</v>
          </cell>
          <cell r="L67">
            <v>0</v>
          </cell>
          <cell r="M67">
            <v>1</v>
          </cell>
          <cell r="N67" t="str">
            <v>1</v>
          </cell>
          <cell r="O67">
            <v>1</v>
          </cell>
          <cell r="P67">
            <v>1</v>
          </cell>
          <cell r="Q67" t="str">
            <v>1</v>
          </cell>
          <cell r="R67">
            <v>5400</v>
          </cell>
          <cell r="S67" t="str">
            <v>BEWL</v>
          </cell>
          <cell r="T67" t="str">
            <v>BEWL</v>
          </cell>
          <cell r="U67">
            <v>0</v>
          </cell>
          <cell r="V67">
            <v>0</v>
          </cell>
          <cell r="W67">
            <v>0</v>
          </cell>
          <cell r="X67">
            <v>0</v>
          </cell>
          <cell r="Y67">
            <v>0</v>
          </cell>
          <cell r="Z67">
            <v>0</v>
          </cell>
          <cell r="AA67">
            <v>0</v>
          </cell>
          <cell r="AB67">
            <v>0</v>
          </cell>
          <cell r="AC67" t="str">
            <v>840H DATA</v>
          </cell>
          <cell r="AD67">
            <v>0</v>
          </cell>
          <cell r="AE67">
            <v>0</v>
          </cell>
          <cell r="AF67">
            <v>0</v>
          </cell>
          <cell r="AG67">
            <v>0</v>
          </cell>
          <cell r="AH67">
            <v>0</v>
          </cell>
          <cell r="AI67">
            <v>2.4400000000000002E-2</v>
          </cell>
          <cell r="AJ67" t="str">
            <v>P6-1</v>
          </cell>
          <cell r="AK67" t="str">
            <v>78120-140N0</v>
          </cell>
          <cell r="AL67">
            <v>93.08</v>
          </cell>
          <cell r="AM67">
            <v>497018</v>
          </cell>
          <cell r="AN67">
            <v>200.47671259259258</v>
          </cell>
          <cell r="AO67">
            <v>1.3454812925677355</v>
          </cell>
          <cell r="AP67" t="str">
            <v>&lt;&lt;&lt;</v>
          </cell>
          <cell r="AQ67" t="str">
            <v>&lt;&lt;&lt;</v>
          </cell>
          <cell r="AR67" t="str">
            <v>&lt;&lt;&lt;</v>
          </cell>
          <cell r="AS67" t="str">
            <v>&lt;&lt;&lt;</v>
          </cell>
          <cell r="AT67" t="str">
            <v>&lt;&lt;&lt;</v>
          </cell>
          <cell r="AU67" t="str">
            <v>&lt;&lt;&lt;</v>
          </cell>
          <cell r="AV67" t="str">
            <v>&lt;&lt;&lt;</v>
          </cell>
          <cell r="AW67" t="str">
            <v>&lt;&lt;&lt;</v>
          </cell>
          <cell r="AX67" t="str">
            <v>&lt;&lt;&lt;</v>
          </cell>
          <cell r="AY67" t="str">
            <v>&lt;&lt;&lt;</v>
          </cell>
          <cell r="AZ67" t="str">
            <v>&lt;&lt;&lt;</v>
          </cell>
          <cell r="BA67" t="str">
            <v>O</v>
          </cell>
          <cell r="BB67" t="str">
            <v>O</v>
          </cell>
          <cell r="BC67" t="str">
            <v>BEWL</v>
          </cell>
          <cell r="BD67" t="str">
            <v>SELECTED VENDOR BEWL</v>
          </cell>
          <cell r="BE67">
            <v>0</v>
          </cell>
          <cell r="BF67">
            <v>0</v>
          </cell>
          <cell r="BG67">
            <v>4</v>
          </cell>
          <cell r="BH67" t="str">
            <v>O</v>
          </cell>
          <cell r="BI67" t="str">
            <v>MARKET</v>
          </cell>
          <cell r="BJ67" t="str">
            <v>CARRY OVER</v>
          </cell>
          <cell r="BK67">
            <v>0</v>
          </cell>
          <cell r="BL67">
            <v>0</v>
          </cell>
          <cell r="BM67">
            <v>0</v>
          </cell>
          <cell r="BN67" t="str">
            <v>O</v>
          </cell>
          <cell r="BO67">
            <v>0</v>
          </cell>
          <cell r="BP67" t="str">
            <v>O</v>
          </cell>
        </row>
        <row r="68">
          <cell r="A68">
            <v>54</v>
          </cell>
          <cell r="B68">
            <v>201</v>
          </cell>
          <cell r="C68">
            <v>10</v>
          </cell>
          <cell r="D68">
            <v>54</v>
          </cell>
          <cell r="E68" t="str">
            <v>DD322</v>
          </cell>
          <cell r="F68" t="str">
            <v>NJ-1G</v>
          </cell>
          <cell r="G68">
            <v>0</v>
          </cell>
          <cell r="H68" t="str">
            <v>5850</v>
          </cell>
          <cell r="I68" t="str">
            <v>01</v>
          </cell>
          <cell r="J68" t="str">
            <v>58510-140N5</v>
          </cell>
          <cell r="K68" t="str">
            <v>CARPET ASSY FLOOR FR</v>
          </cell>
          <cell r="L68" t="str">
            <v>*</v>
          </cell>
          <cell r="M68">
            <v>1</v>
          </cell>
          <cell r="N68" t="str">
            <v>1</v>
          </cell>
          <cell r="O68">
            <v>1</v>
          </cell>
          <cell r="P68">
            <v>1</v>
          </cell>
          <cell r="Q68" t="str">
            <v>1</v>
          </cell>
          <cell r="R68">
            <v>8400</v>
          </cell>
          <cell r="S68" t="str">
            <v>UNIK FABRIC</v>
          </cell>
          <cell r="T68" t="str">
            <v>AUTO SPARE</v>
          </cell>
          <cell r="U68">
            <v>0</v>
          </cell>
          <cell r="V68" t="str">
            <v>SPEL</v>
          </cell>
          <cell r="W68">
            <v>0</v>
          </cell>
          <cell r="X68" t="str">
            <v>MANDVIWALA</v>
          </cell>
          <cell r="Y68">
            <v>0</v>
          </cell>
          <cell r="Z68">
            <v>0</v>
          </cell>
          <cell r="AA68">
            <v>0</v>
          </cell>
          <cell r="AB68">
            <v>0</v>
          </cell>
          <cell r="AC68">
            <v>0</v>
          </cell>
          <cell r="AD68">
            <v>0</v>
          </cell>
          <cell r="AE68">
            <v>0</v>
          </cell>
          <cell r="AF68">
            <v>0</v>
          </cell>
          <cell r="AG68">
            <v>0</v>
          </cell>
          <cell r="AH68">
            <v>0</v>
          </cell>
          <cell r="AI68">
            <v>0.53693999999999997</v>
          </cell>
          <cell r="AJ68" t="str">
            <v>P1</v>
          </cell>
          <cell r="AK68" t="str">
            <v>計画図 140N-5850-01</v>
          </cell>
          <cell r="AL68" t="str">
            <v>1570.51</v>
          </cell>
          <cell r="AM68" t="str">
            <v>447000</v>
          </cell>
          <cell r="AN68">
            <v>3088.6296000000002</v>
          </cell>
          <cell r="AO68">
            <v>1.3988358695652174</v>
          </cell>
          <cell r="AP68" t="str">
            <v>&lt;&lt;&lt;</v>
          </cell>
          <cell r="AQ68" t="str">
            <v>&lt;&lt;&lt;</v>
          </cell>
          <cell r="AR68" t="str">
            <v>&lt;&lt;&lt;</v>
          </cell>
          <cell r="AS68" t="str">
            <v>&lt;&lt;&lt;</v>
          </cell>
          <cell r="AT68" t="str">
            <v>&lt;&lt;&lt;</v>
          </cell>
          <cell r="AU68" t="str">
            <v>&lt;&lt;&lt;</v>
          </cell>
          <cell r="AV68" t="str">
            <v>&lt;&lt;&lt;</v>
          </cell>
          <cell r="AW68" t="str">
            <v>&lt;&lt;&lt;</v>
          </cell>
          <cell r="AX68" t="str">
            <v>137.54</v>
          </cell>
          <cell r="AY68" t="str">
            <v>4250610</v>
          </cell>
          <cell r="AZ68">
            <v>368.75929999999994</v>
          </cell>
          <cell r="BA68" t="str">
            <v>O</v>
          </cell>
          <cell r="BB68" t="str">
            <v>O</v>
          </cell>
          <cell r="BC68" t="str">
            <v>AUTO SPARES</v>
          </cell>
          <cell r="BD68" t="str">
            <v>SELECTED VENDER AUTOMOTIVE SPARES</v>
          </cell>
          <cell r="BE68">
            <v>0</v>
          </cell>
          <cell r="BF68">
            <v>0</v>
          </cell>
          <cell r="BG68" t="str">
            <v>O</v>
          </cell>
          <cell r="BH68" t="str">
            <v>O</v>
          </cell>
          <cell r="BI68" t="str">
            <v>OMER JIBRAN</v>
          </cell>
          <cell r="BJ68" t="str">
            <v>SELECTED VENDER OMER JIBRAN</v>
          </cell>
          <cell r="BK68">
            <v>0</v>
          </cell>
          <cell r="BL68">
            <v>4</v>
          </cell>
          <cell r="BM68">
            <v>0</v>
          </cell>
          <cell r="BN68" t="str">
            <v>O</v>
          </cell>
          <cell r="BO68">
            <v>0</v>
          </cell>
          <cell r="BP68" t="str">
            <v>O</v>
          </cell>
        </row>
        <row r="69">
          <cell r="A69">
            <v>55</v>
          </cell>
          <cell r="B69">
            <v>202</v>
          </cell>
          <cell r="C69">
            <v>12</v>
          </cell>
          <cell r="D69">
            <v>55</v>
          </cell>
          <cell r="E69" t="str">
            <v>DD322</v>
          </cell>
          <cell r="F69" t="str">
            <v>NJ-1G</v>
          </cell>
          <cell r="G69">
            <v>0</v>
          </cell>
          <cell r="H69" t="str">
            <v>5850</v>
          </cell>
          <cell r="I69" t="str">
            <v>07</v>
          </cell>
          <cell r="J69" t="str">
            <v>58591-12041</v>
          </cell>
          <cell r="K69" t="str">
            <v>COVER FLOOR CARPET</v>
          </cell>
          <cell r="L69" t="str">
            <v>*</v>
          </cell>
          <cell r="M69">
            <v>1</v>
          </cell>
          <cell r="N69" t="str">
            <v>1</v>
          </cell>
          <cell r="O69">
            <v>1</v>
          </cell>
          <cell r="P69">
            <v>1</v>
          </cell>
          <cell r="Q69" t="str">
            <v>1</v>
          </cell>
          <cell r="R69">
            <v>8400</v>
          </cell>
          <cell r="S69" t="str">
            <v>MARKET</v>
          </cell>
          <cell r="T69" t="str">
            <v>MARKET</v>
          </cell>
          <cell r="U69">
            <v>0</v>
          </cell>
          <cell r="V69" t="str">
            <v>SPEL</v>
          </cell>
          <cell r="W69">
            <v>0</v>
          </cell>
          <cell r="X69" t="str">
            <v>MANDVIWALA</v>
          </cell>
          <cell r="Y69">
            <v>0</v>
          </cell>
          <cell r="Z69">
            <v>0</v>
          </cell>
          <cell r="AA69">
            <v>0</v>
          </cell>
          <cell r="AB69">
            <v>0</v>
          </cell>
          <cell r="AC69" t="str">
            <v>840H DATA</v>
          </cell>
          <cell r="AD69">
            <v>0</v>
          </cell>
          <cell r="AE69">
            <v>0</v>
          </cell>
          <cell r="AF69">
            <v>0</v>
          </cell>
          <cell r="AG69">
            <v>0</v>
          </cell>
          <cell r="AH69">
            <v>0</v>
          </cell>
          <cell r="AI69">
            <v>1.5900000000000001E-3</v>
          </cell>
          <cell r="AJ69" t="str">
            <v>P1</v>
          </cell>
          <cell r="AK69" t="str">
            <v>58591-12041</v>
          </cell>
          <cell r="AL69" t="str">
            <v>2.7</v>
          </cell>
          <cell r="AM69" t="str">
            <v>0</v>
          </cell>
          <cell r="AN69">
            <v>5.2919999999999998</v>
          </cell>
          <cell r="AO69">
            <v>0.19599999999999998</v>
          </cell>
          <cell r="AP69" t="str">
            <v>&lt;&lt;&lt;</v>
          </cell>
          <cell r="AQ69" t="str">
            <v>&lt;&lt;&lt;</v>
          </cell>
          <cell r="AR69" t="str">
            <v>&lt;&lt;&lt;</v>
          </cell>
          <cell r="AS69" t="str">
            <v>&lt;&lt;&lt;</v>
          </cell>
          <cell r="AT69" t="str">
            <v>&lt;&lt;&lt;</v>
          </cell>
          <cell r="AU69" t="str">
            <v>&lt;&lt;&lt;</v>
          </cell>
          <cell r="AV69" t="str">
            <v>&lt;&lt;&lt;</v>
          </cell>
          <cell r="AW69" t="str">
            <v>&lt;&lt;&lt;</v>
          </cell>
          <cell r="AX69" t="str">
            <v>56参考</v>
          </cell>
          <cell r="AY69" t="str">
            <v>56参考</v>
          </cell>
          <cell r="AZ69" t="str">
            <v>56参考</v>
          </cell>
          <cell r="BA69" t="str">
            <v>O</v>
          </cell>
          <cell r="BB69" t="str">
            <v>O</v>
          </cell>
          <cell r="BC69" t="str">
            <v>MARKET</v>
          </cell>
          <cell r="BD69" t="str">
            <v>CARRY OVER</v>
          </cell>
          <cell r="BE69">
            <v>0</v>
          </cell>
          <cell r="BF69">
            <v>0</v>
          </cell>
          <cell r="BG69" t="str">
            <v>O</v>
          </cell>
          <cell r="BH69" t="str">
            <v>O</v>
          </cell>
          <cell r="BI69" t="str">
            <v>OMER JIBRAN</v>
          </cell>
          <cell r="BJ69" t="str">
            <v>SELECTED VENDER OMER JIBRAN</v>
          </cell>
          <cell r="BK69">
            <v>0</v>
          </cell>
          <cell r="BL69">
            <v>4</v>
          </cell>
          <cell r="BM69">
            <v>0</v>
          </cell>
          <cell r="BN69" t="str">
            <v>O</v>
          </cell>
          <cell r="BO69">
            <v>0</v>
          </cell>
          <cell r="BP69" t="str">
            <v>O</v>
          </cell>
        </row>
        <row r="70">
          <cell r="A70">
            <v>56</v>
          </cell>
          <cell r="B70">
            <v>262</v>
          </cell>
          <cell r="C70">
            <v>602</v>
          </cell>
          <cell r="D70">
            <v>56</v>
          </cell>
          <cell r="E70" t="str">
            <v>DD322</v>
          </cell>
          <cell r="F70" t="str">
            <v>NJ-1G</v>
          </cell>
          <cell r="G70">
            <v>0</v>
          </cell>
          <cell r="H70" t="str">
            <v>6220</v>
          </cell>
          <cell r="I70" t="str">
            <v>01</v>
          </cell>
          <cell r="J70" t="str">
            <v>62211-140N3</v>
          </cell>
          <cell r="K70" t="str">
            <v>GARNISH, FR PILLER, RH</v>
          </cell>
          <cell r="L70" t="str">
            <v>*</v>
          </cell>
          <cell r="M70">
            <v>1</v>
          </cell>
          <cell r="N70" t="str">
            <v>1</v>
          </cell>
          <cell r="O70">
            <v>1</v>
          </cell>
          <cell r="P70">
            <v>1</v>
          </cell>
          <cell r="Q70" t="str">
            <v>1</v>
          </cell>
          <cell r="R70">
            <v>8400</v>
          </cell>
          <cell r="S70" t="str">
            <v>&lt;NEW&gt;</v>
          </cell>
          <cell r="T70" t="str">
            <v>OMAR JIBRAN</v>
          </cell>
          <cell r="U70">
            <v>0</v>
          </cell>
          <cell r="V70" t="str">
            <v>SPEL</v>
          </cell>
          <cell r="W70">
            <v>0</v>
          </cell>
          <cell r="X70" t="str">
            <v>MANDVIWALA</v>
          </cell>
          <cell r="Y70">
            <v>0</v>
          </cell>
          <cell r="Z70">
            <v>0</v>
          </cell>
          <cell r="AA70">
            <v>0</v>
          </cell>
          <cell r="AB70">
            <v>0</v>
          </cell>
          <cell r="AC70" t="str">
            <v>SUBSTITUTED</v>
          </cell>
          <cell r="AD70">
            <v>0</v>
          </cell>
          <cell r="AE70">
            <v>0</v>
          </cell>
          <cell r="AF70">
            <v>0</v>
          </cell>
          <cell r="AG70">
            <v>0</v>
          </cell>
          <cell r="AH70">
            <v>0</v>
          </cell>
          <cell r="AI70">
            <v>2.7720000000000002E-2</v>
          </cell>
          <cell r="AJ70" t="str">
            <v>NEW</v>
          </cell>
          <cell r="AK70" t="str">
            <v>62211-140N3</v>
          </cell>
          <cell r="AL70" t="str">
            <v>236.75</v>
          </cell>
          <cell r="AM70" t="str">
            <v>4543000</v>
          </cell>
          <cell r="AN70">
            <v>570.0333333333333</v>
          </cell>
          <cell r="AO70">
            <v>4.100959232613909</v>
          </cell>
          <cell r="AP70" t="str">
            <v>205</v>
          </cell>
          <cell r="AQ70" t="str">
            <v>2200000</v>
          </cell>
          <cell r="AR70">
            <v>453.13333333333333</v>
          </cell>
          <cell r="AS70">
            <v>3.2599520383693044</v>
          </cell>
          <cell r="AT70" t="str">
            <v>137.54</v>
          </cell>
          <cell r="AU70" t="str">
            <v>4250610</v>
          </cell>
          <cell r="AV70">
            <v>368.75929999999994</v>
          </cell>
          <cell r="AW70">
            <v>2.6529446043165463</v>
          </cell>
          <cell r="AX70" t="str">
            <v>56参考</v>
          </cell>
          <cell r="AY70" t="str">
            <v>56参考</v>
          </cell>
          <cell r="AZ70" t="str">
            <v>56参考</v>
          </cell>
          <cell r="BA70" t="str">
            <v>O</v>
          </cell>
          <cell r="BB70" t="str">
            <v>O</v>
          </cell>
          <cell r="BC70" t="str">
            <v>OMER JIBRAN</v>
          </cell>
          <cell r="BD70" t="str">
            <v>SELECTED VENDER OMER JIBRAN</v>
          </cell>
          <cell r="BE70">
            <v>0</v>
          </cell>
          <cell r="BF70">
            <v>0</v>
          </cell>
          <cell r="BG70">
            <v>4</v>
          </cell>
          <cell r="BH70" t="str">
            <v>O</v>
          </cell>
          <cell r="BI70" t="str">
            <v>OMER JIBRAN</v>
          </cell>
          <cell r="BJ70" t="str">
            <v>SELECTED VENDER OMER JIBRAN</v>
          </cell>
          <cell r="BK70">
            <v>0</v>
          </cell>
          <cell r="BL70">
            <v>4</v>
          </cell>
          <cell r="BM70">
            <v>0</v>
          </cell>
          <cell r="BN70" t="str">
            <v>O</v>
          </cell>
          <cell r="BO70">
            <v>0</v>
          </cell>
          <cell r="BP70" t="str">
            <v>O</v>
          </cell>
        </row>
        <row r="71">
          <cell r="A71">
            <v>57</v>
          </cell>
          <cell r="B71">
            <v>263</v>
          </cell>
          <cell r="C71">
            <v>603</v>
          </cell>
          <cell r="D71">
            <v>57</v>
          </cell>
          <cell r="E71" t="str">
            <v>DD322</v>
          </cell>
          <cell r="F71" t="str">
            <v>NJ-1G</v>
          </cell>
          <cell r="G71">
            <v>0</v>
          </cell>
          <cell r="H71" t="str">
            <v>6220</v>
          </cell>
          <cell r="I71" t="str">
            <v>01</v>
          </cell>
          <cell r="J71" t="str">
            <v>62212-140N2</v>
          </cell>
          <cell r="K71" t="str">
            <v>GARNISH, FR PILLER, LH</v>
          </cell>
          <cell r="L71" t="str">
            <v>*</v>
          </cell>
          <cell r="M71">
            <v>1</v>
          </cell>
          <cell r="N71" t="str">
            <v>1</v>
          </cell>
          <cell r="O71">
            <v>1</v>
          </cell>
          <cell r="P71">
            <v>1</v>
          </cell>
          <cell r="Q71" t="str">
            <v>1</v>
          </cell>
          <cell r="R71">
            <v>8400</v>
          </cell>
          <cell r="S71" t="str">
            <v>&lt;NEW&gt;</v>
          </cell>
          <cell r="T71" t="str">
            <v>OMAR JIBRAN</v>
          </cell>
          <cell r="U71">
            <v>0</v>
          </cell>
          <cell r="V71" t="str">
            <v>SPEL</v>
          </cell>
          <cell r="W71">
            <v>0</v>
          </cell>
          <cell r="X71" t="str">
            <v>MANDVIWALA</v>
          </cell>
          <cell r="Y71">
            <v>0</v>
          </cell>
          <cell r="Z71">
            <v>0</v>
          </cell>
          <cell r="AA71">
            <v>0</v>
          </cell>
          <cell r="AB71">
            <v>0</v>
          </cell>
          <cell r="AC71" t="str">
            <v>SUBSTITUTED</v>
          </cell>
          <cell r="AD71">
            <v>0</v>
          </cell>
          <cell r="AE71">
            <v>0</v>
          </cell>
          <cell r="AF71">
            <v>0</v>
          </cell>
          <cell r="AG71">
            <v>0</v>
          </cell>
          <cell r="AH71">
            <v>0</v>
          </cell>
          <cell r="AI71">
            <v>2.7720000000000002E-2</v>
          </cell>
          <cell r="AJ71" t="str">
            <v>NEW</v>
          </cell>
          <cell r="AK71" t="str">
            <v>SUBSTITUTED 62211-140N3</v>
          </cell>
          <cell r="AL71" t="str">
            <v>56参考</v>
          </cell>
          <cell r="AM71" t="str">
            <v>56参考</v>
          </cell>
          <cell r="AN71" t="str">
            <v>56参考</v>
          </cell>
          <cell r="AO71" t="str">
            <v>56参考</v>
          </cell>
          <cell r="AP71" t="str">
            <v>56参考</v>
          </cell>
          <cell r="AQ71" t="str">
            <v>56参考</v>
          </cell>
          <cell r="AR71" t="str">
            <v>56参考</v>
          </cell>
          <cell r="AS71" t="str">
            <v>56参考</v>
          </cell>
          <cell r="AT71" t="str">
            <v>56参考</v>
          </cell>
          <cell r="AU71" t="str">
            <v>56参考</v>
          </cell>
          <cell r="AV71" t="str">
            <v>56参考</v>
          </cell>
          <cell r="AW71" t="str">
            <v>56参考</v>
          </cell>
          <cell r="AX71" t="str">
            <v>56参考</v>
          </cell>
          <cell r="AY71" t="str">
            <v>56参考</v>
          </cell>
          <cell r="AZ71" t="str">
            <v>56参考</v>
          </cell>
          <cell r="BA71" t="str">
            <v>O</v>
          </cell>
          <cell r="BB71" t="str">
            <v>O</v>
          </cell>
          <cell r="BC71" t="str">
            <v>OMER JIBRAN</v>
          </cell>
          <cell r="BD71" t="str">
            <v>SELECTED VENDER OMER JIBRAN</v>
          </cell>
          <cell r="BE71">
            <v>0</v>
          </cell>
          <cell r="BF71">
            <v>0</v>
          </cell>
          <cell r="BG71">
            <v>4</v>
          </cell>
          <cell r="BH71" t="str">
            <v>O</v>
          </cell>
          <cell r="BI71" t="str">
            <v>OMER JIBRAN</v>
          </cell>
          <cell r="BJ71" t="str">
            <v>SELECTED VENDER OMER JIBRAN</v>
          </cell>
          <cell r="BK71">
            <v>0</v>
          </cell>
          <cell r="BL71">
            <v>4</v>
          </cell>
          <cell r="BM71">
            <v>0</v>
          </cell>
          <cell r="BN71" t="str">
            <v>O</v>
          </cell>
          <cell r="BO71">
            <v>0</v>
          </cell>
          <cell r="BP71" t="str">
            <v>O</v>
          </cell>
        </row>
        <row r="72">
          <cell r="A72">
            <v>58</v>
          </cell>
          <cell r="B72">
            <v>239</v>
          </cell>
          <cell r="C72">
            <v>300</v>
          </cell>
          <cell r="D72">
            <v>58</v>
          </cell>
          <cell r="E72" t="str">
            <v>DD322</v>
          </cell>
          <cell r="F72" t="str">
            <v>NJ-1G</v>
          </cell>
          <cell r="G72">
            <v>0</v>
          </cell>
          <cell r="H72" t="str">
            <v>6240</v>
          </cell>
          <cell r="I72" t="str">
            <v>01</v>
          </cell>
          <cell r="J72" t="str">
            <v>62411-140N0</v>
          </cell>
          <cell r="K72" t="str">
            <v>GARNISH, CTR PILLAR, UPR RH</v>
          </cell>
          <cell r="L72" t="str">
            <v>*</v>
          </cell>
          <cell r="M72">
            <v>1</v>
          </cell>
          <cell r="N72" t="str">
            <v>1</v>
          </cell>
          <cell r="O72">
            <v>1</v>
          </cell>
          <cell r="P72">
            <v>1</v>
          </cell>
          <cell r="Q72" t="str">
            <v>1</v>
          </cell>
          <cell r="R72">
            <v>8400</v>
          </cell>
          <cell r="S72" t="str">
            <v>MANDIVIWALA</v>
          </cell>
          <cell r="T72" t="str">
            <v>MANDVIWALA</v>
          </cell>
          <cell r="U72">
            <v>0</v>
          </cell>
          <cell r="V72" t="str">
            <v>OMAR JIBRAN</v>
          </cell>
          <cell r="W72">
            <v>0</v>
          </cell>
          <cell r="X72" t="str">
            <v>SPEL</v>
          </cell>
          <cell r="Y72">
            <v>0</v>
          </cell>
          <cell r="Z72">
            <v>0</v>
          </cell>
          <cell r="AA72">
            <v>0</v>
          </cell>
          <cell r="AB72">
            <v>0</v>
          </cell>
          <cell r="AC72" t="str">
            <v>SUBSTITUTED</v>
          </cell>
          <cell r="AD72">
            <v>0</v>
          </cell>
          <cell r="AE72">
            <v>0</v>
          </cell>
          <cell r="AF72">
            <v>0</v>
          </cell>
          <cell r="AG72">
            <v>0</v>
          </cell>
          <cell r="AH72">
            <v>0</v>
          </cell>
          <cell r="AI72">
            <v>7.7960000000000002E-2</v>
          </cell>
          <cell r="AJ72" t="str">
            <v>P6-4</v>
          </cell>
          <cell r="AK72" t="str">
            <v>SUBSTITUTED 62211-140N3</v>
          </cell>
          <cell r="AL72" t="str">
            <v>56参考</v>
          </cell>
          <cell r="AM72" t="str">
            <v>56参考</v>
          </cell>
          <cell r="AN72" t="str">
            <v>56参考</v>
          </cell>
          <cell r="AO72" t="str">
            <v>56参考</v>
          </cell>
          <cell r="AP72" t="str">
            <v>56参考</v>
          </cell>
          <cell r="AQ72" t="str">
            <v>56参考</v>
          </cell>
          <cell r="AR72" t="str">
            <v>56参考</v>
          </cell>
          <cell r="AS72" t="str">
            <v>56参考</v>
          </cell>
          <cell r="AT72" t="str">
            <v>56参考</v>
          </cell>
          <cell r="AU72" t="str">
            <v>56参考</v>
          </cell>
          <cell r="AV72" t="str">
            <v>56参考</v>
          </cell>
          <cell r="AW72" t="str">
            <v>56参考</v>
          </cell>
          <cell r="AX72">
            <v>0</v>
          </cell>
          <cell r="AY72">
            <v>0</v>
          </cell>
          <cell r="AZ72">
            <v>0</v>
          </cell>
          <cell r="BA72" t="str">
            <v>O</v>
          </cell>
          <cell r="BB72" t="str">
            <v>O</v>
          </cell>
          <cell r="BC72" t="str">
            <v>OMER JIBRAN</v>
          </cell>
          <cell r="BD72" t="str">
            <v>SELECTED VENDER OMER JIBRAN</v>
          </cell>
          <cell r="BE72">
            <v>0</v>
          </cell>
          <cell r="BF72">
            <v>0</v>
          </cell>
          <cell r="BG72">
            <v>4</v>
          </cell>
          <cell r="BH72" t="str">
            <v>O</v>
          </cell>
          <cell r="BI72" t="str">
            <v>OMER JIBRAN</v>
          </cell>
          <cell r="BJ72" t="str">
            <v>SELECTED VENDER OMER JIBRAN</v>
          </cell>
          <cell r="BK72">
            <v>0</v>
          </cell>
          <cell r="BL72">
            <v>4</v>
          </cell>
          <cell r="BM72">
            <v>0</v>
          </cell>
          <cell r="BN72" t="str">
            <v>O</v>
          </cell>
          <cell r="BO72">
            <v>0</v>
          </cell>
          <cell r="BP72" t="str">
            <v>O</v>
          </cell>
        </row>
        <row r="73">
          <cell r="A73">
            <v>59</v>
          </cell>
          <cell r="B73">
            <v>240</v>
          </cell>
          <cell r="C73">
            <v>301</v>
          </cell>
          <cell r="D73">
            <v>59</v>
          </cell>
          <cell r="E73" t="str">
            <v>DD322</v>
          </cell>
          <cell r="F73" t="str">
            <v>NJ-1G</v>
          </cell>
          <cell r="G73">
            <v>0</v>
          </cell>
          <cell r="H73" t="str">
            <v>6240</v>
          </cell>
          <cell r="I73" t="str">
            <v>01</v>
          </cell>
          <cell r="J73" t="str">
            <v>62412-140N0</v>
          </cell>
          <cell r="K73" t="str">
            <v>GARNISH, CTR PILLAR, UPR LH</v>
          </cell>
          <cell r="L73" t="str">
            <v>*</v>
          </cell>
          <cell r="M73">
            <v>1</v>
          </cell>
          <cell r="N73" t="str">
            <v>1</v>
          </cell>
          <cell r="O73">
            <v>1</v>
          </cell>
          <cell r="P73">
            <v>1</v>
          </cell>
          <cell r="Q73" t="str">
            <v>1</v>
          </cell>
          <cell r="R73">
            <v>8400</v>
          </cell>
          <cell r="S73" t="str">
            <v>MANDIVIWALA</v>
          </cell>
          <cell r="T73" t="str">
            <v>MANDVIWALA</v>
          </cell>
          <cell r="U73">
            <v>0</v>
          </cell>
          <cell r="V73" t="str">
            <v>OMAR JIBRAN</v>
          </cell>
          <cell r="W73">
            <v>0</v>
          </cell>
          <cell r="X73" t="str">
            <v>SPEL</v>
          </cell>
          <cell r="Y73">
            <v>0</v>
          </cell>
          <cell r="Z73">
            <v>0</v>
          </cell>
          <cell r="AA73">
            <v>0</v>
          </cell>
          <cell r="AB73">
            <v>0</v>
          </cell>
          <cell r="AC73" t="str">
            <v>SUBSTITUTED</v>
          </cell>
          <cell r="AD73">
            <v>0</v>
          </cell>
          <cell r="AE73">
            <v>0</v>
          </cell>
          <cell r="AF73">
            <v>0</v>
          </cell>
          <cell r="AG73">
            <v>0</v>
          </cell>
          <cell r="AH73">
            <v>0</v>
          </cell>
          <cell r="AI73">
            <v>7.7960000000000002E-2</v>
          </cell>
          <cell r="AJ73" t="str">
            <v>P6-4</v>
          </cell>
          <cell r="AK73" t="str">
            <v>SUBSTITUTED 62211-140N3</v>
          </cell>
          <cell r="AL73" t="str">
            <v>56参考</v>
          </cell>
          <cell r="AM73" t="str">
            <v>56参考</v>
          </cell>
          <cell r="AN73" t="str">
            <v>56参考</v>
          </cell>
          <cell r="AO73" t="str">
            <v>56参考</v>
          </cell>
          <cell r="AP73" t="str">
            <v>56参考</v>
          </cell>
          <cell r="AQ73" t="str">
            <v>56参考</v>
          </cell>
          <cell r="AR73" t="str">
            <v>56参考</v>
          </cell>
          <cell r="AS73" t="str">
            <v>56参考</v>
          </cell>
          <cell r="AT73" t="str">
            <v>56参考</v>
          </cell>
          <cell r="AU73" t="str">
            <v>56参考</v>
          </cell>
          <cell r="AV73" t="str">
            <v>56参考</v>
          </cell>
          <cell r="AW73" t="str">
            <v>56参考</v>
          </cell>
          <cell r="AX73" t="str">
            <v>61参考</v>
          </cell>
          <cell r="AY73" t="str">
            <v>61参考</v>
          </cell>
          <cell r="AZ73" t="str">
            <v>61参考</v>
          </cell>
          <cell r="BA73" t="str">
            <v>O</v>
          </cell>
          <cell r="BB73" t="str">
            <v>O</v>
          </cell>
          <cell r="BC73" t="str">
            <v>OMER JIBRAN</v>
          </cell>
          <cell r="BD73" t="str">
            <v>SELECTED VENDER OMER JIBRAN</v>
          </cell>
          <cell r="BE73">
            <v>0</v>
          </cell>
          <cell r="BF73">
            <v>0</v>
          </cell>
          <cell r="BG73">
            <v>4</v>
          </cell>
          <cell r="BH73" t="str">
            <v>O</v>
          </cell>
          <cell r="BI73" t="str">
            <v>OMER JIBRAN</v>
          </cell>
          <cell r="BJ73" t="str">
            <v>SELECTED VENDER OMER JIBRAN</v>
          </cell>
          <cell r="BK73">
            <v>0</v>
          </cell>
          <cell r="BL73">
            <v>4</v>
          </cell>
          <cell r="BM73">
            <v>0</v>
          </cell>
          <cell r="BN73" t="str">
            <v>O</v>
          </cell>
          <cell r="BO73">
            <v>0</v>
          </cell>
          <cell r="BP73" t="str">
            <v>O</v>
          </cell>
        </row>
        <row r="74">
          <cell r="A74">
            <v>60</v>
          </cell>
          <cell r="B74">
            <v>246</v>
          </cell>
          <cell r="C74">
            <v>446</v>
          </cell>
          <cell r="D74">
            <v>60</v>
          </cell>
          <cell r="E74" t="str">
            <v>DD322</v>
          </cell>
          <cell r="F74" t="str">
            <v>NJ-1G</v>
          </cell>
          <cell r="G74">
            <v>0</v>
          </cell>
          <cell r="H74" t="str">
            <v>6240</v>
          </cell>
          <cell r="I74" t="str">
            <v>01</v>
          </cell>
          <cell r="J74" t="str">
            <v>62413-140N0</v>
          </cell>
          <cell r="K74" t="str">
            <v>GARNISH,CTR PILLAR,LWR RH</v>
          </cell>
          <cell r="L74">
            <v>0</v>
          </cell>
          <cell r="M74">
            <v>1</v>
          </cell>
          <cell r="N74" t="str">
            <v>1</v>
          </cell>
          <cell r="O74">
            <v>1</v>
          </cell>
          <cell r="P74">
            <v>1</v>
          </cell>
          <cell r="Q74" t="str">
            <v>1</v>
          </cell>
          <cell r="R74">
            <v>8400</v>
          </cell>
          <cell r="S74" t="str">
            <v>&lt;NEW&gt;</v>
          </cell>
          <cell r="T74" t="str">
            <v>OMAR JIBRAN</v>
          </cell>
          <cell r="U74">
            <v>0</v>
          </cell>
          <cell r="V74" t="str">
            <v>MANDVIWALA</v>
          </cell>
          <cell r="W74">
            <v>0</v>
          </cell>
          <cell r="X74" t="str">
            <v>SPEL</v>
          </cell>
          <cell r="Y74">
            <v>0</v>
          </cell>
          <cell r="Z74">
            <v>0</v>
          </cell>
          <cell r="AA74">
            <v>0</v>
          </cell>
          <cell r="AB74">
            <v>0</v>
          </cell>
          <cell r="AC74" t="str">
            <v>SUBSTITUTED</v>
          </cell>
          <cell r="AD74">
            <v>0</v>
          </cell>
          <cell r="AE74">
            <v>0</v>
          </cell>
          <cell r="AF74">
            <v>0</v>
          </cell>
          <cell r="AG74">
            <v>0</v>
          </cell>
          <cell r="AH74">
            <v>0</v>
          </cell>
          <cell r="AI74">
            <v>1.8409999999999999E-2</v>
          </cell>
          <cell r="AJ74" t="str">
            <v>NEW</v>
          </cell>
          <cell r="AK74" t="str">
            <v>62413-140N0</v>
          </cell>
          <cell r="AL74" t="str">
            <v>162.1</v>
          </cell>
          <cell r="AM74" t="str">
            <v>6165500</v>
          </cell>
          <cell r="AN74">
            <v>461.57766666666663</v>
          </cell>
          <cell r="AO74">
            <v>2.8492448559670778</v>
          </cell>
          <cell r="AP74" t="str">
            <v>136.99</v>
          </cell>
          <cell r="AQ74" t="str">
            <v>4169972</v>
          </cell>
          <cell r="AR74">
            <v>365.79974666666669</v>
          </cell>
          <cell r="AS74">
            <v>2.2580231275720166</v>
          </cell>
          <cell r="AT74" t="str">
            <v>61参考</v>
          </cell>
          <cell r="AU74" t="str">
            <v>61参考</v>
          </cell>
          <cell r="AV74">
            <v>0</v>
          </cell>
          <cell r="AW74">
            <v>0</v>
          </cell>
          <cell r="AX74" t="str">
            <v>61参考</v>
          </cell>
          <cell r="AY74" t="str">
            <v>61参考</v>
          </cell>
          <cell r="AZ74" t="str">
            <v>61参考</v>
          </cell>
          <cell r="BA74" t="str">
            <v>O</v>
          </cell>
          <cell r="BB74" t="str">
            <v>O</v>
          </cell>
          <cell r="BC74" t="str">
            <v>OMER JIBRAN</v>
          </cell>
          <cell r="BD74" t="str">
            <v>SELECTED VENDER OMER JIBRAN</v>
          </cell>
          <cell r="BE74">
            <v>0</v>
          </cell>
          <cell r="BF74">
            <v>0</v>
          </cell>
          <cell r="BG74">
            <v>4</v>
          </cell>
          <cell r="BH74" t="str">
            <v>O</v>
          </cell>
          <cell r="BI74" t="str">
            <v>OMER JIBRAN</v>
          </cell>
          <cell r="BJ74" t="str">
            <v>SELECTED VENDER OMER JIBRAN</v>
          </cell>
          <cell r="BK74">
            <v>0</v>
          </cell>
          <cell r="BL74">
            <v>4</v>
          </cell>
          <cell r="BM74">
            <v>0</v>
          </cell>
          <cell r="BN74" t="str">
            <v>O</v>
          </cell>
          <cell r="BO74">
            <v>0</v>
          </cell>
          <cell r="BP74" t="str">
            <v>O</v>
          </cell>
        </row>
        <row r="75">
          <cell r="A75">
            <v>61</v>
          </cell>
          <cell r="B75">
            <v>247</v>
          </cell>
          <cell r="C75">
            <v>447</v>
          </cell>
          <cell r="D75">
            <v>61</v>
          </cell>
          <cell r="E75" t="str">
            <v>DD322</v>
          </cell>
          <cell r="F75" t="str">
            <v>NJ-1G</v>
          </cell>
          <cell r="G75">
            <v>0</v>
          </cell>
          <cell r="H75" t="str">
            <v>6240</v>
          </cell>
          <cell r="I75" t="str">
            <v>01</v>
          </cell>
          <cell r="J75" t="str">
            <v>62414-140N0</v>
          </cell>
          <cell r="K75" t="str">
            <v>GARNISH,CTR PILLAR,LWR LH</v>
          </cell>
          <cell r="L75">
            <v>0</v>
          </cell>
          <cell r="M75">
            <v>1</v>
          </cell>
          <cell r="N75" t="str">
            <v>1</v>
          </cell>
          <cell r="O75">
            <v>1</v>
          </cell>
          <cell r="P75">
            <v>1</v>
          </cell>
          <cell r="Q75" t="str">
            <v>1</v>
          </cell>
          <cell r="R75">
            <v>8400</v>
          </cell>
          <cell r="S75" t="str">
            <v>&lt;NEW&gt;</v>
          </cell>
          <cell r="T75" t="str">
            <v>OMAR JIBRAN</v>
          </cell>
          <cell r="U75">
            <v>0</v>
          </cell>
          <cell r="V75" t="str">
            <v>MANDVIWALA</v>
          </cell>
          <cell r="W75">
            <v>0</v>
          </cell>
          <cell r="X75" t="str">
            <v>SPEL</v>
          </cell>
          <cell r="Y75">
            <v>0</v>
          </cell>
          <cell r="Z75">
            <v>0</v>
          </cell>
          <cell r="AA75">
            <v>0</v>
          </cell>
          <cell r="AB75">
            <v>0</v>
          </cell>
          <cell r="AC75" t="str">
            <v>SUBSTITUTED</v>
          </cell>
          <cell r="AD75">
            <v>0</v>
          </cell>
          <cell r="AE75">
            <v>0</v>
          </cell>
          <cell r="AF75">
            <v>0</v>
          </cell>
          <cell r="AG75">
            <v>0</v>
          </cell>
          <cell r="AH75">
            <v>0</v>
          </cell>
          <cell r="AI75">
            <v>1.8409999999999999E-2</v>
          </cell>
          <cell r="AJ75" t="str">
            <v>NEW</v>
          </cell>
          <cell r="AK75" t="str">
            <v>SUBSTITUTED 62413-140N0</v>
          </cell>
          <cell r="AL75" t="str">
            <v>61参考</v>
          </cell>
          <cell r="AM75" t="str">
            <v>61参考</v>
          </cell>
          <cell r="AN75" t="str">
            <v>61参考</v>
          </cell>
          <cell r="AO75" t="str">
            <v>61参考</v>
          </cell>
          <cell r="AP75" t="str">
            <v>61参考</v>
          </cell>
          <cell r="AQ75" t="str">
            <v>61参考</v>
          </cell>
          <cell r="AR75" t="str">
            <v>61参考</v>
          </cell>
          <cell r="AS75" t="str">
            <v>61参考</v>
          </cell>
          <cell r="AT75" t="str">
            <v>61参考</v>
          </cell>
          <cell r="AU75" t="str">
            <v>61参考</v>
          </cell>
          <cell r="AV75" t="str">
            <v>61参考</v>
          </cell>
          <cell r="AW75" t="str">
            <v>61参考</v>
          </cell>
          <cell r="AX75" t="str">
            <v>61参考</v>
          </cell>
          <cell r="AY75" t="str">
            <v>61参考</v>
          </cell>
          <cell r="AZ75" t="str">
            <v>61参考</v>
          </cell>
          <cell r="BA75" t="str">
            <v>O</v>
          </cell>
          <cell r="BB75" t="str">
            <v>O</v>
          </cell>
          <cell r="BC75" t="str">
            <v>OMER JIBRAN</v>
          </cell>
          <cell r="BD75" t="str">
            <v>SELECTED VENDER OMER JIBRAN</v>
          </cell>
          <cell r="BE75">
            <v>0</v>
          </cell>
          <cell r="BF75">
            <v>0</v>
          </cell>
          <cell r="BG75">
            <v>4</v>
          </cell>
          <cell r="BH75" t="str">
            <v>O</v>
          </cell>
          <cell r="BI75" t="str">
            <v>OMER JIBRAN</v>
          </cell>
          <cell r="BJ75" t="str">
            <v>SELECTED VENDER OMER JIBRAN</v>
          </cell>
          <cell r="BK75">
            <v>0</v>
          </cell>
          <cell r="BL75">
            <v>4</v>
          </cell>
          <cell r="BM75">
            <v>0</v>
          </cell>
          <cell r="BN75" t="str">
            <v>O</v>
          </cell>
          <cell r="BO75">
            <v>0</v>
          </cell>
          <cell r="BP75" t="str">
            <v>O</v>
          </cell>
        </row>
        <row r="76">
          <cell r="A76">
            <v>62</v>
          </cell>
          <cell r="B76">
            <v>248</v>
          </cell>
          <cell r="C76">
            <v>448</v>
          </cell>
          <cell r="D76">
            <v>62</v>
          </cell>
          <cell r="E76" t="str">
            <v>DD322</v>
          </cell>
          <cell r="F76" t="str">
            <v>NJ-1G</v>
          </cell>
          <cell r="G76">
            <v>0</v>
          </cell>
          <cell r="H76" t="str">
            <v>6250</v>
          </cell>
          <cell r="I76" t="str">
            <v>01</v>
          </cell>
          <cell r="J76" t="str">
            <v>62471-140N0</v>
          </cell>
          <cell r="K76" t="str">
            <v>GARNISH,ROOF SIDE,INNER RH</v>
          </cell>
          <cell r="L76" t="str">
            <v>*</v>
          </cell>
          <cell r="M76">
            <v>1</v>
          </cell>
          <cell r="N76" t="str">
            <v>1</v>
          </cell>
          <cell r="O76">
            <v>1</v>
          </cell>
          <cell r="P76">
            <v>1</v>
          </cell>
          <cell r="Q76" t="str">
            <v>1</v>
          </cell>
          <cell r="R76">
            <v>8400</v>
          </cell>
          <cell r="S76" t="str">
            <v>&lt;NEW&gt;</v>
          </cell>
          <cell r="T76" t="str">
            <v>OMAR JIBRAN</v>
          </cell>
          <cell r="U76">
            <v>0</v>
          </cell>
          <cell r="V76" t="str">
            <v>MANDVIWALA</v>
          </cell>
          <cell r="W76">
            <v>0</v>
          </cell>
          <cell r="X76" t="str">
            <v>SPEL</v>
          </cell>
          <cell r="Y76">
            <v>0</v>
          </cell>
          <cell r="Z76">
            <v>0</v>
          </cell>
          <cell r="AA76" t="str">
            <v>W/O SUN ROOF</v>
          </cell>
          <cell r="AB76">
            <v>0</v>
          </cell>
          <cell r="AC76" t="str">
            <v>SUBSTITUTED</v>
          </cell>
          <cell r="AD76">
            <v>0</v>
          </cell>
          <cell r="AE76">
            <v>0</v>
          </cell>
          <cell r="AF76">
            <v>0</v>
          </cell>
          <cell r="AG76">
            <v>0</v>
          </cell>
          <cell r="AH76">
            <v>0</v>
          </cell>
          <cell r="AI76">
            <v>3.2919999999999998E-2</v>
          </cell>
          <cell r="AJ76" t="str">
            <v>NEW</v>
          </cell>
          <cell r="AK76" t="str">
            <v>SUBSTITUTED 62413-140N0</v>
          </cell>
          <cell r="AL76" t="str">
            <v>61参考</v>
          </cell>
          <cell r="AM76" t="str">
            <v>61参考</v>
          </cell>
          <cell r="AN76" t="str">
            <v>61参考</v>
          </cell>
          <cell r="AO76" t="str">
            <v>61参考</v>
          </cell>
          <cell r="AP76" t="str">
            <v>61参考</v>
          </cell>
          <cell r="AQ76" t="str">
            <v>61参考</v>
          </cell>
          <cell r="AR76" t="str">
            <v>61参考</v>
          </cell>
          <cell r="AS76" t="str">
            <v>61参考</v>
          </cell>
          <cell r="AT76" t="str">
            <v>61参考</v>
          </cell>
          <cell r="AU76" t="str">
            <v>61参考</v>
          </cell>
          <cell r="AV76" t="str">
            <v>61参考</v>
          </cell>
          <cell r="AW76" t="str">
            <v>61参考</v>
          </cell>
          <cell r="AX76" t="str">
            <v>&lt;&lt;&lt;</v>
          </cell>
          <cell r="AY76" t="str">
            <v>&lt;&lt;&lt;</v>
          </cell>
          <cell r="AZ76" t="str">
            <v>&lt;&lt;&lt;</v>
          </cell>
          <cell r="BA76" t="str">
            <v>O</v>
          </cell>
          <cell r="BB76" t="str">
            <v>O</v>
          </cell>
          <cell r="BC76" t="str">
            <v>OMER JIBRAN</v>
          </cell>
          <cell r="BD76" t="str">
            <v>SELECTED VENDER OMER JIBRAN</v>
          </cell>
          <cell r="BE76">
            <v>0</v>
          </cell>
          <cell r="BF76">
            <v>0</v>
          </cell>
          <cell r="BG76">
            <v>4</v>
          </cell>
          <cell r="BH76" t="str">
            <v>O</v>
          </cell>
          <cell r="BI76" t="str">
            <v>PROCON</v>
          </cell>
          <cell r="BJ76" t="str">
            <v>SELECTDE VENDER PROCON ACCURDING TO THAI(NHK) TECHNICAL AGREEMENT IS NECESSORY, IF PROCON USE THEIR MATERIAL AND DIES</v>
          </cell>
          <cell r="BK76">
            <v>0</v>
          </cell>
          <cell r="BL76">
            <v>0</v>
          </cell>
          <cell r="BM76">
            <v>0</v>
          </cell>
          <cell r="BN76" t="str">
            <v>O</v>
          </cell>
          <cell r="BO76">
            <v>0</v>
          </cell>
          <cell r="BP76" t="str">
            <v>O</v>
          </cell>
        </row>
        <row r="77">
          <cell r="A77">
            <v>63</v>
          </cell>
          <cell r="B77">
            <v>249</v>
          </cell>
          <cell r="C77">
            <v>449</v>
          </cell>
          <cell r="D77">
            <v>63</v>
          </cell>
          <cell r="E77" t="str">
            <v>DD322</v>
          </cell>
          <cell r="F77" t="str">
            <v>NJ-1G</v>
          </cell>
          <cell r="G77">
            <v>0</v>
          </cell>
          <cell r="H77" t="str">
            <v>6250</v>
          </cell>
          <cell r="I77" t="str">
            <v>01</v>
          </cell>
          <cell r="J77" t="str">
            <v>62472-140N0</v>
          </cell>
          <cell r="K77" t="str">
            <v xml:space="preserve">GARNISH,ROOF SIDE,INNER LH </v>
          </cell>
          <cell r="L77" t="str">
            <v>*</v>
          </cell>
          <cell r="M77">
            <v>1</v>
          </cell>
          <cell r="N77" t="str">
            <v>1</v>
          </cell>
          <cell r="O77">
            <v>1</v>
          </cell>
          <cell r="P77">
            <v>1</v>
          </cell>
          <cell r="Q77" t="str">
            <v>1</v>
          </cell>
          <cell r="R77">
            <v>8400</v>
          </cell>
          <cell r="S77" t="str">
            <v>&lt;NEW&gt;</v>
          </cell>
          <cell r="T77" t="str">
            <v>OMAR JIBRAN</v>
          </cell>
          <cell r="U77">
            <v>0</v>
          </cell>
          <cell r="V77" t="str">
            <v>MANDVIWALA</v>
          </cell>
          <cell r="W77">
            <v>0</v>
          </cell>
          <cell r="X77" t="str">
            <v>SPEL</v>
          </cell>
          <cell r="Y77">
            <v>0</v>
          </cell>
          <cell r="Z77">
            <v>0</v>
          </cell>
          <cell r="AA77" t="str">
            <v>W/ SUN ROOF</v>
          </cell>
          <cell r="AB77">
            <v>0</v>
          </cell>
          <cell r="AC77" t="str">
            <v>SUBSTITUTED</v>
          </cell>
          <cell r="AD77">
            <v>0</v>
          </cell>
          <cell r="AE77">
            <v>0</v>
          </cell>
          <cell r="AF77">
            <v>0</v>
          </cell>
          <cell r="AG77">
            <v>0</v>
          </cell>
          <cell r="AH77">
            <v>0</v>
          </cell>
          <cell r="AI77">
            <v>3.2919999999999998E-2</v>
          </cell>
          <cell r="AJ77" t="str">
            <v>NEW</v>
          </cell>
          <cell r="AK77" t="str">
            <v>SUBSTITUTED 62413-140N0</v>
          </cell>
          <cell r="AL77" t="str">
            <v>61参考</v>
          </cell>
          <cell r="AM77" t="str">
            <v>61参考</v>
          </cell>
          <cell r="AN77" t="str">
            <v>61参考</v>
          </cell>
          <cell r="AO77" t="str">
            <v>61参考</v>
          </cell>
          <cell r="AP77" t="str">
            <v>61参考</v>
          </cell>
          <cell r="AQ77" t="str">
            <v>61参考</v>
          </cell>
          <cell r="AR77" t="str">
            <v>61参考</v>
          </cell>
          <cell r="AS77" t="str">
            <v>61参考</v>
          </cell>
          <cell r="AT77" t="str">
            <v>61参考</v>
          </cell>
          <cell r="AU77" t="str">
            <v>61参考</v>
          </cell>
          <cell r="AV77" t="str">
            <v>61参考</v>
          </cell>
          <cell r="AW77" t="str">
            <v>61参考</v>
          </cell>
          <cell r="AX77" t="str">
            <v>64参考</v>
          </cell>
          <cell r="AY77" t="str">
            <v>64参考</v>
          </cell>
          <cell r="AZ77" t="str">
            <v>64参考</v>
          </cell>
          <cell r="BA77" t="str">
            <v>O</v>
          </cell>
          <cell r="BB77" t="str">
            <v>O</v>
          </cell>
          <cell r="BC77" t="str">
            <v>OMER JIBRAN</v>
          </cell>
          <cell r="BD77" t="str">
            <v>SELECTED VENDER OMER JIBRAN</v>
          </cell>
          <cell r="BE77">
            <v>0</v>
          </cell>
          <cell r="BF77">
            <v>0</v>
          </cell>
          <cell r="BG77">
            <v>4</v>
          </cell>
          <cell r="BH77" t="str">
            <v>O</v>
          </cell>
          <cell r="BI77" t="str">
            <v>PROCON</v>
          </cell>
          <cell r="BJ77" t="str">
            <v>SELECTDE VENDER PROCON ACCURDING TO THAI(NHK) TECHNICAL AGREEMENT IS NECESSORY, IF PROCON USE THEIR MATERIAL AND DIES</v>
          </cell>
          <cell r="BK77">
            <v>0</v>
          </cell>
          <cell r="BL77">
            <v>0</v>
          </cell>
          <cell r="BM77">
            <v>0</v>
          </cell>
          <cell r="BN77" t="str">
            <v>O</v>
          </cell>
          <cell r="BO77">
            <v>0</v>
          </cell>
          <cell r="BP77" t="str">
            <v>O</v>
          </cell>
        </row>
        <row r="78">
          <cell r="A78">
            <v>64</v>
          </cell>
          <cell r="B78">
            <v>206</v>
          </cell>
          <cell r="C78">
            <v>57</v>
          </cell>
          <cell r="D78">
            <v>64</v>
          </cell>
          <cell r="E78" t="str">
            <v>DD322</v>
          </cell>
          <cell r="F78" t="str">
            <v>NJ-1G</v>
          </cell>
          <cell r="G78">
            <v>0</v>
          </cell>
          <cell r="H78" t="str">
            <v>6330</v>
          </cell>
          <cell r="I78" t="str">
            <v>01</v>
          </cell>
          <cell r="J78" t="str">
            <v>63310-140W1</v>
          </cell>
          <cell r="K78" t="str">
            <v>HEADLINIG ASSY, ROOF</v>
          </cell>
          <cell r="L78" t="str">
            <v>*</v>
          </cell>
          <cell r="M78">
            <v>1</v>
          </cell>
          <cell r="N78" t="str">
            <v>1</v>
          </cell>
          <cell r="O78" t="str">
            <v>2</v>
          </cell>
          <cell r="P78" t="str">
            <v>2</v>
          </cell>
          <cell r="Q78" t="str">
            <v>1</v>
          </cell>
          <cell r="R78">
            <v>6000</v>
          </cell>
          <cell r="S78" t="str">
            <v>PROCON</v>
          </cell>
          <cell r="T78" t="str">
            <v>PROCON</v>
          </cell>
          <cell r="U78">
            <v>0</v>
          </cell>
          <cell r="V78" t="str">
            <v>RAZI SONS</v>
          </cell>
          <cell r="W78">
            <v>0</v>
          </cell>
          <cell r="X78">
            <v>0</v>
          </cell>
          <cell r="Y78">
            <v>0</v>
          </cell>
          <cell r="Z78">
            <v>0</v>
          </cell>
          <cell r="AA78" t="str">
            <v>W/O SUN ROOF</v>
          </cell>
          <cell r="AB78">
            <v>0</v>
          </cell>
          <cell r="AC78" t="str">
            <v>840H DATA</v>
          </cell>
          <cell r="AD78">
            <v>0</v>
          </cell>
          <cell r="AE78">
            <v>0</v>
          </cell>
          <cell r="AF78">
            <v>0</v>
          </cell>
          <cell r="AG78">
            <v>0</v>
          </cell>
          <cell r="AH78">
            <v>0</v>
          </cell>
          <cell r="AI78">
            <v>0.18509999999999999</v>
          </cell>
          <cell r="AJ78" t="str">
            <v>P2-2</v>
          </cell>
          <cell r="AK78" t="str">
            <v>63310-140W1</v>
          </cell>
          <cell r="AL78" t="str">
            <v>1565.89</v>
          </cell>
          <cell r="AM78" t="str">
            <v>8451000</v>
          </cell>
          <cell r="AN78">
            <v>3345.2103999999999</v>
          </cell>
          <cell r="AO78">
            <v>1.9137359267734553</v>
          </cell>
          <cell r="AP78">
            <v>3500</v>
          </cell>
          <cell r="AQ78">
            <v>6.2505333333333342</v>
          </cell>
          <cell r="AR78">
            <v>6860</v>
          </cell>
          <cell r="AS78">
            <v>3.9244851258581237</v>
          </cell>
          <cell r="AT78" t="str">
            <v>&lt;&lt;&lt;</v>
          </cell>
          <cell r="AU78" t="str">
            <v>&lt;&lt;&lt;</v>
          </cell>
          <cell r="AV78" t="str">
            <v>&lt;&lt;&lt;</v>
          </cell>
          <cell r="AW78" t="str">
            <v>&lt;&lt;&lt;</v>
          </cell>
          <cell r="AX78" t="str">
            <v>&lt;&lt;&lt;</v>
          </cell>
          <cell r="AY78" t="str">
            <v>&lt;&lt;&lt;</v>
          </cell>
          <cell r="AZ78" t="str">
            <v>&lt;&lt;&lt;</v>
          </cell>
          <cell r="BA78" t="str">
            <v>O</v>
          </cell>
          <cell r="BB78" t="str">
            <v>O</v>
          </cell>
          <cell r="BC78" t="str">
            <v>PROCON</v>
          </cell>
          <cell r="BD78" t="str">
            <v>SELECTDE VENDER PROCON ACCURDING TO THAI(NHK) TECHNICAL AGREEMENT IS NECESSORY, IF PROCON USE THEIR MATERIAL AND DIES</v>
          </cell>
          <cell r="BE78">
            <v>0</v>
          </cell>
          <cell r="BF78">
            <v>0</v>
          </cell>
          <cell r="BG78" t="str">
            <v>O</v>
          </cell>
          <cell r="BH78" t="str">
            <v>O</v>
          </cell>
          <cell r="BI78" t="str">
            <v>AUTO SPARES</v>
          </cell>
          <cell r="BJ78" t="str">
            <v>SELECTED VENDER AUTOMOTIVE SPARES</v>
          </cell>
          <cell r="BK78">
            <v>0</v>
          </cell>
          <cell r="BL78">
            <v>0</v>
          </cell>
          <cell r="BM78">
            <v>0</v>
          </cell>
          <cell r="BN78" t="str">
            <v>O</v>
          </cell>
          <cell r="BO78">
            <v>0</v>
          </cell>
          <cell r="BP78" t="str">
            <v>O</v>
          </cell>
        </row>
        <row r="79">
          <cell r="A79">
            <v>65</v>
          </cell>
          <cell r="B79">
            <v>223</v>
          </cell>
          <cell r="C79">
            <v>190</v>
          </cell>
          <cell r="D79">
            <v>65</v>
          </cell>
          <cell r="E79" t="str">
            <v>DD322</v>
          </cell>
          <cell r="F79" t="str">
            <v>NJ-1G</v>
          </cell>
          <cell r="G79">
            <v>0</v>
          </cell>
          <cell r="H79" t="str">
            <v>6330</v>
          </cell>
          <cell r="I79" t="str">
            <v>01</v>
          </cell>
          <cell r="J79" t="str">
            <v>63310-140W2</v>
          </cell>
          <cell r="K79" t="str">
            <v>HEADLINIG ASSY, ROOF</v>
          </cell>
          <cell r="L79" t="str">
            <v>*</v>
          </cell>
          <cell r="M79" t="str">
            <v>3</v>
          </cell>
          <cell r="N79" t="str">
            <v>3</v>
          </cell>
          <cell r="O79">
            <v>1</v>
          </cell>
          <cell r="P79">
            <v>1</v>
          </cell>
          <cell r="Q79" t="str">
            <v>3</v>
          </cell>
          <cell r="R79">
            <v>2400</v>
          </cell>
          <cell r="S79" t="str">
            <v>PROCON</v>
          </cell>
          <cell r="T79" t="str">
            <v>PROCON</v>
          </cell>
          <cell r="U79">
            <v>0</v>
          </cell>
          <cell r="V79" t="str">
            <v>RAZI SONS</v>
          </cell>
          <cell r="W79">
            <v>0</v>
          </cell>
          <cell r="X79">
            <v>0</v>
          </cell>
          <cell r="Y79">
            <v>0</v>
          </cell>
          <cell r="Z79">
            <v>0</v>
          </cell>
          <cell r="AA79" t="str">
            <v>W/ SUN ROOF</v>
          </cell>
          <cell r="AB79">
            <v>0</v>
          </cell>
          <cell r="AC79" t="str">
            <v>SUBSTITUTED</v>
          </cell>
          <cell r="AD79">
            <v>0</v>
          </cell>
          <cell r="AE79">
            <v>0</v>
          </cell>
          <cell r="AF79">
            <v>0</v>
          </cell>
          <cell r="AG79">
            <v>0</v>
          </cell>
          <cell r="AH79">
            <v>0</v>
          </cell>
          <cell r="AI79">
            <v>0.18509999999999999</v>
          </cell>
          <cell r="AJ79" t="str">
            <v>P5-2</v>
          </cell>
          <cell r="AK79" t="str">
            <v>SUBSTITUTED 63310-140W1</v>
          </cell>
          <cell r="AL79" t="str">
            <v>64参考</v>
          </cell>
          <cell r="AM79" t="str">
            <v>64参考</v>
          </cell>
          <cell r="AN79" t="str">
            <v>64参考</v>
          </cell>
          <cell r="AO79" t="str">
            <v>64参考</v>
          </cell>
          <cell r="AP79" t="str">
            <v>64参考</v>
          </cell>
          <cell r="AQ79" t="str">
            <v>64参考</v>
          </cell>
          <cell r="AR79" t="str">
            <v>64参考</v>
          </cell>
          <cell r="AS79" t="str">
            <v>64参考</v>
          </cell>
          <cell r="AT79" t="str">
            <v>64参考</v>
          </cell>
          <cell r="AU79" t="str">
            <v>64参考</v>
          </cell>
          <cell r="AV79" t="str">
            <v>64参考</v>
          </cell>
          <cell r="AW79" t="str">
            <v>64参考</v>
          </cell>
          <cell r="AX79" t="str">
            <v>&lt;&lt;&lt;</v>
          </cell>
          <cell r="AY79" t="str">
            <v>&lt;&lt;&lt;</v>
          </cell>
          <cell r="AZ79" t="str">
            <v>&lt;&lt;&lt;</v>
          </cell>
          <cell r="BA79" t="str">
            <v>O</v>
          </cell>
          <cell r="BB79" t="str">
            <v>O</v>
          </cell>
          <cell r="BC79" t="str">
            <v>PROCON</v>
          </cell>
          <cell r="BD79" t="str">
            <v>SELECTDE VENDER PROCON ACCURDING TO THAI(NHK) TECHNICAL AGREEMENT IS NECESSORY, IF PROCON USE THEIR MATERIAL AND DIES</v>
          </cell>
          <cell r="BE79">
            <v>0</v>
          </cell>
          <cell r="BF79">
            <v>0</v>
          </cell>
          <cell r="BG79" t="str">
            <v>O</v>
          </cell>
          <cell r="BH79" t="str">
            <v>O</v>
          </cell>
          <cell r="BI79" t="str">
            <v>AUTO SPARES</v>
          </cell>
          <cell r="BJ79" t="str">
            <v>SELECTED VENDER AUTOMOTIVE SPARES</v>
          </cell>
          <cell r="BK79">
            <v>0</v>
          </cell>
          <cell r="BL79">
            <v>0</v>
          </cell>
          <cell r="BM79">
            <v>0</v>
          </cell>
          <cell r="BN79" t="str">
            <v>O</v>
          </cell>
          <cell r="BO79">
            <v>0</v>
          </cell>
          <cell r="BP79" t="str">
            <v>O</v>
          </cell>
        </row>
        <row r="80">
          <cell r="A80">
            <v>66</v>
          </cell>
          <cell r="B80">
            <v>212</v>
          </cell>
          <cell r="C80">
            <v>90</v>
          </cell>
          <cell r="D80">
            <v>66</v>
          </cell>
          <cell r="E80" t="str">
            <v>DD322</v>
          </cell>
          <cell r="F80" t="str">
            <v>NJ-1G</v>
          </cell>
          <cell r="G80">
            <v>0</v>
          </cell>
          <cell r="H80" t="str">
            <v>6330</v>
          </cell>
          <cell r="I80" t="str">
            <v>01</v>
          </cell>
          <cell r="J80" t="str">
            <v>63341-140W0</v>
          </cell>
          <cell r="K80" t="str">
            <v>PAD ROOF SILINCER NO.1</v>
          </cell>
          <cell r="L80">
            <v>0</v>
          </cell>
          <cell r="M80" t="str">
            <v>2</v>
          </cell>
          <cell r="N80" t="str">
            <v>2</v>
          </cell>
          <cell r="O80" t="str">
            <v>2</v>
          </cell>
          <cell r="P80" t="str">
            <v>2</v>
          </cell>
          <cell r="Q80" t="str">
            <v>2</v>
          </cell>
          <cell r="R80">
            <v>16800</v>
          </cell>
          <cell r="S80" t="str">
            <v>AUTOMOTIVE</v>
          </cell>
          <cell r="T80" t="str">
            <v>AUTO SPARE</v>
          </cell>
          <cell r="U80">
            <v>0</v>
          </cell>
          <cell r="V80" t="str">
            <v>RAZI SONS</v>
          </cell>
          <cell r="W80">
            <v>0</v>
          </cell>
          <cell r="X80" t="str">
            <v>AUTO SPARE</v>
          </cell>
          <cell r="Y80">
            <v>0</v>
          </cell>
          <cell r="Z80">
            <v>0</v>
          </cell>
          <cell r="AA80">
            <v>0</v>
          </cell>
          <cell r="AB80">
            <v>0</v>
          </cell>
          <cell r="AC80" t="str">
            <v>840H DATA</v>
          </cell>
          <cell r="AD80">
            <v>0</v>
          </cell>
          <cell r="AE80">
            <v>0</v>
          </cell>
          <cell r="AF80">
            <v>0</v>
          </cell>
          <cell r="AG80">
            <v>0</v>
          </cell>
          <cell r="AH80">
            <v>0</v>
          </cell>
          <cell r="AI80">
            <v>1.285E-2</v>
          </cell>
          <cell r="AJ80" t="str">
            <v>P4-1</v>
          </cell>
          <cell r="AK80" t="str">
            <v>SUBSTITUTED 63341-12100</v>
          </cell>
          <cell r="AL80" t="str">
            <v>66.97</v>
          </cell>
          <cell r="AM80" t="str">
            <v>0</v>
          </cell>
          <cell r="AN80">
            <v>131.2612</v>
          </cell>
          <cell r="AO80">
            <v>6.2505333333333333</v>
          </cell>
          <cell r="AP80" t="str">
            <v>&lt;&lt;&lt;</v>
          </cell>
          <cell r="AQ80" t="str">
            <v>&lt;&lt;&lt;</v>
          </cell>
          <cell r="AR80" t="str">
            <v>&lt;&lt;&lt;</v>
          </cell>
          <cell r="AS80" t="str">
            <v>&lt;&lt;&lt;</v>
          </cell>
          <cell r="AT80" t="str">
            <v>&lt;&lt;&lt;</v>
          </cell>
          <cell r="AU80" t="str">
            <v>&lt;&lt;&lt;</v>
          </cell>
          <cell r="AV80" t="str">
            <v>&lt;&lt;&lt;</v>
          </cell>
          <cell r="AW80" t="str">
            <v>&lt;&lt;&lt;</v>
          </cell>
          <cell r="AX80">
            <v>820.26</v>
          </cell>
          <cell r="AY80">
            <v>80000</v>
          </cell>
          <cell r="AZ80">
            <v>821.21238095238095</v>
          </cell>
          <cell r="BA80" t="str">
            <v>O</v>
          </cell>
          <cell r="BB80" t="str">
            <v>O</v>
          </cell>
          <cell r="BC80" t="str">
            <v>AUTO SPARES</v>
          </cell>
          <cell r="BD80" t="str">
            <v>SELECTED VENDER AUTOMOTIVE SPARES</v>
          </cell>
          <cell r="BE80">
            <v>0</v>
          </cell>
          <cell r="BF80">
            <v>0</v>
          </cell>
          <cell r="BG80" t="str">
            <v>O</v>
          </cell>
          <cell r="BH80" t="str">
            <v>P</v>
          </cell>
          <cell r="BI80" t="str">
            <v>[PENDING]</v>
          </cell>
          <cell r="BJ80" t="str">
            <v>DUE TO HIGH CIM IMC ALSO INVITE QUOT. FROM AUTO SPARE. VENDOR WILL BE FINILAZED BASED ON QUOTATION</v>
          </cell>
          <cell r="BK80" t="str">
            <v>QUOTATION FROM AUTO SPARE IS RECEIVED</v>
          </cell>
          <cell r="BL80">
            <v>0</v>
          </cell>
          <cell r="BM80">
            <v>0</v>
          </cell>
          <cell r="BN80" t="str">
            <v>P</v>
          </cell>
          <cell r="BO80">
            <v>0</v>
          </cell>
          <cell r="BP80" t="str">
            <v>O</v>
          </cell>
        </row>
        <row r="81">
          <cell r="A81">
            <v>67</v>
          </cell>
          <cell r="B81">
            <v>213</v>
          </cell>
          <cell r="C81">
            <v>91</v>
          </cell>
          <cell r="D81">
            <v>67</v>
          </cell>
          <cell r="E81" t="str">
            <v>DD322</v>
          </cell>
          <cell r="F81" t="str">
            <v>NJ-1G</v>
          </cell>
          <cell r="G81">
            <v>0</v>
          </cell>
          <cell r="H81" t="str">
            <v>6330</v>
          </cell>
          <cell r="I81" t="str">
            <v>01</v>
          </cell>
          <cell r="J81" t="str">
            <v>63342-140W0</v>
          </cell>
          <cell r="K81" t="str">
            <v>PAD ROOF SILINCER NO.2</v>
          </cell>
          <cell r="L81" t="str">
            <v>*</v>
          </cell>
          <cell r="M81" t="str">
            <v>3</v>
          </cell>
          <cell r="N81" t="str">
            <v>3</v>
          </cell>
          <cell r="O81" t="str">
            <v>3</v>
          </cell>
          <cell r="P81" t="str">
            <v>3</v>
          </cell>
          <cell r="Q81" t="str">
            <v>3</v>
          </cell>
          <cell r="R81">
            <v>25200</v>
          </cell>
          <cell r="S81" t="str">
            <v>AUTOMOTIVE</v>
          </cell>
          <cell r="T81" t="str">
            <v>AUTO SPARE</v>
          </cell>
          <cell r="U81">
            <v>0</v>
          </cell>
          <cell r="V81">
            <v>0</v>
          </cell>
          <cell r="W81">
            <v>0</v>
          </cell>
          <cell r="X81">
            <v>0</v>
          </cell>
          <cell r="Y81">
            <v>0</v>
          </cell>
          <cell r="Z81">
            <v>0</v>
          </cell>
          <cell r="AA81">
            <v>0</v>
          </cell>
          <cell r="AB81">
            <v>0</v>
          </cell>
          <cell r="AC81" t="str">
            <v>COST INCLUDED IN 63341</v>
          </cell>
          <cell r="AD81">
            <v>0</v>
          </cell>
          <cell r="AE81">
            <v>0</v>
          </cell>
          <cell r="AF81">
            <v>0</v>
          </cell>
          <cell r="AG81">
            <v>0</v>
          </cell>
          <cell r="AH81">
            <v>0</v>
          </cell>
          <cell r="AI81" t="str">
            <v>INCL</v>
          </cell>
          <cell r="AJ81" t="str">
            <v>P4-1</v>
          </cell>
          <cell r="AK81" t="str">
            <v>SUBSTITUTED 63342-12060</v>
          </cell>
          <cell r="AL81" t="str">
            <v>66とｾｯﾄ</v>
          </cell>
          <cell r="AM81" t="str">
            <v>66とｾｯﾄ</v>
          </cell>
          <cell r="AN81" t="str">
            <v>66とｾｯﾄ</v>
          </cell>
          <cell r="AO81" t="str">
            <v>66とｾｯﾄ</v>
          </cell>
          <cell r="AP81" t="str">
            <v>&lt;&lt;&lt;</v>
          </cell>
          <cell r="AQ81" t="str">
            <v>&lt;&lt;&lt;</v>
          </cell>
          <cell r="AR81" t="str">
            <v>&lt;&lt;&lt;</v>
          </cell>
          <cell r="AS81" t="str">
            <v>&lt;&lt;&lt;</v>
          </cell>
          <cell r="AT81" t="str">
            <v>&lt;&lt;&lt;</v>
          </cell>
          <cell r="AU81" t="str">
            <v>&lt;&lt;&lt;</v>
          </cell>
          <cell r="AV81" t="str">
            <v>&lt;&lt;&lt;</v>
          </cell>
          <cell r="AW81" t="str">
            <v>&lt;&lt;&lt;</v>
          </cell>
          <cell r="AX81" t="str">
            <v>&lt;&lt;&lt;</v>
          </cell>
          <cell r="AY81" t="str">
            <v>&lt;&lt;&lt;</v>
          </cell>
          <cell r="AZ81" t="str">
            <v>&lt;&lt;&lt;</v>
          </cell>
          <cell r="BA81" t="str">
            <v>O</v>
          </cell>
          <cell r="BB81" t="str">
            <v>O</v>
          </cell>
          <cell r="BC81" t="str">
            <v>AUTO SPARES</v>
          </cell>
          <cell r="BD81" t="str">
            <v>SELECTED VENDER AUTOMOTIVE SPARES</v>
          </cell>
          <cell r="BE81">
            <v>0</v>
          </cell>
          <cell r="BF81" t="str">
            <v>E</v>
          </cell>
          <cell r="BG81" t="str">
            <v>O</v>
          </cell>
          <cell r="BH81" t="str">
            <v>O</v>
          </cell>
          <cell r="BI81" t="str">
            <v xml:space="preserve">MEHRAN COMM. </v>
          </cell>
          <cell r="BJ81" t="str">
            <v xml:space="preserve">FINAL VENDER MEHRAN. MATERIAL SAME AS 840H </v>
          </cell>
          <cell r="BK81">
            <v>0</v>
          </cell>
          <cell r="BL81">
            <v>0</v>
          </cell>
          <cell r="BM81">
            <v>0</v>
          </cell>
          <cell r="BN81" t="str">
            <v>O</v>
          </cell>
          <cell r="BO81" t="str">
            <v>E</v>
          </cell>
          <cell r="BP81" t="str">
            <v>O</v>
          </cell>
        </row>
        <row r="82">
          <cell r="A82">
            <v>68</v>
          </cell>
          <cell r="B82">
            <v>216</v>
          </cell>
          <cell r="C82">
            <v>116</v>
          </cell>
          <cell r="D82">
            <v>68</v>
          </cell>
          <cell r="E82" t="str">
            <v>DD322</v>
          </cell>
          <cell r="F82" t="str">
            <v>NJ-1G</v>
          </cell>
          <cell r="G82">
            <v>0</v>
          </cell>
          <cell r="H82" t="str">
            <v>6430</v>
          </cell>
          <cell r="I82" t="str">
            <v>01</v>
          </cell>
          <cell r="J82" t="str">
            <v>64330-140N1</v>
          </cell>
          <cell r="K82" t="str">
            <v>PANEL ASSY,PACKAGE TRAY TRIM</v>
          </cell>
          <cell r="L82" t="str">
            <v>*</v>
          </cell>
          <cell r="M82">
            <v>1</v>
          </cell>
          <cell r="N82" t="str">
            <v>1</v>
          </cell>
          <cell r="O82">
            <v>1</v>
          </cell>
          <cell r="P82">
            <v>1</v>
          </cell>
          <cell r="Q82" t="str">
            <v>1</v>
          </cell>
          <cell r="R82">
            <v>8400</v>
          </cell>
          <cell r="S82" t="str">
            <v>MASTER</v>
          </cell>
          <cell r="T82" t="str">
            <v>PROCON</v>
          </cell>
          <cell r="U82">
            <v>0</v>
          </cell>
          <cell r="V82" t="str">
            <v>RAZI SONS</v>
          </cell>
          <cell r="W82">
            <v>0</v>
          </cell>
          <cell r="X82">
            <v>0</v>
          </cell>
          <cell r="Y82">
            <v>0</v>
          </cell>
          <cell r="Z82">
            <v>0</v>
          </cell>
          <cell r="AA82">
            <v>0</v>
          </cell>
          <cell r="AB82">
            <v>0</v>
          </cell>
          <cell r="AC82">
            <v>0</v>
          </cell>
          <cell r="AD82">
            <v>0</v>
          </cell>
          <cell r="AE82">
            <v>0</v>
          </cell>
          <cell r="AF82">
            <v>0</v>
          </cell>
          <cell r="AG82">
            <v>0</v>
          </cell>
          <cell r="AH82">
            <v>0</v>
          </cell>
          <cell r="AI82">
            <v>0.42641000000000001</v>
          </cell>
          <cell r="AJ82" t="str">
            <v>P4-2</v>
          </cell>
          <cell r="AK82" t="str">
            <v>64330-140N1</v>
          </cell>
          <cell r="AL82" t="str">
            <v>1176.08</v>
          </cell>
          <cell r="AM82" t="str">
            <v>242000</v>
          </cell>
          <cell r="AN82">
            <v>2310.7634666666663</v>
          </cell>
          <cell r="AO82">
            <v>4.0468712200817274</v>
          </cell>
          <cell r="AP82">
            <v>900</v>
          </cell>
          <cell r="AQ82">
            <v>0.861332118038452</v>
          </cell>
          <cell r="AR82">
            <v>1764</v>
          </cell>
          <cell r="AS82">
            <v>3.0893169877408058</v>
          </cell>
          <cell r="AT82" t="str">
            <v>&lt;&lt;&lt;</v>
          </cell>
          <cell r="AU82" t="str">
            <v>&lt;&lt;&lt;</v>
          </cell>
          <cell r="AV82" t="str">
            <v>&lt;&lt;&lt;</v>
          </cell>
          <cell r="AW82" t="str">
            <v>&lt;&lt;&lt;</v>
          </cell>
          <cell r="AX82" t="str">
            <v>&lt;&lt;&lt;</v>
          </cell>
          <cell r="AY82" t="str">
            <v>&lt;&lt;&lt;</v>
          </cell>
          <cell r="AZ82" t="str">
            <v>&lt;&lt;&lt;</v>
          </cell>
          <cell r="BA82" t="str">
            <v>O</v>
          </cell>
          <cell r="BB82" t="str">
            <v>P</v>
          </cell>
          <cell r="BC82" t="str">
            <v>[PENDING]</v>
          </cell>
          <cell r="BD82" t="str">
            <v>DUE TO HIGH CIM IMC ALSO INVITE QUOT. FROM AUTO SPARE. VENDOR WILL BE FINILAZED BASED ON QUOTATION</v>
          </cell>
          <cell r="BE82">
            <v>0</v>
          </cell>
          <cell r="BF82" t="str">
            <v>E</v>
          </cell>
          <cell r="BG82" t="str">
            <v>O</v>
          </cell>
          <cell r="BH82" t="str">
            <v>O</v>
          </cell>
          <cell r="BI82" t="str">
            <v xml:space="preserve">AUTO SPARE </v>
          </cell>
          <cell r="BJ82" t="str">
            <v>IMC WILL SEND TO TMC SAMPLE &amp; MATERIAL DETAIL SPEC.OF HONDA CIVIC AUTO SPARE ALON WITH MAT. DETAIL &amp; MODFI. REQUEST</v>
          </cell>
          <cell r="BK82">
            <v>0</v>
          </cell>
          <cell r="BL82">
            <v>0</v>
          </cell>
          <cell r="BM82">
            <v>0</v>
          </cell>
          <cell r="BN82" t="str">
            <v>O</v>
          </cell>
          <cell r="BO82" t="str">
            <v>E</v>
          </cell>
          <cell r="BP82" t="str">
            <v>O</v>
          </cell>
        </row>
        <row r="83">
          <cell r="A83">
            <v>69</v>
          </cell>
          <cell r="B83">
            <v>203</v>
          </cell>
          <cell r="C83">
            <v>15</v>
          </cell>
          <cell r="D83">
            <v>69</v>
          </cell>
          <cell r="E83" t="str">
            <v>DD322</v>
          </cell>
          <cell r="F83" t="str">
            <v>NJ-1G</v>
          </cell>
          <cell r="G83">
            <v>0</v>
          </cell>
          <cell r="H83" t="str">
            <v>6470</v>
          </cell>
          <cell r="I83" t="str">
            <v>01</v>
          </cell>
          <cell r="J83" t="str">
            <v>64771-140W0</v>
          </cell>
          <cell r="K83" t="str">
            <v>COVER ASSY, SPARE WHEEL</v>
          </cell>
          <cell r="L83" t="str">
            <v>*</v>
          </cell>
          <cell r="M83">
            <v>1</v>
          </cell>
          <cell r="N83" t="str">
            <v>1</v>
          </cell>
          <cell r="O83">
            <v>1</v>
          </cell>
          <cell r="P83">
            <v>1</v>
          </cell>
          <cell r="Q83" t="str">
            <v>1</v>
          </cell>
          <cell r="R83">
            <v>8400</v>
          </cell>
          <cell r="S83" t="str">
            <v>MEHRAN COMM.</v>
          </cell>
          <cell r="T83" t="str">
            <v>MEHRAN COMM.</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6.7860000000000004E-2</v>
          </cell>
          <cell r="AJ83" t="str">
            <v>P1</v>
          </cell>
          <cell r="AK83" t="str">
            <v>64771-140W0</v>
          </cell>
          <cell r="AL83" t="str">
            <v>501</v>
          </cell>
          <cell r="AM83" t="str">
            <v>140000</v>
          </cell>
          <cell r="AN83">
            <v>985.22666666666669</v>
          </cell>
          <cell r="AO83">
            <v>1.1841666666666666</v>
          </cell>
          <cell r="AP83" t="str">
            <v>&lt;&lt;&lt;</v>
          </cell>
          <cell r="AQ83" t="str">
            <v>&lt;&lt;&lt;</v>
          </cell>
          <cell r="AR83" t="str">
            <v>&lt;&lt;&lt;</v>
          </cell>
          <cell r="AS83" t="str">
            <v>&lt;&lt;&lt;</v>
          </cell>
          <cell r="AT83" t="str">
            <v>&lt;&lt;&lt;</v>
          </cell>
          <cell r="AU83" t="str">
            <v>&lt;&lt;&lt;</v>
          </cell>
          <cell r="AV83" t="str">
            <v>&lt;&lt;&lt;</v>
          </cell>
          <cell r="AW83" t="str">
            <v>&lt;&lt;&lt;</v>
          </cell>
          <cell r="AX83" t="str">
            <v>&lt;&lt;&lt;</v>
          </cell>
          <cell r="AY83" t="str">
            <v>&lt;&lt;&lt;</v>
          </cell>
          <cell r="AZ83" t="str">
            <v>E</v>
          </cell>
          <cell r="BA83" t="str">
            <v>O</v>
          </cell>
          <cell r="BB83" t="str">
            <v>O</v>
          </cell>
          <cell r="BC83" t="str">
            <v xml:space="preserve">MEHRAN COMM. </v>
          </cell>
          <cell r="BD83" t="str">
            <v xml:space="preserve">FINAL VENDER MEHRAN. MATERIAL SAME AS 840H </v>
          </cell>
          <cell r="BE83">
            <v>0</v>
          </cell>
          <cell r="BF83" t="str">
            <v>E</v>
          </cell>
          <cell r="BG83" t="str">
            <v>O</v>
          </cell>
          <cell r="BH83" t="str">
            <v>O</v>
          </cell>
          <cell r="BI83" t="str">
            <v>AUTO SPARE</v>
          </cell>
          <cell r="BJ83" t="str">
            <v>IMC WILL SEND TO TMC SAMPLE &amp; MATERIAL DETAIL SPEC.OF HONDA CIVIC AUTO SPARE ALON WITH MAT. DETAIL &amp; MODFI. REQUEST</v>
          </cell>
          <cell r="BK83">
            <v>0</v>
          </cell>
          <cell r="BL83">
            <v>0</v>
          </cell>
          <cell r="BM83">
            <v>0</v>
          </cell>
          <cell r="BN83" t="str">
            <v>O</v>
          </cell>
          <cell r="BO83" t="str">
            <v>E</v>
          </cell>
          <cell r="BP83" t="str">
            <v>O</v>
          </cell>
        </row>
        <row r="84">
          <cell r="A84">
            <v>70</v>
          </cell>
          <cell r="B84">
            <v>250</v>
          </cell>
          <cell r="C84">
            <v>461</v>
          </cell>
          <cell r="D84">
            <v>70</v>
          </cell>
          <cell r="E84" t="str">
            <v>DD322</v>
          </cell>
          <cell r="F84" t="str">
            <v>NJ-1G</v>
          </cell>
          <cell r="G84">
            <v>0</v>
          </cell>
          <cell r="H84" t="str">
            <v>6470</v>
          </cell>
          <cell r="I84" t="str">
            <v>02</v>
          </cell>
          <cell r="J84" t="str">
            <v>64710-140N0</v>
          </cell>
          <cell r="K84" t="str">
            <v>COVER ASSY, LUGGAGE COMPT.TRIM RH</v>
          </cell>
          <cell r="L84" t="str">
            <v>*</v>
          </cell>
          <cell r="M84">
            <v>1</v>
          </cell>
          <cell r="N84" t="str">
            <v>1</v>
          </cell>
          <cell r="O84">
            <v>1</v>
          </cell>
          <cell r="P84">
            <v>1</v>
          </cell>
          <cell r="Q84" t="str">
            <v>1</v>
          </cell>
          <cell r="R84">
            <v>8400</v>
          </cell>
          <cell r="S84" t="str">
            <v>&lt;NEW&gt;</v>
          </cell>
          <cell r="T84" t="str">
            <v>AUTO SPARE</v>
          </cell>
          <cell r="U84">
            <v>0</v>
          </cell>
          <cell r="V84" t="str">
            <v>OMAR JIBRAN</v>
          </cell>
          <cell r="W84">
            <v>0</v>
          </cell>
          <cell r="X84" t="str">
            <v>SPEL</v>
          </cell>
          <cell r="Y84">
            <v>0</v>
          </cell>
          <cell r="Z84">
            <v>0</v>
          </cell>
          <cell r="AA84">
            <v>0</v>
          </cell>
          <cell r="AB84">
            <v>0</v>
          </cell>
          <cell r="AC84">
            <v>0</v>
          </cell>
          <cell r="AD84">
            <v>0</v>
          </cell>
          <cell r="AE84">
            <v>0</v>
          </cell>
          <cell r="AF84">
            <v>0</v>
          </cell>
          <cell r="AG84">
            <v>0</v>
          </cell>
          <cell r="AH84">
            <v>0</v>
          </cell>
          <cell r="AI84">
            <v>8.1059999999999993E-2</v>
          </cell>
          <cell r="AJ84" t="str">
            <v>NEW</v>
          </cell>
          <cell r="AK84" t="str">
            <v>64710-140N0</v>
          </cell>
          <cell r="AL84" t="str">
            <v>381.77</v>
          </cell>
          <cell r="AM84" t="str">
            <v>450000</v>
          </cell>
          <cell r="AN84">
            <v>758.76919999999996</v>
          </cell>
          <cell r="AO84">
            <v>0.8393464601769911</v>
          </cell>
          <cell r="AP84" t="str">
            <v>&lt;&lt;&lt;</v>
          </cell>
          <cell r="AQ84" t="str">
            <v>&lt;&lt;&lt;</v>
          </cell>
          <cell r="AR84" t="str">
            <v>&lt;&lt;&lt;</v>
          </cell>
          <cell r="AS84" t="str">
            <v>&lt;&lt;&lt;</v>
          </cell>
          <cell r="AT84" t="str">
            <v>&lt;&lt;&lt;</v>
          </cell>
          <cell r="AU84" t="str">
            <v>&lt;&lt;&lt;</v>
          </cell>
          <cell r="AV84" t="str">
            <v>&lt;&lt;&lt;</v>
          </cell>
          <cell r="AW84" t="str">
            <v>&lt;&lt;&lt;</v>
          </cell>
          <cell r="AX84" t="str">
            <v>74.44</v>
          </cell>
          <cell r="AY84" t="str">
            <v>2500000</v>
          </cell>
          <cell r="AZ84" t="str">
            <v>E</v>
          </cell>
          <cell r="BA84" t="str">
            <v>O</v>
          </cell>
          <cell r="BB84" t="str">
            <v>O</v>
          </cell>
          <cell r="BC84" t="str">
            <v xml:space="preserve">AUTO SPARE </v>
          </cell>
          <cell r="BD84" t="str">
            <v>IMC WILL SEND TO TMC SAMPLE &amp; MATERIAL DETAIL SPEC.OF HONDA CIVIC AUTO SPARE ALON WITH MAT. DETAIL &amp; MODFI. REQUEST</v>
          </cell>
          <cell r="BE84">
            <v>0</v>
          </cell>
          <cell r="BF84" t="str">
            <v>E</v>
          </cell>
          <cell r="BG84" t="str">
            <v>O</v>
          </cell>
          <cell r="BH84" t="str">
            <v>O</v>
          </cell>
          <cell r="BI84" t="str">
            <v>MANDVIWALA</v>
          </cell>
          <cell r="BJ84" t="str">
            <v>SELECTED VENDER MANDVIWALA</v>
          </cell>
          <cell r="BK84">
            <v>0</v>
          </cell>
          <cell r="BL84">
            <v>5</v>
          </cell>
          <cell r="BM84">
            <v>0</v>
          </cell>
          <cell r="BN84" t="str">
            <v>O</v>
          </cell>
          <cell r="BO84" t="str">
            <v>E</v>
          </cell>
          <cell r="BP84" t="str">
            <v>O</v>
          </cell>
        </row>
        <row r="85">
          <cell r="A85">
            <v>71</v>
          </cell>
          <cell r="B85">
            <v>252</v>
          </cell>
          <cell r="C85">
            <v>463</v>
          </cell>
          <cell r="D85">
            <v>71</v>
          </cell>
          <cell r="E85" t="str">
            <v>DD322</v>
          </cell>
          <cell r="F85" t="str">
            <v>NJ-1G</v>
          </cell>
          <cell r="G85">
            <v>0</v>
          </cell>
          <cell r="H85" t="str">
            <v>6470</v>
          </cell>
          <cell r="I85" t="str">
            <v>02</v>
          </cell>
          <cell r="J85" t="str">
            <v>64720-140N0</v>
          </cell>
          <cell r="K85" t="str">
            <v>COVER ASSY, LUGGAGE COMPT.TRIM LH</v>
          </cell>
          <cell r="L85" t="str">
            <v>*</v>
          </cell>
          <cell r="M85">
            <v>1</v>
          </cell>
          <cell r="N85" t="str">
            <v>1</v>
          </cell>
          <cell r="O85">
            <v>1</v>
          </cell>
          <cell r="P85">
            <v>1</v>
          </cell>
          <cell r="Q85" t="str">
            <v>1</v>
          </cell>
          <cell r="R85">
            <v>8400</v>
          </cell>
          <cell r="S85" t="str">
            <v>&lt;NEW&gt;</v>
          </cell>
          <cell r="T85" t="str">
            <v>AUTO SPARE</v>
          </cell>
          <cell r="U85">
            <v>0</v>
          </cell>
          <cell r="V85">
            <v>0</v>
          </cell>
          <cell r="W85">
            <v>0</v>
          </cell>
          <cell r="X85">
            <v>0</v>
          </cell>
          <cell r="Y85">
            <v>0</v>
          </cell>
          <cell r="Z85">
            <v>0</v>
          </cell>
          <cell r="AA85">
            <v>0</v>
          </cell>
          <cell r="AB85">
            <v>0</v>
          </cell>
          <cell r="AC85" t="str">
            <v>QUOT. NOT POSSIBLE AT THIS STAGE</v>
          </cell>
          <cell r="AD85">
            <v>0</v>
          </cell>
          <cell r="AE85">
            <v>0</v>
          </cell>
          <cell r="AF85">
            <v>0</v>
          </cell>
          <cell r="AG85">
            <v>0</v>
          </cell>
          <cell r="AH85">
            <v>0</v>
          </cell>
          <cell r="AI85">
            <v>8.1059999999999993E-2</v>
          </cell>
          <cell r="AJ85" t="str">
            <v>NEW</v>
          </cell>
          <cell r="AK85" t="str">
            <v>SUBSTITUTED 64710-140N0</v>
          </cell>
          <cell r="AL85" t="str">
            <v>70とｾｯﾄ</v>
          </cell>
          <cell r="AM85" t="str">
            <v>70とｾｯﾄ</v>
          </cell>
          <cell r="AN85" t="str">
            <v>70とｾｯﾄ</v>
          </cell>
          <cell r="AO85" t="str">
            <v>70とｾｯﾄ</v>
          </cell>
          <cell r="AP85" t="str">
            <v>&lt;&lt;&lt;</v>
          </cell>
          <cell r="AQ85" t="str">
            <v>&lt;&lt;&lt;</v>
          </cell>
          <cell r="AR85" t="str">
            <v>&lt;&lt;&lt;</v>
          </cell>
          <cell r="AS85" t="str">
            <v>&lt;&lt;&lt;</v>
          </cell>
          <cell r="AT85" t="str">
            <v>&lt;&lt;&lt;</v>
          </cell>
          <cell r="AU85" t="str">
            <v>&lt;&lt;&lt;</v>
          </cell>
          <cell r="AV85" t="str">
            <v>&lt;&lt;&lt;</v>
          </cell>
          <cell r="AW85" t="str">
            <v>&lt;&lt;&lt;</v>
          </cell>
          <cell r="AX85" t="str">
            <v>&lt;&lt;&lt;</v>
          </cell>
          <cell r="AY85" t="str">
            <v>&lt;&lt;&lt;</v>
          </cell>
          <cell r="AZ85" t="str">
            <v>E</v>
          </cell>
          <cell r="BA85" t="str">
            <v>O</v>
          </cell>
          <cell r="BB85" t="str">
            <v>O</v>
          </cell>
          <cell r="BC85" t="str">
            <v>AUTO SPARE</v>
          </cell>
          <cell r="BD85" t="str">
            <v>IMC WILL SEND TO TMC SAMPLE &amp; MATERIAL DETAIL SPEC.OF HONDA CIVIC AUTO SPARE ALON WITH MAT. DETAIL &amp; MODFI. REQUEST</v>
          </cell>
          <cell r="BE85">
            <v>0</v>
          </cell>
          <cell r="BF85">
            <v>0</v>
          </cell>
          <cell r="BG85" t="str">
            <v>P</v>
          </cell>
          <cell r="BH85" t="str">
            <v>P</v>
          </cell>
          <cell r="BI85" t="str">
            <v>[PENDING]</v>
          </cell>
          <cell r="BJ85" t="str">
            <v xml:space="preserve">TMC PROVIDE 1.SSP COST OF LWR COVER 2. MOULD COST OF LER COVER 3. CAD DATA 4. SSP COST OF W/STRIP INNER </v>
          </cell>
          <cell r="BK85" t="str">
            <v>MOULD COST IS STILL AWAITED</v>
          </cell>
          <cell r="BL85">
            <v>0</v>
          </cell>
          <cell r="BM85">
            <v>0</v>
          </cell>
          <cell r="BN85" t="str">
            <v>P</v>
          </cell>
          <cell r="BO85">
            <v>0</v>
          </cell>
          <cell r="BP85" t="str">
            <v>P</v>
          </cell>
        </row>
        <row r="86">
          <cell r="A86">
            <v>72</v>
          </cell>
          <cell r="B86">
            <v>215</v>
          </cell>
          <cell r="C86">
            <v>115</v>
          </cell>
          <cell r="D86">
            <v>72</v>
          </cell>
          <cell r="E86" t="str">
            <v>DD322</v>
          </cell>
          <cell r="F86" t="str">
            <v>NJ-1G</v>
          </cell>
          <cell r="G86">
            <v>0</v>
          </cell>
          <cell r="H86" t="str">
            <v>6470</v>
          </cell>
          <cell r="I86" t="str">
            <v>04</v>
          </cell>
          <cell r="J86" t="str">
            <v>58387-140W0</v>
          </cell>
          <cell r="K86" t="str">
            <v>PLATE, RR FLOOR FINISH</v>
          </cell>
          <cell r="L86" t="str">
            <v>*</v>
          </cell>
          <cell r="M86">
            <v>1</v>
          </cell>
          <cell r="N86" t="str">
            <v>1</v>
          </cell>
          <cell r="O86">
            <v>1</v>
          </cell>
          <cell r="P86">
            <v>1</v>
          </cell>
          <cell r="Q86" t="str">
            <v>1</v>
          </cell>
          <cell r="R86">
            <v>8400</v>
          </cell>
          <cell r="S86" t="str">
            <v>MANDVIWALA</v>
          </cell>
          <cell r="T86" t="str">
            <v>MANDVIWALA</v>
          </cell>
          <cell r="U86">
            <v>0</v>
          </cell>
          <cell r="V86" t="str">
            <v>OMAR JIBRAN</v>
          </cell>
          <cell r="W86">
            <v>0</v>
          </cell>
          <cell r="X86" t="str">
            <v>SPEL</v>
          </cell>
          <cell r="Y86">
            <v>0</v>
          </cell>
          <cell r="Z86">
            <v>0</v>
          </cell>
          <cell r="AA86">
            <v>0</v>
          </cell>
          <cell r="AB86">
            <v>0</v>
          </cell>
          <cell r="AC86" t="str">
            <v>SUBSTITUTED</v>
          </cell>
          <cell r="AD86">
            <v>0</v>
          </cell>
          <cell r="AE86">
            <v>0</v>
          </cell>
          <cell r="AF86">
            <v>0</v>
          </cell>
          <cell r="AG86">
            <v>0</v>
          </cell>
          <cell r="AH86">
            <v>0</v>
          </cell>
          <cell r="AI86">
            <v>1.227E-2</v>
          </cell>
          <cell r="AJ86" t="str">
            <v>P4-2</v>
          </cell>
          <cell r="AK86" t="str">
            <v>58387-140W0</v>
          </cell>
          <cell r="AL86" t="str">
            <v>42.75</v>
          </cell>
          <cell r="AM86" t="str">
            <v>3066336</v>
          </cell>
          <cell r="AN86">
            <v>155.33783999999997</v>
          </cell>
          <cell r="AO86">
            <v>0.86298799999999987</v>
          </cell>
          <cell r="AP86" t="str">
            <v>86.09</v>
          </cell>
          <cell r="AQ86" t="str">
            <v>246620</v>
          </cell>
          <cell r="AR86">
            <v>174.49086666666668</v>
          </cell>
          <cell r="AS86">
            <v>0.9693937037037037</v>
          </cell>
          <cell r="AT86" t="str">
            <v>74.44</v>
          </cell>
          <cell r="AU86" t="str">
            <v>2500000</v>
          </cell>
          <cell r="AV86">
            <v>204.23573333333331</v>
          </cell>
          <cell r="AW86">
            <v>1.1346429629629629</v>
          </cell>
          <cell r="AX86" t="str">
            <v>&lt;&lt;&lt;</v>
          </cell>
          <cell r="AY86" t="str">
            <v>&lt;&lt;&lt;</v>
          </cell>
          <cell r="AZ86" t="str">
            <v>E</v>
          </cell>
          <cell r="BA86" t="str">
            <v>O</v>
          </cell>
          <cell r="BB86" t="str">
            <v>O</v>
          </cell>
          <cell r="BC86" t="str">
            <v>MANDVIWALA</v>
          </cell>
          <cell r="BD86" t="str">
            <v>SELECTED VENDER MANDVIWALA</v>
          </cell>
          <cell r="BE86">
            <v>0</v>
          </cell>
          <cell r="BF86">
            <v>0</v>
          </cell>
          <cell r="BG86">
            <v>5</v>
          </cell>
          <cell r="BH86" t="str">
            <v>P</v>
          </cell>
          <cell r="BI86" t="str">
            <v>[PENDING]</v>
          </cell>
          <cell r="BJ86" t="str">
            <v xml:space="preserve">IMC WILL PROVIDE THE QUOT. OF LOCAL COMPONENTS TO TMC ALONG WITH IMC INTENTION </v>
          </cell>
          <cell r="BK86" t="str">
            <v>MOULD COST IS STILL AWAITED</v>
          </cell>
          <cell r="BL86">
            <v>0</v>
          </cell>
          <cell r="BM86">
            <v>0</v>
          </cell>
          <cell r="BN86" t="str">
            <v>P</v>
          </cell>
          <cell r="BO86">
            <v>0</v>
          </cell>
          <cell r="BP86" t="str">
            <v>P</v>
          </cell>
        </row>
        <row r="87">
          <cell r="A87">
            <v>73</v>
          </cell>
          <cell r="B87">
            <v>232</v>
          </cell>
          <cell r="C87">
            <v>212</v>
          </cell>
          <cell r="D87">
            <v>73</v>
          </cell>
          <cell r="E87" t="str">
            <v>DD322</v>
          </cell>
          <cell r="F87" t="str">
            <v>NJ-1G</v>
          </cell>
          <cell r="G87">
            <v>0</v>
          </cell>
          <cell r="H87" t="str">
            <v>6760</v>
          </cell>
          <cell r="I87" t="str">
            <v>01</v>
          </cell>
          <cell r="J87" t="str">
            <v>67061-140WA</v>
          </cell>
          <cell r="K87" t="str">
            <v>PANEL SET, DOOR TRIM</v>
          </cell>
          <cell r="L87" t="str">
            <v>*</v>
          </cell>
          <cell r="M87">
            <v>0</v>
          </cell>
          <cell r="N87" t="str">
            <v>1</v>
          </cell>
          <cell r="O87">
            <v>1</v>
          </cell>
          <cell r="P87">
            <v>1</v>
          </cell>
          <cell r="Q87">
            <v>0</v>
          </cell>
          <cell r="R87">
            <v>3000</v>
          </cell>
          <cell r="S87" t="str">
            <v>PROCON</v>
          </cell>
          <cell r="T87" t="str">
            <v>PROCON</v>
          </cell>
          <cell r="U87">
            <v>0</v>
          </cell>
          <cell r="V87" t="str">
            <v>MANDVIWALA</v>
          </cell>
          <cell r="W87">
            <v>0</v>
          </cell>
          <cell r="X87" t="str">
            <v>SPEL</v>
          </cell>
          <cell r="Y87">
            <v>0</v>
          </cell>
          <cell r="Z87">
            <v>0</v>
          </cell>
          <cell r="AA87">
            <v>0</v>
          </cell>
          <cell r="AB87">
            <v>0</v>
          </cell>
          <cell r="AC87" t="str">
            <v>QUOT. NOT POSSIBLE AT THIS STAGE</v>
          </cell>
          <cell r="AD87">
            <v>0</v>
          </cell>
          <cell r="AE87">
            <v>0</v>
          </cell>
          <cell r="AF87">
            <v>0</v>
          </cell>
          <cell r="AG87">
            <v>0</v>
          </cell>
          <cell r="AH87">
            <v>0</v>
          </cell>
          <cell r="AI87">
            <v>1.5241100000000001</v>
          </cell>
          <cell r="AJ87" t="str">
            <v>P6-1</v>
          </cell>
          <cell r="AK87" t="str">
            <v>67061-140WA</v>
          </cell>
          <cell r="AL87" t="str">
            <v>39.00</v>
          </cell>
          <cell r="AM87" t="str">
            <v>741120</v>
          </cell>
          <cell r="AN87">
            <v>0</v>
          </cell>
          <cell r="AO87">
            <v>0</v>
          </cell>
          <cell r="AP87" t="str">
            <v>&lt;&lt;&lt;</v>
          </cell>
          <cell r="AQ87" t="str">
            <v>&lt;&lt;&lt;</v>
          </cell>
          <cell r="AR87" t="str">
            <v>&lt;&lt;&lt;</v>
          </cell>
          <cell r="AS87" t="str">
            <v>&lt;&lt;&lt;</v>
          </cell>
          <cell r="AT87" t="str">
            <v>&lt;&lt;&lt;</v>
          </cell>
          <cell r="AU87" t="str">
            <v>&lt;&lt;&lt;</v>
          </cell>
          <cell r="AV87" t="str">
            <v>&lt;&lt;&lt;</v>
          </cell>
          <cell r="AW87" t="str">
            <v>&lt;&lt;&lt;</v>
          </cell>
          <cell r="AX87" t="str">
            <v>253</v>
          </cell>
          <cell r="AY87" t="str">
            <v>600000</v>
          </cell>
          <cell r="AZ87">
            <v>544.88</v>
          </cell>
          <cell r="BA87" t="str">
            <v>P</v>
          </cell>
          <cell r="BB87" t="str">
            <v>P</v>
          </cell>
          <cell r="BC87" t="str">
            <v>[PENDING]</v>
          </cell>
          <cell r="BD87" t="str">
            <v xml:space="preserve">TMC PROVIDE 1.SSP COST OF LWR COVER 2. MOULD COST OF LER COVER 3. CAD DATA 4. SSP COST OF W/STRIP INNER </v>
          </cell>
          <cell r="BE87">
            <v>0</v>
          </cell>
          <cell r="BF87">
            <v>0</v>
          </cell>
          <cell r="BG87" t="str">
            <v>O</v>
          </cell>
          <cell r="BH87" t="str">
            <v>O</v>
          </cell>
          <cell r="BI87" t="str">
            <v>MANDVIWALA</v>
          </cell>
          <cell r="BJ87" t="str">
            <v>SELECTED VENDER MANDVIWALA</v>
          </cell>
          <cell r="BK87">
            <v>0</v>
          </cell>
          <cell r="BL87">
            <v>5</v>
          </cell>
          <cell r="BM87">
            <v>0</v>
          </cell>
          <cell r="BN87" t="str">
            <v>O</v>
          </cell>
          <cell r="BO87">
            <v>0</v>
          </cell>
          <cell r="BP87" t="str">
            <v>O</v>
          </cell>
        </row>
        <row r="88">
          <cell r="A88">
            <v>74</v>
          </cell>
          <cell r="B88">
            <v>209</v>
          </cell>
          <cell r="C88">
            <v>74</v>
          </cell>
          <cell r="D88">
            <v>74</v>
          </cell>
          <cell r="E88" t="str">
            <v>DD322</v>
          </cell>
          <cell r="F88" t="str">
            <v>NJ-1G</v>
          </cell>
          <cell r="G88">
            <v>0</v>
          </cell>
          <cell r="H88" t="str">
            <v>6760</v>
          </cell>
          <cell r="I88" t="str">
            <v>01</v>
          </cell>
          <cell r="J88" t="str">
            <v>67061-140WC</v>
          </cell>
          <cell r="K88" t="str">
            <v>PANEL SET, DOOR TRIM</v>
          </cell>
          <cell r="L88" t="str">
            <v>*</v>
          </cell>
          <cell r="M88">
            <v>1</v>
          </cell>
          <cell r="N88">
            <v>1</v>
          </cell>
          <cell r="O88">
            <v>0</v>
          </cell>
          <cell r="P88">
            <v>0</v>
          </cell>
          <cell r="Q88" t="str">
            <v>1</v>
          </cell>
          <cell r="R88">
            <v>5400</v>
          </cell>
          <cell r="S88" t="str">
            <v>PROCON</v>
          </cell>
          <cell r="T88" t="str">
            <v>PROCON</v>
          </cell>
          <cell r="U88">
            <v>0</v>
          </cell>
          <cell r="V88" t="str">
            <v>MANDVIWALA</v>
          </cell>
          <cell r="W88">
            <v>0</v>
          </cell>
          <cell r="X88" t="str">
            <v>SPEL</v>
          </cell>
          <cell r="Y88">
            <v>0</v>
          </cell>
          <cell r="Z88">
            <v>0</v>
          </cell>
          <cell r="AA88">
            <v>0</v>
          </cell>
          <cell r="AB88">
            <v>0</v>
          </cell>
          <cell r="AC88" t="str">
            <v>SUBSTITUTED</v>
          </cell>
          <cell r="AD88">
            <v>0</v>
          </cell>
          <cell r="AE88">
            <v>0</v>
          </cell>
          <cell r="AF88">
            <v>0</v>
          </cell>
          <cell r="AG88">
            <v>0</v>
          </cell>
          <cell r="AH88">
            <v>0</v>
          </cell>
          <cell r="AI88">
            <v>1.5241100000000001</v>
          </cell>
          <cell r="AJ88" t="str">
            <v>P3-2</v>
          </cell>
          <cell r="AK88" t="str">
            <v>SUBSTITUTED 67061-140WA</v>
          </cell>
          <cell r="AL88" t="str">
            <v>73参考</v>
          </cell>
          <cell r="AM88" t="str">
            <v>73参考</v>
          </cell>
          <cell r="AN88" t="str">
            <v>73参考</v>
          </cell>
          <cell r="AO88" t="str">
            <v>73参考</v>
          </cell>
          <cell r="AP88" t="str">
            <v>&lt;&lt;&lt;</v>
          </cell>
          <cell r="AQ88" t="str">
            <v>&lt;&lt;&lt;</v>
          </cell>
          <cell r="AR88" t="str">
            <v>&lt;&lt;&lt;</v>
          </cell>
          <cell r="AS88" t="str">
            <v>&lt;&lt;&lt;</v>
          </cell>
          <cell r="AT88" t="str">
            <v>&lt;&lt;&lt;</v>
          </cell>
          <cell r="AU88" t="str">
            <v>&lt;&lt;&lt;</v>
          </cell>
          <cell r="AV88" t="str">
            <v>&lt;&lt;&lt;</v>
          </cell>
          <cell r="AW88" t="str">
            <v>&lt;&lt;&lt;</v>
          </cell>
          <cell r="AX88" t="str">
            <v>75参考</v>
          </cell>
          <cell r="AY88" t="str">
            <v>75参考</v>
          </cell>
          <cell r="AZ88" t="str">
            <v>75参考</v>
          </cell>
          <cell r="BA88" t="str">
            <v>P</v>
          </cell>
          <cell r="BB88" t="str">
            <v>P</v>
          </cell>
          <cell r="BC88" t="str">
            <v>[PENDING]</v>
          </cell>
          <cell r="BD88" t="str">
            <v xml:space="preserve">IMC WILL PROVIDE THE QUOT. OF LOCAL COMPONENTS TO TMC ALONG WITH IMC INTENTION </v>
          </cell>
          <cell r="BE88">
            <v>0</v>
          </cell>
          <cell r="BF88">
            <v>0</v>
          </cell>
          <cell r="BG88" t="str">
            <v>X</v>
          </cell>
          <cell r="BH88" t="str">
            <v>-</v>
          </cell>
          <cell r="BI88" t="str">
            <v>[X]</v>
          </cell>
          <cell r="BJ88" t="str">
            <v>SELECTED VENDER MANDVIWALA</v>
          </cell>
          <cell r="BK88">
            <v>0</v>
          </cell>
          <cell r="BL88">
            <v>0</v>
          </cell>
          <cell r="BM88">
            <v>0</v>
          </cell>
          <cell r="BN88" t="str">
            <v>-</v>
          </cell>
          <cell r="BO88">
            <v>0</v>
          </cell>
          <cell r="BP88" t="str">
            <v>X</v>
          </cell>
        </row>
        <row r="89">
          <cell r="A89">
            <v>75</v>
          </cell>
          <cell r="B89">
            <v>235</v>
          </cell>
          <cell r="C89">
            <v>227</v>
          </cell>
          <cell r="D89">
            <v>75</v>
          </cell>
          <cell r="E89" t="str">
            <v>DD322</v>
          </cell>
          <cell r="F89" t="str">
            <v>NJ-1G</v>
          </cell>
          <cell r="G89">
            <v>0</v>
          </cell>
          <cell r="H89" t="str">
            <v>6760</v>
          </cell>
          <cell r="I89" t="str">
            <v>10</v>
          </cell>
          <cell r="J89" t="str">
            <v>67491-140N0</v>
          </cell>
          <cell r="K89" t="str">
            <v>GARNISH, FR DOOR LWR FRAME BRACKET. RH(6SP)</v>
          </cell>
          <cell r="L89" t="str">
            <v>*</v>
          </cell>
          <cell r="M89">
            <v>1</v>
          </cell>
          <cell r="N89">
            <v>0</v>
          </cell>
          <cell r="O89">
            <v>1</v>
          </cell>
          <cell r="P89">
            <v>1</v>
          </cell>
          <cell r="Q89" t="str">
            <v>1</v>
          </cell>
          <cell r="R89">
            <v>2400</v>
          </cell>
          <cell r="S89" t="str">
            <v>OMAR JIBRAN</v>
          </cell>
          <cell r="T89" t="str">
            <v>OMAR JIBRAN</v>
          </cell>
          <cell r="U89">
            <v>0</v>
          </cell>
          <cell r="V89" t="str">
            <v>MANDVIWALA</v>
          </cell>
          <cell r="W89">
            <v>0</v>
          </cell>
          <cell r="X89" t="str">
            <v>SPEL</v>
          </cell>
          <cell r="Y89">
            <v>0</v>
          </cell>
          <cell r="Z89">
            <v>0</v>
          </cell>
          <cell r="AA89">
            <v>0</v>
          </cell>
          <cell r="AB89">
            <v>0</v>
          </cell>
          <cell r="AC89" t="str">
            <v>SUBSTITUTED</v>
          </cell>
          <cell r="AD89">
            <v>0</v>
          </cell>
          <cell r="AE89">
            <v>0</v>
          </cell>
          <cell r="AF89">
            <v>0</v>
          </cell>
          <cell r="AG89">
            <v>0</v>
          </cell>
          <cell r="AH89">
            <v>0</v>
          </cell>
          <cell r="AI89">
            <v>1.4999999999999999E-2</v>
          </cell>
          <cell r="AJ89" t="str">
            <v>P6-2</v>
          </cell>
          <cell r="AK89" t="str">
            <v>67491-140N0</v>
          </cell>
          <cell r="AL89" t="str">
            <v>39.00</v>
          </cell>
          <cell r="AM89" t="str">
            <v>741120</v>
          </cell>
          <cell r="AN89">
            <v>136.9648</v>
          </cell>
          <cell r="AO89">
            <v>3.0436622222222223</v>
          </cell>
          <cell r="AP89" t="str">
            <v>30.18</v>
          </cell>
          <cell r="AQ89" t="str">
            <v>450000</v>
          </cell>
          <cell r="AR89">
            <v>95.902799999999999</v>
          </cell>
          <cell r="AS89">
            <v>2.1311733333333334</v>
          </cell>
          <cell r="AT89" t="str">
            <v>253</v>
          </cell>
          <cell r="AU89" t="str">
            <v>600000</v>
          </cell>
          <cell r="AV89">
            <v>544.88</v>
          </cell>
          <cell r="AW89">
            <v>12.108444444444444</v>
          </cell>
          <cell r="AX89" t="str">
            <v>75参考</v>
          </cell>
          <cell r="AY89" t="str">
            <v>75参考</v>
          </cell>
          <cell r="AZ89" t="str">
            <v>75参考</v>
          </cell>
          <cell r="BA89" t="str">
            <v>O</v>
          </cell>
          <cell r="BB89" t="str">
            <v>O</v>
          </cell>
          <cell r="BC89" t="str">
            <v>MANDVIWALA</v>
          </cell>
          <cell r="BD89" t="str">
            <v>SELECTED VENDER MANDVIWALA</v>
          </cell>
          <cell r="BE89">
            <v>0</v>
          </cell>
          <cell r="BF89">
            <v>0</v>
          </cell>
          <cell r="BG89">
            <v>5</v>
          </cell>
          <cell r="BH89" t="str">
            <v>O</v>
          </cell>
          <cell r="BI89" t="str">
            <v>MANDVIWALA</v>
          </cell>
          <cell r="BJ89" t="str">
            <v>SELECTED VENDER MANDVIWALA</v>
          </cell>
          <cell r="BK89">
            <v>0</v>
          </cell>
          <cell r="BL89">
            <v>5</v>
          </cell>
          <cell r="BM89">
            <v>0</v>
          </cell>
          <cell r="BN89" t="str">
            <v>O</v>
          </cell>
          <cell r="BO89">
            <v>0</v>
          </cell>
          <cell r="BP89" t="str">
            <v>O</v>
          </cell>
        </row>
        <row r="90">
          <cell r="A90">
            <v>76</v>
          </cell>
          <cell r="B90">
            <v>234</v>
          </cell>
          <cell r="C90">
            <v>227</v>
          </cell>
          <cell r="D90">
            <v>76</v>
          </cell>
          <cell r="E90" t="str">
            <v>DD322</v>
          </cell>
          <cell r="F90" t="str">
            <v>NJ-1G</v>
          </cell>
          <cell r="G90">
            <v>0</v>
          </cell>
          <cell r="H90" t="str">
            <v>6760</v>
          </cell>
          <cell r="I90" t="str">
            <v>10</v>
          </cell>
          <cell r="J90" t="str">
            <v>67491-140N1</v>
          </cell>
          <cell r="K90" t="str">
            <v>GARNISH, FR DOOR LWR FRAME BRACKET. RH(ELE.MIRROR)</v>
          </cell>
          <cell r="L90" t="str">
            <v>*</v>
          </cell>
          <cell r="M90">
            <v>0</v>
          </cell>
          <cell r="N90">
            <v>1</v>
          </cell>
          <cell r="O90">
            <v>1</v>
          </cell>
          <cell r="P90">
            <v>1</v>
          </cell>
          <cell r="Q90">
            <v>0</v>
          </cell>
          <cell r="R90">
            <v>600</v>
          </cell>
          <cell r="S90" t="str">
            <v>OMAR JIBRAN</v>
          </cell>
          <cell r="T90" t="str">
            <v>OMAR JIBRAN</v>
          </cell>
          <cell r="U90">
            <v>0</v>
          </cell>
          <cell r="V90" t="str">
            <v>MANDVIWALA</v>
          </cell>
          <cell r="W90">
            <v>0</v>
          </cell>
          <cell r="X90" t="str">
            <v>SPEL</v>
          </cell>
          <cell r="Y90">
            <v>0</v>
          </cell>
          <cell r="Z90">
            <v>0</v>
          </cell>
          <cell r="AA90">
            <v>0</v>
          </cell>
          <cell r="AB90">
            <v>0</v>
          </cell>
          <cell r="AC90" t="str">
            <v>SUBSTITUTED</v>
          </cell>
          <cell r="AD90">
            <v>0</v>
          </cell>
          <cell r="AE90">
            <v>0</v>
          </cell>
          <cell r="AF90">
            <v>0</v>
          </cell>
          <cell r="AG90">
            <v>0</v>
          </cell>
          <cell r="AH90">
            <v>0</v>
          </cell>
          <cell r="AI90">
            <v>1.4999999999999999E-2</v>
          </cell>
          <cell r="AJ90" t="str">
            <v>P6-2</v>
          </cell>
          <cell r="AK90" t="str">
            <v>SUBSTITUTED 67491-140N0</v>
          </cell>
          <cell r="AL90" t="str">
            <v>75参考</v>
          </cell>
          <cell r="AM90" t="str">
            <v>75参考</v>
          </cell>
          <cell r="AN90" t="str">
            <v>75参考</v>
          </cell>
          <cell r="AO90" t="str">
            <v>75参考</v>
          </cell>
          <cell r="AP90" t="str">
            <v>75参考</v>
          </cell>
          <cell r="AQ90" t="str">
            <v>75参考</v>
          </cell>
          <cell r="AR90" t="str">
            <v>75参考</v>
          </cell>
          <cell r="AS90" t="str">
            <v>75参考</v>
          </cell>
          <cell r="AT90" t="str">
            <v>75参考</v>
          </cell>
          <cell r="AU90" t="str">
            <v>75参考</v>
          </cell>
          <cell r="AV90" t="str">
            <v>75参考</v>
          </cell>
          <cell r="AW90" t="str">
            <v>75参考</v>
          </cell>
          <cell r="AX90" t="str">
            <v>75参考</v>
          </cell>
          <cell r="AY90" t="str">
            <v>75参考</v>
          </cell>
          <cell r="AZ90" t="str">
            <v>75参考</v>
          </cell>
          <cell r="BA90" t="str">
            <v>X</v>
          </cell>
          <cell r="BB90" t="str">
            <v>-</v>
          </cell>
          <cell r="BC90" t="str">
            <v>[X]</v>
          </cell>
          <cell r="BD90" t="str">
            <v>SELECTED VENDER MANDVIWALA</v>
          </cell>
          <cell r="BE90">
            <v>0</v>
          </cell>
          <cell r="BF90">
            <v>0</v>
          </cell>
          <cell r="BG90" t="str">
            <v>O</v>
          </cell>
          <cell r="BH90" t="str">
            <v>O</v>
          </cell>
          <cell r="BI90" t="str">
            <v>MANDVIWALA</v>
          </cell>
          <cell r="BJ90" t="str">
            <v>SELECTED VENDER MANDVIWALA</v>
          </cell>
          <cell r="BK90">
            <v>0</v>
          </cell>
          <cell r="BL90">
            <v>5</v>
          </cell>
          <cell r="BM90">
            <v>0</v>
          </cell>
          <cell r="BN90" t="str">
            <v>O</v>
          </cell>
          <cell r="BO90">
            <v>0</v>
          </cell>
          <cell r="BP90" t="str">
            <v>O</v>
          </cell>
        </row>
        <row r="91">
          <cell r="A91">
            <v>77</v>
          </cell>
          <cell r="B91">
            <v>234</v>
          </cell>
          <cell r="C91">
            <v>227</v>
          </cell>
          <cell r="D91">
            <v>76</v>
          </cell>
          <cell r="E91" t="str">
            <v>DD322</v>
          </cell>
          <cell r="F91" t="str">
            <v>NJ-1G</v>
          </cell>
          <cell r="G91">
            <v>0</v>
          </cell>
          <cell r="H91" t="str">
            <v>6760</v>
          </cell>
          <cell r="I91" t="str">
            <v>10</v>
          </cell>
          <cell r="J91" t="str">
            <v>67491-140N1</v>
          </cell>
          <cell r="K91" t="str">
            <v>GARNISH, FR DOOR LWR FRAME BRACKET. RH(OTHERS)</v>
          </cell>
          <cell r="L91" t="str">
            <v>*</v>
          </cell>
          <cell r="M91">
            <v>1</v>
          </cell>
          <cell r="N91">
            <v>1</v>
          </cell>
          <cell r="O91">
            <v>0</v>
          </cell>
          <cell r="P91">
            <v>0</v>
          </cell>
          <cell r="Q91" t="str">
            <v>1</v>
          </cell>
          <cell r="R91">
            <v>5400</v>
          </cell>
          <cell r="S91" t="str">
            <v>OMAR JIBRAN</v>
          </cell>
          <cell r="T91" t="str">
            <v>OMAR JIBRAN</v>
          </cell>
          <cell r="U91">
            <v>0</v>
          </cell>
          <cell r="V91" t="str">
            <v>MANDVIWALA</v>
          </cell>
          <cell r="W91">
            <v>0</v>
          </cell>
          <cell r="X91" t="str">
            <v>SPEL</v>
          </cell>
          <cell r="Y91">
            <v>0</v>
          </cell>
          <cell r="Z91">
            <v>0</v>
          </cell>
          <cell r="AA91">
            <v>0</v>
          </cell>
          <cell r="AB91">
            <v>0</v>
          </cell>
          <cell r="AC91" t="str">
            <v>SUBSTITUTED</v>
          </cell>
          <cell r="AD91">
            <v>0</v>
          </cell>
          <cell r="AE91">
            <v>0</v>
          </cell>
          <cell r="AF91">
            <v>0</v>
          </cell>
          <cell r="AG91">
            <v>0</v>
          </cell>
          <cell r="AH91">
            <v>0</v>
          </cell>
          <cell r="AI91">
            <v>1.4999999999999999E-2</v>
          </cell>
          <cell r="AJ91" t="str">
            <v>P6-2</v>
          </cell>
          <cell r="AK91" t="str">
            <v>SUBSTITUTED 67491-140N0</v>
          </cell>
          <cell r="AL91" t="str">
            <v>75参考</v>
          </cell>
          <cell r="AM91" t="str">
            <v>75参考</v>
          </cell>
          <cell r="AN91" t="str">
            <v>75参考</v>
          </cell>
          <cell r="AO91" t="str">
            <v>75参考</v>
          </cell>
          <cell r="AP91" t="str">
            <v>75参考</v>
          </cell>
          <cell r="AQ91" t="str">
            <v>75参考</v>
          </cell>
          <cell r="AR91" t="str">
            <v>75参考</v>
          </cell>
          <cell r="AS91" t="str">
            <v>75参考</v>
          </cell>
          <cell r="AT91" t="str">
            <v>75参考</v>
          </cell>
          <cell r="AU91" t="str">
            <v>75参考</v>
          </cell>
          <cell r="AV91" t="str">
            <v>75参考</v>
          </cell>
          <cell r="AW91" t="str">
            <v>75参考</v>
          </cell>
          <cell r="AX91" t="str">
            <v>75参考</v>
          </cell>
          <cell r="AY91" t="str">
            <v>75参考</v>
          </cell>
          <cell r="AZ91" t="str">
            <v>75参考</v>
          </cell>
          <cell r="BA91" t="str">
            <v>O</v>
          </cell>
          <cell r="BB91" t="str">
            <v>O</v>
          </cell>
          <cell r="BC91" t="str">
            <v>MANDVIWALA</v>
          </cell>
          <cell r="BD91" t="str">
            <v>SELECTED VENDER MANDVIWALA</v>
          </cell>
          <cell r="BE91">
            <v>0</v>
          </cell>
          <cell r="BF91">
            <v>0</v>
          </cell>
          <cell r="BG91">
            <v>5</v>
          </cell>
          <cell r="BH91" t="str">
            <v>-</v>
          </cell>
          <cell r="BI91" t="str">
            <v>[X]</v>
          </cell>
          <cell r="BJ91" t="str">
            <v>SELECTED VENDER MANDVIWALA</v>
          </cell>
          <cell r="BK91">
            <v>0</v>
          </cell>
          <cell r="BL91">
            <v>0</v>
          </cell>
          <cell r="BM91">
            <v>0</v>
          </cell>
          <cell r="BN91" t="str">
            <v>-</v>
          </cell>
          <cell r="BO91">
            <v>0</v>
          </cell>
          <cell r="BP91" t="str">
            <v>X</v>
          </cell>
        </row>
        <row r="92">
          <cell r="A92">
            <v>78</v>
          </cell>
          <cell r="B92">
            <v>237</v>
          </cell>
          <cell r="C92">
            <v>228</v>
          </cell>
          <cell r="D92">
            <v>77</v>
          </cell>
          <cell r="E92" t="str">
            <v>DD322</v>
          </cell>
          <cell r="F92" t="str">
            <v>NJ-1G</v>
          </cell>
          <cell r="G92">
            <v>0</v>
          </cell>
          <cell r="H92" t="str">
            <v>6760</v>
          </cell>
          <cell r="I92" t="str">
            <v>10</v>
          </cell>
          <cell r="J92" t="str">
            <v>67492-140N0</v>
          </cell>
          <cell r="K92" t="str">
            <v>GARNISH, FR DOOR LWR FRAME BRACKET. LH(6SP)</v>
          </cell>
          <cell r="L92" t="str">
            <v>*</v>
          </cell>
          <cell r="M92">
            <v>1</v>
          </cell>
          <cell r="N92">
            <v>0</v>
          </cell>
          <cell r="O92">
            <v>1</v>
          </cell>
          <cell r="P92">
            <v>1</v>
          </cell>
          <cell r="Q92">
            <v>1</v>
          </cell>
          <cell r="R92">
            <v>2400</v>
          </cell>
          <cell r="S92" t="str">
            <v>OMAR JIBRAN</v>
          </cell>
          <cell r="T92" t="str">
            <v>OMAR JIBRAN</v>
          </cell>
          <cell r="U92">
            <v>0</v>
          </cell>
          <cell r="V92" t="str">
            <v>MANDVIWALA</v>
          </cell>
          <cell r="W92">
            <v>0</v>
          </cell>
          <cell r="X92" t="str">
            <v>SPEL</v>
          </cell>
          <cell r="Y92">
            <v>0</v>
          </cell>
          <cell r="Z92">
            <v>0</v>
          </cell>
          <cell r="AA92">
            <v>0</v>
          </cell>
          <cell r="AB92">
            <v>0</v>
          </cell>
          <cell r="AC92" t="str">
            <v>SUBSTITUTED</v>
          </cell>
          <cell r="AD92">
            <v>0</v>
          </cell>
          <cell r="AE92">
            <v>0</v>
          </cell>
          <cell r="AF92">
            <v>0</v>
          </cell>
          <cell r="AG92">
            <v>0</v>
          </cell>
          <cell r="AH92">
            <v>0</v>
          </cell>
          <cell r="AI92">
            <v>1.4999999999999999E-2</v>
          </cell>
          <cell r="AJ92" t="str">
            <v>P6-2</v>
          </cell>
          <cell r="AK92" t="str">
            <v>SUBSTITUTED 67491-140N0</v>
          </cell>
          <cell r="AL92" t="str">
            <v>75参考</v>
          </cell>
          <cell r="AM92" t="str">
            <v>75参考</v>
          </cell>
          <cell r="AN92" t="str">
            <v>75参考</v>
          </cell>
          <cell r="AO92" t="str">
            <v>75参考</v>
          </cell>
          <cell r="AP92" t="str">
            <v>75参考</v>
          </cell>
          <cell r="AQ92" t="str">
            <v>75参考</v>
          </cell>
          <cell r="AR92" t="str">
            <v>75参考</v>
          </cell>
          <cell r="AS92" t="str">
            <v>75参考</v>
          </cell>
          <cell r="AT92" t="str">
            <v>75参考</v>
          </cell>
          <cell r="AU92" t="str">
            <v>75参考</v>
          </cell>
          <cell r="AV92" t="str">
            <v>75参考</v>
          </cell>
          <cell r="AW92" t="str">
            <v>75参考</v>
          </cell>
          <cell r="AX92" t="str">
            <v>75参考</v>
          </cell>
          <cell r="AY92" t="str">
            <v>75参考</v>
          </cell>
          <cell r="AZ92" t="str">
            <v>75参考</v>
          </cell>
          <cell r="BA92" t="str">
            <v>O</v>
          </cell>
          <cell r="BB92" t="str">
            <v>O</v>
          </cell>
          <cell r="BC92" t="str">
            <v>MANDVIWALA</v>
          </cell>
          <cell r="BD92" t="str">
            <v>SELECTED VENDER MANDVIWALA</v>
          </cell>
          <cell r="BE92">
            <v>0</v>
          </cell>
          <cell r="BF92">
            <v>0</v>
          </cell>
          <cell r="BG92">
            <v>5</v>
          </cell>
          <cell r="BH92" t="str">
            <v>O</v>
          </cell>
          <cell r="BI92" t="str">
            <v>MANDVIWALA</v>
          </cell>
          <cell r="BJ92" t="str">
            <v>SELECTED VENDER MANDVIWALA</v>
          </cell>
          <cell r="BK92">
            <v>0</v>
          </cell>
          <cell r="BL92">
            <v>5</v>
          </cell>
          <cell r="BM92">
            <v>0</v>
          </cell>
          <cell r="BN92" t="str">
            <v>O</v>
          </cell>
          <cell r="BO92">
            <v>0</v>
          </cell>
          <cell r="BP92" t="str">
            <v>O</v>
          </cell>
        </row>
        <row r="93">
          <cell r="A93">
            <v>79</v>
          </cell>
          <cell r="B93">
            <v>236</v>
          </cell>
          <cell r="C93">
            <v>228</v>
          </cell>
          <cell r="D93">
            <v>78</v>
          </cell>
          <cell r="E93" t="str">
            <v>DD322</v>
          </cell>
          <cell r="F93" t="str">
            <v>NJ-1G</v>
          </cell>
          <cell r="G93">
            <v>0</v>
          </cell>
          <cell r="H93" t="str">
            <v>6760</v>
          </cell>
          <cell r="I93" t="str">
            <v>10</v>
          </cell>
          <cell r="J93" t="str">
            <v>67492-140N1</v>
          </cell>
          <cell r="K93" t="str">
            <v>GARNISH, FR DOOR LWR FRAME BRACKET. LH(ELE.MIRROR)</v>
          </cell>
          <cell r="L93" t="str">
            <v>*</v>
          </cell>
          <cell r="M93">
            <v>1</v>
          </cell>
          <cell r="N93">
            <v>1</v>
          </cell>
          <cell r="O93">
            <v>0</v>
          </cell>
          <cell r="P93">
            <v>0</v>
          </cell>
          <cell r="Q93" t="str">
            <v>1</v>
          </cell>
          <cell r="R93">
            <v>600</v>
          </cell>
          <cell r="S93" t="str">
            <v>OMAR JIBRAN</v>
          </cell>
          <cell r="T93" t="str">
            <v>OMAR JIBRAN</v>
          </cell>
          <cell r="U93">
            <v>0</v>
          </cell>
          <cell r="V93" t="str">
            <v>MANDVIWALA</v>
          </cell>
          <cell r="W93">
            <v>0</v>
          </cell>
          <cell r="X93" t="str">
            <v>SPEL</v>
          </cell>
          <cell r="Y93">
            <v>0</v>
          </cell>
          <cell r="Z93">
            <v>0</v>
          </cell>
          <cell r="AA93" t="str">
            <v>PVC</v>
          </cell>
          <cell r="AB93">
            <v>0</v>
          </cell>
          <cell r="AC93" t="str">
            <v>SUBSTITUTED</v>
          </cell>
          <cell r="AD93">
            <v>0</v>
          </cell>
          <cell r="AE93">
            <v>0</v>
          </cell>
          <cell r="AF93">
            <v>0</v>
          </cell>
          <cell r="AG93">
            <v>0</v>
          </cell>
          <cell r="AH93">
            <v>0</v>
          </cell>
          <cell r="AI93">
            <v>1.4999999999999999E-2</v>
          </cell>
          <cell r="AJ93" t="str">
            <v>P6-2</v>
          </cell>
          <cell r="AK93" t="str">
            <v>SUBSTITUTED 67491-140N0</v>
          </cell>
          <cell r="AL93" t="str">
            <v>75参考</v>
          </cell>
          <cell r="AM93" t="str">
            <v>75参考</v>
          </cell>
          <cell r="AN93" t="str">
            <v>75参考</v>
          </cell>
          <cell r="AO93" t="str">
            <v>75参考</v>
          </cell>
          <cell r="AP93" t="str">
            <v>75参考</v>
          </cell>
          <cell r="AQ93" t="str">
            <v>75参考</v>
          </cell>
          <cell r="AR93" t="str">
            <v>75参考</v>
          </cell>
          <cell r="AS93" t="str">
            <v>75参考</v>
          </cell>
          <cell r="AT93" t="str">
            <v>75参考</v>
          </cell>
          <cell r="AU93" t="str">
            <v>75参考</v>
          </cell>
          <cell r="AV93" t="str">
            <v>75参考</v>
          </cell>
          <cell r="AW93" t="str">
            <v>75参考</v>
          </cell>
          <cell r="AX93" t="str">
            <v>&lt;&lt;&lt;</v>
          </cell>
          <cell r="AY93" t="str">
            <v>&lt;&lt;&lt;</v>
          </cell>
          <cell r="AZ93" t="str">
            <v>&lt;&lt;&lt;</v>
          </cell>
          <cell r="BA93" t="str">
            <v>X</v>
          </cell>
          <cell r="BB93" t="str">
            <v>-</v>
          </cell>
          <cell r="BC93" t="str">
            <v>[X]</v>
          </cell>
          <cell r="BD93" t="str">
            <v>SELECTED VENDER MANDVIWALA</v>
          </cell>
          <cell r="BE93">
            <v>0</v>
          </cell>
          <cell r="BF93">
            <v>0</v>
          </cell>
          <cell r="BG93" t="str">
            <v>O</v>
          </cell>
          <cell r="BH93" t="str">
            <v>O</v>
          </cell>
          <cell r="BI93" t="str">
            <v>PROCON</v>
          </cell>
          <cell r="BJ93" t="str">
            <v>SELECTED VENDER PROCON</v>
          </cell>
          <cell r="BK93">
            <v>0</v>
          </cell>
          <cell r="BL93">
            <v>0</v>
          </cell>
          <cell r="BM93">
            <v>0</v>
          </cell>
          <cell r="BN93" t="str">
            <v>O</v>
          </cell>
          <cell r="BO93">
            <v>0</v>
          </cell>
          <cell r="BP93" t="str">
            <v>O</v>
          </cell>
        </row>
        <row r="94">
          <cell r="A94">
            <v>80</v>
          </cell>
          <cell r="B94">
            <v>237</v>
          </cell>
          <cell r="C94">
            <v>228</v>
          </cell>
          <cell r="D94">
            <v>77</v>
          </cell>
          <cell r="E94" t="str">
            <v>DD322</v>
          </cell>
          <cell r="F94" t="str">
            <v>NJ-1G</v>
          </cell>
          <cell r="G94">
            <v>0</v>
          </cell>
          <cell r="H94" t="str">
            <v>6760</v>
          </cell>
          <cell r="I94" t="str">
            <v>10</v>
          </cell>
          <cell r="J94" t="str">
            <v>67492-140N0</v>
          </cell>
          <cell r="K94" t="str">
            <v>GARNISH, FR DOOR LWR FRAME BRACKET. LH(OTHER)</v>
          </cell>
          <cell r="L94" t="str">
            <v>*</v>
          </cell>
          <cell r="M94">
            <v>1</v>
          </cell>
          <cell r="N94" t="str">
            <v>1</v>
          </cell>
          <cell r="O94">
            <v>1</v>
          </cell>
          <cell r="P94">
            <v>1</v>
          </cell>
          <cell r="Q94">
            <v>1</v>
          </cell>
          <cell r="R94">
            <v>5400</v>
          </cell>
          <cell r="S94" t="str">
            <v>OMAR JIBRAN</v>
          </cell>
          <cell r="T94" t="str">
            <v>OMAR JIBRAN</v>
          </cell>
          <cell r="U94">
            <v>0</v>
          </cell>
          <cell r="V94" t="str">
            <v>MANDVIWALA</v>
          </cell>
          <cell r="W94">
            <v>0</v>
          </cell>
          <cell r="X94" t="str">
            <v>SPEL</v>
          </cell>
          <cell r="Y94">
            <v>0</v>
          </cell>
          <cell r="Z94">
            <v>0</v>
          </cell>
          <cell r="AA94" t="str">
            <v>FABLIC</v>
          </cell>
          <cell r="AB94">
            <v>0</v>
          </cell>
          <cell r="AC94" t="str">
            <v>SUBSTITUTED</v>
          </cell>
          <cell r="AD94">
            <v>0</v>
          </cell>
          <cell r="AE94">
            <v>0</v>
          </cell>
          <cell r="AF94">
            <v>0</v>
          </cell>
          <cell r="AG94">
            <v>0</v>
          </cell>
          <cell r="AH94">
            <v>0</v>
          </cell>
          <cell r="AI94">
            <v>1.4999999999999999E-2</v>
          </cell>
          <cell r="AJ94" t="str">
            <v>P6-2</v>
          </cell>
          <cell r="AK94" t="str">
            <v>SUBSTITUTED 67491-140N0</v>
          </cell>
          <cell r="AL94" t="str">
            <v>75参考</v>
          </cell>
          <cell r="AM94" t="str">
            <v>75参考</v>
          </cell>
          <cell r="AN94" t="str">
            <v>75参考</v>
          </cell>
          <cell r="AO94" t="str">
            <v>75参考</v>
          </cell>
          <cell r="AP94" t="str">
            <v>75参考</v>
          </cell>
          <cell r="AQ94" t="str">
            <v>75参考</v>
          </cell>
          <cell r="AR94" t="str">
            <v>75参考</v>
          </cell>
          <cell r="AS94" t="str">
            <v>75参考</v>
          </cell>
          <cell r="AT94" t="str">
            <v>75参考</v>
          </cell>
          <cell r="AU94" t="str">
            <v>75参考</v>
          </cell>
          <cell r="AV94" t="str">
            <v>75参考</v>
          </cell>
          <cell r="AW94" t="str">
            <v>75参考</v>
          </cell>
          <cell r="AX94" t="str">
            <v>&lt;&lt;&lt;</v>
          </cell>
          <cell r="AY94" t="str">
            <v>&lt;&lt;&lt;</v>
          </cell>
          <cell r="AZ94" t="str">
            <v>&lt;&lt;&lt;</v>
          </cell>
          <cell r="BA94" t="str">
            <v>O</v>
          </cell>
          <cell r="BB94" t="str">
            <v>O</v>
          </cell>
          <cell r="BC94" t="str">
            <v>MANDVIWALA</v>
          </cell>
          <cell r="BD94" t="str">
            <v>SELECTED VENDER MANDVIWALA</v>
          </cell>
          <cell r="BE94">
            <v>0</v>
          </cell>
          <cell r="BF94">
            <v>0</v>
          </cell>
          <cell r="BG94">
            <v>5</v>
          </cell>
          <cell r="BH94" t="str">
            <v>O</v>
          </cell>
          <cell r="BI94" t="str">
            <v>PROCON</v>
          </cell>
          <cell r="BJ94" t="str">
            <v>SELECTED VENDER PROCON</v>
          </cell>
          <cell r="BK94">
            <v>0</v>
          </cell>
          <cell r="BL94">
            <v>0</v>
          </cell>
          <cell r="BM94">
            <v>0</v>
          </cell>
          <cell r="BN94" t="str">
            <v>O</v>
          </cell>
          <cell r="BO94">
            <v>0</v>
          </cell>
          <cell r="BP94" t="str">
            <v>O</v>
          </cell>
        </row>
        <row r="95">
          <cell r="A95">
            <v>81</v>
          </cell>
          <cell r="B95">
            <v>210</v>
          </cell>
          <cell r="C95">
            <v>75</v>
          </cell>
          <cell r="D95">
            <v>79</v>
          </cell>
          <cell r="E95" t="str">
            <v>DD322</v>
          </cell>
          <cell r="F95" t="str">
            <v>NJ-1G</v>
          </cell>
          <cell r="G95">
            <v>0</v>
          </cell>
          <cell r="H95" t="str">
            <v>7430</v>
          </cell>
          <cell r="I95" t="str">
            <v>01</v>
          </cell>
          <cell r="J95" t="str">
            <v>74310-140W1</v>
          </cell>
          <cell r="K95" t="str">
            <v>VISOR ASSY RH</v>
          </cell>
          <cell r="L95" t="str">
            <v>*</v>
          </cell>
          <cell r="M95">
            <v>1</v>
          </cell>
          <cell r="N95">
            <v>0</v>
          </cell>
          <cell r="O95">
            <v>0</v>
          </cell>
          <cell r="P95">
            <v>0</v>
          </cell>
          <cell r="Q95" t="str">
            <v>1</v>
          </cell>
          <cell r="R95">
            <v>5400</v>
          </cell>
          <cell r="S95" t="str">
            <v>PROCON</v>
          </cell>
          <cell r="T95" t="str">
            <v>PROCON</v>
          </cell>
          <cell r="U95">
            <v>0</v>
          </cell>
          <cell r="V95" t="str">
            <v>MEHRAN</v>
          </cell>
          <cell r="W95">
            <v>0</v>
          </cell>
          <cell r="X95">
            <v>0</v>
          </cell>
          <cell r="Y95">
            <v>0</v>
          </cell>
          <cell r="Z95">
            <v>0</v>
          </cell>
          <cell r="AA95" t="str">
            <v>PVC</v>
          </cell>
          <cell r="AB95">
            <v>0</v>
          </cell>
          <cell r="AC95" t="str">
            <v>840H DATA</v>
          </cell>
          <cell r="AD95">
            <v>0</v>
          </cell>
          <cell r="AE95">
            <v>0</v>
          </cell>
          <cell r="AF95">
            <v>0</v>
          </cell>
          <cell r="AG95">
            <v>0</v>
          </cell>
          <cell r="AH95">
            <v>0</v>
          </cell>
          <cell r="AI95">
            <v>3.3759999999999998E-2</v>
          </cell>
          <cell r="AJ95" t="str">
            <v>P3-2</v>
          </cell>
          <cell r="AK95" t="str">
            <v>SUBSTITUTED 74310-1A400</v>
          </cell>
          <cell r="AL95" t="str">
            <v>427.05</v>
          </cell>
          <cell r="AM95" t="str">
            <v>0</v>
          </cell>
          <cell r="AN95">
            <v>837.01800000000003</v>
          </cell>
          <cell r="AO95">
            <v>1.0195103532277709</v>
          </cell>
          <cell r="AP95">
            <v>0</v>
          </cell>
          <cell r="AQ95" t="str">
            <v>AWAITED</v>
          </cell>
          <cell r="AR95" t="e">
            <v>#VALUE!</v>
          </cell>
          <cell r="AS95" t="e">
            <v>#VALUE!</v>
          </cell>
          <cell r="AT95" t="str">
            <v>&lt;&lt;&lt;</v>
          </cell>
          <cell r="AU95" t="str">
            <v>&lt;&lt;&lt;</v>
          </cell>
          <cell r="AV95" t="str">
            <v>&lt;&lt;&lt;</v>
          </cell>
          <cell r="AW95" t="str">
            <v>&lt;&lt;&lt;</v>
          </cell>
          <cell r="AX95" t="str">
            <v>&lt;&lt;&lt;</v>
          </cell>
          <cell r="AY95" t="str">
            <v>&lt;&lt;&lt;</v>
          </cell>
          <cell r="AZ95" t="str">
            <v>&lt;&lt;&lt;</v>
          </cell>
          <cell r="BA95" t="str">
            <v>O</v>
          </cell>
          <cell r="BB95" t="str">
            <v>O</v>
          </cell>
          <cell r="BC95" t="str">
            <v>PROCON</v>
          </cell>
          <cell r="BD95" t="str">
            <v>SELECTED VENDER PROCON</v>
          </cell>
          <cell r="BE95">
            <v>0</v>
          </cell>
          <cell r="BF95">
            <v>0</v>
          </cell>
          <cell r="BG95" t="str">
            <v>O</v>
          </cell>
          <cell r="BH95" t="str">
            <v>O</v>
          </cell>
          <cell r="BI95" t="str">
            <v>PROCON</v>
          </cell>
          <cell r="BJ95" t="str">
            <v>SELECTED VENDER PROCON</v>
          </cell>
          <cell r="BK95">
            <v>0</v>
          </cell>
          <cell r="BL95">
            <v>0</v>
          </cell>
          <cell r="BM95">
            <v>0</v>
          </cell>
          <cell r="BN95" t="str">
            <v>O</v>
          </cell>
          <cell r="BO95">
            <v>0</v>
          </cell>
          <cell r="BP95" t="str">
            <v>O</v>
          </cell>
        </row>
        <row r="96">
          <cell r="A96">
            <v>82</v>
          </cell>
          <cell r="B96">
            <v>227</v>
          </cell>
          <cell r="C96">
            <v>195</v>
          </cell>
          <cell r="D96">
            <v>80</v>
          </cell>
          <cell r="E96" t="str">
            <v>DD322</v>
          </cell>
          <cell r="F96" t="str">
            <v>NJ-1G</v>
          </cell>
          <cell r="G96">
            <v>0</v>
          </cell>
          <cell r="H96" t="str">
            <v>7430</v>
          </cell>
          <cell r="I96" t="str">
            <v>01</v>
          </cell>
          <cell r="J96" t="str">
            <v>74310-140W1</v>
          </cell>
          <cell r="K96" t="str">
            <v>VISOR ASSY RH</v>
          </cell>
          <cell r="L96">
            <v>0</v>
          </cell>
          <cell r="M96">
            <v>0</v>
          </cell>
          <cell r="N96" t="str">
            <v>1</v>
          </cell>
          <cell r="O96">
            <v>1</v>
          </cell>
          <cell r="P96">
            <v>1</v>
          </cell>
          <cell r="Q96">
            <v>0</v>
          </cell>
          <cell r="R96">
            <v>3000</v>
          </cell>
          <cell r="S96" t="str">
            <v>PROCON</v>
          </cell>
          <cell r="T96" t="str">
            <v>PROCON</v>
          </cell>
          <cell r="U96">
            <v>0</v>
          </cell>
          <cell r="V96" t="str">
            <v>MEHRAN</v>
          </cell>
          <cell r="W96">
            <v>0</v>
          </cell>
          <cell r="X96">
            <v>0</v>
          </cell>
          <cell r="Y96">
            <v>0</v>
          </cell>
          <cell r="Z96">
            <v>0</v>
          </cell>
          <cell r="AA96" t="str">
            <v>FABLIC</v>
          </cell>
          <cell r="AB96">
            <v>0</v>
          </cell>
          <cell r="AC96" t="str">
            <v>840H DATA</v>
          </cell>
          <cell r="AD96">
            <v>0</v>
          </cell>
          <cell r="AE96">
            <v>0</v>
          </cell>
          <cell r="AF96">
            <v>0</v>
          </cell>
          <cell r="AG96">
            <v>0</v>
          </cell>
          <cell r="AH96">
            <v>0</v>
          </cell>
          <cell r="AI96">
            <v>3.3759999999999998E-2</v>
          </cell>
          <cell r="AJ96" t="str">
            <v>P5-2</v>
          </cell>
          <cell r="AK96" t="str">
            <v>SUBSTITUTED 74310-1A650</v>
          </cell>
          <cell r="AL96" t="str">
            <v>639.55</v>
          </cell>
          <cell r="AM96" t="str">
            <v>0</v>
          </cell>
          <cell r="AN96">
            <v>1253.5179999999998</v>
          </cell>
          <cell r="AO96" t="e">
            <v>#DIV/0!</v>
          </cell>
          <cell r="AP96">
            <v>0</v>
          </cell>
          <cell r="AQ96" t="str">
            <v>AWAITED</v>
          </cell>
          <cell r="AR96" t="e">
            <v>#VALUE!</v>
          </cell>
          <cell r="AS96" t="e">
            <v>#VALUE!</v>
          </cell>
          <cell r="AT96" t="str">
            <v>&lt;&lt;&lt;</v>
          </cell>
          <cell r="AU96" t="str">
            <v>&lt;&lt;&lt;</v>
          </cell>
          <cell r="AV96" t="str">
            <v>&lt;&lt;&lt;</v>
          </cell>
          <cell r="AW96" t="str">
            <v>&lt;&lt;&lt;</v>
          </cell>
          <cell r="AX96" t="str">
            <v>&lt;&lt;&lt;</v>
          </cell>
          <cell r="AY96" t="str">
            <v>&lt;&lt;&lt;</v>
          </cell>
          <cell r="AZ96" t="str">
            <v>&lt;&lt;&lt;</v>
          </cell>
          <cell r="BA96" t="str">
            <v>O</v>
          </cell>
          <cell r="BB96" t="str">
            <v>O</v>
          </cell>
          <cell r="BC96" t="str">
            <v>PROCON</v>
          </cell>
          <cell r="BD96" t="str">
            <v>SELECTED VENDER PROCON</v>
          </cell>
          <cell r="BE96">
            <v>0</v>
          </cell>
          <cell r="BF96">
            <v>0</v>
          </cell>
          <cell r="BG96" t="str">
            <v>O</v>
          </cell>
          <cell r="BH96" t="str">
            <v>O</v>
          </cell>
          <cell r="BI96" t="str">
            <v>PROCON</v>
          </cell>
          <cell r="BJ96" t="str">
            <v>SELECTED VENDER PROCON</v>
          </cell>
          <cell r="BK96">
            <v>0</v>
          </cell>
          <cell r="BL96">
            <v>0</v>
          </cell>
          <cell r="BM96">
            <v>0</v>
          </cell>
          <cell r="BN96" t="str">
            <v>O</v>
          </cell>
          <cell r="BO96">
            <v>0</v>
          </cell>
          <cell r="BP96" t="str">
            <v>O</v>
          </cell>
        </row>
        <row r="97">
          <cell r="A97">
            <v>83</v>
          </cell>
          <cell r="B97">
            <v>211</v>
          </cell>
          <cell r="C97">
            <v>76</v>
          </cell>
          <cell r="D97">
            <v>81</v>
          </cell>
          <cell r="E97" t="str">
            <v>DD322</v>
          </cell>
          <cell r="F97" t="str">
            <v>NJ-1G</v>
          </cell>
          <cell r="G97">
            <v>0</v>
          </cell>
          <cell r="H97" t="str">
            <v>7430</v>
          </cell>
          <cell r="I97" t="str">
            <v>01</v>
          </cell>
          <cell r="J97" t="str">
            <v>74320-140W4</v>
          </cell>
          <cell r="K97" t="str">
            <v>VISOR ASSY LH</v>
          </cell>
          <cell r="L97" t="str">
            <v>*</v>
          </cell>
          <cell r="M97">
            <v>1</v>
          </cell>
          <cell r="N97" t="str">
            <v>2</v>
          </cell>
          <cell r="O97" t="str">
            <v>2</v>
          </cell>
          <cell r="P97" t="str">
            <v>2</v>
          </cell>
          <cell r="Q97" t="str">
            <v>1</v>
          </cell>
          <cell r="R97">
            <v>5400</v>
          </cell>
          <cell r="S97" t="str">
            <v>PROCON</v>
          </cell>
          <cell r="T97" t="str">
            <v>PROCON</v>
          </cell>
          <cell r="U97">
            <v>0</v>
          </cell>
          <cell r="V97" t="str">
            <v>MEHRAN</v>
          </cell>
          <cell r="W97">
            <v>0</v>
          </cell>
          <cell r="X97" t="str">
            <v>MEHRAN COMM.</v>
          </cell>
          <cell r="Y97">
            <v>0</v>
          </cell>
          <cell r="Z97">
            <v>0</v>
          </cell>
          <cell r="AA97" t="str">
            <v>PVC</v>
          </cell>
          <cell r="AB97">
            <v>0</v>
          </cell>
          <cell r="AC97" t="str">
            <v>COST INCLUDED IN RH</v>
          </cell>
          <cell r="AD97">
            <v>0</v>
          </cell>
          <cell r="AE97">
            <v>0</v>
          </cell>
          <cell r="AF97">
            <v>0</v>
          </cell>
          <cell r="AG97">
            <v>0</v>
          </cell>
          <cell r="AH97">
            <v>0</v>
          </cell>
          <cell r="AI97">
            <v>2.8879999999999999E-2</v>
          </cell>
          <cell r="AJ97" t="str">
            <v>P3-2</v>
          </cell>
          <cell r="AK97" t="str">
            <v>SUBSTITUTED 74310-1A400</v>
          </cell>
          <cell r="AL97" t="str">
            <v>79とｾｯﾄ</v>
          </cell>
          <cell r="AM97" t="str">
            <v>79とｾｯﾄ</v>
          </cell>
          <cell r="AN97" t="str">
            <v>79とｾｯﾄ</v>
          </cell>
          <cell r="AO97" t="str">
            <v>79とｾｯﾄ</v>
          </cell>
          <cell r="AP97">
            <v>0</v>
          </cell>
          <cell r="AQ97" t="str">
            <v>AWAITED</v>
          </cell>
          <cell r="AR97" t="e">
            <v>#VALUE!</v>
          </cell>
          <cell r="AS97" t="e">
            <v>#VALUE!</v>
          </cell>
          <cell r="AT97" t="str">
            <v>&lt;&lt;&lt;</v>
          </cell>
          <cell r="AU97" t="str">
            <v>&lt;&lt;&lt;</v>
          </cell>
          <cell r="AV97" t="str">
            <v>&lt;&lt;&lt;</v>
          </cell>
          <cell r="AW97" t="str">
            <v>&lt;&lt;&lt;</v>
          </cell>
          <cell r="AX97" t="str">
            <v>-</v>
          </cell>
          <cell r="AY97" t="str">
            <v>Regret</v>
          </cell>
          <cell r="AZ97" t="str">
            <v>Regret</v>
          </cell>
          <cell r="BA97" t="str">
            <v>O</v>
          </cell>
          <cell r="BB97" t="str">
            <v>O</v>
          </cell>
          <cell r="BC97" t="str">
            <v>PROCON</v>
          </cell>
          <cell r="BD97" t="str">
            <v>SELECTED VENDER PROCON</v>
          </cell>
          <cell r="BE97">
            <v>0</v>
          </cell>
          <cell r="BF97">
            <v>0</v>
          </cell>
          <cell r="BG97" t="str">
            <v>X</v>
          </cell>
          <cell r="BH97" t="str">
            <v>-</v>
          </cell>
          <cell r="BI97" t="str">
            <v>[X]</v>
          </cell>
          <cell r="BJ97" t="str">
            <v>DROPPED</v>
          </cell>
          <cell r="BK97">
            <v>0</v>
          </cell>
          <cell r="BL97">
            <v>0</v>
          </cell>
          <cell r="BM97">
            <v>0</v>
          </cell>
          <cell r="BN97" t="str">
            <v>-</v>
          </cell>
          <cell r="BO97">
            <v>0</v>
          </cell>
          <cell r="BP97" t="str">
            <v>X</v>
          </cell>
        </row>
        <row r="98">
          <cell r="A98">
            <v>84</v>
          </cell>
          <cell r="B98">
            <v>228</v>
          </cell>
          <cell r="C98">
            <v>196</v>
          </cell>
          <cell r="D98">
            <v>82</v>
          </cell>
          <cell r="E98" t="str">
            <v>DD322</v>
          </cell>
          <cell r="F98" t="str">
            <v>NJ-1G</v>
          </cell>
          <cell r="G98">
            <v>0</v>
          </cell>
          <cell r="H98" t="str">
            <v>7430</v>
          </cell>
          <cell r="I98" t="str">
            <v>01</v>
          </cell>
          <cell r="J98" t="str">
            <v>74320-140W4</v>
          </cell>
          <cell r="K98" t="str">
            <v>VISOR ASSY LH</v>
          </cell>
          <cell r="L98" t="str">
            <v>*</v>
          </cell>
          <cell r="M98">
            <v>3</v>
          </cell>
          <cell r="N98" t="str">
            <v>1</v>
          </cell>
          <cell r="O98">
            <v>1</v>
          </cell>
          <cell r="P98">
            <v>1</v>
          </cell>
          <cell r="Q98">
            <v>3</v>
          </cell>
          <cell r="R98">
            <v>3000</v>
          </cell>
          <cell r="S98" t="str">
            <v>PROCON</v>
          </cell>
          <cell r="T98" t="str">
            <v>PROCON</v>
          </cell>
          <cell r="U98">
            <v>0</v>
          </cell>
          <cell r="V98" t="str">
            <v>MEHRAN</v>
          </cell>
          <cell r="W98">
            <v>0</v>
          </cell>
          <cell r="X98">
            <v>0</v>
          </cell>
          <cell r="Y98">
            <v>0</v>
          </cell>
          <cell r="Z98">
            <v>0</v>
          </cell>
          <cell r="AA98" t="str">
            <v>FABLIC</v>
          </cell>
          <cell r="AB98">
            <v>0</v>
          </cell>
          <cell r="AC98" t="str">
            <v>COST INCLUDED IN RH</v>
          </cell>
          <cell r="AD98">
            <v>0</v>
          </cell>
          <cell r="AE98">
            <v>0</v>
          </cell>
          <cell r="AF98">
            <v>0</v>
          </cell>
          <cell r="AG98">
            <v>0</v>
          </cell>
          <cell r="AH98">
            <v>0</v>
          </cell>
          <cell r="AI98">
            <v>2.8879999999999999E-2</v>
          </cell>
          <cell r="AJ98" t="str">
            <v>P5-2</v>
          </cell>
          <cell r="AK98" t="str">
            <v>SUBSTITUTED 74310-1A650</v>
          </cell>
          <cell r="AL98" t="str">
            <v>80とｾｯﾄ</v>
          </cell>
          <cell r="AM98" t="str">
            <v>80とｾｯﾄ</v>
          </cell>
          <cell r="AN98" t="str">
            <v>80とｾｯﾄ</v>
          </cell>
          <cell r="AO98" t="str">
            <v>80とｾｯﾄ</v>
          </cell>
          <cell r="AP98">
            <v>84.889777777777795</v>
          </cell>
          <cell r="AQ98" t="str">
            <v>AWAITED</v>
          </cell>
          <cell r="AR98" t="e">
            <v>#VALUE!</v>
          </cell>
          <cell r="AS98" t="e">
            <v>#VALUE!</v>
          </cell>
          <cell r="AT98" t="str">
            <v>&lt;&lt;&lt;</v>
          </cell>
          <cell r="AU98" t="str">
            <v>&lt;&lt;&lt;</v>
          </cell>
          <cell r="AV98" t="str">
            <v>&lt;&lt;&lt;</v>
          </cell>
          <cell r="AW98" t="str">
            <v>&lt;&lt;&lt;</v>
          </cell>
          <cell r="AX98" t="str">
            <v>&lt;&lt;&lt;</v>
          </cell>
          <cell r="AY98" t="str">
            <v>&lt;&lt;&lt;</v>
          </cell>
          <cell r="AZ98" t="str">
            <v>&lt;&lt;&lt;</v>
          </cell>
          <cell r="BA98" t="str">
            <v>O</v>
          </cell>
          <cell r="BB98" t="str">
            <v>O</v>
          </cell>
          <cell r="BC98" t="str">
            <v>PROCON</v>
          </cell>
          <cell r="BD98" t="str">
            <v>SELECTED VENDER PROCON</v>
          </cell>
          <cell r="BE98">
            <v>0</v>
          </cell>
          <cell r="BF98">
            <v>0</v>
          </cell>
          <cell r="BG98" t="str">
            <v>O</v>
          </cell>
          <cell r="BH98" t="str">
            <v>O</v>
          </cell>
          <cell r="BI98" t="str">
            <v>SPEL</v>
          </cell>
          <cell r="BJ98" t="str">
            <v>SELECTED VENDER SPEL</v>
          </cell>
          <cell r="BK98">
            <v>0</v>
          </cell>
          <cell r="BL98">
            <v>4</v>
          </cell>
          <cell r="BM98">
            <v>0</v>
          </cell>
          <cell r="BN98" t="str">
            <v>O</v>
          </cell>
          <cell r="BO98">
            <v>0</v>
          </cell>
          <cell r="BP98" t="str">
            <v>O</v>
          </cell>
        </row>
        <row r="99">
          <cell r="A99">
            <v>85</v>
          </cell>
          <cell r="B99">
            <v>259</v>
          </cell>
          <cell r="C99">
            <v>489</v>
          </cell>
          <cell r="D99">
            <v>83</v>
          </cell>
          <cell r="E99" t="str">
            <v>DD322</v>
          </cell>
          <cell r="F99" t="str">
            <v>NJ-1G</v>
          </cell>
          <cell r="G99">
            <v>0</v>
          </cell>
          <cell r="H99" t="str">
            <v>7430</v>
          </cell>
          <cell r="I99" t="str">
            <v>01</v>
          </cell>
          <cell r="J99" t="str">
            <v>74348-140N0</v>
          </cell>
          <cell r="K99" t="str">
            <v>HOLDER,  VISOR</v>
          </cell>
          <cell r="L99" t="str">
            <v>*</v>
          </cell>
          <cell r="M99" t="str">
            <v>2</v>
          </cell>
          <cell r="N99" t="str">
            <v>2</v>
          </cell>
          <cell r="O99" t="str">
            <v>2</v>
          </cell>
          <cell r="P99" t="str">
            <v>2</v>
          </cell>
          <cell r="Q99" t="str">
            <v>2</v>
          </cell>
          <cell r="R99">
            <v>16800</v>
          </cell>
          <cell r="S99" t="str">
            <v>&lt;NEW&gt;</v>
          </cell>
          <cell r="T99" t="str">
            <v>THERMOSOLE</v>
          </cell>
          <cell r="U99">
            <v>0</v>
          </cell>
          <cell r="V99" t="str">
            <v>MERAJ</v>
          </cell>
          <cell r="W99">
            <v>0</v>
          </cell>
          <cell r="X99" t="str">
            <v>MEHRAN COMM.</v>
          </cell>
          <cell r="Y99">
            <v>0</v>
          </cell>
          <cell r="Z99">
            <v>0</v>
          </cell>
          <cell r="AA99">
            <v>0</v>
          </cell>
          <cell r="AB99">
            <v>0</v>
          </cell>
          <cell r="AC99" t="str">
            <v>TMC SUJESTED TO DROP</v>
          </cell>
          <cell r="AD99">
            <v>0</v>
          </cell>
          <cell r="AE99">
            <v>0</v>
          </cell>
          <cell r="AF99">
            <v>0</v>
          </cell>
          <cell r="AG99">
            <v>0</v>
          </cell>
          <cell r="AH99">
            <v>0</v>
          </cell>
          <cell r="AI99">
            <v>1.4198399999999998E-2</v>
          </cell>
          <cell r="AJ99" t="str">
            <v>NEW</v>
          </cell>
          <cell r="AK99" t="str">
            <v>74348-140N0</v>
          </cell>
          <cell r="AL99" t="str">
            <v>-</v>
          </cell>
          <cell r="AM99" t="str">
            <v>Regret</v>
          </cell>
          <cell r="AN99" t="str">
            <v>Regret</v>
          </cell>
          <cell r="AO99" t="str">
            <v>Regret</v>
          </cell>
          <cell r="AP99" t="str">
            <v>10.90</v>
          </cell>
          <cell r="AQ99" t="str">
            <v>222000</v>
          </cell>
          <cell r="AR99">
            <v>23.954000000000001</v>
          </cell>
          <cell r="AS99">
            <v>1.4517575757575758</v>
          </cell>
          <cell r="AT99" t="str">
            <v>-</v>
          </cell>
          <cell r="AU99" t="str">
            <v>Regret</v>
          </cell>
          <cell r="AV99" t="str">
            <v>Regret</v>
          </cell>
          <cell r="AW99" t="str">
            <v>Regret</v>
          </cell>
          <cell r="AX99" t="str">
            <v>&lt;&lt;&lt;</v>
          </cell>
          <cell r="AY99" t="str">
            <v>&lt;&lt;&lt;</v>
          </cell>
          <cell r="AZ99" t="str">
            <v>&lt;&lt;&lt;</v>
          </cell>
          <cell r="BA99" t="str">
            <v>X</v>
          </cell>
          <cell r="BB99" t="str">
            <v>-</v>
          </cell>
          <cell r="BC99" t="str">
            <v>[X]</v>
          </cell>
          <cell r="BD99" t="str">
            <v>DROPPED</v>
          </cell>
          <cell r="BE99">
            <v>0</v>
          </cell>
          <cell r="BF99">
            <v>0</v>
          </cell>
          <cell r="BG99" t="str">
            <v>X</v>
          </cell>
          <cell r="BH99" t="str">
            <v>-</v>
          </cell>
          <cell r="BI99" t="str">
            <v>[X]</v>
          </cell>
          <cell r="BJ99" t="str">
            <v>DROPPED</v>
          </cell>
          <cell r="BK99">
            <v>0</v>
          </cell>
          <cell r="BL99">
            <v>0</v>
          </cell>
          <cell r="BM99">
            <v>0</v>
          </cell>
          <cell r="BN99" t="str">
            <v>-</v>
          </cell>
          <cell r="BO99">
            <v>0</v>
          </cell>
          <cell r="BP99" t="str">
            <v>X</v>
          </cell>
        </row>
        <row r="100">
          <cell r="A100">
            <v>86</v>
          </cell>
          <cell r="B100">
            <v>229</v>
          </cell>
          <cell r="C100">
            <v>197</v>
          </cell>
          <cell r="D100">
            <v>84</v>
          </cell>
          <cell r="E100" t="str">
            <v>DD322</v>
          </cell>
          <cell r="F100" t="str">
            <v>NJ-1G</v>
          </cell>
          <cell r="G100">
            <v>0</v>
          </cell>
          <cell r="H100" t="str">
            <v>7460</v>
          </cell>
          <cell r="I100" t="str">
            <v>01</v>
          </cell>
          <cell r="J100" t="str">
            <v>74611-140N0</v>
          </cell>
          <cell r="K100" t="str">
            <v>GRIP S/A ASSIST</v>
          </cell>
          <cell r="L100" t="str">
            <v>*</v>
          </cell>
          <cell r="M100">
            <v>3</v>
          </cell>
          <cell r="N100">
            <v>3</v>
          </cell>
          <cell r="O100">
            <v>3</v>
          </cell>
          <cell r="P100">
            <v>3</v>
          </cell>
          <cell r="Q100">
            <v>3</v>
          </cell>
          <cell r="R100">
            <v>25200</v>
          </cell>
          <cell r="S100" t="str">
            <v>TECHMAN ENGG.</v>
          </cell>
          <cell r="T100" t="str">
            <v>TECHMAN</v>
          </cell>
          <cell r="U100">
            <v>0</v>
          </cell>
          <cell r="V100" t="str">
            <v>SPEL</v>
          </cell>
          <cell r="W100">
            <v>0</v>
          </cell>
          <cell r="X100" t="str">
            <v>AVT</v>
          </cell>
          <cell r="Y100">
            <v>0</v>
          </cell>
          <cell r="Z100">
            <v>0</v>
          </cell>
          <cell r="AA100">
            <v>0</v>
          </cell>
          <cell r="AB100">
            <v>0</v>
          </cell>
          <cell r="AC100" t="str">
            <v>Pak Polymer regretted</v>
          </cell>
          <cell r="AD100">
            <v>0</v>
          </cell>
          <cell r="AE100">
            <v>0</v>
          </cell>
          <cell r="AF100">
            <v>0</v>
          </cell>
          <cell r="AG100">
            <v>0</v>
          </cell>
          <cell r="AH100">
            <v>0</v>
          </cell>
          <cell r="AI100">
            <v>7.9399999999999991E-3</v>
          </cell>
          <cell r="AJ100" t="str">
            <v>P5-2</v>
          </cell>
          <cell r="AK100" t="str">
            <v>74611-140N0</v>
          </cell>
          <cell r="AL100" t="str">
            <v>36.2</v>
          </cell>
          <cell r="AM100" t="str">
            <v>320000</v>
          </cell>
          <cell r="AN100">
            <v>73.440888888888892</v>
          </cell>
          <cell r="AO100">
            <v>1.5625721040189127</v>
          </cell>
          <cell r="AP100">
            <v>0</v>
          </cell>
          <cell r="AQ100">
            <v>0</v>
          </cell>
          <cell r="AR100">
            <v>0</v>
          </cell>
          <cell r="AS100">
            <v>0</v>
          </cell>
          <cell r="AT100" t="str">
            <v>&lt;&lt;&lt;</v>
          </cell>
          <cell r="AU100" t="str">
            <v>&lt;&lt;&lt;</v>
          </cell>
          <cell r="AV100" t="str">
            <v>&lt;&lt;&lt;</v>
          </cell>
          <cell r="AW100" t="str">
            <v>&lt;&lt;&lt;</v>
          </cell>
          <cell r="AX100" t="str">
            <v>22.34</v>
          </cell>
          <cell r="AY100" t="str">
            <v>300000</v>
          </cell>
          <cell r="AZ100">
            <v>50.7864</v>
          </cell>
          <cell r="BA100" t="str">
            <v>O</v>
          </cell>
          <cell r="BB100" t="str">
            <v>O</v>
          </cell>
          <cell r="BC100" t="str">
            <v>SPEL</v>
          </cell>
          <cell r="BD100" t="str">
            <v>SELECTED VENDER SPEL</v>
          </cell>
          <cell r="BE100">
            <v>0</v>
          </cell>
          <cell r="BF100" t="str">
            <v>E</v>
          </cell>
          <cell r="BG100">
            <v>4</v>
          </cell>
          <cell r="BH100" t="str">
            <v>O</v>
          </cell>
          <cell r="BI100" t="str">
            <v>AVT</v>
          </cell>
          <cell r="BJ100" t="str">
            <v>SELECTED VENDOR AVT</v>
          </cell>
          <cell r="BK100">
            <v>0</v>
          </cell>
          <cell r="BL100">
            <v>3</v>
          </cell>
          <cell r="BM100">
            <v>0</v>
          </cell>
          <cell r="BN100" t="str">
            <v>O</v>
          </cell>
          <cell r="BO100" t="str">
            <v>E</v>
          </cell>
          <cell r="BP100" t="str">
            <v>O</v>
          </cell>
        </row>
        <row r="101">
          <cell r="A101">
            <v>87</v>
          </cell>
          <cell r="B101">
            <v>241</v>
          </cell>
          <cell r="C101">
            <v>310</v>
          </cell>
          <cell r="D101">
            <v>85</v>
          </cell>
          <cell r="E101" t="str">
            <v>DD322</v>
          </cell>
          <cell r="F101" t="str">
            <v>NJ-1G</v>
          </cell>
          <cell r="G101">
            <v>0</v>
          </cell>
          <cell r="H101" t="str">
            <v>8121</v>
          </cell>
          <cell r="I101" t="str">
            <v>01</v>
          </cell>
          <cell r="J101" t="str">
            <v>81240-140N0</v>
          </cell>
          <cell r="K101" t="str">
            <v>LAMP ASSY,DOME</v>
          </cell>
          <cell r="L101">
            <v>0</v>
          </cell>
          <cell r="M101">
            <v>1</v>
          </cell>
          <cell r="N101" t="str">
            <v>1</v>
          </cell>
          <cell r="O101">
            <v>1</v>
          </cell>
          <cell r="P101">
            <v>1</v>
          </cell>
          <cell r="Q101" t="str">
            <v>1</v>
          </cell>
          <cell r="R101">
            <v>8400</v>
          </cell>
          <cell r="S101" t="str">
            <v>SPELL</v>
          </cell>
          <cell r="T101" t="str">
            <v>SPEL</v>
          </cell>
          <cell r="U101">
            <v>0</v>
          </cell>
          <cell r="V101" t="str">
            <v>MANDVIWALA</v>
          </cell>
          <cell r="W101">
            <v>0</v>
          </cell>
          <cell r="X101" t="str">
            <v>AVT</v>
          </cell>
          <cell r="Y101">
            <v>0</v>
          </cell>
          <cell r="Z101">
            <v>0</v>
          </cell>
          <cell r="AA101">
            <v>0</v>
          </cell>
          <cell r="AB101">
            <v>0</v>
          </cell>
          <cell r="AC101" t="str">
            <v>840H DATA</v>
          </cell>
          <cell r="AD101">
            <v>0</v>
          </cell>
          <cell r="AE101">
            <v>0</v>
          </cell>
          <cell r="AF101">
            <v>0</v>
          </cell>
          <cell r="AG101">
            <v>0</v>
          </cell>
          <cell r="AH101">
            <v>0</v>
          </cell>
          <cell r="AI101">
            <v>2.1510000000000001E-2</v>
          </cell>
          <cell r="AJ101" t="str">
            <v>P6-4</v>
          </cell>
          <cell r="AK101" t="str">
            <v>SUBSTITUTED 81240-12051</v>
          </cell>
          <cell r="AL101" t="str">
            <v>134.33</v>
          </cell>
          <cell r="AM101" t="str">
            <v>0</v>
          </cell>
          <cell r="AN101">
            <v>263.28680000000003</v>
          </cell>
          <cell r="AO101">
            <v>2.0731244094488193</v>
          </cell>
          <cell r="AP101" t="str">
            <v>&lt;&lt;&lt;</v>
          </cell>
          <cell r="AQ101" t="str">
            <v>&lt;&lt;&lt;</v>
          </cell>
          <cell r="AR101" t="str">
            <v>&lt;&lt;&lt;</v>
          </cell>
          <cell r="AS101" t="str">
            <v>&lt;&lt;&lt;</v>
          </cell>
          <cell r="AT101" t="str">
            <v>&lt;&lt;&lt;</v>
          </cell>
          <cell r="AU101" t="str">
            <v>&lt;&lt;&lt;</v>
          </cell>
          <cell r="AV101" t="str">
            <v>&lt;&lt;&lt;</v>
          </cell>
          <cell r="AW101" t="str">
            <v>&lt;&lt;&lt;</v>
          </cell>
          <cell r="AX101" t="str">
            <v>86とｾｯﾄ</v>
          </cell>
          <cell r="AY101" t="str">
            <v>86とｾｯﾄ</v>
          </cell>
          <cell r="AZ101" t="str">
            <v>86とｾｯﾄ</v>
          </cell>
          <cell r="BA101" t="str">
            <v>X</v>
          </cell>
          <cell r="BB101" t="str">
            <v>-</v>
          </cell>
          <cell r="BC101" t="str">
            <v>[X]</v>
          </cell>
          <cell r="BD101" t="str">
            <v>DROPPED</v>
          </cell>
          <cell r="BE101">
            <v>0</v>
          </cell>
          <cell r="BF101" t="str">
            <v>E</v>
          </cell>
          <cell r="BG101" t="str">
            <v>O</v>
          </cell>
          <cell r="BH101" t="str">
            <v>O</v>
          </cell>
          <cell r="BI101" t="str">
            <v>AVT</v>
          </cell>
          <cell r="BJ101" t="str">
            <v>SELECTED VENDOR AVT</v>
          </cell>
          <cell r="BK101">
            <v>0</v>
          </cell>
          <cell r="BL101">
            <v>3</v>
          </cell>
          <cell r="BM101">
            <v>0</v>
          </cell>
          <cell r="BN101" t="str">
            <v>O</v>
          </cell>
          <cell r="BO101" t="str">
            <v>E</v>
          </cell>
          <cell r="BP101" t="str">
            <v>O</v>
          </cell>
        </row>
        <row r="102">
          <cell r="A102">
            <v>88</v>
          </cell>
          <cell r="B102">
            <v>1</v>
          </cell>
          <cell r="C102">
            <v>44</v>
          </cell>
          <cell r="D102">
            <v>86</v>
          </cell>
          <cell r="E102" t="str">
            <v>DD323</v>
          </cell>
          <cell r="F102" t="str">
            <v>BJ-1G</v>
          </cell>
          <cell r="G102">
            <v>0</v>
          </cell>
          <cell r="H102" t="str">
            <v>5210</v>
          </cell>
          <cell r="I102" t="str">
            <v>01</v>
          </cell>
          <cell r="J102" t="str">
            <v>52115-140N0</v>
          </cell>
          <cell r="K102" t="str">
            <v>SUPPORT FR BUMPER SIDE RH</v>
          </cell>
          <cell r="L102">
            <v>0</v>
          </cell>
          <cell r="M102" t="str">
            <v>1</v>
          </cell>
          <cell r="N102" t="str">
            <v>1</v>
          </cell>
          <cell r="O102">
            <v>1</v>
          </cell>
          <cell r="P102">
            <v>1</v>
          </cell>
          <cell r="Q102" t="str">
            <v>1</v>
          </cell>
          <cell r="R102">
            <v>8400</v>
          </cell>
          <cell r="S102" t="str">
            <v>METALINE</v>
          </cell>
          <cell r="T102" t="str">
            <v>PAK POLYMER</v>
          </cell>
          <cell r="U102">
            <v>0</v>
          </cell>
          <cell r="V102" t="str">
            <v>MANDVIWALA</v>
          </cell>
          <cell r="W102">
            <v>0</v>
          </cell>
          <cell r="X102" t="str">
            <v>AVT</v>
          </cell>
          <cell r="Y102">
            <v>0</v>
          </cell>
          <cell r="Z102">
            <v>0</v>
          </cell>
          <cell r="AA102">
            <v>0</v>
          </cell>
          <cell r="AB102">
            <v>0</v>
          </cell>
          <cell r="AC102" t="str">
            <v>Pak Polymer regretted</v>
          </cell>
          <cell r="AD102">
            <v>0</v>
          </cell>
          <cell r="AE102">
            <v>0</v>
          </cell>
          <cell r="AF102">
            <v>0</v>
          </cell>
          <cell r="AG102">
            <v>0</v>
          </cell>
          <cell r="AH102">
            <v>0</v>
          </cell>
          <cell r="AI102">
            <v>1.0500000000000001E-2</v>
          </cell>
          <cell r="AJ102" t="str">
            <v>P2-1</v>
          </cell>
          <cell r="AK102" t="str">
            <v>52115-140N0</v>
          </cell>
          <cell r="AL102" t="str">
            <v>-</v>
          </cell>
          <cell r="AM102" t="str">
            <v>Regret</v>
          </cell>
          <cell r="AN102" t="str">
            <v>Regret</v>
          </cell>
          <cell r="AO102" t="str">
            <v>Regret</v>
          </cell>
          <cell r="AP102" t="str">
            <v>28.84</v>
          </cell>
          <cell r="AQ102" t="str">
            <v>250000</v>
          </cell>
          <cell r="AR102">
            <v>62.359733333333338</v>
          </cell>
          <cell r="AS102">
            <v>2.0116043010752689</v>
          </cell>
          <cell r="AT102" t="str">
            <v>22.34</v>
          </cell>
          <cell r="AU102" t="str">
            <v>300000</v>
          </cell>
          <cell r="AV102">
            <v>50.7864</v>
          </cell>
          <cell r="AW102">
            <v>1.6382709677419356</v>
          </cell>
          <cell r="AX102" t="str">
            <v>&lt;&lt;&lt;</v>
          </cell>
          <cell r="AY102" t="str">
            <v>&lt;&lt;&lt;</v>
          </cell>
          <cell r="AZ102" t="str">
            <v>E</v>
          </cell>
          <cell r="BA102" t="str">
            <v>O</v>
          </cell>
          <cell r="BB102" t="str">
            <v>O</v>
          </cell>
          <cell r="BC102" t="str">
            <v>AVT</v>
          </cell>
          <cell r="BD102" t="str">
            <v>SELECTED VENDOR AVT</v>
          </cell>
          <cell r="BE102">
            <v>0</v>
          </cell>
          <cell r="BF102" t="str">
            <v>E</v>
          </cell>
          <cell r="BG102">
            <v>3</v>
          </cell>
          <cell r="BH102" t="str">
            <v>O</v>
          </cell>
          <cell r="BI102" t="str">
            <v>OMER JIBRAN</v>
          </cell>
          <cell r="BJ102" t="str">
            <v>SELECTED VENDOR OMER JIBRAN</v>
          </cell>
          <cell r="BK102">
            <v>0</v>
          </cell>
          <cell r="BL102">
            <v>9</v>
          </cell>
          <cell r="BM102">
            <v>0</v>
          </cell>
          <cell r="BN102" t="str">
            <v>O</v>
          </cell>
          <cell r="BO102" t="str">
            <v>E</v>
          </cell>
          <cell r="BP102" t="str">
            <v>O</v>
          </cell>
        </row>
        <row r="103">
          <cell r="A103">
            <v>89</v>
          </cell>
          <cell r="B103">
            <v>2</v>
          </cell>
          <cell r="C103">
            <v>45</v>
          </cell>
          <cell r="D103">
            <v>87</v>
          </cell>
          <cell r="E103" t="str">
            <v>DD323</v>
          </cell>
          <cell r="F103" t="str">
            <v>BJ-1G</v>
          </cell>
          <cell r="G103">
            <v>0</v>
          </cell>
          <cell r="H103" t="str">
            <v>5210</v>
          </cell>
          <cell r="I103" t="str">
            <v>01</v>
          </cell>
          <cell r="J103" t="str">
            <v>52116-140N0</v>
          </cell>
          <cell r="K103" t="str">
            <v>SUPPORT FR BUMPER SIDE LH</v>
          </cell>
          <cell r="L103">
            <v>0</v>
          </cell>
          <cell r="M103">
            <v>1</v>
          </cell>
          <cell r="N103" t="str">
            <v>1</v>
          </cell>
          <cell r="O103">
            <v>1</v>
          </cell>
          <cell r="P103">
            <v>1</v>
          </cell>
          <cell r="Q103" t="str">
            <v>1</v>
          </cell>
          <cell r="R103">
            <v>8400</v>
          </cell>
          <cell r="S103" t="str">
            <v>METALINE</v>
          </cell>
          <cell r="T103" t="str">
            <v>PAK POLYMER</v>
          </cell>
          <cell r="U103">
            <v>0</v>
          </cell>
          <cell r="V103" t="str">
            <v>MANDVIWALA</v>
          </cell>
          <cell r="W103">
            <v>0</v>
          </cell>
          <cell r="X103" t="str">
            <v>AVT</v>
          </cell>
          <cell r="Y103">
            <v>0</v>
          </cell>
          <cell r="Z103">
            <v>0</v>
          </cell>
          <cell r="AA103">
            <v>0</v>
          </cell>
          <cell r="AB103">
            <v>0</v>
          </cell>
          <cell r="AC103" t="str">
            <v>Pak Polymer regretted</v>
          </cell>
          <cell r="AD103">
            <v>0</v>
          </cell>
          <cell r="AE103">
            <v>0</v>
          </cell>
          <cell r="AF103">
            <v>0</v>
          </cell>
          <cell r="AG103">
            <v>0</v>
          </cell>
          <cell r="AH103">
            <v>0</v>
          </cell>
          <cell r="AI103">
            <v>1.0500000000000001E-2</v>
          </cell>
          <cell r="AJ103" t="str">
            <v>P2-1</v>
          </cell>
          <cell r="AK103" t="str">
            <v>52116-140N0</v>
          </cell>
          <cell r="AL103" t="str">
            <v>-</v>
          </cell>
          <cell r="AM103" t="str">
            <v>Regret</v>
          </cell>
          <cell r="AN103" t="str">
            <v>Regret</v>
          </cell>
          <cell r="AO103" t="str">
            <v>Regret</v>
          </cell>
          <cell r="AP103" t="str">
            <v>86とｾｯﾄ</v>
          </cell>
          <cell r="AQ103" t="str">
            <v>86とｾｯﾄ</v>
          </cell>
          <cell r="AR103" t="str">
            <v>86とｾｯﾄ</v>
          </cell>
          <cell r="AS103" t="str">
            <v>86とｾｯﾄ</v>
          </cell>
          <cell r="AT103" t="str">
            <v>86とｾｯﾄ</v>
          </cell>
          <cell r="AU103" t="str">
            <v>86とｾｯﾄ</v>
          </cell>
          <cell r="AV103" t="str">
            <v>86とｾｯﾄ</v>
          </cell>
          <cell r="AW103" t="str">
            <v>86とｾｯﾄ</v>
          </cell>
          <cell r="AX103" t="str">
            <v>8.42</v>
          </cell>
          <cell r="AY103" t="str">
            <v>125000</v>
          </cell>
          <cell r="AZ103" t="str">
            <v>E</v>
          </cell>
          <cell r="BA103" t="str">
            <v>O</v>
          </cell>
          <cell r="BB103" t="str">
            <v>O</v>
          </cell>
          <cell r="BC103" t="str">
            <v>AVT</v>
          </cell>
          <cell r="BD103" t="str">
            <v>SELECTED VENDOR AVT</v>
          </cell>
          <cell r="BE103">
            <v>0</v>
          </cell>
          <cell r="BF103" t="str">
            <v>E</v>
          </cell>
          <cell r="BG103">
            <v>3</v>
          </cell>
          <cell r="BH103" t="str">
            <v>O</v>
          </cell>
          <cell r="BI103" t="str">
            <v>AVT</v>
          </cell>
          <cell r="BJ103" t="str">
            <v>SELECTED VENDOR AVT</v>
          </cell>
          <cell r="BK103">
            <v>0</v>
          </cell>
          <cell r="BL103">
            <v>2</v>
          </cell>
          <cell r="BM103">
            <v>0</v>
          </cell>
          <cell r="BN103" t="str">
            <v>O</v>
          </cell>
          <cell r="BO103" t="str">
            <v>E</v>
          </cell>
          <cell r="BP103" t="str">
            <v>O</v>
          </cell>
        </row>
        <row r="104">
          <cell r="A104">
            <v>90</v>
          </cell>
          <cell r="B104">
            <v>44</v>
          </cell>
          <cell r="C104">
            <v>130</v>
          </cell>
          <cell r="D104">
            <v>88</v>
          </cell>
          <cell r="E104" t="str">
            <v>DD323</v>
          </cell>
          <cell r="F104" t="str">
            <v>BJ-1G</v>
          </cell>
          <cell r="G104">
            <v>0</v>
          </cell>
          <cell r="H104" t="str">
            <v>5210</v>
          </cell>
          <cell r="I104" t="str">
            <v>01</v>
          </cell>
          <cell r="J104" t="str">
            <v>52119-140N0</v>
          </cell>
          <cell r="K104" t="str">
            <v>COVER FR BUMPER</v>
          </cell>
          <cell r="L104">
            <v>0</v>
          </cell>
          <cell r="M104">
            <v>1</v>
          </cell>
          <cell r="N104" t="str">
            <v>1</v>
          </cell>
          <cell r="O104">
            <v>1</v>
          </cell>
          <cell r="P104">
            <v>1</v>
          </cell>
          <cell r="Q104" t="str">
            <v>1</v>
          </cell>
          <cell r="R104">
            <v>8400</v>
          </cell>
          <cell r="S104" t="str">
            <v>OMAR JIBRAN</v>
          </cell>
          <cell r="T104" t="str">
            <v>OMAR JIBRAN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0.48052</v>
          </cell>
          <cell r="AJ104" t="str">
            <v>P4-3</v>
          </cell>
          <cell r="AK104" t="str">
            <v>52119-140N0</v>
          </cell>
          <cell r="AL104" t="str">
            <v>1573.55</v>
          </cell>
          <cell r="AM104" t="str">
            <v>11033000</v>
          </cell>
          <cell r="AN104">
            <v>3341.5946666666664</v>
          </cell>
          <cell r="AO104">
            <v>0.7536298301007367</v>
          </cell>
          <cell r="AP104" t="str">
            <v>&lt;&lt;&lt;</v>
          </cell>
          <cell r="AQ104" t="str">
            <v>&lt;&lt;&lt;</v>
          </cell>
          <cell r="AR104" t="str">
            <v>&lt;&lt;&lt;</v>
          </cell>
          <cell r="AS104" t="str">
            <v>&lt;&lt;&lt;</v>
          </cell>
          <cell r="AT104" t="str">
            <v>&lt;&lt;&lt;</v>
          </cell>
          <cell r="AU104" t="str">
            <v>&lt;&lt;&lt;</v>
          </cell>
          <cell r="AV104" t="str">
            <v>&lt;&lt;&lt;</v>
          </cell>
          <cell r="AW104" t="str">
            <v>&lt;&lt;&lt;</v>
          </cell>
          <cell r="AX104" t="str">
            <v>&lt;&lt;&lt;</v>
          </cell>
          <cell r="AY104" t="str">
            <v>&lt;&lt;&lt;</v>
          </cell>
          <cell r="AZ104" t="str">
            <v>E</v>
          </cell>
          <cell r="BA104" t="str">
            <v>O</v>
          </cell>
          <cell r="BB104" t="str">
            <v>O</v>
          </cell>
          <cell r="BC104" t="str">
            <v>OMER JIBRAN</v>
          </cell>
          <cell r="BD104" t="str">
            <v>SELECTED VENDOR OMER JIBRAN</v>
          </cell>
          <cell r="BE104">
            <v>0</v>
          </cell>
          <cell r="BF104" t="str">
            <v>E</v>
          </cell>
          <cell r="BG104">
            <v>9</v>
          </cell>
          <cell r="BH104" t="str">
            <v>O</v>
          </cell>
          <cell r="BI104" t="str">
            <v>OMER JIBRAN</v>
          </cell>
          <cell r="BJ104" t="str">
            <v>SELECTED VENDOR OMER JIBRAN</v>
          </cell>
          <cell r="BK104">
            <v>0</v>
          </cell>
          <cell r="BL104">
            <v>9</v>
          </cell>
          <cell r="BM104">
            <v>0</v>
          </cell>
          <cell r="BN104" t="str">
            <v>O</v>
          </cell>
          <cell r="BO104" t="str">
            <v>E</v>
          </cell>
          <cell r="BP104" t="str">
            <v>O</v>
          </cell>
        </row>
        <row r="105">
          <cell r="A105">
            <v>91</v>
          </cell>
          <cell r="B105">
            <v>56</v>
          </cell>
          <cell r="C105">
            <v>169</v>
          </cell>
          <cell r="D105">
            <v>89</v>
          </cell>
          <cell r="E105" t="str">
            <v>DD323</v>
          </cell>
          <cell r="F105" t="str">
            <v>BJ-1G</v>
          </cell>
          <cell r="G105">
            <v>0</v>
          </cell>
          <cell r="H105" t="str">
            <v>5210</v>
          </cell>
          <cell r="I105" t="str">
            <v>02</v>
          </cell>
          <cell r="J105" t="str">
            <v>52155-140N0</v>
          </cell>
          <cell r="K105" t="str">
            <v>SUPPORT RR BUMPER SIDE</v>
          </cell>
          <cell r="L105">
            <v>0</v>
          </cell>
          <cell r="M105" t="str">
            <v>2</v>
          </cell>
          <cell r="N105" t="str">
            <v>2</v>
          </cell>
          <cell r="O105" t="str">
            <v>2</v>
          </cell>
          <cell r="P105" t="str">
            <v>2</v>
          </cell>
          <cell r="Q105" t="str">
            <v>2</v>
          </cell>
          <cell r="R105">
            <v>16800</v>
          </cell>
          <cell r="S105" t="str">
            <v>RAZI SONS</v>
          </cell>
          <cell r="T105" t="str">
            <v>PAK POLYMER</v>
          </cell>
          <cell r="U105">
            <v>0</v>
          </cell>
          <cell r="V105" t="str">
            <v>MANDVIWALA</v>
          </cell>
          <cell r="W105">
            <v>0</v>
          </cell>
          <cell r="X105" t="str">
            <v>AVT</v>
          </cell>
          <cell r="Y105">
            <v>0</v>
          </cell>
          <cell r="Z105">
            <v>0</v>
          </cell>
          <cell r="AA105">
            <v>0</v>
          </cell>
          <cell r="AB105">
            <v>0</v>
          </cell>
          <cell r="AC105" t="str">
            <v>Pak Polymer regretted</v>
          </cell>
          <cell r="AD105">
            <v>0</v>
          </cell>
          <cell r="AE105">
            <v>0</v>
          </cell>
          <cell r="AF105">
            <v>0</v>
          </cell>
          <cell r="AG105">
            <v>0</v>
          </cell>
          <cell r="AH105">
            <v>0</v>
          </cell>
          <cell r="AI105">
            <v>1.2800000000000001E-2</v>
          </cell>
          <cell r="AJ105" t="str">
            <v>P5-2</v>
          </cell>
          <cell r="AK105" t="str">
            <v>52155-140N0</v>
          </cell>
          <cell r="AL105" t="str">
            <v>-</v>
          </cell>
          <cell r="AM105" t="str">
            <v>Regret</v>
          </cell>
          <cell r="AN105" t="str">
            <v>Regret</v>
          </cell>
          <cell r="AO105" t="str">
            <v>Regret</v>
          </cell>
          <cell r="AP105" t="str">
            <v>2.35</v>
          </cell>
          <cell r="AQ105" t="str">
            <v>30000</v>
          </cell>
          <cell r="AR105">
            <v>4.9559999999999995</v>
          </cell>
          <cell r="AS105">
            <v>0.31974193548387092</v>
          </cell>
          <cell r="AT105" t="str">
            <v>8.42</v>
          </cell>
          <cell r="AU105" t="str">
            <v>125000</v>
          </cell>
          <cell r="AV105">
            <v>17.961533333333332</v>
          </cell>
          <cell r="AW105">
            <v>1.1588086021505375</v>
          </cell>
          <cell r="AX105" t="str">
            <v>&lt;&lt;&lt;</v>
          </cell>
          <cell r="AY105" t="str">
            <v>&lt;&lt;&lt;</v>
          </cell>
          <cell r="AZ105" t="str">
            <v>E</v>
          </cell>
          <cell r="BA105" t="str">
            <v>O</v>
          </cell>
          <cell r="BB105" t="str">
            <v>O</v>
          </cell>
          <cell r="BC105" t="str">
            <v>AVT</v>
          </cell>
          <cell r="BD105" t="str">
            <v>SELECTED VENDOR AVT</v>
          </cell>
          <cell r="BE105">
            <v>0</v>
          </cell>
          <cell r="BF105" t="str">
            <v>E</v>
          </cell>
          <cell r="BG105">
            <v>2</v>
          </cell>
          <cell r="BH105" t="str">
            <v>O</v>
          </cell>
          <cell r="BI105" t="str">
            <v>MANDVIWALA</v>
          </cell>
          <cell r="BJ105" t="str">
            <v>SELECTED VENDOR MANDVIWALA</v>
          </cell>
          <cell r="BK105">
            <v>0</v>
          </cell>
          <cell r="BL105">
            <v>3</v>
          </cell>
          <cell r="BM105">
            <v>0</v>
          </cell>
          <cell r="BN105" t="str">
            <v>O</v>
          </cell>
          <cell r="BO105" t="str">
            <v>E</v>
          </cell>
          <cell r="BP105" t="str">
            <v>O</v>
          </cell>
        </row>
        <row r="106">
          <cell r="A106">
            <v>92</v>
          </cell>
          <cell r="B106">
            <v>45</v>
          </cell>
          <cell r="C106">
            <v>131</v>
          </cell>
          <cell r="D106">
            <v>90</v>
          </cell>
          <cell r="E106" t="str">
            <v>DD323</v>
          </cell>
          <cell r="F106" t="str">
            <v>BJ-1G</v>
          </cell>
          <cell r="G106">
            <v>0</v>
          </cell>
          <cell r="H106" t="str">
            <v>5210</v>
          </cell>
          <cell r="I106" t="str">
            <v>02</v>
          </cell>
          <cell r="J106" t="str">
            <v>52159-140N0-A</v>
          </cell>
          <cell r="K106" t="str">
            <v>COVER RR BUMPER</v>
          </cell>
          <cell r="L106">
            <v>0</v>
          </cell>
          <cell r="M106">
            <v>1</v>
          </cell>
          <cell r="N106" t="str">
            <v>1</v>
          </cell>
          <cell r="O106">
            <v>1</v>
          </cell>
          <cell r="P106">
            <v>1</v>
          </cell>
          <cell r="Q106" t="str">
            <v>1</v>
          </cell>
          <cell r="R106">
            <v>8400</v>
          </cell>
          <cell r="S106" t="str">
            <v>OMAR JIBRAN</v>
          </cell>
          <cell r="T106" t="str">
            <v>OMAR JIBRAN</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0.44209999999999999</v>
          </cell>
          <cell r="AJ106" t="str">
            <v>P4-3</v>
          </cell>
          <cell r="AK106" t="str">
            <v>52159-140N0-A</v>
          </cell>
          <cell r="AL106" t="str">
            <v>2166.86</v>
          </cell>
          <cell r="AM106" t="str">
            <v>12331000</v>
          </cell>
          <cell r="AN106">
            <v>4534.7689333333328</v>
          </cell>
          <cell r="AO106">
            <v>0.90280090251509715</v>
          </cell>
          <cell r="AP106" t="str">
            <v>&lt;&lt;&lt;</v>
          </cell>
          <cell r="AQ106" t="str">
            <v>&lt;&lt;&lt;</v>
          </cell>
          <cell r="AR106" t="str">
            <v>&lt;&lt;&lt;</v>
          </cell>
          <cell r="AS106" t="str">
            <v>&lt;&lt;&lt;</v>
          </cell>
          <cell r="AT106" t="str">
            <v>&lt;&lt;&lt;</v>
          </cell>
          <cell r="AU106" t="str">
            <v>&lt;&lt;&lt;</v>
          </cell>
          <cell r="AV106" t="str">
            <v>&lt;&lt;&lt;</v>
          </cell>
          <cell r="AW106" t="str">
            <v>&lt;&lt;&lt;</v>
          </cell>
          <cell r="AX106" t="str">
            <v>&lt;&lt;&lt;</v>
          </cell>
          <cell r="AY106" t="str">
            <v>&lt;&lt;&lt;</v>
          </cell>
          <cell r="AZ106" t="str">
            <v>E</v>
          </cell>
          <cell r="BA106" t="str">
            <v>O</v>
          </cell>
          <cell r="BB106" t="str">
            <v>O</v>
          </cell>
          <cell r="BC106" t="str">
            <v>OMER JIBRAN</v>
          </cell>
          <cell r="BD106" t="str">
            <v>SELECTED VENDOR OMER JIBRAN</v>
          </cell>
          <cell r="BE106">
            <v>0</v>
          </cell>
          <cell r="BF106" t="str">
            <v>E</v>
          </cell>
          <cell r="BG106">
            <v>9</v>
          </cell>
          <cell r="BH106" t="str">
            <v>O</v>
          </cell>
          <cell r="BI106" t="str">
            <v>OMER JIBRAN</v>
          </cell>
          <cell r="BJ106" t="str">
            <v>SELECTED VENDOR OMER JIBRAN</v>
          </cell>
          <cell r="BK106">
            <v>0</v>
          </cell>
          <cell r="BL106">
            <v>4</v>
          </cell>
          <cell r="BM106">
            <v>0</v>
          </cell>
          <cell r="BN106" t="str">
            <v>O</v>
          </cell>
          <cell r="BO106" t="str">
            <v>E</v>
          </cell>
          <cell r="BP106" t="str">
            <v>O</v>
          </cell>
        </row>
        <row r="107">
          <cell r="A107">
            <v>93</v>
          </cell>
          <cell r="B107">
            <v>6</v>
          </cell>
          <cell r="C107">
            <v>416</v>
          </cell>
          <cell r="D107">
            <v>91</v>
          </cell>
          <cell r="E107" t="str">
            <v>DD323</v>
          </cell>
          <cell r="F107" t="str">
            <v>BJ-1G</v>
          </cell>
          <cell r="G107">
            <v>0</v>
          </cell>
          <cell r="H107" t="str">
            <v>5210</v>
          </cell>
          <cell r="I107" t="str">
            <v>02</v>
          </cell>
          <cell r="J107" t="str">
            <v>52197-16020</v>
          </cell>
          <cell r="K107" t="str">
            <v>BRACKET RR BUMPER SEAL RH</v>
          </cell>
          <cell r="L107" t="str">
            <v>*</v>
          </cell>
          <cell r="M107" t="str">
            <v>2</v>
          </cell>
          <cell r="N107" t="str">
            <v>2</v>
          </cell>
          <cell r="O107" t="str">
            <v>2</v>
          </cell>
          <cell r="P107" t="str">
            <v>2</v>
          </cell>
          <cell r="Q107" t="str">
            <v>2</v>
          </cell>
          <cell r="R107">
            <v>16800</v>
          </cell>
          <cell r="S107" t="str">
            <v>&lt;NEW&gt;</v>
          </cell>
          <cell r="T107" t="str">
            <v>MANDVIWALA</v>
          </cell>
          <cell r="U107">
            <v>0</v>
          </cell>
          <cell r="V107" t="str">
            <v>DAWN</v>
          </cell>
          <cell r="W107">
            <v>0</v>
          </cell>
          <cell r="X107">
            <v>0</v>
          </cell>
          <cell r="Y107">
            <v>0</v>
          </cell>
          <cell r="Z107">
            <v>0</v>
          </cell>
          <cell r="AA107">
            <v>0</v>
          </cell>
          <cell r="AB107">
            <v>0</v>
          </cell>
          <cell r="AC107">
            <v>0</v>
          </cell>
          <cell r="AD107">
            <v>0</v>
          </cell>
          <cell r="AE107">
            <v>0</v>
          </cell>
          <cell r="AF107">
            <v>0</v>
          </cell>
          <cell r="AG107">
            <v>0</v>
          </cell>
          <cell r="AH107">
            <v>0</v>
          </cell>
          <cell r="AI107">
            <v>4.64E-3</v>
          </cell>
          <cell r="AJ107" t="str">
            <v>NEW</v>
          </cell>
          <cell r="AK107" t="str">
            <v>52197-16020</v>
          </cell>
          <cell r="AL107" t="str">
            <v>4.52</v>
          </cell>
          <cell r="AM107" t="str">
            <v>49000</v>
          </cell>
          <cell r="AN107">
            <v>9.4308666666666667</v>
          </cell>
          <cell r="AO107">
            <v>1.0478740740740742</v>
          </cell>
          <cell r="AP107" t="str">
            <v>4.9</v>
          </cell>
          <cell r="AQ107" t="str">
            <v>145000</v>
          </cell>
          <cell r="AR107">
            <v>11.295666666666667</v>
          </cell>
          <cell r="AS107">
            <v>1.2550740740740742</v>
          </cell>
          <cell r="AT107" t="str">
            <v>&lt;&lt;&lt;</v>
          </cell>
          <cell r="AU107" t="str">
            <v>&lt;&lt;&lt;</v>
          </cell>
          <cell r="AV107" t="str">
            <v>&lt;&lt;&lt;</v>
          </cell>
          <cell r="AW107" t="str">
            <v>&lt;&lt;&lt;</v>
          </cell>
          <cell r="AX107" t="str">
            <v>&lt;&lt;&lt;</v>
          </cell>
          <cell r="AY107" t="str">
            <v>&lt;&lt;&lt;</v>
          </cell>
          <cell r="AZ107" t="str">
            <v>E</v>
          </cell>
          <cell r="BA107" t="str">
            <v>O</v>
          </cell>
          <cell r="BB107" t="str">
            <v>O</v>
          </cell>
          <cell r="BC107" t="str">
            <v>MANDVIWALA</v>
          </cell>
          <cell r="BD107" t="str">
            <v>SELECTED VENDOR MANDVIWALA</v>
          </cell>
          <cell r="BE107">
            <v>0</v>
          </cell>
          <cell r="BF107" t="str">
            <v>E</v>
          </cell>
          <cell r="BG107">
            <v>3</v>
          </cell>
          <cell r="BH107" t="str">
            <v>O</v>
          </cell>
          <cell r="BI107" t="str">
            <v>G.I.</v>
          </cell>
          <cell r="BJ107" t="str">
            <v>SELECTED VENDOR G.I.</v>
          </cell>
          <cell r="BK107">
            <v>0</v>
          </cell>
          <cell r="BL107">
            <v>0</v>
          </cell>
          <cell r="BM107">
            <v>0</v>
          </cell>
          <cell r="BN107" t="str">
            <v>O</v>
          </cell>
          <cell r="BO107" t="str">
            <v>E</v>
          </cell>
          <cell r="BP107" t="str">
            <v>O</v>
          </cell>
        </row>
        <row r="108">
          <cell r="A108">
            <v>94</v>
          </cell>
          <cell r="B108">
            <v>37</v>
          </cell>
          <cell r="C108">
            <v>107</v>
          </cell>
          <cell r="D108">
            <v>92</v>
          </cell>
          <cell r="E108" t="str">
            <v>DD323</v>
          </cell>
          <cell r="F108" t="str">
            <v>BJ-1G</v>
          </cell>
          <cell r="G108">
            <v>0</v>
          </cell>
          <cell r="H108" t="str">
            <v>5310</v>
          </cell>
          <cell r="I108" t="str">
            <v>01</v>
          </cell>
          <cell r="J108" t="str">
            <v>53111-140W0</v>
          </cell>
          <cell r="K108" t="str">
            <v>GRILLE S/A RADIATOR</v>
          </cell>
          <cell r="L108">
            <v>0</v>
          </cell>
          <cell r="M108">
            <v>1</v>
          </cell>
          <cell r="N108" t="str">
            <v>1</v>
          </cell>
          <cell r="O108">
            <v>1</v>
          </cell>
          <cell r="P108">
            <v>1</v>
          </cell>
          <cell r="Q108" t="str">
            <v>1</v>
          </cell>
          <cell r="R108">
            <v>8400</v>
          </cell>
          <cell r="S108" t="str">
            <v>OMAR JIBRAN</v>
          </cell>
          <cell r="T108" t="str">
            <v>OMAR JIBRAN</v>
          </cell>
          <cell r="U108">
            <v>0</v>
          </cell>
          <cell r="V108" t="str">
            <v>MANDVIWALA</v>
          </cell>
          <cell r="W108">
            <v>0</v>
          </cell>
          <cell r="X108">
            <v>0</v>
          </cell>
          <cell r="Y108">
            <v>0</v>
          </cell>
          <cell r="Z108">
            <v>0</v>
          </cell>
          <cell r="AA108">
            <v>0</v>
          </cell>
          <cell r="AB108">
            <v>0</v>
          </cell>
          <cell r="AC108" t="str">
            <v>No need paint diff. Only, If body colour painting In-House</v>
          </cell>
          <cell r="AD108">
            <v>0</v>
          </cell>
          <cell r="AE108">
            <v>0</v>
          </cell>
          <cell r="AF108">
            <v>0</v>
          </cell>
          <cell r="AG108">
            <v>0</v>
          </cell>
          <cell r="AH108">
            <v>0</v>
          </cell>
          <cell r="AI108">
            <v>6.8349999999999994E-2</v>
          </cell>
          <cell r="AJ108" t="str">
            <v>P4-2</v>
          </cell>
          <cell r="AK108" t="str">
            <v>53111-140W0</v>
          </cell>
          <cell r="AL108" t="str">
            <v>159.3</v>
          </cell>
          <cell r="AM108" t="str">
            <v>2401300</v>
          </cell>
          <cell r="AN108">
            <v>368.25833333333333</v>
          </cell>
          <cell r="AO108">
            <v>0.26173300165837476</v>
          </cell>
          <cell r="AP108" t="str">
            <v>&lt;&lt;&lt;</v>
          </cell>
          <cell r="AQ108" t="str">
            <v>&lt;&lt;&lt;</v>
          </cell>
          <cell r="AR108" t="str">
            <v>&lt;&lt;&lt;</v>
          </cell>
          <cell r="AS108" t="str">
            <v>&lt;&lt;&lt;</v>
          </cell>
          <cell r="AT108" t="str">
            <v>&lt;&lt;&lt;</v>
          </cell>
          <cell r="AU108" t="str">
            <v>&lt;&lt;&lt;</v>
          </cell>
          <cell r="AV108" t="str">
            <v>&lt;&lt;&lt;</v>
          </cell>
          <cell r="AW108" t="str">
            <v>&lt;&lt;&lt;</v>
          </cell>
          <cell r="AX108" t="str">
            <v>&lt;&lt;&lt;</v>
          </cell>
          <cell r="AY108" t="str">
            <v>&lt;&lt;&lt;</v>
          </cell>
          <cell r="AZ108" t="str">
            <v>E</v>
          </cell>
          <cell r="BA108" t="str">
            <v>O</v>
          </cell>
          <cell r="BB108" t="str">
            <v>O</v>
          </cell>
          <cell r="BC108" t="str">
            <v>OMER JIBRAN</v>
          </cell>
          <cell r="BD108" t="str">
            <v>SELECTED VENDOR OMER JIBRAN</v>
          </cell>
          <cell r="BE108">
            <v>0</v>
          </cell>
          <cell r="BF108" t="str">
            <v>E</v>
          </cell>
          <cell r="BG108">
            <v>4</v>
          </cell>
          <cell r="BH108" t="str">
            <v>O</v>
          </cell>
          <cell r="BI108" t="str">
            <v>OMER JIBRAN</v>
          </cell>
          <cell r="BJ108" t="str">
            <v>SELECTED VENDOR OMER JIBRAN</v>
          </cell>
          <cell r="BK108">
            <v>0</v>
          </cell>
          <cell r="BL108">
            <v>4</v>
          </cell>
          <cell r="BM108">
            <v>0</v>
          </cell>
          <cell r="BN108" t="str">
            <v>O</v>
          </cell>
          <cell r="BO108" t="str">
            <v>E</v>
          </cell>
          <cell r="BP108" t="str">
            <v>O</v>
          </cell>
        </row>
        <row r="109">
          <cell r="A109">
            <v>95</v>
          </cell>
          <cell r="B109">
            <v>110</v>
          </cell>
          <cell r="C109">
            <v>526</v>
          </cell>
          <cell r="D109">
            <v>93</v>
          </cell>
          <cell r="E109" t="str">
            <v>DD323</v>
          </cell>
          <cell r="F109" t="str">
            <v>BJ-1G</v>
          </cell>
          <cell r="G109">
            <v>0</v>
          </cell>
          <cell r="H109" t="str">
            <v>7531</v>
          </cell>
          <cell r="I109" t="str">
            <v>01</v>
          </cell>
          <cell r="J109" t="str">
            <v>75431-140N0</v>
          </cell>
          <cell r="K109" t="str">
            <v>EMBLUM, SYMBOL</v>
          </cell>
          <cell r="L109" t="str">
            <v>*</v>
          </cell>
          <cell r="M109">
            <v>1</v>
          </cell>
          <cell r="N109" t="str">
            <v>1</v>
          </cell>
          <cell r="O109">
            <v>1</v>
          </cell>
          <cell r="P109">
            <v>1</v>
          </cell>
          <cell r="Q109" t="str">
            <v>1</v>
          </cell>
          <cell r="R109">
            <v>8400</v>
          </cell>
          <cell r="S109" t="str">
            <v>OMAR JIBRAN</v>
          </cell>
          <cell r="T109" t="str">
            <v>G. I.</v>
          </cell>
          <cell r="U109">
            <v>0</v>
          </cell>
          <cell r="V109" t="str">
            <v>MANDVIWALA</v>
          </cell>
          <cell r="W109">
            <v>0</v>
          </cell>
          <cell r="X109">
            <v>0</v>
          </cell>
          <cell r="Y109">
            <v>0</v>
          </cell>
          <cell r="Z109">
            <v>0</v>
          </cell>
          <cell r="AA109">
            <v>0</v>
          </cell>
          <cell r="AB109">
            <v>0</v>
          </cell>
          <cell r="AC109">
            <v>0</v>
          </cell>
          <cell r="AD109">
            <v>0</v>
          </cell>
          <cell r="AE109">
            <v>0</v>
          </cell>
          <cell r="AF109">
            <v>0</v>
          </cell>
          <cell r="AG109">
            <v>0</v>
          </cell>
          <cell r="AH109">
            <v>0</v>
          </cell>
          <cell r="AI109">
            <v>0.3</v>
          </cell>
          <cell r="AJ109" t="str">
            <v>P5-1</v>
          </cell>
          <cell r="AK109" t="str">
            <v>75431-140N0</v>
          </cell>
          <cell r="AL109">
            <v>305</v>
          </cell>
          <cell r="AM109">
            <v>560000</v>
          </cell>
          <cell r="AN109">
            <v>610.86666666666667</v>
          </cell>
          <cell r="AO109">
            <v>4.0724444444444448</v>
          </cell>
          <cell r="AP109" t="str">
            <v>&lt;&lt;&lt;</v>
          </cell>
          <cell r="AQ109" t="str">
            <v>&lt;&lt;&lt;</v>
          </cell>
          <cell r="AR109" t="str">
            <v>&lt;&lt;&lt;</v>
          </cell>
          <cell r="AS109" t="str">
            <v>&lt;&lt;&lt;</v>
          </cell>
          <cell r="AT109" t="str">
            <v>&lt;&lt;&lt;</v>
          </cell>
          <cell r="AU109" t="str">
            <v>&lt;&lt;&lt;</v>
          </cell>
          <cell r="AV109" t="str">
            <v>&lt;&lt;&lt;</v>
          </cell>
          <cell r="AW109" t="str">
            <v>&lt;&lt;&lt;</v>
          </cell>
          <cell r="AX109" t="str">
            <v>&lt;&lt;&lt;</v>
          </cell>
          <cell r="AY109" t="str">
            <v>&lt;&lt;&lt;</v>
          </cell>
          <cell r="AZ109" t="str">
            <v>E</v>
          </cell>
          <cell r="BA109" t="str">
            <v>O</v>
          </cell>
          <cell r="BB109" t="str">
            <v>O</v>
          </cell>
          <cell r="BC109" t="str">
            <v>G.I.</v>
          </cell>
          <cell r="BD109" t="str">
            <v>SELECTED VENDOR G.I.</v>
          </cell>
          <cell r="BE109">
            <v>0</v>
          </cell>
          <cell r="BF109" t="str">
            <v>E</v>
          </cell>
          <cell r="BG109" t="str">
            <v>O</v>
          </cell>
          <cell r="BH109" t="str">
            <v>O</v>
          </cell>
          <cell r="BI109" t="str">
            <v>OMER JIBRAN</v>
          </cell>
          <cell r="BJ109" t="str">
            <v>SELECTED VENDOR OMER JIBRAN</v>
          </cell>
          <cell r="BK109">
            <v>0</v>
          </cell>
          <cell r="BL109">
            <v>4</v>
          </cell>
          <cell r="BM109">
            <v>0</v>
          </cell>
          <cell r="BN109" t="str">
            <v>O</v>
          </cell>
          <cell r="BO109" t="str">
            <v>E</v>
          </cell>
          <cell r="BP109" t="str">
            <v>O</v>
          </cell>
        </row>
        <row r="110">
          <cell r="A110">
            <v>96</v>
          </cell>
          <cell r="B110">
            <v>51</v>
          </cell>
          <cell r="C110">
            <v>150</v>
          </cell>
          <cell r="D110">
            <v>94</v>
          </cell>
          <cell r="E110" t="str">
            <v>DD323</v>
          </cell>
          <cell r="F110" t="str">
            <v>BJ-1G</v>
          </cell>
          <cell r="G110">
            <v>0</v>
          </cell>
          <cell r="H110" t="str">
            <v>7680</v>
          </cell>
          <cell r="I110" t="str">
            <v>01</v>
          </cell>
          <cell r="J110" t="str">
            <v>76801-140N0</v>
          </cell>
          <cell r="K110" t="str">
            <v>GARNISH S/A LUGG COMPT DOOR OUTS</v>
          </cell>
          <cell r="L110">
            <v>0</v>
          </cell>
          <cell r="M110">
            <v>1</v>
          </cell>
          <cell r="N110" t="str">
            <v>1</v>
          </cell>
          <cell r="O110">
            <v>1</v>
          </cell>
          <cell r="P110">
            <v>1</v>
          </cell>
          <cell r="Q110" t="str">
            <v>1</v>
          </cell>
          <cell r="R110">
            <v>3000</v>
          </cell>
          <cell r="S110" t="str">
            <v>OMAR JIBRAN</v>
          </cell>
          <cell r="T110" t="str">
            <v>OMAR JIBRAN</v>
          </cell>
          <cell r="U110">
            <v>0</v>
          </cell>
          <cell r="V110" t="str">
            <v>MANDVIWALA</v>
          </cell>
          <cell r="W110">
            <v>0</v>
          </cell>
          <cell r="X110">
            <v>0</v>
          </cell>
          <cell r="Y110">
            <v>0</v>
          </cell>
          <cell r="Z110">
            <v>0</v>
          </cell>
          <cell r="AA110">
            <v>0</v>
          </cell>
          <cell r="AB110">
            <v>0</v>
          </cell>
          <cell r="AC110" t="str">
            <v>No need paint diff. Only, If body colour painting In-House</v>
          </cell>
          <cell r="AD110">
            <v>0</v>
          </cell>
          <cell r="AE110">
            <v>0</v>
          </cell>
          <cell r="AF110">
            <v>0</v>
          </cell>
          <cell r="AG110">
            <v>0</v>
          </cell>
          <cell r="AH110">
            <v>0</v>
          </cell>
          <cell r="AI110">
            <v>0.16614000000000001</v>
          </cell>
          <cell r="AJ110" t="str">
            <v>P5-1</v>
          </cell>
          <cell r="AK110" t="str">
            <v>76801-140N0</v>
          </cell>
          <cell r="AL110" t="str">
            <v>95参考</v>
          </cell>
          <cell r="AM110" t="str">
            <v>95参考</v>
          </cell>
          <cell r="AN110" t="str">
            <v>95参考</v>
          </cell>
          <cell r="AO110" t="str">
            <v>95参考</v>
          </cell>
          <cell r="AP110" t="str">
            <v>95参考</v>
          </cell>
          <cell r="AQ110" t="str">
            <v>95参考</v>
          </cell>
          <cell r="AR110" t="str">
            <v>95参考</v>
          </cell>
          <cell r="AS110" t="str">
            <v>95参考</v>
          </cell>
          <cell r="AT110" t="str">
            <v>&lt;&lt;&lt;</v>
          </cell>
          <cell r="AU110" t="str">
            <v>&lt;&lt;&lt;</v>
          </cell>
          <cell r="AV110" t="str">
            <v>&lt;&lt;&lt;</v>
          </cell>
          <cell r="AW110" t="str">
            <v>&lt;&lt;&lt;</v>
          </cell>
          <cell r="AX110" t="str">
            <v>&lt;&lt;&lt;</v>
          </cell>
          <cell r="AY110" t="str">
            <v>&lt;&lt;&lt;</v>
          </cell>
          <cell r="AZ110" t="str">
            <v>E</v>
          </cell>
          <cell r="BA110" t="str">
            <v>O</v>
          </cell>
          <cell r="BB110" t="str">
            <v>O</v>
          </cell>
          <cell r="BC110" t="str">
            <v>OMER JIBRAN</v>
          </cell>
          <cell r="BD110" t="str">
            <v>SELECTED VENDOR OMER JIBRAN</v>
          </cell>
          <cell r="BE110">
            <v>0</v>
          </cell>
          <cell r="BF110" t="str">
            <v>E</v>
          </cell>
          <cell r="BG110">
            <v>4</v>
          </cell>
          <cell r="BH110" t="str">
            <v>-</v>
          </cell>
          <cell r="BI110" t="str">
            <v>[X]</v>
          </cell>
          <cell r="BJ110" t="str">
            <v>DROPPED</v>
          </cell>
          <cell r="BK110">
            <v>0</v>
          </cell>
          <cell r="BL110">
            <v>0</v>
          </cell>
          <cell r="BM110">
            <v>0</v>
          </cell>
          <cell r="BN110" t="str">
            <v>-</v>
          </cell>
          <cell r="BO110" t="str">
            <v>E</v>
          </cell>
          <cell r="BP110" t="str">
            <v>X</v>
          </cell>
        </row>
        <row r="111">
          <cell r="A111">
            <v>97</v>
          </cell>
          <cell r="B111">
            <v>50</v>
          </cell>
          <cell r="C111">
            <v>150</v>
          </cell>
          <cell r="D111">
            <v>95</v>
          </cell>
          <cell r="E111" t="str">
            <v>DD323</v>
          </cell>
          <cell r="F111" t="str">
            <v>BJ-1G</v>
          </cell>
          <cell r="G111">
            <v>0</v>
          </cell>
          <cell r="H111" t="str">
            <v>7680</v>
          </cell>
          <cell r="I111" t="str">
            <v>01</v>
          </cell>
          <cell r="J111" t="str">
            <v>76801-140N1</v>
          </cell>
          <cell r="K111" t="str">
            <v>GARNISH S/A LUGG COMPT DOOR OUTS</v>
          </cell>
          <cell r="L111" t="str">
            <v>*</v>
          </cell>
          <cell r="M111">
            <v>1</v>
          </cell>
          <cell r="N111" t="str">
            <v>1</v>
          </cell>
          <cell r="O111">
            <v>1</v>
          </cell>
          <cell r="P111">
            <v>1</v>
          </cell>
          <cell r="Q111" t="str">
            <v>1</v>
          </cell>
          <cell r="R111">
            <v>5400</v>
          </cell>
          <cell r="S111" t="str">
            <v>OMAR JIBRAN</v>
          </cell>
          <cell r="T111" t="str">
            <v>OMAR JIBRAN</v>
          </cell>
          <cell r="U111">
            <v>0</v>
          </cell>
          <cell r="V111" t="str">
            <v>MANDVIWALA</v>
          </cell>
          <cell r="W111">
            <v>0</v>
          </cell>
          <cell r="X111">
            <v>0</v>
          </cell>
          <cell r="Y111">
            <v>0</v>
          </cell>
          <cell r="Z111">
            <v>0</v>
          </cell>
          <cell r="AA111">
            <v>0</v>
          </cell>
          <cell r="AB111">
            <v>0</v>
          </cell>
          <cell r="AC111" t="str">
            <v>At this stage receipt of quotation from TTC is not possible.</v>
          </cell>
          <cell r="AD111">
            <v>0</v>
          </cell>
          <cell r="AE111">
            <v>0</v>
          </cell>
          <cell r="AF111">
            <v>0</v>
          </cell>
          <cell r="AG111">
            <v>0</v>
          </cell>
          <cell r="AH111">
            <v>0</v>
          </cell>
          <cell r="AI111">
            <v>0.16614000000000001</v>
          </cell>
          <cell r="AJ111" t="str">
            <v>P5-1</v>
          </cell>
          <cell r="AK111" t="str">
            <v>76801-140N1</v>
          </cell>
          <cell r="AL111" t="str">
            <v>43.85</v>
          </cell>
          <cell r="AM111" t="str">
            <v>2141700</v>
          </cell>
          <cell r="AN111">
            <v>163.6817777777778</v>
          </cell>
          <cell r="AO111">
            <v>0.22119159159159163</v>
          </cell>
          <cell r="AP111" t="str">
            <v>337.10</v>
          </cell>
          <cell r="AQ111" t="str">
            <v>3894000</v>
          </cell>
          <cell r="AR111">
            <v>802.05377777777778</v>
          </cell>
          <cell r="AS111">
            <v>1.0838564564564566</v>
          </cell>
          <cell r="AT111" t="str">
            <v>&lt;&lt;&lt;</v>
          </cell>
          <cell r="AU111" t="str">
            <v>&lt;&lt;&lt;</v>
          </cell>
          <cell r="AV111" t="str">
            <v>&lt;&lt;&lt;</v>
          </cell>
          <cell r="AW111" t="str">
            <v>&lt;&lt;&lt;</v>
          </cell>
          <cell r="AX111" t="str">
            <v>&lt;&lt;&lt;</v>
          </cell>
          <cell r="AY111" t="str">
            <v>&lt;&lt;&lt;</v>
          </cell>
          <cell r="AZ111" t="str">
            <v>E</v>
          </cell>
          <cell r="BA111" t="str">
            <v>O</v>
          </cell>
          <cell r="BB111" t="str">
            <v>O</v>
          </cell>
          <cell r="BC111" t="str">
            <v>OMER JIBRAN</v>
          </cell>
          <cell r="BD111" t="str">
            <v>SELECTED VENDOR OMER JIBRAN</v>
          </cell>
          <cell r="BE111">
            <v>0</v>
          </cell>
          <cell r="BF111" t="str">
            <v>E</v>
          </cell>
          <cell r="BG111">
            <v>4</v>
          </cell>
          <cell r="BH111" t="str">
            <v>-</v>
          </cell>
          <cell r="BI111" t="str">
            <v>[X]</v>
          </cell>
          <cell r="BJ111" t="str">
            <v>DROPPED</v>
          </cell>
          <cell r="BK111">
            <v>0</v>
          </cell>
          <cell r="BL111">
            <v>0</v>
          </cell>
          <cell r="BM111">
            <v>0</v>
          </cell>
          <cell r="BN111" t="str">
            <v>-</v>
          </cell>
          <cell r="BO111" t="str">
            <v>E</v>
          </cell>
          <cell r="BP111" t="str">
            <v>X</v>
          </cell>
        </row>
        <row r="112">
          <cell r="A112">
            <v>98</v>
          </cell>
          <cell r="B112">
            <v>83</v>
          </cell>
          <cell r="C112">
            <v>343</v>
          </cell>
          <cell r="D112">
            <v>96</v>
          </cell>
          <cell r="E112" t="str">
            <v>DD323</v>
          </cell>
          <cell r="F112" t="str">
            <v>BJ-1G</v>
          </cell>
          <cell r="G112">
            <v>0</v>
          </cell>
          <cell r="H112" t="str">
            <v>8110</v>
          </cell>
          <cell r="I112" t="str">
            <v>01</v>
          </cell>
          <cell r="J112" t="str">
            <v>81110-140W0</v>
          </cell>
          <cell r="K112" t="str">
            <v>HEADLAMP ASSY,RH</v>
          </cell>
          <cell r="L112" t="str">
            <v>*</v>
          </cell>
          <cell r="M112">
            <v>1</v>
          </cell>
          <cell r="N112" t="str">
            <v>1</v>
          </cell>
          <cell r="O112">
            <v>1</v>
          </cell>
          <cell r="P112">
            <v>1</v>
          </cell>
          <cell r="Q112" t="str">
            <v>1</v>
          </cell>
          <cell r="R112">
            <v>8400</v>
          </cell>
          <cell r="S112" t="str">
            <v>TECNO</v>
          </cell>
          <cell r="T112" t="str">
            <v>TECNO</v>
          </cell>
          <cell r="U112">
            <v>0</v>
          </cell>
          <cell r="V112" t="str">
            <v>MANDVIWALA</v>
          </cell>
          <cell r="W112">
            <v>0</v>
          </cell>
          <cell r="X112" t="str">
            <v>AVT</v>
          </cell>
          <cell r="Y112">
            <v>0</v>
          </cell>
          <cell r="Z112">
            <v>0</v>
          </cell>
          <cell r="AA112">
            <v>0</v>
          </cell>
          <cell r="AB112">
            <v>0</v>
          </cell>
          <cell r="AC112" t="str">
            <v>At this stage receipt of quotation from TTC is not possible.</v>
          </cell>
          <cell r="AD112">
            <v>0</v>
          </cell>
          <cell r="AE112">
            <v>0</v>
          </cell>
          <cell r="AF112">
            <v>0</v>
          </cell>
          <cell r="AG112">
            <v>0</v>
          </cell>
          <cell r="AH112">
            <v>0</v>
          </cell>
          <cell r="AI112">
            <v>0.42132999999999998</v>
          </cell>
          <cell r="AJ112" t="str">
            <v>P7-4</v>
          </cell>
          <cell r="AK112" t="str">
            <v>81110-140W0</v>
          </cell>
          <cell r="AL112" t="str">
            <v>-</v>
          </cell>
          <cell r="AM112" t="str">
            <v>Regret</v>
          </cell>
          <cell r="AN112">
            <v>0</v>
          </cell>
          <cell r="AO112">
            <v>0</v>
          </cell>
          <cell r="AP112" t="str">
            <v>&lt;&lt;&lt;</v>
          </cell>
          <cell r="AQ112" t="str">
            <v>&lt;&lt;&lt;</v>
          </cell>
          <cell r="AR112" t="str">
            <v>&lt;&lt;&lt;</v>
          </cell>
          <cell r="AS112" t="str">
            <v>&lt;&lt;&lt;</v>
          </cell>
          <cell r="AT112" t="str">
            <v>&lt;&lt;&lt;</v>
          </cell>
          <cell r="AU112" t="str">
            <v>&lt;&lt;&lt;</v>
          </cell>
          <cell r="AV112" t="str">
            <v>&lt;&lt;&lt;</v>
          </cell>
          <cell r="AW112" t="str">
            <v>&lt;&lt;&lt;</v>
          </cell>
          <cell r="AX112" t="str">
            <v>3.51</v>
          </cell>
          <cell r="AY112" t="str">
            <v>80000</v>
          </cell>
          <cell r="AZ112" t="str">
            <v>E</v>
          </cell>
          <cell r="BA112" t="str">
            <v>X</v>
          </cell>
          <cell r="BB112" t="str">
            <v>-</v>
          </cell>
          <cell r="BC112" t="str">
            <v>[X]</v>
          </cell>
          <cell r="BD112" t="str">
            <v>DROPPED</v>
          </cell>
          <cell r="BE112">
            <v>0</v>
          </cell>
          <cell r="BF112" t="str">
            <v>E</v>
          </cell>
          <cell r="BG112" t="str">
            <v>O</v>
          </cell>
          <cell r="BH112" t="str">
            <v>O</v>
          </cell>
          <cell r="BI112" t="str">
            <v>MANDVIWALA</v>
          </cell>
          <cell r="BJ112" t="str">
            <v>SELECTED VENDOR MANDVIWALA</v>
          </cell>
          <cell r="BK112">
            <v>0</v>
          </cell>
          <cell r="BL112">
            <v>3</v>
          </cell>
          <cell r="BM112">
            <v>0</v>
          </cell>
          <cell r="BN112" t="str">
            <v>O</v>
          </cell>
          <cell r="BO112" t="str">
            <v>E</v>
          </cell>
          <cell r="BP112" t="str">
            <v>O</v>
          </cell>
        </row>
        <row r="113">
          <cell r="A113">
            <v>99</v>
          </cell>
          <cell r="B113">
            <v>84</v>
          </cell>
          <cell r="C113">
            <v>344</v>
          </cell>
          <cell r="D113">
            <v>97</v>
          </cell>
          <cell r="E113" t="str">
            <v>DD323</v>
          </cell>
          <cell r="F113" t="str">
            <v>BJ-1G</v>
          </cell>
          <cell r="G113">
            <v>0</v>
          </cell>
          <cell r="H113" t="str">
            <v>8110</v>
          </cell>
          <cell r="I113" t="str">
            <v>01</v>
          </cell>
          <cell r="J113" t="str">
            <v>81150-140W0</v>
          </cell>
          <cell r="K113" t="str">
            <v>HEADLAMP ASSY,LH</v>
          </cell>
          <cell r="L113">
            <v>0</v>
          </cell>
          <cell r="M113">
            <v>1</v>
          </cell>
          <cell r="N113" t="str">
            <v>1</v>
          </cell>
          <cell r="O113">
            <v>1</v>
          </cell>
          <cell r="P113">
            <v>1</v>
          </cell>
          <cell r="Q113" t="str">
            <v>1</v>
          </cell>
          <cell r="R113">
            <v>8400</v>
          </cell>
          <cell r="S113" t="str">
            <v>TECNO</v>
          </cell>
          <cell r="T113" t="str">
            <v>TECNO</v>
          </cell>
          <cell r="U113">
            <v>0</v>
          </cell>
          <cell r="V113">
            <v>0</v>
          </cell>
          <cell r="W113">
            <v>0</v>
          </cell>
          <cell r="X113">
            <v>0</v>
          </cell>
          <cell r="Y113">
            <v>0</v>
          </cell>
          <cell r="Z113">
            <v>0</v>
          </cell>
          <cell r="AA113">
            <v>0</v>
          </cell>
          <cell r="AB113">
            <v>0</v>
          </cell>
          <cell r="AC113" t="str">
            <v>At this stage receipt of quotation from TTC is not possible.</v>
          </cell>
          <cell r="AD113">
            <v>0</v>
          </cell>
          <cell r="AE113">
            <v>0</v>
          </cell>
          <cell r="AF113">
            <v>0</v>
          </cell>
          <cell r="AG113">
            <v>0</v>
          </cell>
          <cell r="AH113">
            <v>0</v>
          </cell>
          <cell r="AI113">
            <v>0.42132999999999998</v>
          </cell>
          <cell r="AJ113" t="str">
            <v>P7-4</v>
          </cell>
          <cell r="AK113" t="str">
            <v>81150-140W0</v>
          </cell>
          <cell r="AL113">
            <v>0</v>
          </cell>
          <cell r="AM113">
            <v>0</v>
          </cell>
          <cell r="AN113">
            <v>0</v>
          </cell>
          <cell r="AO113">
            <v>0</v>
          </cell>
          <cell r="AP113" t="str">
            <v>&lt;&lt;&lt;</v>
          </cell>
          <cell r="AQ113" t="str">
            <v>&lt;&lt;&lt;</v>
          </cell>
          <cell r="AR113" t="str">
            <v>&lt;&lt;&lt;</v>
          </cell>
          <cell r="AS113" t="str">
            <v>&lt;&lt;&lt;</v>
          </cell>
          <cell r="AT113" t="str">
            <v>&lt;&lt;&lt;</v>
          </cell>
          <cell r="AU113" t="str">
            <v>&lt;&lt;&lt;</v>
          </cell>
          <cell r="AV113" t="str">
            <v>&lt;&lt;&lt;</v>
          </cell>
          <cell r="AW113" t="str">
            <v>&lt;&lt;&lt;</v>
          </cell>
          <cell r="AX113" t="str">
            <v>&lt;&lt;&lt;</v>
          </cell>
          <cell r="AY113" t="str">
            <v>&lt;&lt;&lt;</v>
          </cell>
          <cell r="AZ113" t="str">
            <v>E</v>
          </cell>
          <cell r="BA113" t="str">
            <v>X</v>
          </cell>
          <cell r="BB113" t="str">
            <v>-</v>
          </cell>
          <cell r="BC113" t="str">
            <v>[X]</v>
          </cell>
          <cell r="BD113" t="str">
            <v>DROPPED</v>
          </cell>
          <cell r="BE113">
            <v>0</v>
          </cell>
          <cell r="BF113" t="str">
            <v>E</v>
          </cell>
          <cell r="BG113" t="str">
            <v>X</v>
          </cell>
          <cell r="BH113" t="str">
            <v>-</v>
          </cell>
          <cell r="BI113" t="str">
            <v>[X]</v>
          </cell>
          <cell r="BJ113" t="str">
            <v>DROPPED</v>
          </cell>
          <cell r="BK113">
            <v>0</v>
          </cell>
          <cell r="BL113">
            <v>0</v>
          </cell>
          <cell r="BM113">
            <v>0</v>
          </cell>
          <cell r="BN113" t="str">
            <v>-</v>
          </cell>
          <cell r="BO113" t="str">
            <v>E</v>
          </cell>
          <cell r="BP113" t="str">
            <v>X</v>
          </cell>
        </row>
        <row r="114">
          <cell r="A114">
            <v>100</v>
          </cell>
          <cell r="B114">
            <v>7</v>
          </cell>
          <cell r="C114">
            <v>443</v>
          </cell>
          <cell r="D114">
            <v>98</v>
          </cell>
          <cell r="E114" t="str">
            <v>DD323</v>
          </cell>
          <cell r="F114" t="str">
            <v>BJ-1G</v>
          </cell>
          <cell r="G114">
            <v>0</v>
          </cell>
          <cell r="H114" t="str">
            <v>8150</v>
          </cell>
          <cell r="I114" t="str">
            <v>01</v>
          </cell>
          <cell r="J114" t="str">
            <v>81496-12010</v>
          </cell>
          <cell r="K114" t="str">
            <v>GUIDE, RR COMBINATION LAMP</v>
          </cell>
          <cell r="L114" t="str">
            <v>*</v>
          </cell>
          <cell r="M114" t="str">
            <v>2</v>
          </cell>
          <cell r="N114" t="str">
            <v>2</v>
          </cell>
          <cell r="O114" t="str">
            <v>2</v>
          </cell>
          <cell r="P114" t="str">
            <v>2</v>
          </cell>
          <cell r="Q114" t="str">
            <v>2</v>
          </cell>
          <cell r="R114">
            <v>16800</v>
          </cell>
          <cell r="S114" t="str">
            <v>&lt;NEW&gt;</v>
          </cell>
          <cell r="T114" t="str">
            <v>PAK POLYMER</v>
          </cell>
          <cell r="U114">
            <v>0</v>
          </cell>
          <cell r="V114" t="str">
            <v>MANDVIWALA</v>
          </cell>
          <cell r="W114">
            <v>0</v>
          </cell>
          <cell r="X114" t="str">
            <v>AVT</v>
          </cell>
          <cell r="Y114">
            <v>0</v>
          </cell>
          <cell r="Z114">
            <v>0</v>
          </cell>
          <cell r="AA114">
            <v>0</v>
          </cell>
          <cell r="AB114">
            <v>0</v>
          </cell>
          <cell r="AC114" t="str">
            <v>Pak Polymer regretted</v>
          </cell>
          <cell r="AD114">
            <v>0</v>
          </cell>
          <cell r="AE114">
            <v>0</v>
          </cell>
          <cell r="AF114">
            <v>0</v>
          </cell>
          <cell r="AG114">
            <v>0</v>
          </cell>
          <cell r="AH114">
            <v>0</v>
          </cell>
          <cell r="AI114">
            <v>2.8172208333333334E-2</v>
          </cell>
          <cell r="AJ114" t="str">
            <v>NEW</v>
          </cell>
          <cell r="AK114" t="str">
            <v>81496-12010</v>
          </cell>
          <cell r="AL114" t="str">
            <v>-</v>
          </cell>
          <cell r="AM114" t="str">
            <v>Regret</v>
          </cell>
          <cell r="AN114" t="str">
            <v>Regret</v>
          </cell>
          <cell r="AO114" t="str">
            <v>Regret</v>
          </cell>
          <cell r="AP114" t="str">
            <v>0.302</v>
          </cell>
          <cell r="AQ114" t="str">
            <v>15000</v>
          </cell>
          <cell r="AR114">
            <v>0.76692000000000005</v>
          </cell>
          <cell r="AS114">
            <v>0.13944000000000001</v>
          </cell>
          <cell r="AT114" t="str">
            <v>3.51</v>
          </cell>
          <cell r="AU114" t="str">
            <v>80000</v>
          </cell>
          <cell r="AV114">
            <v>7.8129333333333326</v>
          </cell>
          <cell r="AW114">
            <v>1.4205333333333332</v>
          </cell>
          <cell r="AX114" t="str">
            <v>&lt;&lt;&lt;</v>
          </cell>
          <cell r="AY114" t="str">
            <v>&lt;&lt;&lt;</v>
          </cell>
          <cell r="AZ114" t="str">
            <v>E</v>
          </cell>
          <cell r="BA114" t="str">
            <v>O</v>
          </cell>
          <cell r="BB114" t="str">
            <v>O</v>
          </cell>
          <cell r="BC114" t="str">
            <v>MANDVIWALA</v>
          </cell>
          <cell r="BD114" t="str">
            <v>SELECTED VENDOR MANDVIWALA</v>
          </cell>
          <cell r="BE114">
            <v>0</v>
          </cell>
          <cell r="BF114" t="str">
            <v>E</v>
          </cell>
          <cell r="BG114">
            <v>3</v>
          </cell>
          <cell r="BH114" t="str">
            <v>-</v>
          </cell>
          <cell r="BI114" t="str">
            <v>[X]</v>
          </cell>
          <cell r="BJ114" t="str">
            <v>DROPPED</v>
          </cell>
          <cell r="BK114">
            <v>0</v>
          </cell>
          <cell r="BL114">
            <v>0</v>
          </cell>
          <cell r="BM114">
            <v>0</v>
          </cell>
          <cell r="BN114" t="str">
            <v>-</v>
          </cell>
          <cell r="BO114" t="str">
            <v>E</v>
          </cell>
          <cell r="BP114" t="str">
            <v>X</v>
          </cell>
        </row>
        <row r="115">
          <cell r="A115">
            <v>101</v>
          </cell>
          <cell r="B115">
            <v>99</v>
          </cell>
          <cell r="C115">
            <v>505</v>
          </cell>
          <cell r="D115">
            <v>99</v>
          </cell>
          <cell r="E115" t="str">
            <v>DD323</v>
          </cell>
          <cell r="F115" t="str">
            <v>BJ-1G</v>
          </cell>
          <cell r="G115">
            <v>0</v>
          </cell>
          <cell r="H115" t="str">
            <v>8150</v>
          </cell>
          <cell r="I115" t="str">
            <v>01</v>
          </cell>
          <cell r="J115" t="str">
            <v>81550-140W0</v>
          </cell>
          <cell r="K115" t="str">
            <v>LAMP ASSY,RR COMBINATION,RH</v>
          </cell>
          <cell r="L115">
            <v>0</v>
          </cell>
          <cell r="M115">
            <v>1</v>
          </cell>
          <cell r="N115" t="str">
            <v>1</v>
          </cell>
          <cell r="O115">
            <v>1</v>
          </cell>
          <cell r="P115">
            <v>1</v>
          </cell>
          <cell r="Q115" t="str">
            <v>1</v>
          </cell>
          <cell r="R115">
            <v>8400</v>
          </cell>
          <cell r="S115" t="str">
            <v>&lt;NEW&gt;</v>
          </cell>
          <cell r="T115" t="str">
            <v>TECNO</v>
          </cell>
          <cell r="U115">
            <v>0</v>
          </cell>
          <cell r="V115">
            <v>0</v>
          </cell>
          <cell r="W115">
            <v>0</v>
          </cell>
          <cell r="X115">
            <v>0</v>
          </cell>
          <cell r="Y115">
            <v>0</v>
          </cell>
          <cell r="Z115">
            <v>0</v>
          </cell>
          <cell r="AA115">
            <v>0</v>
          </cell>
          <cell r="AB115">
            <v>0</v>
          </cell>
          <cell r="AC115" t="str">
            <v>At this stage receipt of quotation from TTC is not possible.</v>
          </cell>
          <cell r="AD115">
            <v>0</v>
          </cell>
          <cell r="AE115">
            <v>0</v>
          </cell>
          <cell r="AF115">
            <v>0</v>
          </cell>
          <cell r="AG115">
            <v>0</v>
          </cell>
          <cell r="AH115">
            <v>0</v>
          </cell>
          <cell r="AI115">
            <v>0.17100000000000001</v>
          </cell>
          <cell r="AJ115" t="str">
            <v>NEW</v>
          </cell>
          <cell r="AK115" t="str">
            <v>81550-140W0</v>
          </cell>
          <cell r="AL115">
            <v>0</v>
          </cell>
          <cell r="AM115">
            <v>0</v>
          </cell>
          <cell r="AN115">
            <v>0</v>
          </cell>
          <cell r="AO115">
            <v>0</v>
          </cell>
          <cell r="AP115" t="str">
            <v>&lt;&lt;&lt;</v>
          </cell>
          <cell r="AQ115" t="str">
            <v>&lt;&lt;&lt;</v>
          </cell>
          <cell r="AR115" t="str">
            <v>&lt;&lt;&lt;</v>
          </cell>
          <cell r="AS115" t="str">
            <v>&lt;&lt;&lt;</v>
          </cell>
          <cell r="AT115" t="str">
            <v>&lt;&lt;&lt;</v>
          </cell>
          <cell r="AU115" t="str">
            <v>&lt;&lt;&lt;</v>
          </cell>
          <cell r="AV115" t="str">
            <v>&lt;&lt;&lt;</v>
          </cell>
          <cell r="AW115" t="str">
            <v>&lt;&lt;&lt;</v>
          </cell>
          <cell r="AX115" t="str">
            <v>&lt;&lt;&lt;</v>
          </cell>
          <cell r="AY115" t="str">
            <v>&lt;&lt;&lt;</v>
          </cell>
          <cell r="AZ115" t="str">
            <v>E</v>
          </cell>
          <cell r="BA115" t="str">
            <v>X</v>
          </cell>
          <cell r="BB115" t="str">
            <v>-</v>
          </cell>
          <cell r="BC115" t="str">
            <v>[X]</v>
          </cell>
          <cell r="BD115" t="str">
            <v>DROPPED</v>
          </cell>
          <cell r="BE115">
            <v>0</v>
          </cell>
          <cell r="BF115">
            <v>0</v>
          </cell>
          <cell r="BG115" t="str">
            <v>X</v>
          </cell>
          <cell r="BH115" t="str">
            <v>-</v>
          </cell>
          <cell r="BI115" t="str">
            <v>[X]</v>
          </cell>
          <cell r="BJ115" t="str">
            <v>DROPPED</v>
          </cell>
          <cell r="BK115">
            <v>0</v>
          </cell>
          <cell r="BL115">
            <v>0</v>
          </cell>
          <cell r="BM115">
            <v>0</v>
          </cell>
          <cell r="BN115" t="str">
            <v>-</v>
          </cell>
          <cell r="BO115">
            <v>0</v>
          </cell>
          <cell r="BP115" t="str">
            <v>X</v>
          </cell>
        </row>
        <row r="116">
          <cell r="A116">
            <v>102</v>
          </cell>
          <cell r="B116">
            <v>100</v>
          </cell>
          <cell r="C116">
            <v>506</v>
          </cell>
          <cell r="D116">
            <v>100</v>
          </cell>
          <cell r="E116" t="str">
            <v>DD323</v>
          </cell>
          <cell r="F116" t="str">
            <v>BJ-1G</v>
          </cell>
          <cell r="G116">
            <v>0</v>
          </cell>
          <cell r="H116" t="str">
            <v>8150</v>
          </cell>
          <cell r="I116" t="str">
            <v>01</v>
          </cell>
          <cell r="J116" t="str">
            <v>81560-140W0</v>
          </cell>
          <cell r="K116" t="str">
            <v>LAMP ASSY,RR COMBINATION,LH</v>
          </cell>
          <cell r="L116">
            <v>0</v>
          </cell>
          <cell r="M116">
            <v>1</v>
          </cell>
          <cell r="N116" t="str">
            <v>1</v>
          </cell>
          <cell r="O116">
            <v>1</v>
          </cell>
          <cell r="P116">
            <v>1</v>
          </cell>
          <cell r="Q116" t="str">
            <v>1</v>
          </cell>
          <cell r="R116">
            <v>8400</v>
          </cell>
          <cell r="S116" t="str">
            <v>&lt;NEW&gt;</v>
          </cell>
          <cell r="T116" t="str">
            <v>TECNO</v>
          </cell>
          <cell r="U116">
            <v>0</v>
          </cell>
          <cell r="V116">
            <v>0</v>
          </cell>
          <cell r="W116">
            <v>0</v>
          </cell>
          <cell r="X116">
            <v>0</v>
          </cell>
          <cell r="Y116">
            <v>0</v>
          </cell>
          <cell r="Z116">
            <v>0</v>
          </cell>
          <cell r="AA116">
            <v>0</v>
          </cell>
          <cell r="AB116">
            <v>0</v>
          </cell>
          <cell r="AC116" t="str">
            <v>At this stage receipt of quotation from TTC is not possible.</v>
          </cell>
          <cell r="AD116">
            <v>0</v>
          </cell>
          <cell r="AE116">
            <v>0</v>
          </cell>
          <cell r="AF116">
            <v>0</v>
          </cell>
          <cell r="AG116">
            <v>0</v>
          </cell>
          <cell r="AH116">
            <v>0</v>
          </cell>
          <cell r="AI116">
            <v>0.17100000000000001</v>
          </cell>
          <cell r="AJ116" t="str">
            <v>NEW</v>
          </cell>
          <cell r="AK116" t="str">
            <v>81560-140W0</v>
          </cell>
          <cell r="AL116">
            <v>0</v>
          </cell>
          <cell r="AM116">
            <v>0</v>
          </cell>
          <cell r="AN116">
            <v>0</v>
          </cell>
          <cell r="AO116">
            <v>0</v>
          </cell>
          <cell r="AP116" t="str">
            <v>&lt;&lt;&lt;</v>
          </cell>
          <cell r="AQ116" t="str">
            <v>&lt;&lt;&lt;</v>
          </cell>
          <cell r="AR116" t="str">
            <v>&lt;&lt;&lt;</v>
          </cell>
          <cell r="AS116" t="str">
            <v>&lt;&lt;&lt;</v>
          </cell>
          <cell r="AT116" t="str">
            <v>&lt;&lt;&lt;</v>
          </cell>
          <cell r="AU116" t="str">
            <v>&lt;&lt;&lt;</v>
          </cell>
          <cell r="AV116" t="str">
            <v>&lt;&lt;&lt;</v>
          </cell>
          <cell r="AW116" t="str">
            <v>&lt;&lt;&lt;</v>
          </cell>
          <cell r="AX116" t="str">
            <v>&lt;&lt;&lt;</v>
          </cell>
          <cell r="AY116" t="str">
            <v>&lt;&lt;&lt;</v>
          </cell>
          <cell r="AZ116" t="str">
            <v>E</v>
          </cell>
          <cell r="BA116" t="str">
            <v>X</v>
          </cell>
          <cell r="BB116" t="str">
            <v>-</v>
          </cell>
          <cell r="BC116" t="str">
            <v>[X]</v>
          </cell>
          <cell r="BD116" t="str">
            <v>DROPPED</v>
          </cell>
          <cell r="BE116">
            <v>0</v>
          </cell>
          <cell r="BF116">
            <v>0</v>
          </cell>
          <cell r="BG116" t="str">
            <v>X</v>
          </cell>
          <cell r="BH116" t="str">
            <v>-</v>
          </cell>
          <cell r="BI116" t="str">
            <v>[X]</v>
          </cell>
          <cell r="BJ116" t="str">
            <v>DROPPED</v>
          </cell>
          <cell r="BK116">
            <v>0</v>
          </cell>
          <cell r="BL116">
            <v>0</v>
          </cell>
          <cell r="BM116">
            <v>0</v>
          </cell>
          <cell r="BN116" t="str">
            <v>-</v>
          </cell>
          <cell r="BO116">
            <v>0</v>
          </cell>
          <cell r="BP116" t="str">
            <v>X</v>
          </cell>
        </row>
        <row r="117">
          <cell r="A117">
            <v>103</v>
          </cell>
          <cell r="B117">
            <v>85</v>
          </cell>
          <cell r="C117">
            <v>345</v>
          </cell>
          <cell r="D117">
            <v>101</v>
          </cell>
          <cell r="E117" t="str">
            <v>DD323</v>
          </cell>
          <cell r="F117" t="str">
            <v>BJ-1G</v>
          </cell>
          <cell r="G117">
            <v>0</v>
          </cell>
          <cell r="H117" t="str">
            <v>8150</v>
          </cell>
          <cell r="I117" t="str">
            <v>02</v>
          </cell>
          <cell r="J117" t="str">
            <v>81270-12501</v>
          </cell>
          <cell r="K117" t="str">
            <v>LAMP ASSY,LICENSE PLATE,RH</v>
          </cell>
          <cell r="L117" t="str">
            <v>*</v>
          </cell>
          <cell r="M117">
            <v>1</v>
          </cell>
          <cell r="N117" t="str">
            <v>1</v>
          </cell>
          <cell r="O117">
            <v>1</v>
          </cell>
          <cell r="P117">
            <v>1</v>
          </cell>
          <cell r="Q117" t="str">
            <v>1</v>
          </cell>
          <cell r="R117">
            <v>8400</v>
          </cell>
          <cell r="S117" t="str">
            <v>TECNO</v>
          </cell>
          <cell r="T117" t="str">
            <v>TECNO</v>
          </cell>
          <cell r="U117">
            <v>0</v>
          </cell>
          <cell r="V117" t="str">
            <v>MANDVIWALA</v>
          </cell>
          <cell r="W117">
            <v>0</v>
          </cell>
          <cell r="X117" t="str">
            <v>AVT</v>
          </cell>
          <cell r="Y117">
            <v>0</v>
          </cell>
          <cell r="Z117">
            <v>0</v>
          </cell>
          <cell r="AA117">
            <v>0</v>
          </cell>
          <cell r="AB117">
            <v>0</v>
          </cell>
          <cell r="AC117" t="str">
            <v>At this stage receipt of quotation from TTC is not possible.</v>
          </cell>
          <cell r="AD117">
            <v>0</v>
          </cell>
          <cell r="AE117">
            <v>0</v>
          </cell>
          <cell r="AF117">
            <v>0</v>
          </cell>
          <cell r="AG117">
            <v>0</v>
          </cell>
          <cell r="AH117">
            <v>0</v>
          </cell>
          <cell r="AI117">
            <v>2.1319999999999999E-2</v>
          </cell>
          <cell r="AJ117" t="str">
            <v>P7-4</v>
          </cell>
          <cell r="AK117" t="str">
            <v>81270-12501</v>
          </cell>
          <cell r="AL117">
            <v>0</v>
          </cell>
          <cell r="AM117" t="str">
            <v>AWAITED</v>
          </cell>
          <cell r="AN117">
            <v>0</v>
          </cell>
          <cell r="AO117">
            <v>0</v>
          </cell>
          <cell r="AP117" t="str">
            <v>&lt;&lt;&lt;</v>
          </cell>
          <cell r="AQ117" t="str">
            <v>&lt;&lt;&lt;</v>
          </cell>
          <cell r="AR117" t="str">
            <v>&lt;&lt;&lt;</v>
          </cell>
          <cell r="AS117" t="str">
            <v>&lt;&lt;&lt;</v>
          </cell>
          <cell r="AT117" t="str">
            <v>&lt;&lt;&lt;</v>
          </cell>
          <cell r="AU117" t="str">
            <v>&lt;&lt;&lt;</v>
          </cell>
          <cell r="AV117" t="str">
            <v>&lt;&lt;&lt;</v>
          </cell>
          <cell r="AW117" t="str">
            <v>&lt;&lt;&lt;</v>
          </cell>
          <cell r="AX117">
            <v>0</v>
          </cell>
          <cell r="AY117" t="str">
            <v>AWAITED</v>
          </cell>
          <cell r="AZ117" t="e">
            <v>#VALUE!</v>
          </cell>
          <cell r="BA117" t="str">
            <v>X</v>
          </cell>
          <cell r="BB117" t="str">
            <v>-</v>
          </cell>
          <cell r="BC117" t="str">
            <v>[X]</v>
          </cell>
          <cell r="BD117" t="str">
            <v>DROPPED</v>
          </cell>
          <cell r="BE117">
            <v>0</v>
          </cell>
          <cell r="BF117">
            <v>0</v>
          </cell>
          <cell r="BG117" t="str">
            <v>O</v>
          </cell>
          <cell r="BH117" t="str">
            <v>O</v>
          </cell>
          <cell r="BI117" t="str">
            <v>MANDVIWALA</v>
          </cell>
          <cell r="BJ117" t="str">
            <v>SELECTED VENDOR MANDVIWALA</v>
          </cell>
          <cell r="BK117">
            <v>0</v>
          </cell>
          <cell r="BL117">
            <v>3</v>
          </cell>
          <cell r="BM117">
            <v>0</v>
          </cell>
          <cell r="BN117" t="str">
            <v>O</v>
          </cell>
          <cell r="BO117">
            <v>0</v>
          </cell>
          <cell r="BP117" t="str">
            <v>O</v>
          </cell>
        </row>
        <row r="118">
          <cell r="A118">
            <v>104</v>
          </cell>
          <cell r="B118">
            <v>86</v>
          </cell>
          <cell r="C118">
            <v>348</v>
          </cell>
          <cell r="D118">
            <v>102</v>
          </cell>
          <cell r="E118" t="str">
            <v>DD323</v>
          </cell>
          <cell r="F118" t="str">
            <v>BJ-1G</v>
          </cell>
          <cell r="G118">
            <v>0</v>
          </cell>
          <cell r="H118" t="str">
            <v>8150</v>
          </cell>
          <cell r="I118" t="str">
            <v>02</v>
          </cell>
          <cell r="J118" t="str">
            <v>81690-12131</v>
          </cell>
          <cell r="K118" t="str">
            <v>LAMP ASSY,LICENSE PLATE,LH</v>
          </cell>
          <cell r="L118" t="str">
            <v>*</v>
          </cell>
          <cell r="M118">
            <v>1</v>
          </cell>
          <cell r="N118" t="str">
            <v>1</v>
          </cell>
          <cell r="O118">
            <v>1</v>
          </cell>
          <cell r="P118">
            <v>1</v>
          </cell>
          <cell r="Q118" t="str">
            <v>1</v>
          </cell>
          <cell r="R118">
            <v>8400</v>
          </cell>
          <cell r="S118" t="str">
            <v>TECNO</v>
          </cell>
          <cell r="T118" t="str">
            <v>TECNO</v>
          </cell>
          <cell r="U118">
            <v>0</v>
          </cell>
          <cell r="V118" t="str">
            <v>AEK</v>
          </cell>
          <cell r="W118">
            <v>0</v>
          </cell>
          <cell r="X118">
            <v>0</v>
          </cell>
          <cell r="Y118">
            <v>0</v>
          </cell>
          <cell r="Z118">
            <v>0</v>
          </cell>
          <cell r="AA118">
            <v>0</v>
          </cell>
          <cell r="AB118">
            <v>0</v>
          </cell>
          <cell r="AC118" t="str">
            <v>At this stage receipt of quotation from TTC is not possible.</v>
          </cell>
          <cell r="AD118">
            <v>0</v>
          </cell>
          <cell r="AE118">
            <v>0</v>
          </cell>
          <cell r="AF118">
            <v>0</v>
          </cell>
          <cell r="AG118">
            <v>0</v>
          </cell>
          <cell r="AH118">
            <v>0</v>
          </cell>
          <cell r="AI118">
            <v>2.1319999999999999E-2</v>
          </cell>
          <cell r="AJ118" t="str">
            <v>P7-4</v>
          </cell>
          <cell r="AK118" t="str">
            <v>81690-12131</v>
          </cell>
          <cell r="AL118" t="str">
            <v>101.56</v>
          </cell>
          <cell r="AM118" t="str">
            <v>250000</v>
          </cell>
          <cell r="AN118">
            <v>0</v>
          </cell>
          <cell r="AO118">
            <v>0</v>
          </cell>
          <cell r="AP118" t="str">
            <v>&lt;&lt;&lt;</v>
          </cell>
          <cell r="AQ118" t="str">
            <v>&lt;&lt;&lt;</v>
          </cell>
          <cell r="AR118" t="str">
            <v>&lt;&lt;&lt;</v>
          </cell>
          <cell r="AS118" t="str">
            <v>&lt;&lt;&lt;</v>
          </cell>
          <cell r="AT118" t="str">
            <v>&lt;&lt;&lt;</v>
          </cell>
          <cell r="AU118" t="str">
            <v>&lt;&lt;&lt;</v>
          </cell>
          <cell r="AV118" t="str">
            <v>&lt;&lt;&lt;</v>
          </cell>
          <cell r="AW118" t="str">
            <v>&lt;&lt;&lt;</v>
          </cell>
          <cell r="AX118" t="str">
            <v>&lt;&lt;&lt;</v>
          </cell>
          <cell r="AY118" t="str">
            <v>&lt;&lt;&lt;</v>
          </cell>
          <cell r="AZ118" t="str">
            <v>&lt;&lt;&lt;</v>
          </cell>
          <cell r="BA118" t="str">
            <v>X</v>
          </cell>
          <cell r="BB118" t="str">
            <v>-</v>
          </cell>
          <cell r="BC118" t="str">
            <v>[X]</v>
          </cell>
          <cell r="BD118" t="str">
            <v>DROPPED</v>
          </cell>
          <cell r="BE118">
            <v>0</v>
          </cell>
          <cell r="BF118">
            <v>0</v>
          </cell>
          <cell r="BG118" t="str">
            <v>O</v>
          </cell>
          <cell r="BH118" t="str">
            <v>O</v>
          </cell>
          <cell r="BI118" t="str">
            <v>METALINE (AEK)</v>
          </cell>
          <cell r="BJ118" t="str">
            <v>SELECTED VENDOR METALINE BACK UP AEK</v>
          </cell>
          <cell r="BK118">
            <v>0</v>
          </cell>
          <cell r="BL118">
            <v>4</v>
          </cell>
          <cell r="BM118">
            <v>0</v>
          </cell>
          <cell r="BN118" t="str">
            <v>O</v>
          </cell>
          <cell r="BO118">
            <v>0</v>
          </cell>
          <cell r="BP118" t="str">
            <v>O</v>
          </cell>
        </row>
        <row r="119">
          <cell r="A119">
            <v>105</v>
          </cell>
          <cell r="B119">
            <v>97</v>
          </cell>
          <cell r="C119">
            <v>498</v>
          </cell>
          <cell r="D119">
            <v>103</v>
          </cell>
          <cell r="E119" t="str">
            <v>DD610</v>
          </cell>
          <cell r="F119" t="str">
            <v>BJ-1G</v>
          </cell>
          <cell r="G119">
            <v>0</v>
          </cell>
          <cell r="H119" t="str">
            <v>7710</v>
          </cell>
          <cell r="I119" t="str">
            <v>02</v>
          </cell>
          <cell r="J119" t="str">
            <v>77277-12160</v>
          </cell>
          <cell r="K119" t="str">
            <v>PROTECTOR FUEL TANK FILLER PIPE</v>
          </cell>
          <cell r="L119" t="str">
            <v>*</v>
          </cell>
          <cell r="M119">
            <v>1</v>
          </cell>
          <cell r="N119" t="str">
            <v>1</v>
          </cell>
          <cell r="O119">
            <v>1</v>
          </cell>
          <cell r="P119">
            <v>1</v>
          </cell>
          <cell r="Q119" t="str">
            <v>1</v>
          </cell>
          <cell r="R119">
            <v>8400</v>
          </cell>
          <cell r="S119" t="str">
            <v>&lt;NEW&gt;</v>
          </cell>
          <cell r="T119" t="str">
            <v>PAK POLYMER</v>
          </cell>
          <cell r="U119">
            <v>0</v>
          </cell>
          <cell r="V119" t="str">
            <v>MANDVIWALA</v>
          </cell>
          <cell r="W119">
            <v>0</v>
          </cell>
          <cell r="X119" t="str">
            <v>AVT</v>
          </cell>
          <cell r="Y119">
            <v>0</v>
          </cell>
          <cell r="Z119">
            <v>0</v>
          </cell>
          <cell r="AA119">
            <v>0</v>
          </cell>
          <cell r="AB119">
            <v>0</v>
          </cell>
          <cell r="AC119">
            <v>0</v>
          </cell>
          <cell r="AD119">
            <v>0</v>
          </cell>
          <cell r="AE119">
            <v>0</v>
          </cell>
          <cell r="AF119">
            <v>0</v>
          </cell>
          <cell r="AG119">
            <v>0</v>
          </cell>
          <cell r="AH119">
            <v>0</v>
          </cell>
          <cell r="AI119">
            <v>6.3002864615384624E-2</v>
          </cell>
          <cell r="AJ119" t="str">
            <v>NEW</v>
          </cell>
          <cell r="AK119" t="str">
            <v>77277-140N0</v>
          </cell>
          <cell r="AL119" t="str">
            <v>104とｾｯﾄ</v>
          </cell>
          <cell r="AM119" t="str">
            <v>AWAITED</v>
          </cell>
          <cell r="AN119" t="str">
            <v>AWAITED</v>
          </cell>
          <cell r="AO119" t="str">
            <v>AWAITED</v>
          </cell>
          <cell r="AP119" t="str">
            <v>47.8</v>
          </cell>
          <cell r="AQ119" t="str">
            <v>800000</v>
          </cell>
          <cell r="AR119">
            <v>112.35466666666666</v>
          </cell>
          <cell r="AS119">
            <v>0.47207843137254901</v>
          </cell>
          <cell r="AT119">
            <v>89.939826666666661</v>
          </cell>
          <cell r="AU119" t="str">
            <v>AWAITED</v>
          </cell>
          <cell r="AV119" t="e">
            <v>#VALUE!</v>
          </cell>
          <cell r="AW119" t="e">
            <v>#VALUE!</v>
          </cell>
          <cell r="AX119" t="str">
            <v>&lt;&lt;&lt;</v>
          </cell>
          <cell r="AY119" t="str">
            <v>&lt;&lt;&lt;</v>
          </cell>
          <cell r="AZ119" t="str">
            <v>&lt;&lt;&lt;</v>
          </cell>
          <cell r="BA119" t="str">
            <v>O</v>
          </cell>
          <cell r="BB119" t="str">
            <v>O</v>
          </cell>
          <cell r="BC119" t="str">
            <v>MANDVIWALA</v>
          </cell>
          <cell r="BD119" t="str">
            <v>SELECTED VENDOR MANDVIWALA</v>
          </cell>
          <cell r="BE119">
            <v>0</v>
          </cell>
          <cell r="BF119">
            <v>0</v>
          </cell>
          <cell r="BG119">
            <v>3</v>
          </cell>
          <cell r="BH119" t="str">
            <v>O</v>
          </cell>
          <cell r="BI119" t="str">
            <v>METALINE (AEK)</v>
          </cell>
          <cell r="BJ119" t="str">
            <v>SELECTED VENDOR METALINE BACK UP AEK</v>
          </cell>
          <cell r="BK119">
            <v>0</v>
          </cell>
          <cell r="BL119">
            <v>4</v>
          </cell>
          <cell r="BM119">
            <v>0</v>
          </cell>
          <cell r="BN119" t="str">
            <v>O</v>
          </cell>
          <cell r="BO119">
            <v>0</v>
          </cell>
          <cell r="BP119" t="str">
            <v>O</v>
          </cell>
        </row>
        <row r="120">
          <cell r="A120">
            <v>106</v>
          </cell>
          <cell r="B120">
            <v>78</v>
          </cell>
          <cell r="C120">
            <v>308</v>
          </cell>
          <cell r="D120">
            <v>104</v>
          </cell>
          <cell r="E120" t="str">
            <v>DD610</v>
          </cell>
          <cell r="F120" t="str">
            <v>BJ-1G</v>
          </cell>
          <cell r="G120">
            <v>0</v>
          </cell>
          <cell r="H120" t="str">
            <v>7760</v>
          </cell>
          <cell r="I120" t="str">
            <v>01</v>
          </cell>
          <cell r="J120" t="str">
            <v>77601-12230</v>
          </cell>
          <cell r="K120" t="str">
            <v>BAND S/A,FUEL TANK RH</v>
          </cell>
          <cell r="L120" t="str">
            <v>*</v>
          </cell>
          <cell r="M120">
            <v>1</v>
          </cell>
          <cell r="N120" t="str">
            <v>1</v>
          </cell>
          <cell r="O120">
            <v>1</v>
          </cell>
          <cell r="P120">
            <v>1</v>
          </cell>
          <cell r="Q120" t="str">
            <v>1</v>
          </cell>
          <cell r="R120">
            <v>8400</v>
          </cell>
          <cell r="S120" t="str">
            <v>METALINE</v>
          </cell>
          <cell r="T120" t="str">
            <v>METALINE</v>
          </cell>
          <cell r="U120">
            <v>0</v>
          </cell>
          <cell r="V120" t="str">
            <v>AEK</v>
          </cell>
          <cell r="W120">
            <v>0</v>
          </cell>
          <cell r="X120" t="str">
            <v>SHAHEEN</v>
          </cell>
          <cell r="Y120">
            <v>0</v>
          </cell>
          <cell r="Z120">
            <v>0</v>
          </cell>
          <cell r="AA120">
            <v>0</v>
          </cell>
          <cell r="AB120">
            <v>0</v>
          </cell>
          <cell r="AC120">
            <v>0</v>
          </cell>
          <cell r="AD120">
            <v>0</v>
          </cell>
          <cell r="AE120">
            <v>0</v>
          </cell>
          <cell r="AF120">
            <v>0</v>
          </cell>
          <cell r="AG120">
            <v>0</v>
          </cell>
          <cell r="AH120">
            <v>0</v>
          </cell>
          <cell r="AI120">
            <v>1.3690000000000001E-2</v>
          </cell>
          <cell r="AJ120" t="str">
            <v>P6-4</v>
          </cell>
          <cell r="AK120" t="str">
            <v>77601-140N0</v>
          </cell>
          <cell r="AL120" t="str">
            <v>101.56</v>
          </cell>
          <cell r="AM120" t="str">
            <v>250000</v>
          </cell>
          <cell r="AN120">
            <v>204.89093333333335</v>
          </cell>
          <cell r="AO120">
            <v>0.71142685185185195</v>
          </cell>
          <cell r="AP120" t="str">
            <v>49.09</v>
          </cell>
          <cell r="AQ120" t="str">
            <v>210374</v>
          </cell>
          <cell r="AR120">
            <v>101.12512666666667</v>
          </cell>
          <cell r="AS120">
            <v>0.68327788288288294</v>
          </cell>
          <cell r="AT120" t="str">
            <v>&lt;&lt;&lt;</v>
          </cell>
          <cell r="AU120" t="str">
            <v>&lt;&lt;&lt;</v>
          </cell>
          <cell r="AV120" t="str">
            <v>&lt;&lt;&lt;</v>
          </cell>
          <cell r="AW120" t="str">
            <v>&lt;&lt;&lt;</v>
          </cell>
          <cell r="AX120">
            <v>63.22</v>
          </cell>
          <cell r="AY120">
            <v>554400</v>
          </cell>
          <cell r="AZ120">
            <v>136.84719999999999</v>
          </cell>
          <cell r="BA120" t="str">
            <v>O</v>
          </cell>
          <cell r="BB120" t="str">
            <v>O</v>
          </cell>
          <cell r="BC120" t="str">
            <v>METALINE (AEK)</v>
          </cell>
          <cell r="BD120" t="str">
            <v>SELECTED VENDOR METALINE BACK UP AEK</v>
          </cell>
          <cell r="BE120">
            <v>0</v>
          </cell>
          <cell r="BF120">
            <v>0</v>
          </cell>
          <cell r="BG120">
            <v>4</v>
          </cell>
          <cell r="BH120" t="str">
            <v>P</v>
          </cell>
          <cell r="BI120" t="str">
            <v>[PENDING]</v>
          </cell>
          <cell r="BJ120" t="str">
            <v>TMC TO CONFIRM AS VE IDEA  SPCC+GREEN PASSIVTION,SPCC+ELEC.GALVANIZING</v>
          </cell>
          <cell r="BK120" t="str">
            <v>QUOTATION INVITED FROM SHAHEEN &amp; METALINE BASED ON VE IDEA. UMI REGRETTED</v>
          </cell>
          <cell r="BL120">
            <v>0</v>
          </cell>
          <cell r="BM120">
            <v>0</v>
          </cell>
          <cell r="BN120" t="str">
            <v>P</v>
          </cell>
          <cell r="BO120">
            <v>0</v>
          </cell>
          <cell r="BP120" t="str">
            <v>O</v>
          </cell>
        </row>
        <row r="121">
          <cell r="A121">
            <v>107</v>
          </cell>
          <cell r="B121">
            <v>79</v>
          </cell>
          <cell r="C121">
            <v>309</v>
          </cell>
          <cell r="D121">
            <v>105</v>
          </cell>
          <cell r="E121" t="str">
            <v>DD610</v>
          </cell>
          <cell r="F121" t="str">
            <v>BJ-1G</v>
          </cell>
          <cell r="G121">
            <v>0</v>
          </cell>
          <cell r="H121" t="str">
            <v>7760</v>
          </cell>
          <cell r="I121" t="str">
            <v>01</v>
          </cell>
          <cell r="J121" t="str">
            <v>77602-12180</v>
          </cell>
          <cell r="K121" t="str">
            <v>BAND S/A,FUEL TANK LH</v>
          </cell>
          <cell r="L121" t="str">
            <v>*</v>
          </cell>
          <cell r="M121">
            <v>1</v>
          </cell>
          <cell r="N121" t="str">
            <v>1</v>
          </cell>
          <cell r="O121">
            <v>1</v>
          </cell>
          <cell r="P121">
            <v>1</v>
          </cell>
          <cell r="Q121" t="str">
            <v>1</v>
          </cell>
          <cell r="R121">
            <v>8400</v>
          </cell>
          <cell r="S121" t="str">
            <v>METALINE</v>
          </cell>
          <cell r="T121" t="str">
            <v>METALINE</v>
          </cell>
          <cell r="U121">
            <v>0</v>
          </cell>
          <cell r="V121" t="str">
            <v>AEK</v>
          </cell>
          <cell r="W121">
            <v>0</v>
          </cell>
          <cell r="X121">
            <v>0</v>
          </cell>
          <cell r="Y121">
            <v>0</v>
          </cell>
          <cell r="Z121">
            <v>0</v>
          </cell>
          <cell r="AA121" t="str">
            <v>SPRING,PAWL,RACHET,BASE=SSP</v>
          </cell>
          <cell r="AB121">
            <v>0</v>
          </cell>
          <cell r="AC121">
            <v>0</v>
          </cell>
          <cell r="AD121">
            <v>0</v>
          </cell>
          <cell r="AE121" t="str">
            <v>METALINE REGRETTED</v>
          </cell>
          <cell r="AF121">
            <v>0</v>
          </cell>
          <cell r="AG121">
            <v>0</v>
          </cell>
          <cell r="AH121">
            <v>0</v>
          </cell>
          <cell r="AI121">
            <v>1.3690000000000001E-2</v>
          </cell>
          <cell r="AJ121" t="str">
            <v>P6-4</v>
          </cell>
          <cell r="AK121" t="str">
            <v>77602-140N0</v>
          </cell>
          <cell r="AL121" t="str">
            <v>104とｾｯﾄ</v>
          </cell>
          <cell r="AM121" t="str">
            <v>104とｾｯﾄ</v>
          </cell>
          <cell r="AN121" t="str">
            <v>104とｾｯﾄ</v>
          </cell>
          <cell r="AO121" t="str">
            <v>104とｾｯﾄ</v>
          </cell>
          <cell r="AP121" t="str">
            <v>44.96</v>
          </cell>
          <cell r="AQ121" t="str">
            <v>77924</v>
          </cell>
          <cell r="AR121">
            <v>89.939826666666661</v>
          </cell>
          <cell r="AS121">
            <v>0.64242733333333335</v>
          </cell>
          <cell r="AT121" t="str">
            <v>&lt;&lt;&lt;</v>
          </cell>
          <cell r="AU121" t="str">
            <v>&lt;&lt;&lt;</v>
          </cell>
          <cell r="AV121" t="str">
            <v>&lt;&lt;&lt;</v>
          </cell>
          <cell r="AW121" t="str">
            <v>&lt;&lt;&lt;</v>
          </cell>
          <cell r="AX121" t="str">
            <v>&lt;&lt;&lt;</v>
          </cell>
          <cell r="AY121" t="str">
            <v>&lt;&lt;&lt;</v>
          </cell>
          <cell r="AZ121" t="str">
            <v>&lt;&lt;&lt;</v>
          </cell>
          <cell r="BA121" t="str">
            <v>O</v>
          </cell>
          <cell r="BB121" t="str">
            <v>O</v>
          </cell>
          <cell r="BC121" t="str">
            <v>METALINE (AEK)</v>
          </cell>
          <cell r="BD121" t="str">
            <v>SELECTED VENDOR METALINE BACK UP AEK</v>
          </cell>
          <cell r="BE121">
            <v>0</v>
          </cell>
          <cell r="BF121">
            <v>0</v>
          </cell>
          <cell r="BG121">
            <v>4</v>
          </cell>
          <cell r="BH121" t="str">
            <v>O</v>
          </cell>
          <cell r="BI121" t="str">
            <v>JAWED MATEL</v>
          </cell>
          <cell r="BJ121" t="str">
            <v>SELECTED VENDOR JAWED MATEL</v>
          </cell>
          <cell r="BK121">
            <v>0</v>
          </cell>
          <cell r="BL121">
            <v>3</v>
          </cell>
          <cell r="BM121">
            <v>0</v>
          </cell>
          <cell r="BN121" t="str">
            <v>O</v>
          </cell>
          <cell r="BO121">
            <v>0</v>
          </cell>
          <cell r="BP121" t="str">
            <v>O</v>
          </cell>
        </row>
        <row r="122">
          <cell r="A122">
            <v>108</v>
          </cell>
          <cell r="B122">
            <v>112</v>
          </cell>
          <cell r="C122">
            <v>605</v>
          </cell>
          <cell r="D122">
            <v>106</v>
          </cell>
          <cell r="E122" t="str">
            <v>DD610</v>
          </cell>
          <cell r="F122" t="str">
            <v>BJ-1G</v>
          </cell>
          <cell r="G122">
            <v>0</v>
          </cell>
          <cell r="H122" t="str">
            <v>7760</v>
          </cell>
          <cell r="I122" t="str">
            <v>02</v>
          </cell>
          <cell r="J122" t="str">
            <v>77641-12160</v>
          </cell>
          <cell r="K122" t="str">
            <v>PROTECTOR, FUEL TANK</v>
          </cell>
          <cell r="L122" t="str">
            <v>*</v>
          </cell>
          <cell r="M122">
            <v>1</v>
          </cell>
          <cell r="N122" t="str">
            <v>1</v>
          </cell>
          <cell r="O122">
            <v>1</v>
          </cell>
          <cell r="P122">
            <v>1</v>
          </cell>
          <cell r="Q122" t="str">
            <v>1</v>
          </cell>
          <cell r="R122">
            <v>8400</v>
          </cell>
          <cell r="S122" t="str">
            <v>&lt;NEW&gt;</v>
          </cell>
          <cell r="T122" t="str">
            <v>LOADS</v>
          </cell>
          <cell r="U122">
            <v>0</v>
          </cell>
          <cell r="V122" t="str">
            <v>UMI</v>
          </cell>
          <cell r="W122">
            <v>0</v>
          </cell>
          <cell r="X122" t="str">
            <v>G. LOCK</v>
          </cell>
          <cell r="Y122">
            <v>0</v>
          </cell>
          <cell r="Z122">
            <v>0</v>
          </cell>
          <cell r="AA122">
            <v>0</v>
          </cell>
          <cell r="AB122">
            <v>0</v>
          </cell>
          <cell r="AC122" t="str">
            <v>G. LOCK, REGRETTED</v>
          </cell>
          <cell r="AD122">
            <v>0</v>
          </cell>
          <cell r="AE122">
            <v>0</v>
          </cell>
          <cell r="AF122">
            <v>0</v>
          </cell>
          <cell r="AG122">
            <v>0</v>
          </cell>
          <cell r="AH122">
            <v>0</v>
          </cell>
          <cell r="AI122" t="str">
            <v>0.03755</v>
          </cell>
          <cell r="AJ122" t="str">
            <v>NEW</v>
          </cell>
          <cell r="AK122" t="str">
            <v>77641-140N0</v>
          </cell>
          <cell r="AL122" t="str">
            <v>333</v>
          </cell>
          <cell r="AM122" t="str">
            <v>457589</v>
          </cell>
          <cell r="AN122">
            <v>663.35707666666667</v>
          </cell>
          <cell r="AO122">
            <v>4.5748763908045973</v>
          </cell>
          <cell r="AP122">
            <v>0</v>
          </cell>
          <cell r="AQ122">
            <v>0</v>
          </cell>
          <cell r="AR122">
            <v>0</v>
          </cell>
          <cell r="AS122">
            <v>0</v>
          </cell>
          <cell r="AT122" t="str">
            <v>&lt;&lt;&lt;</v>
          </cell>
          <cell r="AU122" t="str">
            <v>&lt;&lt;&lt;</v>
          </cell>
          <cell r="AV122" t="str">
            <v>&lt;&lt;&lt;</v>
          </cell>
          <cell r="AW122" t="str">
            <v>&lt;&lt;&lt;</v>
          </cell>
          <cell r="AX122" t="str">
            <v>-</v>
          </cell>
          <cell r="AY122" t="str">
            <v>Regret</v>
          </cell>
          <cell r="AZ122" t="str">
            <v>Regret</v>
          </cell>
          <cell r="BA122" t="str">
            <v>O</v>
          </cell>
          <cell r="BB122" t="str">
            <v>P</v>
          </cell>
          <cell r="BC122" t="str">
            <v>[PENDING]</v>
          </cell>
          <cell r="BD122" t="str">
            <v>TMC TO CONFIRM AS VE IDEA  SPCC+GREEN PASSIVTION,SPCC+ELEC.GALVANIZING</v>
          </cell>
          <cell r="BE122">
            <v>0</v>
          </cell>
          <cell r="BF122" t="str">
            <v>E</v>
          </cell>
          <cell r="BG122" t="str">
            <v>O</v>
          </cell>
          <cell r="BH122" t="str">
            <v>O</v>
          </cell>
          <cell r="BI122" t="str">
            <v>JAWED MATEL</v>
          </cell>
          <cell r="BJ122" t="str">
            <v>SELECTED VENDOR JAWED MATEL</v>
          </cell>
          <cell r="BK122">
            <v>0</v>
          </cell>
          <cell r="BL122">
            <v>0</v>
          </cell>
          <cell r="BM122">
            <v>0</v>
          </cell>
          <cell r="BN122" t="str">
            <v>O</v>
          </cell>
          <cell r="BO122" t="str">
            <v>E</v>
          </cell>
          <cell r="BP122" t="str">
            <v>O</v>
          </cell>
        </row>
        <row r="123">
          <cell r="A123">
            <v>109</v>
          </cell>
          <cell r="B123">
            <v>93</v>
          </cell>
          <cell r="C123">
            <v>423</v>
          </cell>
          <cell r="D123">
            <v>107</v>
          </cell>
          <cell r="E123" t="str">
            <v>DD620</v>
          </cell>
          <cell r="F123" t="str">
            <v>BJ-1G</v>
          </cell>
          <cell r="G123">
            <v>0</v>
          </cell>
          <cell r="H123" t="str">
            <v>5350</v>
          </cell>
          <cell r="I123" t="str">
            <v>01</v>
          </cell>
          <cell r="J123" t="str">
            <v>53510-140N1</v>
          </cell>
          <cell r="K123" t="str">
            <v>LOCK ASSY,HOOD</v>
          </cell>
          <cell r="L123" t="str">
            <v>*</v>
          </cell>
          <cell r="M123" t="str">
            <v>1</v>
          </cell>
          <cell r="N123" t="str">
            <v>1</v>
          </cell>
          <cell r="O123">
            <v>1</v>
          </cell>
          <cell r="P123">
            <v>1</v>
          </cell>
          <cell r="Q123" t="str">
            <v>1</v>
          </cell>
          <cell r="R123">
            <v>8400</v>
          </cell>
          <cell r="S123" t="str">
            <v>&lt;NEW&gt;</v>
          </cell>
          <cell r="T123" t="str">
            <v>METALINE</v>
          </cell>
          <cell r="U123">
            <v>0</v>
          </cell>
          <cell r="V123" t="str">
            <v>JAWED</v>
          </cell>
          <cell r="W123">
            <v>0</v>
          </cell>
          <cell r="X123">
            <v>0</v>
          </cell>
          <cell r="Y123">
            <v>0</v>
          </cell>
          <cell r="Z123">
            <v>0</v>
          </cell>
          <cell r="AA123" t="str">
            <v>SPRING,PAWL,RACHET,BASE=SSP</v>
          </cell>
          <cell r="AB123">
            <v>0</v>
          </cell>
          <cell r="AC123">
            <v>0</v>
          </cell>
          <cell r="AD123">
            <v>0</v>
          </cell>
          <cell r="AE123" t="str">
            <v>METALINE REGRETTED</v>
          </cell>
          <cell r="AF123">
            <v>0</v>
          </cell>
          <cell r="AG123">
            <v>0</v>
          </cell>
          <cell r="AH123">
            <v>0</v>
          </cell>
          <cell r="AI123">
            <v>4.9970000000000001E-2</v>
          </cell>
          <cell r="AJ123" t="str">
            <v>NEW</v>
          </cell>
          <cell r="AK123" t="str">
            <v>53510-140N1</v>
          </cell>
          <cell r="AL123" t="str">
            <v>-</v>
          </cell>
          <cell r="AM123" t="str">
            <v>Regret</v>
          </cell>
          <cell r="AN123" t="str">
            <v>Regret</v>
          </cell>
          <cell r="AO123" t="str">
            <v>Regret</v>
          </cell>
          <cell r="AP123">
            <v>135.35</v>
          </cell>
          <cell r="AQ123">
            <v>587500</v>
          </cell>
          <cell r="AR123">
            <v>278.99433333333332</v>
          </cell>
          <cell r="AS123">
            <v>0.85844410256410253</v>
          </cell>
          <cell r="AT123" t="str">
            <v>&lt;&lt;&lt;</v>
          </cell>
          <cell r="AU123" t="str">
            <v>&lt;&lt;&lt;</v>
          </cell>
          <cell r="AV123" t="str">
            <v>&lt;&lt;&lt;</v>
          </cell>
          <cell r="AW123" t="str">
            <v>&lt;&lt;&lt;</v>
          </cell>
          <cell r="AX123" t="str">
            <v>&lt;&lt;&lt;</v>
          </cell>
          <cell r="AY123" t="str">
            <v>&lt;&lt;&lt;</v>
          </cell>
          <cell r="AZ123" t="str">
            <v>&lt;&lt;&lt;</v>
          </cell>
          <cell r="BA123" t="str">
            <v>O</v>
          </cell>
          <cell r="BB123" t="str">
            <v>O</v>
          </cell>
          <cell r="BC123" t="str">
            <v>JAWED MATEL</v>
          </cell>
          <cell r="BD123" t="str">
            <v>SELECTED VENDOR JAWED MATEL</v>
          </cell>
          <cell r="BE123">
            <v>0</v>
          </cell>
          <cell r="BF123">
            <v>0</v>
          </cell>
          <cell r="BG123">
            <v>3</v>
          </cell>
          <cell r="BH123" t="str">
            <v>O</v>
          </cell>
          <cell r="BI123" t="str">
            <v>HAWKS</v>
          </cell>
          <cell r="BJ123" t="str">
            <v>SELECTED VENDOR HAWKS</v>
          </cell>
          <cell r="BK123">
            <v>0</v>
          </cell>
          <cell r="BL123">
            <v>3</v>
          </cell>
          <cell r="BM123">
            <v>0</v>
          </cell>
          <cell r="BN123" t="str">
            <v>O</v>
          </cell>
          <cell r="BO123">
            <v>0</v>
          </cell>
          <cell r="BP123" t="str">
            <v>O</v>
          </cell>
        </row>
        <row r="124">
          <cell r="A124">
            <v>110</v>
          </cell>
          <cell r="B124">
            <v>113</v>
          </cell>
          <cell r="C124">
            <v>606</v>
          </cell>
          <cell r="D124">
            <v>108</v>
          </cell>
          <cell r="E124" t="str">
            <v>DD620</v>
          </cell>
          <cell r="F124" t="str">
            <v>BJ-1G</v>
          </cell>
          <cell r="G124">
            <v>0</v>
          </cell>
          <cell r="H124" t="str">
            <v>6460</v>
          </cell>
          <cell r="I124" t="str">
            <v>01</v>
          </cell>
          <cell r="J124" t="str">
            <v>64610-140N1</v>
          </cell>
          <cell r="K124" t="str">
            <v>LOCK ASSY, LUGGAGE COMPARTMENT DOOR</v>
          </cell>
          <cell r="L124" t="str">
            <v>*</v>
          </cell>
          <cell r="M124">
            <v>1</v>
          </cell>
          <cell r="N124" t="str">
            <v>1</v>
          </cell>
          <cell r="O124">
            <v>1</v>
          </cell>
          <cell r="P124">
            <v>1</v>
          </cell>
          <cell r="Q124" t="str">
            <v>1</v>
          </cell>
          <cell r="R124">
            <v>8400</v>
          </cell>
          <cell r="S124" t="str">
            <v>&lt;NEW&gt;</v>
          </cell>
          <cell r="T124" t="str">
            <v>SKYWAYS</v>
          </cell>
          <cell r="U124">
            <v>0</v>
          </cell>
          <cell r="V124" t="str">
            <v>JAWED</v>
          </cell>
          <cell r="W124">
            <v>0</v>
          </cell>
          <cell r="X124" t="str">
            <v>G. LOCK</v>
          </cell>
          <cell r="Y124">
            <v>0</v>
          </cell>
          <cell r="Z124">
            <v>0</v>
          </cell>
          <cell r="AA124">
            <v>0</v>
          </cell>
          <cell r="AB124">
            <v>0</v>
          </cell>
          <cell r="AC124" t="str">
            <v>G. LOCK, REGRETTED</v>
          </cell>
          <cell r="AD124">
            <v>0</v>
          </cell>
          <cell r="AE124">
            <v>0</v>
          </cell>
          <cell r="AF124">
            <v>0</v>
          </cell>
          <cell r="AG124">
            <v>0</v>
          </cell>
          <cell r="AH124">
            <v>0</v>
          </cell>
          <cell r="AI124" t="str">
            <v>0.0253</v>
          </cell>
          <cell r="AJ124" t="str">
            <v>NEW</v>
          </cell>
          <cell r="AK124" t="str">
            <v>64610-140N1</v>
          </cell>
          <cell r="AL124" t="str">
            <v>-</v>
          </cell>
          <cell r="AM124" t="str">
            <v>Regret</v>
          </cell>
          <cell r="AN124" t="str">
            <v>Regret</v>
          </cell>
          <cell r="AO124" t="str">
            <v>Regret</v>
          </cell>
          <cell r="AP124" t="str">
            <v>135.35</v>
          </cell>
          <cell r="AQ124" t="str">
            <v>587500</v>
          </cell>
          <cell r="AR124">
            <v>278.99433333333332</v>
          </cell>
          <cell r="AS124">
            <v>1.4840124113475177</v>
          </cell>
          <cell r="AT124" t="str">
            <v>-</v>
          </cell>
          <cell r="AU124" t="str">
            <v>Regret</v>
          </cell>
          <cell r="AV124" t="str">
            <v>Regret</v>
          </cell>
          <cell r="AW124" t="str">
            <v>Regret</v>
          </cell>
          <cell r="AX124" t="str">
            <v>&lt;&lt;&lt;</v>
          </cell>
          <cell r="AY124" t="str">
            <v>&lt;&lt;&lt;</v>
          </cell>
          <cell r="AZ124" t="str">
            <v>E</v>
          </cell>
          <cell r="BA124" t="str">
            <v>O</v>
          </cell>
          <cell r="BB124" t="str">
            <v>O</v>
          </cell>
          <cell r="BC124" t="str">
            <v>JAWED MATEL</v>
          </cell>
          <cell r="BD124" t="str">
            <v>SELECTED VENDOR JAWED MATEL</v>
          </cell>
          <cell r="BE124">
            <v>0</v>
          </cell>
          <cell r="BF124">
            <v>0</v>
          </cell>
          <cell r="BG124" t="str">
            <v>-</v>
          </cell>
          <cell r="BH124" t="str">
            <v>-</v>
          </cell>
          <cell r="BI124" t="str">
            <v>[-]</v>
          </cell>
          <cell r="BJ124" t="str">
            <v>____________</v>
          </cell>
          <cell r="BK124">
            <v>0</v>
          </cell>
          <cell r="BL124">
            <v>0</v>
          </cell>
          <cell r="BM124">
            <v>0</v>
          </cell>
          <cell r="BN124" t="str">
            <v>-</v>
          </cell>
          <cell r="BO124">
            <v>0</v>
          </cell>
          <cell r="BP124" t="str">
            <v>-</v>
          </cell>
        </row>
        <row r="125">
          <cell r="A125">
            <v>111</v>
          </cell>
          <cell r="B125">
            <v>95</v>
          </cell>
          <cell r="C125">
            <v>460</v>
          </cell>
          <cell r="D125">
            <v>109</v>
          </cell>
          <cell r="E125" t="str">
            <v>DD620</v>
          </cell>
          <cell r="F125" t="str">
            <v>BJ-1G</v>
          </cell>
          <cell r="G125">
            <v>0</v>
          </cell>
          <cell r="H125" t="str">
            <v>6460</v>
          </cell>
          <cell r="I125" t="str">
            <v>02</v>
          </cell>
          <cell r="J125" t="str">
            <v>64620-12070-A</v>
          </cell>
          <cell r="K125" t="str">
            <v>STRIKER LUGGAGE COMPARTMENT DOOR LOCK</v>
          </cell>
          <cell r="L125" t="str">
            <v>*</v>
          </cell>
          <cell r="M125" t="str">
            <v>1</v>
          </cell>
          <cell r="N125" t="str">
            <v>1</v>
          </cell>
          <cell r="O125">
            <v>1</v>
          </cell>
          <cell r="P125">
            <v>1</v>
          </cell>
          <cell r="Q125" t="str">
            <v>1</v>
          </cell>
          <cell r="R125">
            <v>8400</v>
          </cell>
          <cell r="S125" t="str">
            <v>&lt;NEW&gt;</v>
          </cell>
          <cell r="T125" t="str">
            <v>HAWKS</v>
          </cell>
          <cell r="U125">
            <v>0</v>
          </cell>
          <cell r="V125" t="str">
            <v>SILVER FALCON</v>
          </cell>
          <cell r="W125">
            <v>0</v>
          </cell>
          <cell r="X125" t="str">
            <v>JAWED</v>
          </cell>
          <cell r="Y125">
            <v>0</v>
          </cell>
          <cell r="Z125">
            <v>0</v>
          </cell>
          <cell r="AA125">
            <v>0</v>
          </cell>
          <cell r="AB125">
            <v>0</v>
          </cell>
          <cell r="AC125" t="str">
            <v xml:space="preserve">Dropped because PE facility is not available </v>
          </cell>
          <cell r="AD125">
            <v>0</v>
          </cell>
          <cell r="AE125">
            <v>0</v>
          </cell>
          <cell r="AF125">
            <v>0</v>
          </cell>
          <cell r="AG125">
            <v>0</v>
          </cell>
          <cell r="AH125">
            <v>0</v>
          </cell>
          <cell r="AI125">
            <v>3.2247999999999999E-3</v>
          </cell>
          <cell r="AJ125" t="str">
            <v>NEW</v>
          </cell>
          <cell r="AK125" t="str">
            <v>64620-12070-A</v>
          </cell>
          <cell r="AL125" t="str">
            <v>16.5</v>
          </cell>
          <cell r="AM125" t="str">
            <v>91000</v>
          </cell>
          <cell r="AN125">
            <v>34.463333333333331</v>
          </cell>
          <cell r="AO125">
            <v>0.25434194341943417</v>
          </cell>
          <cell r="AP125" t="str">
            <v>22.45</v>
          </cell>
          <cell r="AQ125" t="str">
            <v>28500</v>
          </cell>
          <cell r="AR125">
            <v>44.667000000000002</v>
          </cell>
          <cell r="AS125">
            <v>0.32964575645756461</v>
          </cell>
          <cell r="AT125" t="str">
            <v>&lt;&lt;&lt;</v>
          </cell>
          <cell r="AU125" t="str">
            <v>&lt;&lt;&lt;</v>
          </cell>
          <cell r="AV125" t="str">
            <v>&lt;&lt;&lt;</v>
          </cell>
          <cell r="AW125" t="str">
            <v>&lt;&lt;&lt;</v>
          </cell>
          <cell r="AX125" t="str">
            <v>-</v>
          </cell>
          <cell r="AY125" t="str">
            <v>Regret</v>
          </cell>
          <cell r="AZ125" t="str">
            <v>Regret</v>
          </cell>
          <cell r="BA125" t="str">
            <v>O</v>
          </cell>
          <cell r="BB125" t="str">
            <v>O</v>
          </cell>
          <cell r="BC125" t="str">
            <v>HAWKS</v>
          </cell>
          <cell r="BD125" t="str">
            <v>SELECTED VENDOR HAWKS</v>
          </cell>
          <cell r="BE125">
            <v>0</v>
          </cell>
          <cell r="BF125">
            <v>0</v>
          </cell>
          <cell r="BG125">
            <v>3</v>
          </cell>
          <cell r="BH125" t="str">
            <v>O</v>
          </cell>
          <cell r="BI125" t="str">
            <v>SHAHEEN</v>
          </cell>
          <cell r="BJ125" t="str">
            <v>IMC TO INVITE QUOT. ON PVC COATING INSTEND OF PE COATING</v>
          </cell>
          <cell r="BK125" t="str">
            <v>QUOTATION FROM SHAHEEN BASED ON PVC COATING IS RECEIVED</v>
          </cell>
          <cell r="BL125">
            <v>0</v>
          </cell>
          <cell r="BM125">
            <v>0</v>
          </cell>
          <cell r="BN125" t="str">
            <v>P</v>
          </cell>
          <cell r="BO125">
            <v>0</v>
          </cell>
          <cell r="BP125" t="str">
            <v>O</v>
          </cell>
        </row>
        <row r="126">
          <cell r="A126">
            <v>112</v>
          </cell>
          <cell r="B126">
            <v>94</v>
          </cell>
          <cell r="C126">
            <v>460</v>
          </cell>
          <cell r="D126">
            <v>110</v>
          </cell>
          <cell r="E126" t="str">
            <v>DD620</v>
          </cell>
          <cell r="F126" t="str">
            <v>BJ-1G</v>
          </cell>
          <cell r="G126">
            <v>0</v>
          </cell>
          <cell r="H126" t="str">
            <v>6460</v>
          </cell>
          <cell r="I126" t="str">
            <v>02</v>
          </cell>
          <cell r="J126" t="str">
            <v>64621-12070-A</v>
          </cell>
          <cell r="K126" t="str">
            <v>STRIKER LUGGAGE COMPARTMENT DOOR LOCK</v>
          </cell>
          <cell r="L126">
            <v>0</v>
          </cell>
          <cell r="M126" t="str">
            <v>4</v>
          </cell>
          <cell r="N126">
            <v>0</v>
          </cell>
          <cell r="O126">
            <v>0</v>
          </cell>
          <cell r="P126">
            <v>0</v>
          </cell>
          <cell r="Q126" t="str">
            <v>4</v>
          </cell>
          <cell r="R126">
            <v>0</v>
          </cell>
          <cell r="S126" t="str">
            <v>&lt;NEW&gt;</v>
          </cell>
          <cell r="T126" t="str">
            <v>HAWKS</v>
          </cell>
          <cell r="U126">
            <v>0</v>
          </cell>
          <cell r="V126" t="str">
            <v>SILVER FALCON</v>
          </cell>
          <cell r="W126">
            <v>0</v>
          </cell>
          <cell r="X126" t="str">
            <v>MERAJ</v>
          </cell>
          <cell r="Y126">
            <v>0</v>
          </cell>
          <cell r="Z126">
            <v>0</v>
          </cell>
          <cell r="AA126">
            <v>0</v>
          </cell>
          <cell r="AB126">
            <v>0</v>
          </cell>
          <cell r="AC126" t="str">
            <v>No need. (Switch SSP)</v>
          </cell>
          <cell r="AD126">
            <v>0</v>
          </cell>
          <cell r="AE126">
            <v>0</v>
          </cell>
          <cell r="AF126">
            <v>0</v>
          </cell>
          <cell r="AG126">
            <v>0</v>
          </cell>
          <cell r="AH126">
            <v>0</v>
          </cell>
          <cell r="AI126">
            <v>3.2247999999999999E-3</v>
          </cell>
          <cell r="AJ126" t="str">
            <v>NEW</v>
          </cell>
          <cell r="AK126" t="str">
            <v>64621-12070-A</v>
          </cell>
          <cell r="AL126" t="str">
            <v>109参考</v>
          </cell>
          <cell r="AM126" t="str">
            <v>109参考</v>
          </cell>
          <cell r="AN126" t="str">
            <v>109参考</v>
          </cell>
          <cell r="AO126" t="str">
            <v>109参考</v>
          </cell>
          <cell r="AP126" t="str">
            <v>109参考</v>
          </cell>
          <cell r="AQ126" t="str">
            <v>109参考</v>
          </cell>
          <cell r="AR126" t="str">
            <v>109参考</v>
          </cell>
          <cell r="AS126" t="str">
            <v>109参考</v>
          </cell>
          <cell r="AT126" t="str">
            <v>&lt;&lt;&lt;</v>
          </cell>
          <cell r="AU126" t="str">
            <v>&lt;&lt;&lt;</v>
          </cell>
          <cell r="AV126" t="str">
            <v>&lt;&lt;&lt;</v>
          </cell>
          <cell r="AW126" t="str">
            <v>&lt;&lt;&lt;</v>
          </cell>
          <cell r="AX126" t="str">
            <v>47.84</v>
          </cell>
          <cell r="AY126" t="str">
            <v>245000</v>
          </cell>
          <cell r="AZ126">
            <v>95.98954814814816</v>
          </cell>
          <cell r="BA126" t="str">
            <v>-</v>
          </cell>
          <cell r="BB126" t="str">
            <v>-</v>
          </cell>
          <cell r="BC126" t="str">
            <v>[-]</v>
          </cell>
          <cell r="BD126" t="str">
            <v>___________________</v>
          </cell>
          <cell r="BE126">
            <v>0</v>
          </cell>
          <cell r="BF126">
            <v>0</v>
          </cell>
          <cell r="BG126" t="str">
            <v>O</v>
          </cell>
          <cell r="BH126" t="str">
            <v>O</v>
          </cell>
          <cell r="BI126" t="str">
            <v>OMER JIBRAN</v>
          </cell>
          <cell r="BJ126" t="str">
            <v>CARRY OVER VENDOR OMER JIBRAN</v>
          </cell>
          <cell r="BK126">
            <v>0</v>
          </cell>
          <cell r="BL126" t="str">
            <v>c/o</v>
          </cell>
          <cell r="BM126">
            <v>0</v>
          </cell>
          <cell r="BN126" t="str">
            <v>O</v>
          </cell>
          <cell r="BO126">
            <v>0</v>
          </cell>
          <cell r="BP126" t="str">
            <v>O</v>
          </cell>
        </row>
        <row r="127">
          <cell r="A127">
            <v>113</v>
          </cell>
          <cell r="B127">
            <v>114</v>
          </cell>
          <cell r="C127">
            <v>608</v>
          </cell>
          <cell r="D127">
            <v>111</v>
          </cell>
          <cell r="E127" t="str">
            <v>DD620</v>
          </cell>
          <cell r="F127" t="str">
            <v>BJ-1G</v>
          </cell>
          <cell r="G127">
            <v>0</v>
          </cell>
          <cell r="H127" t="str">
            <v>6460</v>
          </cell>
          <cell r="I127" t="str">
            <v>03</v>
          </cell>
          <cell r="J127" t="str">
            <v>64606-12060-D</v>
          </cell>
          <cell r="K127" t="str">
            <v>LEVER S/A LUGGAGE DOOR LOCK OPEN</v>
          </cell>
          <cell r="L127" t="str">
            <v>*</v>
          </cell>
          <cell r="M127">
            <v>1</v>
          </cell>
          <cell r="N127" t="str">
            <v>1</v>
          </cell>
          <cell r="O127">
            <v>1</v>
          </cell>
          <cell r="P127">
            <v>1</v>
          </cell>
          <cell r="Q127" t="str">
            <v>1</v>
          </cell>
          <cell r="R127">
            <v>8400</v>
          </cell>
          <cell r="S127" t="str">
            <v>&lt;NEW&gt;</v>
          </cell>
          <cell r="T127" t="str">
            <v>SKYWAYS</v>
          </cell>
          <cell r="U127">
            <v>0</v>
          </cell>
          <cell r="V127" t="str">
            <v>G. LOCK</v>
          </cell>
          <cell r="W127">
            <v>0</v>
          </cell>
          <cell r="X127" t="str">
            <v>JAWED</v>
          </cell>
          <cell r="Y127">
            <v>0</v>
          </cell>
          <cell r="Z127">
            <v>0</v>
          </cell>
          <cell r="AA127">
            <v>0</v>
          </cell>
          <cell r="AB127">
            <v>0</v>
          </cell>
          <cell r="AC127" t="str">
            <v xml:space="preserve">Dropped because PE facility is not available </v>
          </cell>
          <cell r="AD127">
            <v>0</v>
          </cell>
          <cell r="AE127">
            <v>0</v>
          </cell>
          <cell r="AF127">
            <v>0</v>
          </cell>
          <cell r="AG127">
            <v>0</v>
          </cell>
          <cell r="AH127">
            <v>0</v>
          </cell>
          <cell r="AI127" t="str">
            <v>0.0344</v>
          </cell>
          <cell r="AJ127" t="str">
            <v>NEW</v>
          </cell>
          <cell r="AK127" t="str">
            <v>64606-12060-D</v>
          </cell>
          <cell r="AL127" t="str">
            <v>-</v>
          </cell>
          <cell r="AM127" t="str">
            <v>Regret</v>
          </cell>
          <cell r="AN127" t="str">
            <v>Regret</v>
          </cell>
          <cell r="AO127" t="str">
            <v>Regret</v>
          </cell>
          <cell r="AP127" t="str">
            <v>-</v>
          </cell>
          <cell r="AQ127" t="str">
            <v>Regret</v>
          </cell>
          <cell r="AR127" t="str">
            <v>Regret</v>
          </cell>
          <cell r="AS127" t="str">
            <v>Regret</v>
          </cell>
          <cell r="AT127" t="str">
            <v>-</v>
          </cell>
          <cell r="AU127" t="str">
            <v>Regret</v>
          </cell>
          <cell r="AV127" t="str">
            <v>Regret</v>
          </cell>
          <cell r="AW127" t="str">
            <v>Regret</v>
          </cell>
          <cell r="AX127" t="str">
            <v>&lt;&lt;&lt;</v>
          </cell>
          <cell r="AY127" t="str">
            <v>&lt;&lt;&lt;</v>
          </cell>
          <cell r="AZ127" t="str">
            <v>&lt;&lt;&lt;</v>
          </cell>
          <cell r="BA127" t="str">
            <v>O</v>
          </cell>
          <cell r="BB127" t="str">
            <v>P</v>
          </cell>
          <cell r="BC127" t="str">
            <v>[PENDING]</v>
          </cell>
          <cell r="BD127" t="str">
            <v>IMC TO INVITE QUOT. ON PVC COATING INSTEND OF PE COATING</v>
          </cell>
          <cell r="BE127">
            <v>0</v>
          </cell>
          <cell r="BF127">
            <v>0</v>
          </cell>
          <cell r="BG127" t="str">
            <v>X</v>
          </cell>
          <cell r="BH127" t="str">
            <v>-</v>
          </cell>
          <cell r="BI127" t="str">
            <v>[X]</v>
          </cell>
          <cell r="BJ127" t="str">
            <v>DROP CONSIDER AS BACK UP</v>
          </cell>
          <cell r="BK127">
            <v>0</v>
          </cell>
          <cell r="BL127">
            <v>0</v>
          </cell>
          <cell r="BM127">
            <v>0</v>
          </cell>
          <cell r="BN127" t="str">
            <v>-</v>
          </cell>
          <cell r="BO127">
            <v>0</v>
          </cell>
          <cell r="BP127" t="str">
            <v>X</v>
          </cell>
        </row>
        <row r="128">
          <cell r="A128">
            <v>114</v>
          </cell>
          <cell r="B128">
            <v>29</v>
          </cell>
          <cell r="C128">
            <v>60</v>
          </cell>
          <cell r="D128">
            <v>112</v>
          </cell>
          <cell r="E128" t="str">
            <v>DD620</v>
          </cell>
          <cell r="F128" t="str">
            <v>BJ-1G</v>
          </cell>
          <cell r="G128">
            <v>0</v>
          </cell>
          <cell r="H128" t="str">
            <v>6920</v>
          </cell>
          <cell r="I128" t="str">
            <v>01</v>
          </cell>
          <cell r="J128" t="str">
            <v>69260-22030</v>
          </cell>
          <cell r="K128" t="str">
            <v>HANDLE ASSY DOOR WINDOW REGULATOR</v>
          </cell>
          <cell r="L128">
            <v>0</v>
          </cell>
          <cell r="M128" t="str">
            <v>4</v>
          </cell>
          <cell r="N128" t="str">
            <v>1</v>
          </cell>
          <cell r="O128">
            <v>1</v>
          </cell>
          <cell r="P128">
            <v>1</v>
          </cell>
          <cell r="Q128" t="str">
            <v>4</v>
          </cell>
          <cell r="R128">
            <v>21600</v>
          </cell>
          <cell r="S128" t="str">
            <v>OMAR JIBRAN</v>
          </cell>
          <cell r="T128" t="str">
            <v>OMAR JIBRAN</v>
          </cell>
          <cell r="U128">
            <v>0</v>
          </cell>
          <cell r="V128" t="str">
            <v>SPEL</v>
          </cell>
          <cell r="W128">
            <v>0</v>
          </cell>
          <cell r="X128" t="str">
            <v>MERAJ</v>
          </cell>
          <cell r="Y128">
            <v>0</v>
          </cell>
          <cell r="Z128">
            <v>0</v>
          </cell>
          <cell r="AA128">
            <v>0</v>
          </cell>
          <cell r="AB128">
            <v>0</v>
          </cell>
          <cell r="AC128" t="str">
            <v>Study Carry over, CS1=840h data</v>
          </cell>
          <cell r="AD128">
            <v>0</v>
          </cell>
          <cell r="AE128">
            <v>0</v>
          </cell>
          <cell r="AF128">
            <v>0</v>
          </cell>
          <cell r="AG128">
            <v>0</v>
          </cell>
          <cell r="AH128">
            <v>0</v>
          </cell>
          <cell r="AI128">
            <v>3.9710000000000002E-2</v>
          </cell>
          <cell r="AJ128" t="str">
            <v>P2-2</v>
          </cell>
          <cell r="AK128" t="str">
            <v>69260-22030</v>
          </cell>
          <cell r="AL128" t="str">
            <v>65.60</v>
          </cell>
          <cell r="AM128" t="str">
            <v>0</v>
          </cell>
          <cell r="AN128">
            <v>128.57599999999999</v>
          </cell>
          <cell r="AO128">
            <v>2.677551020408163</v>
          </cell>
          <cell r="AP128" t="str">
            <v>40</v>
          </cell>
          <cell r="AQ128" t="str">
            <v>450000</v>
          </cell>
          <cell r="AR128">
            <v>82.483333333333334</v>
          </cell>
          <cell r="AS128">
            <v>1.7176870748299318</v>
          </cell>
          <cell r="AT128" t="str">
            <v>47.84</v>
          </cell>
          <cell r="AU128" t="str">
            <v>245000</v>
          </cell>
          <cell r="AV128">
            <v>95.98954814814816</v>
          </cell>
          <cell r="AW128">
            <v>1.9989493575207862</v>
          </cell>
          <cell r="AX128">
            <v>236.25</v>
          </cell>
          <cell r="AY128" t="str">
            <v>TTC</v>
          </cell>
          <cell r="AZ128" t="str">
            <v>&lt;&lt;&lt;</v>
          </cell>
          <cell r="BA128" t="str">
            <v>O</v>
          </cell>
          <cell r="BB128" t="str">
            <v>O</v>
          </cell>
          <cell r="BC128" t="str">
            <v>OMER JIBRAN</v>
          </cell>
          <cell r="BD128" t="str">
            <v>CARRY OVER VENDOR OMER JIBRAN</v>
          </cell>
          <cell r="BE128">
            <v>0</v>
          </cell>
          <cell r="BF128">
            <v>0</v>
          </cell>
          <cell r="BG128" t="str">
            <v>c/o</v>
          </cell>
          <cell r="BH128" t="str">
            <v>P</v>
          </cell>
          <cell r="BI128" t="str">
            <v>SPEL/AVT</v>
          </cell>
          <cell r="BJ128" t="str">
            <v>SELECTED VENDOR SPEL</v>
          </cell>
          <cell r="BK128" t="str">
            <v>MOULD SOURCE MATTER TO BE FINALIZED. TTC QUOTATION IS STILL VERY HIGH. AVT QUOTATION BASED ON TTC MOULD IS RECEIVED</v>
          </cell>
          <cell r="BL128">
            <v>5</v>
          </cell>
          <cell r="BM128">
            <v>0</v>
          </cell>
          <cell r="BN128" t="str">
            <v>P</v>
          </cell>
          <cell r="BO128">
            <v>0</v>
          </cell>
          <cell r="BP128" t="str">
            <v>O</v>
          </cell>
        </row>
        <row r="129">
          <cell r="A129">
            <v>115</v>
          </cell>
          <cell r="B129">
            <v>96</v>
          </cell>
          <cell r="C129">
            <v>475</v>
          </cell>
          <cell r="D129">
            <v>113</v>
          </cell>
          <cell r="E129" t="str">
            <v>DD620</v>
          </cell>
          <cell r="F129" t="str">
            <v>BJ-1G</v>
          </cell>
          <cell r="G129">
            <v>0</v>
          </cell>
          <cell r="H129" t="str">
            <v>6920</v>
          </cell>
          <cell r="I129" t="str">
            <v>01</v>
          </cell>
          <cell r="J129" t="str">
            <v>69268-16010</v>
          </cell>
          <cell r="K129" t="str">
            <v>PLATE WINDOW REGULATOR HANDLE</v>
          </cell>
          <cell r="L129">
            <v>0</v>
          </cell>
          <cell r="M129" t="str">
            <v>4</v>
          </cell>
          <cell r="N129" t="str">
            <v>1</v>
          </cell>
          <cell r="O129">
            <v>1</v>
          </cell>
          <cell r="P129">
            <v>1</v>
          </cell>
          <cell r="Q129" t="str">
            <v>4</v>
          </cell>
          <cell r="R129">
            <v>21600</v>
          </cell>
          <cell r="S129" t="str">
            <v>&lt;NEW&gt;</v>
          </cell>
          <cell r="T129" t="str">
            <v>G. I.</v>
          </cell>
          <cell r="U129">
            <v>0</v>
          </cell>
          <cell r="V129" t="str">
            <v>AVT</v>
          </cell>
          <cell r="W129">
            <v>0</v>
          </cell>
          <cell r="X129">
            <v>0</v>
          </cell>
          <cell r="Y129">
            <v>0</v>
          </cell>
          <cell r="Z129">
            <v>0</v>
          </cell>
          <cell r="AA129">
            <v>0</v>
          </cell>
          <cell r="AB129">
            <v>0</v>
          </cell>
          <cell r="AC129" t="str">
            <v>Resin Part,vendor changed during JSV</v>
          </cell>
          <cell r="AD129">
            <v>0</v>
          </cell>
          <cell r="AE129">
            <v>0</v>
          </cell>
          <cell r="AF129">
            <v>0</v>
          </cell>
          <cell r="AG129">
            <v>0</v>
          </cell>
          <cell r="AH129">
            <v>0</v>
          </cell>
          <cell r="AI129">
            <v>8.0000000000000004E-4</v>
          </cell>
          <cell r="AJ129" t="str">
            <v>NEW</v>
          </cell>
          <cell r="AK129" t="str">
            <v>69268-16010</v>
          </cell>
          <cell r="AL129" t="str">
            <v>191.56</v>
          </cell>
          <cell r="AM129" t="str">
            <v>AWAITED</v>
          </cell>
          <cell r="AN129" t="str">
            <v>AWAITED</v>
          </cell>
          <cell r="AO129" t="str">
            <v>AWAITED</v>
          </cell>
          <cell r="AP129" t="str">
            <v>2.84</v>
          </cell>
          <cell r="AQ129" t="str">
            <v>50000</v>
          </cell>
          <cell r="AR129">
            <v>6.0201037037037031</v>
          </cell>
          <cell r="AS129">
            <v>3.6933151556464439</v>
          </cell>
          <cell r="AT129" t="str">
            <v>&lt;&lt;&lt;</v>
          </cell>
          <cell r="AU129" t="str">
            <v>&lt;&lt;&lt;</v>
          </cell>
          <cell r="AV129" t="str">
            <v>&lt;&lt;&lt;</v>
          </cell>
          <cell r="AW129" t="str">
            <v>&lt;&lt;&lt;</v>
          </cell>
          <cell r="AX129">
            <v>236.25</v>
          </cell>
          <cell r="AY129" t="str">
            <v>TTC</v>
          </cell>
          <cell r="AZ129" t="str">
            <v>&lt;&lt;&lt;</v>
          </cell>
          <cell r="BA129" t="str">
            <v>X</v>
          </cell>
          <cell r="BB129" t="str">
            <v>-</v>
          </cell>
          <cell r="BC129" t="str">
            <v>[X]</v>
          </cell>
          <cell r="BD129" t="str">
            <v>DROP CONSIDER AS BACK UP</v>
          </cell>
          <cell r="BE129">
            <v>0</v>
          </cell>
          <cell r="BF129">
            <v>0</v>
          </cell>
          <cell r="BG129" t="str">
            <v>O</v>
          </cell>
          <cell r="BH129" t="str">
            <v>P</v>
          </cell>
          <cell r="BI129" t="str">
            <v>SPEL/AVT</v>
          </cell>
          <cell r="BJ129" t="str">
            <v>SELECTED VENDOR SPEL</v>
          </cell>
          <cell r="BK129" t="str">
            <v>MOULD SOURCE MATTER TO BE FINALIZED. TTC QUOTATION IS STILL VERY HIGH. AVT QUOTATION BASED ON TTC MOULD IS RECEIVED</v>
          </cell>
          <cell r="BL129">
            <v>5</v>
          </cell>
          <cell r="BM129">
            <v>0</v>
          </cell>
          <cell r="BN129" t="str">
            <v>P</v>
          </cell>
          <cell r="BO129">
            <v>0</v>
          </cell>
          <cell r="BP129" t="str">
            <v>O</v>
          </cell>
        </row>
        <row r="130">
          <cell r="A130">
            <v>116</v>
          </cell>
          <cell r="B130">
            <v>87</v>
          </cell>
          <cell r="C130">
            <v>375</v>
          </cell>
          <cell r="D130">
            <v>114</v>
          </cell>
          <cell r="E130" t="str">
            <v>DD620</v>
          </cell>
          <cell r="F130" t="str">
            <v>BJ-1G</v>
          </cell>
          <cell r="G130">
            <v>0</v>
          </cell>
          <cell r="H130" t="str">
            <v>6920</v>
          </cell>
          <cell r="I130" t="str">
            <v>02</v>
          </cell>
          <cell r="J130" t="str">
            <v>69201-809T0</v>
          </cell>
          <cell r="K130" t="str">
            <v>HANDLE ASSY,FR DOOR,OUTSIDE RH</v>
          </cell>
          <cell r="L130">
            <v>0</v>
          </cell>
          <cell r="M130">
            <v>1</v>
          </cell>
          <cell r="N130" t="str">
            <v>1</v>
          </cell>
          <cell r="O130">
            <v>1</v>
          </cell>
          <cell r="P130">
            <v>1</v>
          </cell>
          <cell r="Q130" t="str">
            <v>1</v>
          </cell>
          <cell r="R130">
            <v>8400</v>
          </cell>
          <cell r="S130" t="str">
            <v>SPEL</v>
          </cell>
          <cell r="T130" t="str">
            <v>SPEL</v>
          </cell>
          <cell r="U130">
            <v>0</v>
          </cell>
          <cell r="V130" t="str">
            <v>OMAR JIBRAN</v>
          </cell>
          <cell r="W130">
            <v>0</v>
          </cell>
          <cell r="X130">
            <v>0</v>
          </cell>
          <cell r="Y130">
            <v>0</v>
          </cell>
          <cell r="Z130">
            <v>0</v>
          </cell>
          <cell r="AA130">
            <v>0</v>
          </cell>
          <cell r="AB130">
            <v>0</v>
          </cell>
          <cell r="AC130">
            <v>0</v>
          </cell>
          <cell r="AD130">
            <v>0</v>
          </cell>
          <cell r="AE130">
            <v>0</v>
          </cell>
          <cell r="AF130">
            <v>0</v>
          </cell>
          <cell r="AG130">
            <v>0</v>
          </cell>
          <cell r="AH130">
            <v>0</v>
          </cell>
          <cell r="AI130">
            <v>6.4560000000000006E-2</v>
          </cell>
          <cell r="AJ130" t="str">
            <v>P8?</v>
          </cell>
          <cell r="AK130" t="str">
            <v>69201-809T0</v>
          </cell>
          <cell r="AL130" t="str">
            <v>191.56</v>
          </cell>
          <cell r="AM130" t="str">
            <v>3000000</v>
          </cell>
          <cell r="AN130">
            <v>392.95759999999996</v>
          </cell>
          <cell r="AO130">
            <v>0.75568769230769217</v>
          </cell>
          <cell r="AP130">
            <v>0</v>
          </cell>
          <cell r="AQ130" t="str">
            <v>AWAITED</v>
          </cell>
          <cell r="AR130" t="str">
            <v>AWAITED</v>
          </cell>
          <cell r="AS130" t="str">
            <v>AWAITED</v>
          </cell>
          <cell r="AT130" t="str">
            <v>&lt;&lt;&lt;</v>
          </cell>
          <cell r="AU130" t="str">
            <v>&lt;&lt;&lt;</v>
          </cell>
          <cell r="AV130" t="str">
            <v>&lt;&lt;&lt;</v>
          </cell>
          <cell r="AW130" t="str">
            <v>&lt;&lt;&lt;</v>
          </cell>
          <cell r="AX130">
            <v>242.91</v>
          </cell>
          <cell r="AY130" t="str">
            <v>TTC</v>
          </cell>
          <cell r="AZ130" t="str">
            <v>&lt;&lt;&lt;</v>
          </cell>
          <cell r="BA130" t="str">
            <v>O</v>
          </cell>
          <cell r="BB130" t="str">
            <v>P</v>
          </cell>
          <cell r="BC130" t="str">
            <v>[PENDING]</v>
          </cell>
          <cell r="BD130" t="str">
            <v>SELECTED VENDOR SPEL</v>
          </cell>
          <cell r="BE130">
            <v>0</v>
          </cell>
          <cell r="BF130">
            <v>0</v>
          </cell>
          <cell r="BG130">
            <v>5</v>
          </cell>
          <cell r="BH130" t="str">
            <v>P</v>
          </cell>
          <cell r="BI130" t="str">
            <v>SPEL/AVT</v>
          </cell>
          <cell r="BJ130" t="str">
            <v>SELECTED VENDOR SPEL</v>
          </cell>
          <cell r="BK130" t="str">
            <v>MOULD SOURCE MATTER TO BE FINALIZED. TTC QUOTATION IS STILL VERY HIGH. AVT QUOTATION BASED ON TTC MOULD IS RECEIVED</v>
          </cell>
          <cell r="BL130">
            <v>5</v>
          </cell>
          <cell r="BM130">
            <v>0</v>
          </cell>
          <cell r="BN130" t="str">
            <v>P</v>
          </cell>
          <cell r="BO130">
            <v>0</v>
          </cell>
          <cell r="BP130" t="str">
            <v>O</v>
          </cell>
        </row>
        <row r="131">
          <cell r="A131">
            <v>117</v>
          </cell>
          <cell r="B131">
            <v>88</v>
          </cell>
          <cell r="C131">
            <v>376</v>
          </cell>
          <cell r="D131">
            <v>115</v>
          </cell>
          <cell r="E131" t="str">
            <v>DD620</v>
          </cell>
          <cell r="F131" t="str">
            <v>BJ-1G</v>
          </cell>
          <cell r="G131">
            <v>0</v>
          </cell>
          <cell r="H131" t="str">
            <v>6920</v>
          </cell>
          <cell r="I131" t="str">
            <v>02</v>
          </cell>
          <cell r="J131" t="str">
            <v>69202-809T0</v>
          </cell>
          <cell r="K131" t="str">
            <v>HANDLE ASSY,FR DOOR,OUTSIDE LH</v>
          </cell>
          <cell r="L131">
            <v>0</v>
          </cell>
          <cell r="M131">
            <v>1</v>
          </cell>
          <cell r="N131" t="str">
            <v>1</v>
          </cell>
          <cell r="O131">
            <v>1</v>
          </cell>
          <cell r="P131">
            <v>1</v>
          </cell>
          <cell r="Q131" t="str">
            <v>1</v>
          </cell>
          <cell r="R131">
            <v>8400</v>
          </cell>
          <cell r="S131" t="str">
            <v>SPEL</v>
          </cell>
          <cell r="T131" t="str">
            <v>SPEL</v>
          </cell>
          <cell r="U131">
            <v>0</v>
          </cell>
          <cell r="V131" t="str">
            <v>OMAR JIBRAN</v>
          </cell>
          <cell r="W131">
            <v>0</v>
          </cell>
          <cell r="X131">
            <v>0</v>
          </cell>
          <cell r="Y131">
            <v>0</v>
          </cell>
          <cell r="Z131">
            <v>0</v>
          </cell>
          <cell r="AA131">
            <v>0</v>
          </cell>
          <cell r="AB131">
            <v>0</v>
          </cell>
          <cell r="AC131">
            <v>0</v>
          </cell>
          <cell r="AD131">
            <v>0</v>
          </cell>
          <cell r="AE131">
            <v>0</v>
          </cell>
          <cell r="AF131">
            <v>0</v>
          </cell>
          <cell r="AG131">
            <v>0</v>
          </cell>
          <cell r="AH131">
            <v>0</v>
          </cell>
          <cell r="AI131">
            <v>6.4560000000000006E-2</v>
          </cell>
          <cell r="AJ131" t="str">
            <v>P8?</v>
          </cell>
          <cell r="AK131" t="str">
            <v>69202-809T0</v>
          </cell>
          <cell r="AL131" t="str">
            <v>191.56</v>
          </cell>
          <cell r="AM131" t="str">
            <v>114とｾｯﾄ</v>
          </cell>
          <cell r="AN131">
            <v>392.95759999999996</v>
          </cell>
          <cell r="AO131">
            <v>0.75568769230769217</v>
          </cell>
          <cell r="AP131">
            <v>0</v>
          </cell>
          <cell r="AQ131" t="str">
            <v>AWAITED</v>
          </cell>
          <cell r="AR131" t="str">
            <v>AWAITED</v>
          </cell>
          <cell r="AS131" t="str">
            <v>AWAITED</v>
          </cell>
          <cell r="AT131" t="str">
            <v>&lt;&lt;&lt;</v>
          </cell>
          <cell r="AU131" t="str">
            <v>&lt;&lt;&lt;</v>
          </cell>
          <cell r="AV131" t="str">
            <v>&lt;&lt;&lt;</v>
          </cell>
          <cell r="AW131" t="str">
            <v>&lt;&lt;&lt;</v>
          </cell>
          <cell r="AX131">
            <v>242.91</v>
          </cell>
          <cell r="AY131" t="str">
            <v>TTC</v>
          </cell>
          <cell r="AZ131" t="str">
            <v>&lt;&lt;&lt;</v>
          </cell>
          <cell r="BA131" t="str">
            <v>O</v>
          </cell>
          <cell r="BB131" t="str">
            <v>P</v>
          </cell>
          <cell r="BC131" t="str">
            <v>[PENDING]</v>
          </cell>
          <cell r="BD131" t="str">
            <v>SELECTED VENDOR SPEL</v>
          </cell>
          <cell r="BE131">
            <v>0</v>
          </cell>
          <cell r="BF131">
            <v>0</v>
          </cell>
          <cell r="BG131">
            <v>5</v>
          </cell>
          <cell r="BH131" t="str">
            <v>P</v>
          </cell>
          <cell r="BI131" t="str">
            <v>SPEL/AVT</v>
          </cell>
          <cell r="BJ131" t="str">
            <v>SELECTED VENDOR SPEL</v>
          </cell>
          <cell r="BK131" t="str">
            <v>MOULD SOURCE MATTER TO BE FINALIZED. TTC QUOTATION IS STILL VERY HIGH. AVT QUOTATION BASED ON TTC MOULD IS RECEIVED</v>
          </cell>
          <cell r="BL131">
            <v>5</v>
          </cell>
          <cell r="BM131">
            <v>0</v>
          </cell>
          <cell r="BN131" t="str">
            <v>P</v>
          </cell>
          <cell r="BO131">
            <v>0</v>
          </cell>
          <cell r="BP131" t="str">
            <v>O</v>
          </cell>
        </row>
        <row r="132">
          <cell r="A132">
            <v>118</v>
          </cell>
          <cell r="B132">
            <v>89</v>
          </cell>
          <cell r="C132">
            <v>377</v>
          </cell>
          <cell r="D132">
            <v>116</v>
          </cell>
          <cell r="E132" t="str">
            <v>DD620</v>
          </cell>
          <cell r="F132" t="str">
            <v>BJ-1G</v>
          </cell>
          <cell r="G132">
            <v>0</v>
          </cell>
          <cell r="H132" t="str">
            <v>6920</v>
          </cell>
          <cell r="I132" t="str">
            <v>02</v>
          </cell>
          <cell r="J132" t="str">
            <v>69203-809T1</v>
          </cell>
          <cell r="K132" t="str">
            <v>HANDLE ASSY,RR DOOR,OUTSIDE RH</v>
          </cell>
          <cell r="L132">
            <v>0</v>
          </cell>
          <cell r="M132">
            <v>1</v>
          </cell>
          <cell r="N132" t="str">
            <v>1</v>
          </cell>
          <cell r="O132">
            <v>1</v>
          </cell>
          <cell r="P132">
            <v>1</v>
          </cell>
          <cell r="Q132" t="str">
            <v>1</v>
          </cell>
          <cell r="R132">
            <v>8400</v>
          </cell>
          <cell r="S132" t="str">
            <v>SPEL</v>
          </cell>
          <cell r="T132" t="str">
            <v>SPEL</v>
          </cell>
          <cell r="U132">
            <v>0</v>
          </cell>
          <cell r="V132" t="str">
            <v>OMAR JIBRAN</v>
          </cell>
          <cell r="W132">
            <v>0</v>
          </cell>
          <cell r="X132">
            <v>0</v>
          </cell>
          <cell r="Y132">
            <v>0</v>
          </cell>
          <cell r="Z132">
            <v>0</v>
          </cell>
          <cell r="AA132">
            <v>0</v>
          </cell>
          <cell r="AB132">
            <v>0</v>
          </cell>
          <cell r="AC132" t="str">
            <v>Omar Jibran regretted</v>
          </cell>
          <cell r="AD132">
            <v>0</v>
          </cell>
          <cell r="AE132">
            <v>0</v>
          </cell>
          <cell r="AF132">
            <v>0</v>
          </cell>
          <cell r="AG132">
            <v>0</v>
          </cell>
          <cell r="AH132">
            <v>0</v>
          </cell>
          <cell r="AI132">
            <v>7.5190000000000007E-2</v>
          </cell>
          <cell r="AJ132" t="str">
            <v>P8?</v>
          </cell>
          <cell r="AK132" t="str">
            <v>69203-809T1</v>
          </cell>
          <cell r="AL132" t="str">
            <v>191.56</v>
          </cell>
          <cell r="AM132" t="str">
            <v>114とｾｯﾄ</v>
          </cell>
          <cell r="AN132">
            <v>392.95759999999996</v>
          </cell>
          <cell r="AO132">
            <v>0.6967333333333332</v>
          </cell>
          <cell r="AP132">
            <v>176.2824</v>
          </cell>
          <cell r="AQ132" t="str">
            <v>AWAITED</v>
          </cell>
          <cell r="AR132" t="str">
            <v>AWAITED</v>
          </cell>
          <cell r="AS132" t="str">
            <v>AWAITED</v>
          </cell>
          <cell r="AT132" t="str">
            <v>&lt;&lt;&lt;</v>
          </cell>
          <cell r="AU132" t="str">
            <v>&lt;&lt;&lt;</v>
          </cell>
          <cell r="AV132" t="str">
            <v>&lt;&lt;&lt;</v>
          </cell>
          <cell r="AW132" t="str">
            <v>&lt;&lt;&lt;</v>
          </cell>
          <cell r="AX132" t="str">
            <v>&lt;&lt;&lt;</v>
          </cell>
          <cell r="AY132" t="str">
            <v>&lt;&lt;&lt;</v>
          </cell>
          <cell r="AZ132" t="str">
            <v>&lt;&lt;&lt;</v>
          </cell>
          <cell r="BA132" t="str">
            <v>O</v>
          </cell>
          <cell r="BB132" t="str">
            <v>P</v>
          </cell>
          <cell r="BC132" t="str">
            <v>[PENDING]</v>
          </cell>
          <cell r="BD132" t="str">
            <v>SELECTED VENDOR SPEL</v>
          </cell>
          <cell r="BE132">
            <v>0</v>
          </cell>
          <cell r="BF132">
            <v>0</v>
          </cell>
          <cell r="BG132">
            <v>5</v>
          </cell>
          <cell r="BH132" t="str">
            <v>O</v>
          </cell>
          <cell r="BI132" t="str">
            <v>SPEL</v>
          </cell>
          <cell r="BJ132" t="str">
            <v>SELECTED VENDOR SPEL</v>
          </cell>
          <cell r="BK132">
            <v>0</v>
          </cell>
          <cell r="BL132">
            <v>4</v>
          </cell>
          <cell r="BM132">
            <v>0</v>
          </cell>
          <cell r="BN132" t="str">
            <v>O</v>
          </cell>
          <cell r="BO132">
            <v>0</v>
          </cell>
          <cell r="BP132" t="str">
            <v>O</v>
          </cell>
        </row>
        <row r="133">
          <cell r="A133">
            <v>119</v>
          </cell>
          <cell r="B133">
            <v>90</v>
          </cell>
          <cell r="C133">
            <v>378</v>
          </cell>
          <cell r="D133">
            <v>117</v>
          </cell>
          <cell r="E133" t="str">
            <v>DD620</v>
          </cell>
          <cell r="F133" t="str">
            <v>BJ-1G</v>
          </cell>
          <cell r="G133">
            <v>0</v>
          </cell>
          <cell r="H133" t="str">
            <v>6920</v>
          </cell>
          <cell r="I133" t="str">
            <v>02</v>
          </cell>
          <cell r="J133" t="str">
            <v>69204-809T1</v>
          </cell>
          <cell r="K133" t="str">
            <v>HANDLE ASSY,RR DOOR,OUTSIDE LH</v>
          </cell>
          <cell r="L133">
            <v>0</v>
          </cell>
          <cell r="M133">
            <v>1</v>
          </cell>
          <cell r="N133" t="str">
            <v>1</v>
          </cell>
          <cell r="O133">
            <v>1</v>
          </cell>
          <cell r="P133">
            <v>1</v>
          </cell>
          <cell r="Q133" t="str">
            <v>1</v>
          </cell>
          <cell r="R133">
            <v>8400</v>
          </cell>
          <cell r="S133" t="str">
            <v>SPEL</v>
          </cell>
          <cell r="T133" t="str">
            <v>SPEL</v>
          </cell>
          <cell r="U133">
            <v>0</v>
          </cell>
          <cell r="V133" t="str">
            <v>OMAR JIBRAN</v>
          </cell>
          <cell r="W133">
            <v>0</v>
          </cell>
          <cell r="X133">
            <v>0</v>
          </cell>
          <cell r="Y133">
            <v>0</v>
          </cell>
          <cell r="Z133">
            <v>0</v>
          </cell>
          <cell r="AA133">
            <v>0</v>
          </cell>
          <cell r="AB133">
            <v>0</v>
          </cell>
          <cell r="AC133" t="str">
            <v>Omar Jibran regretted</v>
          </cell>
          <cell r="AD133">
            <v>0</v>
          </cell>
          <cell r="AE133">
            <v>0</v>
          </cell>
          <cell r="AF133">
            <v>0</v>
          </cell>
          <cell r="AG133">
            <v>0</v>
          </cell>
          <cell r="AH133">
            <v>0</v>
          </cell>
          <cell r="AI133">
            <v>7.5190000000000007E-2</v>
          </cell>
          <cell r="AJ133" t="str">
            <v>P8?</v>
          </cell>
          <cell r="AK133" t="str">
            <v>69204-809T1</v>
          </cell>
          <cell r="AL133" t="str">
            <v>191.56</v>
          </cell>
          <cell r="AM133" t="str">
            <v>114とｾｯﾄ</v>
          </cell>
          <cell r="AN133">
            <v>392.95759999999996</v>
          </cell>
          <cell r="AO133">
            <v>0.6967333333333332</v>
          </cell>
          <cell r="AP133">
            <v>0</v>
          </cell>
          <cell r="AQ133" t="str">
            <v>AWAITED</v>
          </cell>
          <cell r="AR133" t="str">
            <v>AWAITED</v>
          </cell>
          <cell r="AS133" t="str">
            <v>AWAITED</v>
          </cell>
          <cell r="AT133" t="str">
            <v>&lt;&lt;&lt;</v>
          </cell>
          <cell r="AU133" t="str">
            <v>&lt;&lt;&lt;</v>
          </cell>
          <cell r="AV133" t="str">
            <v>&lt;&lt;&lt;</v>
          </cell>
          <cell r="AW133" t="str">
            <v>&lt;&lt;&lt;</v>
          </cell>
          <cell r="AX133" t="str">
            <v>&lt;&lt;&lt;</v>
          </cell>
          <cell r="AY133" t="str">
            <v>&lt;&lt;&lt;</v>
          </cell>
          <cell r="AZ133" t="str">
            <v>&lt;&lt;&lt;</v>
          </cell>
          <cell r="BA133" t="str">
            <v>O</v>
          </cell>
          <cell r="BB133" t="str">
            <v>P</v>
          </cell>
          <cell r="BC133" t="str">
            <v>[PENDING]</v>
          </cell>
          <cell r="BD133" t="str">
            <v>SELECTED VENDOR SPEL</v>
          </cell>
          <cell r="BE133">
            <v>0</v>
          </cell>
          <cell r="BF133">
            <v>0</v>
          </cell>
          <cell r="BG133">
            <v>5</v>
          </cell>
          <cell r="BH133" t="str">
            <v>O</v>
          </cell>
          <cell r="BI133" t="str">
            <v>SPEL</v>
          </cell>
          <cell r="BJ133" t="str">
            <v>SELECTED VENDOR SPEL</v>
          </cell>
          <cell r="BK133">
            <v>0</v>
          </cell>
          <cell r="BL133">
            <v>4</v>
          </cell>
          <cell r="BM133">
            <v>0</v>
          </cell>
          <cell r="BN133" t="str">
            <v>O</v>
          </cell>
          <cell r="BO133">
            <v>0</v>
          </cell>
          <cell r="BP133" t="str">
            <v>O</v>
          </cell>
        </row>
        <row r="134">
          <cell r="A134">
            <v>120</v>
          </cell>
          <cell r="B134">
            <v>80</v>
          </cell>
          <cell r="C134">
            <v>316</v>
          </cell>
          <cell r="D134">
            <v>118</v>
          </cell>
          <cell r="E134" t="str">
            <v>DD620</v>
          </cell>
          <cell r="F134" t="str">
            <v>BJ-1G</v>
          </cell>
          <cell r="G134">
            <v>0</v>
          </cell>
          <cell r="H134" t="str">
            <v>6920</v>
          </cell>
          <cell r="I134" t="str">
            <v>03</v>
          </cell>
          <cell r="J134" t="str">
            <v>69205-140N1</v>
          </cell>
          <cell r="K134" t="str">
            <v>HANDLE S/A,DOOR INSIDE RH</v>
          </cell>
          <cell r="L134" t="str">
            <v>*</v>
          </cell>
          <cell r="M134" t="str">
            <v>2</v>
          </cell>
          <cell r="N134" t="str">
            <v>2</v>
          </cell>
          <cell r="O134" t="str">
            <v>2</v>
          </cell>
          <cell r="P134" t="str">
            <v>2</v>
          </cell>
          <cell r="Q134" t="str">
            <v>2</v>
          </cell>
          <cell r="R134">
            <v>16800</v>
          </cell>
          <cell r="S134" t="str">
            <v>SPEL</v>
          </cell>
          <cell r="T134" t="str">
            <v>SPEL</v>
          </cell>
          <cell r="U134">
            <v>0</v>
          </cell>
          <cell r="V134" t="str">
            <v>OMAR JIBRAN</v>
          </cell>
          <cell r="W134">
            <v>0</v>
          </cell>
          <cell r="X134">
            <v>0</v>
          </cell>
          <cell r="Y134">
            <v>0</v>
          </cell>
          <cell r="Z134">
            <v>0</v>
          </cell>
          <cell r="AA134">
            <v>0</v>
          </cell>
          <cell r="AB134">
            <v>0</v>
          </cell>
          <cell r="AC134" t="str">
            <v>Omar Jibran regretted</v>
          </cell>
          <cell r="AD134">
            <v>0</v>
          </cell>
          <cell r="AE134">
            <v>0</v>
          </cell>
          <cell r="AF134">
            <v>0</v>
          </cell>
          <cell r="AG134">
            <v>0</v>
          </cell>
          <cell r="AH134">
            <v>0</v>
          </cell>
          <cell r="AI134">
            <v>5.2639999999999999E-2</v>
          </cell>
          <cell r="AJ134" t="str">
            <v>P7-2</v>
          </cell>
          <cell r="AK134" t="str">
            <v>69205-140N1</v>
          </cell>
          <cell r="AL134" t="str">
            <v>64.94</v>
          </cell>
          <cell r="AM134" t="str">
            <v>1125000</v>
          </cell>
          <cell r="AN134">
            <v>133.8449</v>
          </cell>
          <cell r="AO134">
            <v>0.7435827777777777</v>
          </cell>
          <cell r="AP134" t="str">
            <v>-</v>
          </cell>
          <cell r="AQ134" t="str">
            <v>Regret</v>
          </cell>
          <cell r="AR134" t="str">
            <v>Regret</v>
          </cell>
          <cell r="AS134" t="str">
            <v>Regret</v>
          </cell>
          <cell r="AT134" t="str">
            <v>&lt;&lt;&lt;</v>
          </cell>
          <cell r="AU134" t="str">
            <v>&lt;&lt;&lt;</v>
          </cell>
          <cell r="AV134" t="str">
            <v>&lt;&lt;&lt;</v>
          </cell>
          <cell r="AW134" t="str">
            <v>&lt;&lt;&lt;</v>
          </cell>
          <cell r="AX134" t="str">
            <v>&lt;&lt;&lt;</v>
          </cell>
          <cell r="AY134" t="str">
            <v>&lt;&lt;&lt;</v>
          </cell>
          <cell r="AZ134" t="str">
            <v>&lt;&lt;&lt;</v>
          </cell>
          <cell r="BA134" t="str">
            <v>O</v>
          </cell>
          <cell r="BB134" t="str">
            <v>O</v>
          </cell>
          <cell r="BC134" t="str">
            <v>SPEL</v>
          </cell>
          <cell r="BD134" t="str">
            <v>SELECTED VENDOR SPEL</v>
          </cell>
          <cell r="BE134">
            <v>0</v>
          </cell>
          <cell r="BF134">
            <v>0</v>
          </cell>
          <cell r="BG134">
            <v>4</v>
          </cell>
          <cell r="BH134" t="str">
            <v>O</v>
          </cell>
          <cell r="BI134" t="str">
            <v>METALINE</v>
          </cell>
          <cell r="BJ134" t="str">
            <v>SELECTED VENDOR METALINE</v>
          </cell>
          <cell r="BK134">
            <v>0</v>
          </cell>
          <cell r="BL134">
            <v>6</v>
          </cell>
          <cell r="BM134">
            <v>0</v>
          </cell>
          <cell r="BN134" t="str">
            <v>O</v>
          </cell>
          <cell r="BO134">
            <v>0</v>
          </cell>
          <cell r="BP134" t="str">
            <v>O</v>
          </cell>
        </row>
        <row r="135">
          <cell r="A135">
            <v>121</v>
          </cell>
          <cell r="B135">
            <v>81</v>
          </cell>
          <cell r="C135">
            <v>317</v>
          </cell>
          <cell r="D135">
            <v>119</v>
          </cell>
          <cell r="E135" t="str">
            <v>DD620</v>
          </cell>
          <cell r="F135" t="str">
            <v>BJ-1G</v>
          </cell>
          <cell r="G135">
            <v>0</v>
          </cell>
          <cell r="H135" t="str">
            <v>6920</v>
          </cell>
          <cell r="I135" t="str">
            <v>03</v>
          </cell>
          <cell r="J135" t="str">
            <v>69206-140N1</v>
          </cell>
          <cell r="K135" t="str">
            <v>HANDLE S/A,DOOR INSIDE LH</v>
          </cell>
          <cell r="L135">
            <v>0</v>
          </cell>
          <cell r="M135" t="str">
            <v>2</v>
          </cell>
          <cell r="N135" t="str">
            <v>2</v>
          </cell>
          <cell r="O135" t="str">
            <v>2</v>
          </cell>
          <cell r="P135" t="str">
            <v>2</v>
          </cell>
          <cell r="Q135" t="str">
            <v>2</v>
          </cell>
          <cell r="R135">
            <v>16800</v>
          </cell>
          <cell r="S135" t="str">
            <v>SPEL</v>
          </cell>
          <cell r="T135" t="str">
            <v>SPEL</v>
          </cell>
          <cell r="U135">
            <v>0</v>
          </cell>
          <cell r="V135" t="str">
            <v>OMAR JIBRAN</v>
          </cell>
          <cell r="W135">
            <v>0</v>
          </cell>
          <cell r="X135">
            <v>0</v>
          </cell>
          <cell r="Y135">
            <v>0</v>
          </cell>
          <cell r="Z135">
            <v>0</v>
          </cell>
          <cell r="AA135">
            <v>0</v>
          </cell>
          <cell r="AB135">
            <v>0</v>
          </cell>
          <cell r="AC135" t="str">
            <v>Omar Jibran regretted</v>
          </cell>
          <cell r="AD135">
            <v>0</v>
          </cell>
          <cell r="AE135">
            <v>0</v>
          </cell>
          <cell r="AF135">
            <v>0</v>
          </cell>
          <cell r="AG135">
            <v>0</v>
          </cell>
          <cell r="AH135">
            <v>0</v>
          </cell>
          <cell r="AI135">
            <v>5.2639999999999999E-2</v>
          </cell>
          <cell r="AJ135" t="str">
            <v>P7-2</v>
          </cell>
          <cell r="AK135" t="str">
            <v>69206-140N1</v>
          </cell>
          <cell r="AL135" t="str">
            <v>64.94</v>
          </cell>
          <cell r="AM135" t="str">
            <v>118とｾｯﾄ</v>
          </cell>
          <cell r="AN135">
            <v>133.8449</v>
          </cell>
          <cell r="AO135">
            <v>0.7435827777777777</v>
          </cell>
          <cell r="AP135" t="str">
            <v>-</v>
          </cell>
          <cell r="AQ135" t="str">
            <v>Regret</v>
          </cell>
          <cell r="AR135" t="str">
            <v>Regret</v>
          </cell>
          <cell r="AS135" t="str">
            <v>Regret</v>
          </cell>
          <cell r="AT135" t="str">
            <v>&lt;&lt;&lt;</v>
          </cell>
          <cell r="AU135" t="str">
            <v>&lt;&lt;&lt;</v>
          </cell>
          <cell r="AV135" t="str">
            <v>&lt;&lt;&lt;</v>
          </cell>
          <cell r="AW135" t="str">
            <v>&lt;&lt;&lt;</v>
          </cell>
          <cell r="AX135" t="str">
            <v>&lt;&lt;&lt;</v>
          </cell>
          <cell r="AY135" t="str">
            <v>&lt;&lt;&lt;</v>
          </cell>
          <cell r="AZ135" t="str">
            <v>&lt;&lt;&lt;</v>
          </cell>
          <cell r="BA135" t="str">
            <v>O</v>
          </cell>
          <cell r="BB135" t="str">
            <v>O</v>
          </cell>
          <cell r="BC135" t="str">
            <v>SPEL</v>
          </cell>
          <cell r="BD135" t="str">
            <v>SELECTED VENDOR SPEL</v>
          </cell>
          <cell r="BE135">
            <v>0</v>
          </cell>
          <cell r="BF135">
            <v>0</v>
          </cell>
          <cell r="BG135">
            <v>4</v>
          </cell>
          <cell r="BH135" t="str">
            <v>O</v>
          </cell>
          <cell r="BI135" t="str">
            <v>METALINE</v>
          </cell>
          <cell r="BJ135" t="str">
            <v>SELECTED VENDOR METALINE</v>
          </cell>
          <cell r="BK135">
            <v>0</v>
          </cell>
          <cell r="BL135">
            <v>6</v>
          </cell>
          <cell r="BM135">
            <v>0</v>
          </cell>
          <cell r="BN135" t="str">
            <v>O</v>
          </cell>
          <cell r="BO135">
            <v>0</v>
          </cell>
          <cell r="BP135" t="str">
            <v>O</v>
          </cell>
        </row>
        <row r="136">
          <cell r="A136">
            <v>122</v>
          </cell>
          <cell r="B136">
            <v>41</v>
          </cell>
          <cell r="C136">
            <v>117</v>
          </cell>
          <cell r="D136">
            <v>120</v>
          </cell>
          <cell r="E136" t="str">
            <v>DD620</v>
          </cell>
          <cell r="F136" t="str">
            <v>BJ-1G</v>
          </cell>
          <cell r="G136">
            <v>0</v>
          </cell>
          <cell r="H136" t="str">
            <v>6980</v>
          </cell>
          <cell r="I136" t="str">
            <v>02</v>
          </cell>
          <cell r="J136" t="str">
            <v>69830-140N0</v>
          </cell>
          <cell r="K136" t="str">
            <v>REGULATOR ASSY. RR DOOR POWER WINDOW RH</v>
          </cell>
          <cell r="L136" t="str">
            <v>*</v>
          </cell>
          <cell r="M136">
            <v>0</v>
          </cell>
          <cell r="N136" t="str">
            <v>1</v>
          </cell>
          <cell r="O136">
            <v>1</v>
          </cell>
          <cell r="P136">
            <v>1</v>
          </cell>
          <cell r="Q136">
            <v>0</v>
          </cell>
          <cell r="R136">
            <v>3000</v>
          </cell>
          <cell r="S136" t="str">
            <v>METALINE</v>
          </cell>
          <cell r="T136" t="str">
            <v>METALINE</v>
          </cell>
          <cell r="U136">
            <v>0</v>
          </cell>
          <cell r="V136" t="str">
            <v>JAWED</v>
          </cell>
          <cell r="W136">
            <v>0</v>
          </cell>
          <cell r="X136">
            <v>0</v>
          </cell>
          <cell r="Y136">
            <v>0</v>
          </cell>
          <cell r="Z136">
            <v>0</v>
          </cell>
          <cell r="AA136">
            <v>0</v>
          </cell>
          <cell r="AB136">
            <v>0</v>
          </cell>
          <cell r="AC136" t="str">
            <v>Motor as SSP, DWG. NOT AVALABLE</v>
          </cell>
          <cell r="AD136">
            <v>0</v>
          </cell>
          <cell r="AE136">
            <v>0</v>
          </cell>
          <cell r="AF136">
            <v>0</v>
          </cell>
          <cell r="AG136">
            <v>0</v>
          </cell>
          <cell r="AH136">
            <v>0</v>
          </cell>
          <cell r="AI136">
            <v>7.0550000000000002E-2</v>
          </cell>
          <cell r="AJ136" t="str">
            <v>P4-2</v>
          </cell>
          <cell r="AK136" t="str">
            <v>69830-140N0</v>
          </cell>
          <cell r="AL136">
            <v>0</v>
          </cell>
          <cell r="AM136">
            <v>0</v>
          </cell>
          <cell r="AN136">
            <v>0</v>
          </cell>
          <cell r="AO136">
            <v>0</v>
          </cell>
          <cell r="AP136">
            <v>0</v>
          </cell>
          <cell r="AQ136" t="e">
            <v>#DIV/0!</v>
          </cell>
          <cell r="AR136">
            <v>0</v>
          </cell>
          <cell r="AS136">
            <v>0</v>
          </cell>
          <cell r="AT136" t="str">
            <v>&lt;&lt;&lt;</v>
          </cell>
          <cell r="AU136" t="str">
            <v>&lt;&lt;&lt;</v>
          </cell>
          <cell r="AV136" t="str">
            <v>&lt;&lt;&lt;</v>
          </cell>
          <cell r="AW136" t="str">
            <v>&lt;&lt;&lt;</v>
          </cell>
          <cell r="AX136" t="str">
            <v>&lt;&lt;&lt;</v>
          </cell>
          <cell r="AY136" t="str">
            <v>&lt;&lt;&lt;</v>
          </cell>
          <cell r="AZ136" t="str">
            <v>&lt;&lt;&lt;</v>
          </cell>
          <cell r="BA136" t="str">
            <v>O</v>
          </cell>
          <cell r="BB136" t="str">
            <v>O</v>
          </cell>
          <cell r="BC136" t="str">
            <v>METALINE</v>
          </cell>
          <cell r="BD136" t="str">
            <v>SELECTED VENDOR METALINE</v>
          </cell>
          <cell r="BE136">
            <v>0</v>
          </cell>
          <cell r="BF136">
            <v>0</v>
          </cell>
          <cell r="BG136">
            <v>6</v>
          </cell>
          <cell r="BH136" t="str">
            <v>O</v>
          </cell>
          <cell r="BI136" t="str">
            <v>METALINE</v>
          </cell>
          <cell r="BJ136" t="str">
            <v>SELECTED VENDOR METALINE</v>
          </cell>
          <cell r="BK136">
            <v>0</v>
          </cell>
          <cell r="BL136">
            <v>6</v>
          </cell>
          <cell r="BM136">
            <v>0</v>
          </cell>
          <cell r="BN136" t="str">
            <v>O</v>
          </cell>
          <cell r="BO136">
            <v>0</v>
          </cell>
          <cell r="BP136" t="str">
            <v>O</v>
          </cell>
        </row>
        <row r="137">
          <cell r="A137">
            <v>123</v>
          </cell>
          <cell r="B137">
            <v>40</v>
          </cell>
          <cell r="C137">
            <v>117</v>
          </cell>
          <cell r="D137">
            <v>121</v>
          </cell>
          <cell r="E137" t="str">
            <v>DD620</v>
          </cell>
          <cell r="F137" t="str">
            <v>BJ-1G</v>
          </cell>
          <cell r="G137">
            <v>0</v>
          </cell>
          <cell r="H137" t="str">
            <v>6980</v>
          </cell>
          <cell r="I137" t="str">
            <v>02</v>
          </cell>
          <cell r="J137" t="str">
            <v>69830-140N1</v>
          </cell>
          <cell r="K137" t="str">
            <v>REGULATOR ASSY. RR DOOR WINDOW RH</v>
          </cell>
          <cell r="L137">
            <v>0</v>
          </cell>
          <cell r="M137">
            <v>1</v>
          </cell>
          <cell r="N137">
            <v>0</v>
          </cell>
          <cell r="O137">
            <v>0</v>
          </cell>
          <cell r="P137">
            <v>0</v>
          </cell>
          <cell r="Q137" t="str">
            <v>1</v>
          </cell>
          <cell r="R137">
            <v>5400</v>
          </cell>
          <cell r="S137" t="str">
            <v>METALINE</v>
          </cell>
          <cell r="T137" t="str">
            <v>METALINE</v>
          </cell>
          <cell r="U137">
            <v>0</v>
          </cell>
          <cell r="V137" t="str">
            <v>JAWED</v>
          </cell>
          <cell r="W137">
            <v>0</v>
          </cell>
          <cell r="X137">
            <v>0</v>
          </cell>
          <cell r="Y137">
            <v>0</v>
          </cell>
          <cell r="Z137">
            <v>0</v>
          </cell>
          <cell r="AA137">
            <v>0</v>
          </cell>
          <cell r="AB137">
            <v>0</v>
          </cell>
          <cell r="AC137">
            <v>0</v>
          </cell>
          <cell r="AD137">
            <v>0</v>
          </cell>
          <cell r="AE137">
            <v>0</v>
          </cell>
          <cell r="AF137">
            <v>0</v>
          </cell>
          <cell r="AG137">
            <v>0</v>
          </cell>
          <cell r="AH137">
            <v>0</v>
          </cell>
          <cell r="AI137">
            <v>7.0550000000000002E-2</v>
          </cell>
          <cell r="AJ137" t="str">
            <v>P4-2</v>
          </cell>
          <cell r="AK137" t="str">
            <v>69830-140N1</v>
          </cell>
          <cell r="AL137" t="str">
            <v>343.71</v>
          </cell>
          <cell r="AM137" t="str">
            <v>300000</v>
          </cell>
          <cell r="AN137">
            <v>684.56048888888881</v>
          </cell>
          <cell r="AO137">
            <v>0.76062276543209872</v>
          </cell>
          <cell r="AP137" t="str">
            <v>168</v>
          </cell>
          <cell r="AQ137" t="str">
            <v>699000</v>
          </cell>
          <cell r="AR137">
            <v>341.96555555555557</v>
          </cell>
          <cell r="AS137">
            <v>0.75992345679012352</v>
          </cell>
          <cell r="AT137" t="str">
            <v>&lt;&lt;&lt;</v>
          </cell>
          <cell r="AU137" t="str">
            <v>&lt;&lt;&lt;</v>
          </cell>
          <cell r="AV137" t="str">
            <v>&lt;&lt;&lt;</v>
          </cell>
          <cell r="AW137" t="str">
            <v>&lt;&lt;&lt;</v>
          </cell>
          <cell r="AX137" t="str">
            <v>&lt;&lt;&lt;</v>
          </cell>
          <cell r="AY137" t="str">
            <v>&lt;&lt;&lt;</v>
          </cell>
          <cell r="AZ137" t="str">
            <v>&lt;&lt;&lt;</v>
          </cell>
          <cell r="BA137" t="str">
            <v>O</v>
          </cell>
          <cell r="BB137" t="str">
            <v>O</v>
          </cell>
          <cell r="BC137" t="str">
            <v>METALINE</v>
          </cell>
          <cell r="BD137" t="str">
            <v>SELECTED VENDOR METALINE</v>
          </cell>
          <cell r="BE137">
            <v>0</v>
          </cell>
          <cell r="BF137">
            <v>0</v>
          </cell>
          <cell r="BG137">
            <v>6</v>
          </cell>
          <cell r="BH137" t="str">
            <v>O</v>
          </cell>
          <cell r="BI137" t="str">
            <v>METALINE</v>
          </cell>
          <cell r="BJ137" t="str">
            <v>SELECTED VENDOR METALINE</v>
          </cell>
          <cell r="BK137">
            <v>0</v>
          </cell>
          <cell r="BL137">
            <v>6</v>
          </cell>
          <cell r="BM137">
            <v>0</v>
          </cell>
          <cell r="BN137" t="str">
            <v>O</v>
          </cell>
          <cell r="BO137">
            <v>0</v>
          </cell>
          <cell r="BP137" t="str">
            <v>O</v>
          </cell>
        </row>
        <row r="138">
          <cell r="A138">
            <v>124</v>
          </cell>
          <cell r="B138">
            <v>43</v>
          </cell>
          <cell r="C138">
            <v>118</v>
          </cell>
          <cell r="D138">
            <v>122</v>
          </cell>
          <cell r="E138" t="str">
            <v>DD620</v>
          </cell>
          <cell r="F138" t="str">
            <v>BJ-1G</v>
          </cell>
          <cell r="G138">
            <v>0</v>
          </cell>
          <cell r="H138" t="str">
            <v>6980</v>
          </cell>
          <cell r="I138" t="str">
            <v>02</v>
          </cell>
          <cell r="J138" t="str">
            <v>69840-140N0</v>
          </cell>
          <cell r="K138" t="str">
            <v>REGULATOR ASSY. RR DOOR POWER WINDOW LH</v>
          </cell>
          <cell r="L138" t="str">
            <v>*</v>
          </cell>
          <cell r="M138" t="str">
            <v>1</v>
          </cell>
          <cell r="N138" t="str">
            <v>1</v>
          </cell>
          <cell r="O138">
            <v>1</v>
          </cell>
          <cell r="P138">
            <v>1</v>
          </cell>
          <cell r="Q138" t="str">
            <v>1</v>
          </cell>
          <cell r="R138">
            <v>3000</v>
          </cell>
          <cell r="S138" t="str">
            <v>METALINE</v>
          </cell>
          <cell r="T138" t="str">
            <v>METALINE</v>
          </cell>
          <cell r="U138">
            <v>0</v>
          </cell>
          <cell r="V138" t="str">
            <v>JAWED</v>
          </cell>
          <cell r="W138">
            <v>0</v>
          </cell>
          <cell r="X138">
            <v>0</v>
          </cell>
          <cell r="Y138">
            <v>0</v>
          </cell>
          <cell r="Z138">
            <v>0</v>
          </cell>
          <cell r="AA138">
            <v>0</v>
          </cell>
          <cell r="AB138">
            <v>0</v>
          </cell>
          <cell r="AC138" t="str">
            <v>Motor as SSP, DWG. NOT AVALABLE</v>
          </cell>
          <cell r="AD138">
            <v>0</v>
          </cell>
          <cell r="AE138">
            <v>0</v>
          </cell>
          <cell r="AF138">
            <v>0</v>
          </cell>
          <cell r="AG138">
            <v>0</v>
          </cell>
          <cell r="AH138">
            <v>0</v>
          </cell>
          <cell r="AI138">
            <v>7.0550000000000002E-2</v>
          </cell>
          <cell r="AJ138" t="str">
            <v>P4-2</v>
          </cell>
          <cell r="AK138" t="str">
            <v>69840-140N0</v>
          </cell>
          <cell r="AL138">
            <v>0</v>
          </cell>
          <cell r="AM138">
            <v>0</v>
          </cell>
          <cell r="AN138">
            <v>0</v>
          </cell>
          <cell r="AO138">
            <v>0</v>
          </cell>
          <cell r="AP138">
            <v>0</v>
          </cell>
          <cell r="AQ138" t="e">
            <v>#DIV/0!</v>
          </cell>
          <cell r="AR138">
            <v>0</v>
          </cell>
          <cell r="AS138">
            <v>0</v>
          </cell>
          <cell r="AT138" t="str">
            <v>&lt;&lt;&lt;</v>
          </cell>
          <cell r="AU138" t="str">
            <v>&lt;&lt;&lt;</v>
          </cell>
          <cell r="AV138" t="str">
            <v>&lt;&lt;&lt;</v>
          </cell>
          <cell r="AW138" t="str">
            <v>&lt;&lt;&lt;</v>
          </cell>
          <cell r="AX138" t="str">
            <v>&lt;&lt;&lt;</v>
          </cell>
          <cell r="AY138" t="str">
            <v>&lt;&lt;&lt;</v>
          </cell>
          <cell r="AZ138" t="str">
            <v>&lt;&lt;&lt;</v>
          </cell>
          <cell r="BA138" t="str">
            <v>O</v>
          </cell>
          <cell r="BB138" t="str">
            <v>O</v>
          </cell>
          <cell r="BC138" t="str">
            <v>METALINE</v>
          </cell>
          <cell r="BD138" t="str">
            <v>SELECTED VENDOR METALINE</v>
          </cell>
          <cell r="BE138">
            <v>0</v>
          </cell>
          <cell r="BF138">
            <v>0</v>
          </cell>
          <cell r="BG138">
            <v>6</v>
          </cell>
          <cell r="BH138" t="str">
            <v>O</v>
          </cell>
          <cell r="BI138" t="str">
            <v>G. LOCK</v>
          </cell>
          <cell r="BJ138" t="str">
            <v>CKD KIT 443 \ TTC TO QUOTE FORMALLY SELECTED VENDOR G. LOCK</v>
          </cell>
          <cell r="BK138">
            <v>0</v>
          </cell>
          <cell r="BL138">
            <v>0</v>
          </cell>
          <cell r="BM138">
            <v>0</v>
          </cell>
          <cell r="BN138" t="str">
            <v>O</v>
          </cell>
          <cell r="BO138">
            <v>0</v>
          </cell>
          <cell r="BP138" t="str">
            <v>O</v>
          </cell>
        </row>
        <row r="139">
          <cell r="A139">
            <v>125</v>
          </cell>
          <cell r="B139">
            <v>42</v>
          </cell>
          <cell r="C139">
            <v>118</v>
          </cell>
          <cell r="D139">
            <v>123</v>
          </cell>
          <cell r="E139" t="str">
            <v>DD620</v>
          </cell>
          <cell r="F139" t="str">
            <v>BJ-1G</v>
          </cell>
          <cell r="G139">
            <v>0</v>
          </cell>
          <cell r="H139" t="str">
            <v>6980</v>
          </cell>
          <cell r="I139" t="str">
            <v>02</v>
          </cell>
          <cell r="J139" t="str">
            <v>69840-140N1</v>
          </cell>
          <cell r="K139" t="str">
            <v>REGULATOR ASSY RR DOOR WINDOW LH</v>
          </cell>
          <cell r="L139">
            <v>0</v>
          </cell>
          <cell r="M139">
            <v>1</v>
          </cell>
          <cell r="N139">
            <v>0</v>
          </cell>
          <cell r="O139">
            <v>0</v>
          </cell>
          <cell r="P139">
            <v>0</v>
          </cell>
          <cell r="Q139" t="str">
            <v>1</v>
          </cell>
          <cell r="R139">
            <v>5400</v>
          </cell>
          <cell r="S139" t="str">
            <v>METALINE</v>
          </cell>
          <cell r="T139" t="str">
            <v>METALINE</v>
          </cell>
          <cell r="U139">
            <v>0</v>
          </cell>
          <cell r="V139" t="str">
            <v>JAWED</v>
          </cell>
          <cell r="W139">
            <v>0</v>
          </cell>
          <cell r="X139">
            <v>0</v>
          </cell>
          <cell r="Y139">
            <v>0</v>
          </cell>
          <cell r="Z139">
            <v>0</v>
          </cell>
          <cell r="AA139">
            <v>0</v>
          </cell>
          <cell r="AB139">
            <v>0</v>
          </cell>
          <cell r="AC139" t="str">
            <v>TMC to inform V~V price and Route information from Donlelly (Japan). Quot. At this stage not possible.</v>
          </cell>
          <cell r="AD139">
            <v>0</v>
          </cell>
          <cell r="AE139">
            <v>0</v>
          </cell>
          <cell r="AF139">
            <v>0</v>
          </cell>
          <cell r="AG139">
            <v>0</v>
          </cell>
          <cell r="AH139">
            <v>0</v>
          </cell>
          <cell r="AI139">
            <v>7.0550000000000002E-2</v>
          </cell>
          <cell r="AJ139" t="str">
            <v>P4-2</v>
          </cell>
          <cell r="AK139" t="str">
            <v>69840-140N1</v>
          </cell>
          <cell r="AL139" t="str">
            <v>121とｾｯﾄ</v>
          </cell>
          <cell r="AM139" t="str">
            <v>121とｾｯﾄ</v>
          </cell>
          <cell r="AN139" t="str">
            <v>121とｾｯﾄ</v>
          </cell>
          <cell r="AO139" t="str">
            <v>121とｾｯﾄ</v>
          </cell>
          <cell r="AP139" t="str">
            <v>168</v>
          </cell>
          <cell r="AQ139" t="str">
            <v>121とｾｯﾄ</v>
          </cell>
          <cell r="AR139">
            <v>341.96555555555557</v>
          </cell>
          <cell r="AS139">
            <v>0.75992345679012352</v>
          </cell>
          <cell r="AT139" t="str">
            <v>&lt;&lt;&lt;</v>
          </cell>
          <cell r="AU139" t="str">
            <v>&lt;&lt;&lt;</v>
          </cell>
          <cell r="AV139" t="str">
            <v>&lt;&lt;&lt;</v>
          </cell>
          <cell r="AW139" t="str">
            <v>&lt;&lt;&lt;</v>
          </cell>
          <cell r="AX139" t="str">
            <v>&lt;&lt;&lt;</v>
          </cell>
          <cell r="AY139" t="str">
            <v>&lt;&lt;&lt;</v>
          </cell>
          <cell r="AZ139" t="str">
            <v>&lt;&lt;&lt;</v>
          </cell>
          <cell r="BA139" t="str">
            <v>O</v>
          </cell>
          <cell r="BB139" t="str">
            <v>O</v>
          </cell>
          <cell r="BC139" t="str">
            <v>METALINE</v>
          </cell>
          <cell r="BD139" t="str">
            <v>SELECTED VENDOR METALINE</v>
          </cell>
          <cell r="BE139">
            <v>0</v>
          </cell>
          <cell r="BF139">
            <v>0</v>
          </cell>
          <cell r="BG139">
            <v>6</v>
          </cell>
          <cell r="BH139" t="str">
            <v>-</v>
          </cell>
          <cell r="BI139" t="str">
            <v>[-]</v>
          </cell>
          <cell r="BJ139" t="str">
            <v>____________</v>
          </cell>
          <cell r="BK139">
            <v>0</v>
          </cell>
          <cell r="BL139">
            <v>0</v>
          </cell>
          <cell r="BM139">
            <v>0</v>
          </cell>
          <cell r="BN139" t="str">
            <v>-</v>
          </cell>
          <cell r="BO139">
            <v>0</v>
          </cell>
          <cell r="BP139" t="str">
            <v>-</v>
          </cell>
        </row>
        <row r="140">
          <cell r="A140">
            <v>126</v>
          </cell>
          <cell r="B140">
            <v>102</v>
          </cell>
          <cell r="C140">
            <v>515</v>
          </cell>
          <cell r="D140">
            <v>124</v>
          </cell>
          <cell r="E140" t="str">
            <v>DD620</v>
          </cell>
          <cell r="F140" t="str">
            <v>BJ-1G</v>
          </cell>
          <cell r="G140">
            <v>0</v>
          </cell>
          <cell r="H140" t="str">
            <v>8780</v>
          </cell>
          <cell r="I140" t="str">
            <v>01</v>
          </cell>
          <cell r="J140" t="str">
            <v>87810-12270</v>
          </cell>
          <cell r="K140" t="str">
            <v>MIRROR ASSY,INNER RR VIEW</v>
          </cell>
          <cell r="L140">
            <v>0</v>
          </cell>
          <cell r="M140" t="str">
            <v>1</v>
          </cell>
          <cell r="N140" t="str">
            <v>1</v>
          </cell>
          <cell r="O140">
            <v>1</v>
          </cell>
          <cell r="P140">
            <v>1</v>
          </cell>
          <cell r="Q140" t="str">
            <v>1</v>
          </cell>
          <cell r="R140">
            <v>8400</v>
          </cell>
          <cell r="S140" t="str">
            <v>&lt;NEW&gt;</v>
          </cell>
          <cell r="T140" t="str">
            <v>G. LOCK</v>
          </cell>
          <cell r="U140">
            <v>0</v>
          </cell>
          <cell r="V140" t="str">
            <v>AVT</v>
          </cell>
          <cell r="W140">
            <v>0</v>
          </cell>
          <cell r="X140">
            <v>0</v>
          </cell>
          <cell r="Y140">
            <v>0</v>
          </cell>
          <cell r="Z140">
            <v>0</v>
          </cell>
          <cell r="AA140">
            <v>0</v>
          </cell>
          <cell r="AB140">
            <v>0</v>
          </cell>
          <cell r="AC140" t="str">
            <v>TMC to inform V~V price and Route information from Donlelly (Japan). Quot. At this stage not possible.</v>
          </cell>
          <cell r="AD140">
            <v>0</v>
          </cell>
          <cell r="AE140">
            <v>0</v>
          </cell>
          <cell r="AF140">
            <v>0</v>
          </cell>
          <cell r="AG140">
            <v>0</v>
          </cell>
          <cell r="AH140">
            <v>0</v>
          </cell>
          <cell r="AI140">
            <v>0.55345</v>
          </cell>
          <cell r="AJ140" t="str">
            <v>NEW</v>
          </cell>
          <cell r="AK140" t="str">
            <v>87810-12270</v>
          </cell>
          <cell r="AL140">
            <v>0</v>
          </cell>
          <cell r="AM140" t="str">
            <v>AWAITED</v>
          </cell>
          <cell r="AN140">
            <v>0</v>
          </cell>
          <cell r="AO140">
            <v>0</v>
          </cell>
          <cell r="AP140" t="str">
            <v>&lt;&lt;&lt;</v>
          </cell>
          <cell r="AQ140" t="str">
            <v>&lt;&lt;&lt;</v>
          </cell>
          <cell r="AR140" t="str">
            <v>&lt;&lt;&lt;</v>
          </cell>
          <cell r="AS140" t="str">
            <v>&lt;&lt;&lt;</v>
          </cell>
          <cell r="AT140" t="str">
            <v>&lt;&lt;&lt;</v>
          </cell>
          <cell r="AU140" t="str">
            <v>&lt;&lt;&lt;</v>
          </cell>
          <cell r="AV140" t="str">
            <v>&lt;&lt;&lt;</v>
          </cell>
          <cell r="AW140" t="str">
            <v>&lt;&lt;&lt;</v>
          </cell>
          <cell r="AX140" t="str">
            <v>&lt;&lt;&lt;</v>
          </cell>
          <cell r="AY140" t="str">
            <v>&lt;&lt;&lt;</v>
          </cell>
          <cell r="AZ140" t="str">
            <v>&lt;&lt;&lt;</v>
          </cell>
          <cell r="BA140" t="str">
            <v>O</v>
          </cell>
          <cell r="BB140" t="str">
            <v>O</v>
          </cell>
          <cell r="BC140" t="str">
            <v>G. LOCK</v>
          </cell>
          <cell r="BD140" t="str">
            <v>CKD KIT 443 \ TTC TO QUOTE FORMALLY SELECTED VENDOR G. LOCK</v>
          </cell>
          <cell r="BE140">
            <v>0</v>
          </cell>
          <cell r="BF140">
            <v>0</v>
          </cell>
          <cell r="BG140" t="str">
            <v>-</v>
          </cell>
          <cell r="BH140" t="str">
            <v>-</v>
          </cell>
          <cell r="BI140" t="str">
            <v>[-]</v>
          </cell>
          <cell r="BJ140" t="str">
            <v>____________</v>
          </cell>
          <cell r="BK140">
            <v>0</v>
          </cell>
          <cell r="BL140">
            <v>0</v>
          </cell>
          <cell r="BM140">
            <v>0</v>
          </cell>
          <cell r="BN140" t="str">
            <v>-</v>
          </cell>
          <cell r="BO140">
            <v>0</v>
          </cell>
          <cell r="BP140" t="str">
            <v>-</v>
          </cell>
        </row>
        <row r="141">
          <cell r="A141">
            <v>127</v>
          </cell>
          <cell r="B141">
            <v>101</v>
          </cell>
          <cell r="C141">
            <v>515</v>
          </cell>
          <cell r="D141">
            <v>125</v>
          </cell>
          <cell r="E141" t="str">
            <v>DD620</v>
          </cell>
          <cell r="F141" t="str">
            <v>BJ-1G</v>
          </cell>
          <cell r="G141">
            <v>0</v>
          </cell>
          <cell r="H141" t="str">
            <v>8780</v>
          </cell>
          <cell r="I141" t="str">
            <v>01</v>
          </cell>
          <cell r="J141" t="str">
            <v>87810-12280</v>
          </cell>
          <cell r="K141" t="str">
            <v>MIRROR ASSY,INNER RR VIEW</v>
          </cell>
          <cell r="L141">
            <v>0</v>
          </cell>
          <cell r="M141" t="str">
            <v>1</v>
          </cell>
          <cell r="N141" t="str">
            <v>1</v>
          </cell>
          <cell r="O141">
            <v>1</v>
          </cell>
          <cell r="P141">
            <v>1</v>
          </cell>
          <cell r="Q141" t="str">
            <v>1</v>
          </cell>
          <cell r="R141">
            <v>0</v>
          </cell>
          <cell r="S141" t="str">
            <v>&lt;NEW&gt;</v>
          </cell>
          <cell r="T141" t="str">
            <v>G. LOCK</v>
          </cell>
          <cell r="U141">
            <v>0</v>
          </cell>
          <cell r="V141" t="str">
            <v>AVT</v>
          </cell>
          <cell r="W141">
            <v>0</v>
          </cell>
          <cell r="X141">
            <v>0</v>
          </cell>
          <cell r="Y141">
            <v>0</v>
          </cell>
          <cell r="Z141">
            <v>0</v>
          </cell>
          <cell r="AA141">
            <v>0</v>
          </cell>
          <cell r="AB141">
            <v>0</v>
          </cell>
          <cell r="AC141" t="str">
            <v>TMC to inform V~V price and Route information from Donlelly (Japan). Quot. At this stage not possible.</v>
          </cell>
          <cell r="AD141">
            <v>0</v>
          </cell>
          <cell r="AE141">
            <v>0</v>
          </cell>
          <cell r="AF141">
            <v>0</v>
          </cell>
          <cell r="AG141">
            <v>0</v>
          </cell>
          <cell r="AH141">
            <v>0</v>
          </cell>
          <cell r="AI141">
            <v>0.55345</v>
          </cell>
          <cell r="AJ141" t="str">
            <v>NEW</v>
          </cell>
          <cell r="AK141" t="str">
            <v>87810-12280</v>
          </cell>
          <cell r="AL141">
            <v>0</v>
          </cell>
          <cell r="AM141" t="str">
            <v>AWAITED</v>
          </cell>
          <cell r="AN141" t="e">
            <v>#DIV/0!</v>
          </cell>
          <cell r="AO141" t="e">
            <v>#DIV/0!</v>
          </cell>
          <cell r="AP141" t="str">
            <v>&lt;&lt;&lt;</v>
          </cell>
          <cell r="AQ141" t="str">
            <v>&lt;&lt;&lt;</v>
          </cell>
          <cell r="AR141" t="str">
            <v>&lt;&lt;&lt;</v>
          </cell>
          <cell r="AS141" t="str">
            <v>&lt;&lt;&lt;</v>
          </cell>
          <cell r="AT141" t="str">
            <v>&lt;&lt;&lt;</v>
          </cell>
          <cell r="AU141" t="str">
            <v>&lt;&lt;&lt;</v>
          </cell>
          <cell r="AV141" t="str">
            <v>&lt;&lt;&lt;</v>
          </cell>
          <cell r="AW141" t="str">
            <v>&lt;&lt;&lt;</v>
          </cell>
          <cell r="AX141" t="str">
            <v>&lt;&lt;&lt;</v>
          </cell>
          <cell r="AY141" t="str">
            <v>&lt;&lt;&lt;</v>
          </cell>
          <cell r="AZ141" t="str">
            <v>&lt;&lt;&lt;</v>
          </cell>
          <cell r="BA141" t="str">
            <v>-</v>
          </cell>
          <cell r="BB141" t="str">
            <v>-</v>
          </cell>
          <cell r="BC141" t="str">
            <v>[-]</v>
          </cell>
          <cell r="BD141" t="str">
            <v>____________</v>
          </cell>
          <cell r="BE141">
            <v>0</v>
          </cell>
          <cell r="BF141">
            <v>0</v>
          </cell>
          <cell r="BG141" t="str">
            <v>O</v>
          </cell>
          <cell r="BH141" t="str">
            <v>O</v>
          </cell>
          <cell r="BI141" t="str">
            <v>G. LOCK (AVT)</v>
          </cell>
          <cell r="BJ141" t="str">
            <v>SELECTED VENDOR G. LOCK</v>
          </cell>
          <cell r="BK141">
            <v>0</v>
          </cell>
          <cell r="BL141">
            <v>0</v>
          </cell>
          <cell r="BM141">
            <v>0</v>
          </cell>
          <cell r="BN141" t="str">
            <v>O</v>
          </cell>
          <cell r="BO141">
            <v>0</v>
          </cell>
          <cell r="BP141" t="str">
            <v>O</v>
          </cell>
        </row>
        <row r="142">
          <cell r="A142">
            <v>128</v>
          </cell>
          <cell r="B142">
            <v>103</v>
          </cell>
          <cell r="C142">
            <v>516</v>
          </cell>
          <cell r="D142">
            <v>126</v>
          </cell>
          <cell r="E142" t="str">
            <v>DD620</v>
          </cell>
          <cell r="F142" t="str">
            <v>BJ-1G</v>
          </cell>
          <cell r="G142">
            <v>0</v>
          </cell>
          <cell r="H142" t="str">
            <v>8780</v>
          </cell>
          <cell r="I142" t="str">
            <v>01</v>
          </cell>
          <cell r="J142" t="str">
            <v>87834-12030</v>
          </cell>
          <cell r="K142" t="str">
            <v>COVER INNER MIRROR STAY</v>
          </cell>
          <cell r="L142">
            <v>0</v>
          </cell>
          <cell r="M142">
            <v>0</v>
          </cell>
          <cell r="N142" t="str">
            <v>1</v>
          </cell>
          <cell r="O142">
            <v>1</v>
          </cell>
          <cell r="P142">
            <v>1</v>
          </cell>
          <cell r="Q142">
            <v>0</v>
          </cell>
          <cell r="R142">
            <v>0</v>
          </cell>
          <cell r="S142" t="str">
            <v>&lt;NEW&gt;</v>
          </cell>
          <cell r="T142" t="str">
            <v>G.I.</v>
          </cell>
          <cell r="U142">
            <v>0</v>
          </cell>
          <cell r="V142" t="str">
            <v>AVT</v>
          </cell>
          <cell r="W142">
            <v>0</v>
          </cell>
          <cell r="X142">
            <v>0</v>
          </cell>
          <cell r="Y142">
            <v>0</v>
          </cell>
          <cell r="Z142">
            <v>0</v>
          </cell>
          <cell r="AA142">
            <v>0</v>
          </cell>
          <cell r="AB142">
            <v>0</v>
          </cell>
          <cell r="AC142" t="str">
            <v>Resin Part,vendor changed during JSV</v>
          </cell>
          <cell r="AD142">
            <v>0</v>
          </cell>
          <cell r="AE142">
            <v>0</v>
          </cell>
          <cell r="AF142">
            <v>0</v>
          </cell>
          <cell r="AG142">
            <v>0</v>
          </cell>
          <cell r="AH142">
            <v>0</v>
          </cell>
          <cell r="AI142">
            <v>4.3647083333333333E-3</v>
          </cell>
          <cell r="AJ142" t="str">
            <v>NEW</v>
          </cell>
          <cell r="AK142" t="str">
            <v>87834-12030</v>
          </cell>
          <cell r="AL142">
            <v>1409.04</v>
          </cell>
          <cell r="AM142" t="str">
            <v>AWAITED</v>
          </cell>
          <cell r="AN142" t="str">
            <v>AWAITED</v>
          </cell>
          <cell r="AO142" t="str">
            <v>AWAITED</v>
          </cell>
          <cell r="AP142" t="str">
            <v>8.21</v>
          </cell>
          <cell r="AQ142" t="str">
            <v>100000</v>
          </cell>
          <cell r="AR142" t="e">
            <v>#DIV/0!</v>
          </cell>
          <cell r="AS142" t="e">
            <v>#DIV/0!</v>
          </cell>
          <cell r="AT142" t="str">
            <v>&lt;&lt;&lt;</v>
          </cell>
          <cell r="AU142" t="str">
            <v>&lt;&lt;&lt;</v>
          </cell>
          <cell r="AV142" t="str">
            <v>&lt;&lt;&lt;</v>
          </cell>
          <cell r="AW142" t="str">
            <v>&lt;&lt;&lt;</v>
          </cell>
          <cell r="AX142" t="str">
            <v>&lt;&lt;&lt;</v>
          </cell>
          <cell r="AY142" t="str">
            <v>&lt;&lt;&lt;</v>
          </cell>
          <cell r="AZ142" t="str">
            <v>&lt;&lt;&lt;</v>
          </cell>
          <cell r="BA142" t="str">
            <v>-</v>
          </cell>
          <cell r="BB142" t="str">
            <v>-</v>
          </cell>
          <cell r="BC142" t="str">
            <v>[-]</v>
          </cell>
          <cell r="BD142" t="str">
            <v>_____________</v>
          </cell>
          <cell r="BE142">
            <v>0</v>
          </cell>
          <cell r="BF142">
            <v>0</v>
          </cell>
          <cell r="BG142" t="str">
            <v>O</v>
          </cell>
          <cell r="BH142" t="str">
            <v>O</v>
          </cell>
          <cell r="BI142" t="str">
            <v>G.LOCK</v>
          </cell>
          <cell r="BJ142" t="str">
            <v>CIM IS 0.83 BASED ON 1355 \ FOR AUTOMATIC TTC TO QUOT.MANUAL ALSO ASSY JIG ,INST.OF ASSY PARTS VENDOR G.LOCK</v>
          </cell>
          <cell r="BK142" t="str">
            <v>QUOTATION FROM G. LOCK IS RECEIVED.</v>
          </cell>
          <cell r="BL142">
            <v>0</v>
          </cell>
          <cell r="BM142">
            <v>0</v>
          </cell>
          <cell r="BN142" t="str">
            <v>P</v>
          </cell>
          <cell r="BO142">
            <v>0</v>
          </cell>
          <cell r="BP142" t="str">
            <v>O</v>
          </cell>
        </row>
        <row r="143">
          <cell r="A143">
            <v>129</v>
          </cell>
          <cell r="B143">
            <v>104</v>
          </cell>
          <cell r="C143">
            <v>516</v>
          </cell>
          <cell r="D143">
            <v>127</v>
          </cell>
          <cell r="E143" t="str">
            <v>DD620</v>
          </cell>
          <cell r="F143" t="str">
            <v>BJ-1G</v>
          </cell>
          <cell r="G143">
            <v>0</v>
          </cell>
          <cell r="H143" t="str">
            <v>8780</v>
          </cell>
          <cell r="I143" t="str">
            <v>01</v>
          </cell>
          <cell r="J143" t="str">
            <v>87834-12030</v>
          </cell>
          <cell r="K143" t="str">
            <v>COVER INNER MIRROR STAY</v>
          </cell>
          <cell r="L143">
            <v>0</v>
          </cell>
          <cell r="M143" t="str">
            <v>1</v>
          </cell>
          <cell r="N143" t="str">
            <v>1</v>
          </cell>
          <cell r="O143">
            <v>1</v>
          </cell>
          <cell r="P143">
            <v>1</v>
          </cell>
          <cell r="Q143" t="str">
            <v>1</v>
          </cell>
          <cell r="R143">
            <v>8400</v>
          </cell>
          <cell r="S143" t="str">
            <v>&lt;NEW&gt;</v>
          </cell>
          <cell r="T143" t="str">
            <v>G.I.</v>
          </cell>
          <cell r="U143">
            <v>0</v>
          </cell>
          <cell r="V143" t="str">
            <v>AVT</v>
          </cell>
          <cell r="W143">
            <v>0</v>
          </cell>
          <cell r="X143">
            <v>0</v>
          </cell>
          <cell r="Y143">
            <v>0</v>
          </cell>
          <cell r="Z143">
            <v>0</v>
          </cell>
          <cell r="AA143">
            <v>0</v>
          </cell>
          <cell r="AB143">
            <v>0</v>
          </cell>
          <cell r="AC143" t="str">
            <v>Resin Part,vendor changed during JSV</v>
          </cell>
          <cell r="AD143">
            <v>0</v>
          </cell>
          <cell r="AE143">
            <v>0</v>
          </cell>
          <cell r="AF143">
            <v>0</v>
          </cell>
          <cell r="AG143">
            <v>0</v>
          </cell>
          <cell r="AH143">
            <v>0</v>
          </cell>
          <cell r="AI143">
            <v>4.3647083333333333E-3</v>
          </cell>
          <cell r="AJ143" t="str">
            <v>NEW</v>
          </cell>
          <cell r="AK143" t="str">
            <v>87834-12030</v>
          </cell>
          <cell r="AL143" t="str">
            <v>-</v>
          </cell>
          <cell r="AM143" t="str">
            <v>AWAITED</v>
          </cell>
          <cell r="AN143" t="str">
            <v>AWAITED</v>
          </cell>
          <cell r="AO143" t="str">
            <v>AWAITED</v>
          </cell>
          <cell r="AP143" t="str">
            <v>8.21</v>
          </cell>
          <cell r="AQ143" t="str">
            <v>100000</v>
          </cell>
          <cell r="AR143">
            <v>18.424933333333332</v>
          </cell>
          <cell r="AS143">
            <v>1.5354111111111111</v>
          </cell>
          <cell r="AT143" t="str">
            <v>&lt;&lt;&lt;</v>
          </cell>
          <cell r="AU143" t="str">
            <v>&lt;&lt;&lt;</v>
          </cell>
          <cell r="AV143" t="str">
            <v>&lt;&lt;&lt;</v>
          </cell>
          <cell r="AW143" t="str">
            <v>&lt;&lt;&lt;</v>
          </cell>
          <cell r="AX143" t="str">
            <v>&lt;&lt;&lt;</v>
          </cell>
          <cell r="AY143" t="str">
            <v>&lt;&lt;&lt;</v>
          </cell>
          <cell r="AZ143" t="str">
            <v>&lt;&lt;&lt;</v>
          </cell>
          <cell r="BA143" t="str">
            <v>O</v>
          </cell>
          <cell r="BB143" t="str">
            <v>O</v>
          </cell>
          <cell r="BC143" t="str">
            <v>G. LOCK (AVT)</v>
          </cell>
          <cell r="BD143" t="str">
            <v>SELECTED VENDOR G. LOCK</v>
          </cell>
          <cell r="BE143">
            <v>0</v>
          </cell>
          <cell r="BF143">
            <v>0</v>
          </cell>
          <cell r="BG143" t="str">
            <v>O</v>
          </cell>
          <cell r="BH143" t="str">
            <v>O</v>
          </cell>
          <cell r="BI143" t="str">
            <v>G.LOCK</v>
          </cell>
          <cell r="BJ143" t="str">
            <v>=</v>
          </cell>
          <cell r="BK143" t="str">
            <v>QUOTATION FROM G. LOCK IS RECEIVED.</v>
          </cell>
          <cell r="BL143">
            <v>0</v>
          </cell>
          <cell r="BM143">
            <v>0</v>
          </cell>
          <cell r="BN143" t="str">
            <v>P</v>
          </cell>
          <cell r="BO143">
            <v>0</v>
          </cell>
          <cell r="BP143" t="str">
            <v>O</v>
          </cell>
        </row>
        <row r="144">
          <cell r="A144">
            <v>130</v>
          </cell>
          <cell r="B144">
            <v>105</v>
          </cell>
          <cell r="C144">
            <v>517</v>
          </cell>
          <cell r="D144">
            <v>128</v>
          </cell>
          <cell r="E144" t="str">
            <v>DD620</v>
          </cell>
          <cell r="F144" t="str">
            <v>BJ-1G</v>
          </cell>
          <cell r="G144">
            <v>0</v>
          </cell>
          <cell r="H144" t="str">
            <v>8780</v>
          </cell>
          <cell r="I144" t="str">
            <v>01</v>
          </cell>
          <cell r="J144" t="str">
            <v>87910-140W2</v>
          </cell>
          <cell r="K144" t="str">
            <v>MIRROR ASSY,OUTER RR VIEW RH</v>
          </cell>
          <cell r="L144">
            <v>0</v>
          </cell>
          <cell r="M144">
            <v>0</v>
          </cell>
          <cell r="N144" t="str">
            <v>1</v>
          </cell>
          <cell r="O144">
            <v>1</v>
          </cell>
          <cell r="P144">
            <v>1</v>
          </cell>
          <cell r="Q144">
            <v>0</v>
          </cell>
          <cell r="R144">
            <v>3000</v>
          </cell>
          <cell r="S144" t="str">
            <v>&lt;NEW&gt;</v>
          </cell>
          <cell r="T144" t="str">
            <v>G. LOCK</v>
          </cell>
          <cell r="U144">
            <v>0</v>
          </cell>
          <cell r="V144">
            <v>0</v>
          </cell>
          <cell r="W144">
            <v>0</v>
          </cell>
          <cell r="X144">
            <v>0</v>
          </cell>
          <cell r="Y144">
            <v>0</v>
          </cell>
          <cell r="Z144">
            <v>0</v>
          </cell>
          <cell r="AA144">
            <v>0</v>
          </cell>
          <cell r="AB144">
            <v>0</v>
          </cell>
          <cell r="AC144" t="str">
            <v>TMC to inform V~V price and Route information from Matoco (Thailand). Quot. At this stage is not possible.</v>
          </cell>
          <cell r="AD144">
            <v>0</v>
          </cell>
          <cell r="AE144">
            <v>0</v>
          </cell>
          <cell r="AF144">
            <v>0</v>
          </cell>
          <cell r="AG144">
            <v>0</v>
          </cell>
          <cell r="AH144">
            <v>0</v>
          </cell>
          <cell r="AI144">
            <v>0.58948</v>
          </cell>
          <cell r="AJ144" t="str">
            <v>NEW</v>
          </cell>
          <cell r="AK144" t="str">
            <v>87910-140W2</v>
          </cell>
          <cell r="AL144">
            <v>1409.04</v>
          </cell>
          <cell r="AM144">
            <v>0</v>
          </cell>
          <cell r="AN144">
            <v>0</v>
          </cell>
          <cell r="AO144">
            <v>0</v>
          </cell>
          <cell r="AP144" t="str">
            <v>&lt;&lt;&lt;</v>
          </cell>
          <cell r="AQ144" t="str">
            <v>&lt;&lt;&lt;</v>
          </cell>
          <cell r="AR144" t="str">
            <v>&lt;&lt;&lt;</v>
          </cell>
          <cell r="AS144" t="str">
            <v>&lt;&lt;&lt;</v>
          </cell>
          <cell r="AT144" t="str">
            <v>&lt;&lt;&lt;</v>
          </cell>
          <cell r="AU144" t="str">
            <v>&lt;&lt;&lt;</v>
          </cell>
          <cell r="AV144" t="str">
            <v>&lt;&lt;&lt;</v>
          </cell>
          <cell r="AW144" t="str">
            <v>&lt;&lt;&lt;</v>
          </cell>
          <cell r="AX144" t="str">
            <v>&lt;&lt;&lt;</v>
          </cell>
          <cell r="AY144" t="str">
            <v>&lt;&lt;&lt;</v>
          </cell>
          <cell r="AZ144" t="str">
            <v>&lt;&lt;&lt;</v>
          </cell>
          <cell r="BA144" t="str">
            <v>O</v>
          </cell>
          <cell r="BB144" t="str">
            <v>P</v>
          </cell>
          <cell r="BC144" t="str">
            <v>[PENDING]</v>
          </cell>
          <cell r="BD144" t="str">
            <v>CIM IS 0.83 BASED ON 1355 \ FOR AUTOMATIC TTC TO QUOT.MANUAL ALSO ASSY JIG ,INST.OF ASSY PARTS VENDOR G.LOCK</v>
          </cell>
          <cell r="BE144">
            <v>0</v>
          </cell>
          <cell r="BF144">
            <v>0</v>
          </cell>
          <cell r="BG144" t="str">
            <v>O</v>
          </cell>
          <cell r="BH144" t="str">
            <v>O</v>
          </cell>
          <cell r="BI144" t="str">
            <v>G.LOCK</v>
          </cell>
          <cell r="BJ144" t="str">
            <v>=</v>
          </cell>
          <cell r="BK144" t="str">
            <v>QUOTATION FROM G. LOCK IS RECEIVED.</v>
          </cell>
          <cell r="BL144">
            <v>0</v>
          </cell>
          <cell r="BM144">
            <v>0</v>
          </cell>
          <cell r="BN144" t="str">
            <v>P</v>
          </cell>
          <cell r="BO144">
            <v>0</v>
          </cell>
          <cell r="BP144" t="str">
            <v>O</v>
          </cell>
        </row>
        <row r="145">
          <cell r="A145">
            <v>131</v>
          </cell>
          <cell r="B145">
            <v>106</v>
          </cell>
          <cell r="C145">
            <v>518</v>
          </cell>
          <cell r="D145">
            <v>129</v>
          </cell>
          <cell r="E145" t="str">
            <v>DD620</v>
          </cell>
          <cell r="F145" t="str">
            <v>BJ-1G</v>
          </cell>
          <cell r="G145">
            <v>0</v>
          </cell>
          <cell r="H145" t="str">
            <v>8780</v>
          </cell>
          <cell r="I145" t="str">
            <v>01</v>
          </cell>
          <cell r="J145" t="str">
            <v>87910-140W4</v>
          </cell>
          <cell r="K145" t="str">
            <v>MIRROR ASSY,OUTER RR VIEW RH</v>
          </cell>
          <cell r="L145">
            <v>0</v>
          </cell>
          <cell r="M145">
            <v>1</v>
          </cell>
          <cell r="N145">
            <v>0</v>
          </cell>
          <cell r="O145">
            <v>0</v>
          </cell>
          <cell r="P145">
            <v>0</v>
          </cell>
          <cell r="Q145" t="str">
            <v>1</v>
          </cell>
          <cell r="R145">
            <v>5400</v>
          </cell>
          <cell r="S145" t="str">
            <v>&lt;NEW&gt;</v>
          </cell>
          <cell r="T145" t="str">
            <v>G. LOCK</v>
          </cell>
          <cell r="U145">
            <v>0</v>
          </cell>
          <cell r="V145">
            <v>0</v>
          </cell>
          <cell r="W145">
            <v>0</v>
          </cell>
          <cell r="X145">
            <v>0</v>
          </cell>
          <cell r="Y145">
            <v>0</v>
          </cell>
          <cell r="Z145">
            <v>0</v>
          </cell>
          <cell r="AA145">
            <v>0</v>
          </cell>
          <cell r="AB145">
            <v>0</v>
          </cell>
          <cell r="AC145" t="str">
            <v>TMC to inform V~V price and Route information from Matoco (Thailand). Quot. At this stage is not possible.</v>
          </cell>
          <cell r="AD145">
            <v>0</v>
          </cell>
          <cell r="AE145">
            <v>0</v>
          </cell>
          <cell r="AF145">
            <v>0</v>
          </cell>
          <cell r="AG145">
            <v>0</v>
          </cell>
          <cell r="AH145">
            <v>0</v>
          </cell>
          <cell r="AI145">
            <v>0.58948</v>
          </cell>
          <cell r="AJ145" t="str">
            <v>NEW</v>
          </cell>
          <cell r="AK145" t="str">
            <v>87910-140W4</v>
          </cell>
          <cell r="AL145" t="str">
            <v>-</v>
          </cell>
          <cell r="AM145">
            <v>0</v>
          </cell>
          <cell r="AN145">
            <v>0</v>
          </cell>
          <cell r="AO145">
            <v>0</v>
          </cell>
          <cell r="AP145" t="str">
            <v>&lt;&lt;&lt;</v>
          </cell>
          <cell r="AQ145" t="str">
            <v>&lt;&lt;&lt;</v>
          </cell>
          <cell r="AR145" t="str">
            <v>&lt;&lt;&lt;</v>
          </cell>
          <cell r="AS145" t="str">
            <v>&lt;&lt;&lt;</v>
          </cell>
          <cell r="AT145" t="str">
            <v>&lt;&lt;&lt;</v>
          </cell>
          <cell r="AU145" t="str">
            <v>&lt;&lt;&lt;</v>
          </cell>
          <cell r="AV145" t="str">
            <v>&lt;&lt;&lt;</v>
          </cell>
          <cell r="AW145" t="str">
            <v>&lt;&lt;&lt;</v>
          </cell>
          <cell r="AX145" t="str">
            <v>&lt;&lt;&lt;</v>
          </cell>
          <cell r="AY145" t="str">
            <v>&lt;&lt;&lt;</v>
          </cell>
          <cell r="AZ145" t="str">
            <v>&lt;&lt;&lt;</v>
          </cell>
          <cell r="BA145" t="str">
            <v>O</v>
          </cell>
          <cell r="BB145" t="str">
            <v>P</v>
          </cell>
          <cell r="BC145" t="str">
            <v>[PENDING]</v>
          </cell>
          <cell r="BD145" t="str">
            <v>=</v>
          </cell>
          <cell r="BE145">
            <v>0</v>
          </cell>
          <cell r="BF145">
            <v>0</v>
          </cell>
          <cell r="BG145" t="str">
            <v>O</v>
          </cell>
          <cell r="BH145" t="str">
            <v>O</v>
          </cell>
          <cell r="BI145" t="str">
            <v>G.LOCK</v>
          </cell>
          <cell r="BJ145" t="str">
            <v>=</v>
          </cell>
          <cell r="BK145" t="str">
            <v>QUOTATION FROM G. LOCK IS RECEIVED.</v>
          </cell>
          <cell r="BL145">
            <v>0</v>
          </cell>
          <cell r="BM145">
            <v>0</v>
          </cell>
          <cell r="BN145" t="str">
            <v>P</v>
          </cell>
          <cell r="BO145">
            <v>0</v>
          </cell>
          <cell r="BP145" t="str">
            <v>O</v>
          </cell>
        </row>
        <row r="146">
          <cell r="A146">
            <v>132</v>
          </cell>
          <cell r="B146">
            <v>107</v>
          </cell>
          <cell r="C146">
            <v>519</v>
          </cell>
          <cell r="D146">
            <v>130</v>
          </cell>
          <cell r="E146" t="str">
            <v>DD620</v>
          </cell>
          <cell r="F146" t="str">
            <v>BJ-1G</v>
          </cell>
          <cell r="G146">
            <v>0</v>
          </cell>
          <cell r="H146" t="str">
            <v>8780</v>
          </cell>
          <cell r="I146" t="str">
            <v>01</v>
          </cell>
          <cell r="J146" t="str">
            <v>87940-140W2</v>
          </cell>
          <cell r="K146" t="str">
            <v>MIRROR ASSY,OUTER RR VIEW LH</v>
          </cell>
          <cell r="L146">
            <v>0</v>
          </cell>
          <cell r="M146">
            <v>0</v>
          </cell>
          <cell r="N146" t="str">
            <v>1</v>
          </cell>
          <cell r="O146">
            <v>1</v>
          </cell>
          <cell r="P146">
            <v>1</v>
          </cell>
          <cell r="Q146" t="str">
            <v>1</v>
          </cell>
          <cell r="R146">
            <v>3000</v>
          </cell>
          <cell r="S146" t="str">
            <v>&lt;NEW&gt;</v>
          </cell>
          <cell r="T146" t="str">
            <v>G. LOCK</v>
          </cell>
          <cell r="U146">
            <v>0</v>
          </cell>
          <cell r="V146">
            <v>0</v>
          </cell>
          <cell r="W146">
            <v>0</v>
          </cell>
          <cell r="X146">
            <v>0</v>
          </cell>
          <cell r="Y146">
            <v>0</v>
          </cell>
          <cell r="Z146">
            <v>0</v>
          </cell>
          <cell r="AA146">
            <v>0</v>
          </cell>
          <cell r="AB146">
            <v>0</v>
          </cell>
          <cell r="AC146" t="str">
            <v>TMC to inform V~V price and Route information from Matoco (Thailand). Quot. At this stage is not possible.</v>
          </cell>
          <cell r="AD146">
            <v>0</v>
          </cell>
          <cell r="AE146">
            <v>0</v>
          </cell>
          <cell r="AF146">
            <v>0</v>
          </cell>
          <cell r="AG146">
            <v>0</v>
          </cell>
          <cell r="AH146">
            <v>0</v>
          </cell>
          <cell r="AI146" t="str">
            <v>INCL</v>
          </cell>
          <cell r="AJ146" t="str">
            <v>NEW</v>
          </cell>
          <cell r="AK146" t="str">
            <v>87940-140W2</v>
          </cell>
          <cell r="AL146" t="str">
            <v>132参考</v>
          </cell>
          <cell r="AM146" t="str">
            <v>132参考</v>
          </cell>
          <cell r="AN146">
            <v>0</v>
          </cell>
          <cell r="AO146">
            <v>0</v>
          </cell>
          <cell r="AP146" t="str">
            <v>&lt;&lt;&lt;</v>
          </cell>
          <cell r="AQ146" t="str">
            <v>&lt;&lt;&lt;</v>
          </cell>
          <cell r="AR146" t="str">
            <v>&lt;&lt;&lt;</v>
          </cell>
          <cell r="AS146" t="str">
            <v>&lt;&lt;&lt;</v>
          </cell>
          <cell r="AT146" t="str">
            <v>&lt;&lt;&lt;</v>
          </cell>
          <cell r="AU146" t="str">
            <v>&lt;&lt;&lt;</v>
          </cell>
          <cell r="AV146" t="str">
            <v>&lt;&lt;&lt;</v>
          </cell>
          <cell r="AW146" t="str">
            <v>&lt;&lt;&lt;</v>
          </cell>
          <cell r="AX146" t="str">
            <v>&lt;&lt;&lt;</v>
          </cell>
          <cell r="AY146" t="str">
            <v>&lt;&lt;&lt;</v>
          </cell>
          <cell r="AZ146" t="str">
            <v>&lt;&lt;&lt;</v>
          </cell>
          <cell r="BA146" t="str">
            <v>O</v>
          </cell>
          <cell r="BB146" t="str">
            <v>P</v>
          </cell>
          <cell r="BC146" t="str">
            <v>[PENDING]</v>
          </cell>
          <cell r="BD146" t="str">
            <v>=</v>
          </cell>
          <cell r="BE146">
            <v>0</v>
          </cell>
          <cell r="BF146">
            <v>0</v>
          </cell>
          <cell r="BG146" t="str">
            <v>O</v>
          </cell>
          <cell r="BH146" t="str">
            <v>O</v>
          </cell>
          <cell r="BI146" t="str">
            <v>LOADS</v>
          </cell>
          <cell r="BJ146" t="str">
            <v>SELECTED VENDOR LOADS</v>
          </cell>
          <cell r="BK146">
            <v>0</v>
          </cell>
          <cell r="BL146">
            <v>5.5</v>
          </cell>
          <cell r="BM146">
            <v>0</v>
          </cell>
          <cell r="BN146" t="str">
            <v>O</v>
          </cell>
          <cell r="BO146">
            <v>0</v>
          </cell>
          <cell r="BP146" t="str">
            <v>O</v>
          </cell>
        </row>
        <row r="147">
          <cell r="A147">
            <v>133</v>
          </cell>
          <cell r="B147">
            <v>108</v>
          </cell>
          <cell r="C147">
            <v>520</v>
          </cell>
          <cell r="D147">
            <v>131</v>
          </cell>
          <cell r="E147" t="str">
            <v>DD620</v>
          </cell>
          <cell r="F147" t="str">
            <v>BJ-1G</v>
          </cell>
          <cell r="G147">
            <v>0</v>
          </cell>
          <cell r="H147" t="str">
            <v>8780</v>
          </cell>
          <cell r="I147" t="str">
            <v>01</v>
          </cell>
          <cell r="J147" t="str">
            <v>87940-140W4</v>
          </cell>
          <cell r="K147" t="str">
            <v>MIRROR ASSY,OUTER RR VIEW LH</v>
          </cell>
          <cell r="L147" t="str">
            <v>*</v>
          </cell>
          <cell r="M147">
            <v>1</v>
          </cell>
          <cell r="N147" t="str">
            <v>1</v>
          </cell>
          <cell r="O147">
            <v>0</v>
          </cell>
          <cell r="P147">
            <v>0</v>
          </cell>
          <cell r="Q147" t="str">
            <v>1</v>
          </cell>
          <cell r="R147">
            <v>5400</v>
          </cell>
          <cell r="S147" t="str">
            <v>&lt;NEW&gt;</v>
          </cell>
          <cell r="T147" t="str">
            <v>G. LOCK</v>
          </cell>
          <cell r="U147">
            <v>0</v>
          </cell>
          <cell r="V147">
            <v>0</v>
          </cell>
          <cell r="W147">
            <v>0</v>
          </cell>
          <cell r="X147">
            <v>0</v>
          </cell>
          <cell r="Y147">
            <v>0</v>
          </cell>
          <cell r="Z147">
            <v>0</v>
          </cell>
          <cell r="AA147">
            <v>0</v>
          </cell>
          <cell r="AB147">
            <v>0</v>
          </cell>
          <cell r="AC147" t="str">
            <v>TMC to inform V~V price and Route information from Matoco (Thailand). Quot. At this stage is not possible.</v>
          </cell>
          <cell r="AD147">
            <v>0</v>
          </cell>
          <cell r="AE147">
            <v>0</v>
          </cell>
          <cell r="AF147">
            <v>0</v>
          </cell>
          <cell r="AG147">
            <v>0</v>
          </cell>
          <cell r="AH147">
            <v>0</v>
          </cell>
          <cell r="AI147" t="str">
            <v>INCL</v>
          </cell>
          <cell r="AJ147" t="str">
            <v>NEW</v>
          </cell>
          <cell r="AK147" t="str">
            <v>87940-140W4</v>
          </cell>
          <cell r="AL147" t="str">
            <v>3674</v>
          </cell>
          <cell r="AM147" t="str">
            <v>1093400</v>
          </cell>
          <cell r="AN147">
            <v>0</v>
          </cell>
          <cell r="AO147">
            <v>0</v>
          </cell>
          <cell r="AP147" t="str">
            <v>&lt;&lt;&lt;</v>
          </cell>
          <cell r="AQ147" t="str">
            <v>&lt;&lt;&lt;</v>
          </cell>
          <cell r="AR147" t="str">
            <v>&lt;&lt;&lt;</v>
          </cell>
          <cell r="AS147" t="str">
            <v>&lt;&lt;&lt;</v>
          </cell>
          <cell r="AT147" t="str">
            <v>&lt;&lt;&lt;</v>
          </cell>
          <cell r="AU147" t="str">
            <v>&lt;&lt;&lt;</v>
          </cell>
          <cell r="AV147" t="str">
            <v>&lt;&lt;&lt;</v>
          </cell>
          <cell r="AW147" t="str">
            <v>&lt;&lt;&lt;</v>
          </cell>
          <cell r="AX147" t="str">
            <v>&lt;&lt;&lt;</v>
          </cell>
          <cell r="AY147" t="str">
            <v>&lt;&lt;&lt;</v>
          </cell>
          <cell r="AZ147" t="str">
            <v>&lt;&lt;&lt;</v>
          </cell>
          <cell r="BA147" t="str">
            <v>O</v>
          </cell>
          <cell r="BB147" t="str">
            <v>P</v>
          </cell>
          <cell r="BC147" t="str">
            <v>[PENDING]</v>
          </cell>
          <cell r="BD147" t="str">
            <v>=</v>
          </cell>
          <cell r="BE147">
            <v>0</v>
          </cell>
          <cell r="BF147">
            <v>0</v>
          </cell>
          <cell r="BG147" t="str">
            <v>O</v>
          </cell>
          <cell r="BH147" t="str">
            <v>O</v>
          </cell>
          <cell r="BI147" t="str">
            <v>LOADS</v>
          </cell>
          <cell r="BJ147" t="str">
            <v>SELECTED VENDOR LOADS</v>
          </cell>
          <cell r="BK147">
            <v>0</v>
          </cell>
          <cell r="BL147">
            <v>5.5</v>
          </cell>
          <cell r="BM147">
            <v>0</v>
          </cell>
          <cell r="BN147" t="str">
            <v>O</v>
          </cell>
          <cell r="BO147">
            <v>0</v>
          </cell>
          <cell r="BP147" t="str">
            <v>O</v>
          </cell>
        </row>
        <row r="148">
          <cell r="A148">
            <v>134</v>
          </cell>
          <cell r="B148">
            <v>67</v>
          </cell>
          <cell r="C148">
            <v>250</v>
          </cell>
          <cell r="D148">
            <v>132</v>
          </cell>
          <cell r="E148" t="str">
            <v>DD640</v>
          </cell>
          <cell r="F148" t="str">
            <v>BJ-1G</v>
          </cell>
          <cell r="G148">
            <v>0</v>
          </cell>
          <cell r="H148" t="str">
            <v>1740</v>
          </cell>
          <cell r="I148" t="str">
            <v>01</v>
          </cell>
          <cell r="J148" t="str">
            <v>17410-*****</v>
          </cell>
          <cell r="K148" t="str">
            <v>PIPE ASSY,EXHAUST,FR</v>
          </cell>
          <cell r="L148" t="str">
            <v>*</v>
          </cell>
          <cell r="M148">
            <v>0</v>
          </cell>
          <cell r="N148">
            <v>0</v>
          </cell>
          <cell r="O148">
            <v>1</v>
          </cell>
          <cell r="P148">
            <v>1</v>
          </cell>
          <cell r="Q148" t="str">
            <v>1</v>
          </cell>
          <cell r="R148">
            <v>3000</v>
          </cell>
          <cell r="S148" t="str">
            <v>LOADS</v>
          </cell>
          <cell r="T148" t="str">
            <v>LOADS</v>
          </cell>
          <cell r="U148">
            <v>0</v>
          </cell>
          <cell r="V148">
            <v>0</v>
          </cell>
          <cell r="W148">
            <v>0</v>
          </cell>
          <cell r="X148">
            <v>0</v>
          </cell>
          <cell r="Y148">
            <v>0</v>
          </cell>
          <cell r="Z148">
            <v>0</v>
          </cell>
          <cell r="AA148" t="str">
            <v>ﾏﾙ排STEP2 SPEC. W/CONVERTER</v>
          </cell>
          <cell r="AB148">
            <v>0</v>
          </cell>
          <cell r="AC148" t="str">
            <v>PART NO UNCLEAR</v>
          </cell>
          <cell r="AD148">
            <v>0</v>
          </cell>
          <cell r="AE148">
            <v>0</v>
          </cell>
          <cell r="AF148">
            <v>0</v>
          </cell>
          <cell r="AG148">
            <v>0</v>
          </cell>
          <cell r="AH148">
            <v>0</v>
          </cell>
          <cell r="AI148">
            <v>0.37248999999999999</v>
          </cell>
          <cell r="AJ148" t="str">
            <v>P6-4</v>
          </cell>
          <cell r="AK148" t="str">
            <v>17410-*****</v>
          </cell>
          <cell r="AL148" t="str">
            <v>132参考</v>
          </cell>
          <cell r="AM148" t="str">
            <v>132参考</v>
          </cell>
          <cell r="AN148" t="str">
            <v>132参考</v>
          </cell>
          <cell r="AO148" t="str">
            <v>132参考</v>
          </cell>
          <cell r="AP148" t="str">
            <v>&lt;&lt;&lt;</v>
          </cell>
          <cell r="AQ148" t="str">
            <v>&lt;&lt;&lt;</v>
          </cell>
          <cell r="AR148" t="str">
            <v>&lt;&lt;&lt;</v>
          </cell>
          <cell r="AS148" t="str">
            <v>&lt;&lt;&lt;</v>
          </cell>
          <cell r="AT148" t="str">
            <v>&lt;&lt;&lt;</v>
          </cell>
          <cell r="AU148" t="str">
            <v>&lt;&lt;&lt;</v>
          </cell>
          <cell r="AV148" t="str">
            <v>&lt;&lt;&lt;</v>
          </cell>
          <cell r="AW148" t="str">
            <v>&lt;&lt;&lt;</v>
          </cell>
          <cell r="AX148" t="str">
            <v>&lt;&lt;&lt;</v>
          </cell>
          <cell r="AY148" t="str">
            <v>&lt;&lt;&lt;</v>
          </cell>
          <cell r="AZ148" t="str">
            <v>&lt;&lt;&lt;</v>
          </cell>
          <cell r="BA148" t="str">
            <v>O</v>
          </cell>
          <cell r="BB148" t="str">
            <v>O</v>
          </cell>
          <cell r="BC148" t="str">
            <v>LOADS</v>
          </cell>
          <cell r="BD148" t="str">
            <v>SELECTED VENDOR LOADS</v>
          </cell>
          <cell r="BE148">
            <v>0</v>
          </cell>
          <cell r="BF148">
            <v>0</v>
          </cell>
          <cell r="BG148">
            <v>5.5</v>
          </cell>
          <cell r="BH148" t="str">
            <v>O</v>
          </cell>
          <cell r="BI148" t="str">
            <v>LOADS</v>
          </cell>
          <cell r="BJ148" t="str">
            <v>SELECTED VENDOR LOADS</v>
          </cell>
          <cell r="BK148">
            <v>0</v>
          </cell>
          <cell r="BL148">
            <v>5.5</v>
          </cell>
          <cell r="BM148">
            <v>0</v>
          </cell>
          <cell r="BN148" t="str">
            <v>O</v>
          </cell>
          <cell r="BO148">
            <v>0</v>
          </cell>
          <cell r="BP148" t="str">
            <v>O</v>
          </cell>
        </row>
        <row r="149">
          <cell r="A149">
            <v>135</v>
          </cell>
          <cell r="B149">
            <v>66</v>
          </cell>
          <cell r="C149">
            <v>250</v>
          </cell>
          <cell r="D149">
            <v>133</v>
          </cell>
          <cell r="E149" t="str">
            <v>DD640</v>
          </cell>
          <cell r="F149" t="str">
            <v>BJ-1G</v>
          </cell>
          <cell r="G149">
            <v>0</v>
          </cell>
          <cell r="H149" t="str">
            <v>1740</v>
          </cell>
          <cell r="I149" t="str">
            <v>01</v>
          </cell>
          <cell r="J149" t="str">
            <v>17410-21230</v>
          </cell>
          <cell r="K149" t="str">
            <v>PIPE ASSY,EXHAUST,FR</v>
          </cell>
          <cell r="L149" t="str">
            <v>*</v>
          </cell>
          <cell r="M149">
            <v>1</v>
          </cell>
          <cell r="N149" t="str">
            <v>1</v>
          </cell>
          <cell r="O149">
            <v>0</v>
          </cell>
          <cell r="P149">
            <v>0</v>
          </cell>
          <cell r="Q149" t="str">
            <v>1</v>
          </cell>
          <cell r="R149">
            <v>3000</v>
          </cell>
          <cell r="S149" t="str">
            <v>LOADS</v>
          </cell>
          <cell r="T149" t="str">
            <v>LOADS</v>
          </cell>
          <cell r="U149">
            <v>0</v>
          </cell>
          <cell r="V149">
            <v>0</v>
          </cell>
          <cell r="W149">
            <v>0</v>
          </cell>
          <cell r="X149">
            <v>0</v>
          </cell>
          <cell r="Y149">
            <v>0</v>
          </cell>
          <cell r="Z149">
            <v>0</v>
          </cell>
          <cell r="AA149">
            <v>0</v>
          </cell>
          <cell r="AB149">
            <v>0</v>
          </cell>
          <cell r="AC149" t="str">
            <v>PART NO UNCLEAR</v>
          </cell>
          <cell r="AD149">
            <v>0</v>
          </cell>
          <cell r="AE149">
            <v>0</v>
          </cell>
          <cell r="AF149">
            <v>0</v>
          </cell>
          <cell r="AG149">
            <v>0</v>
          </cell>
          <cell r="AH149">
            <v>0</v>
          </cell>
          <cell r="AI149">
            <v>0.37248999999999999</v>
          </cell>
          <cell r="AJ149" t="str">
            <v>P6-4</v>
          </cell>
          <cell r="AK149" t="str">
            <v>17410-140N1</v>
          </cell>
          <cell r="AL149" t="str">
            <v>3674</v>
          </cell>
          <cell r="AM149" t="str">
            <v>1093400</v>
          </cell>
          <cell r="AN149">
            <v>7272.4754666666668</v>
          </cell>
          <cell r="AO149">
            <v>1.6383139145453181</v>
          </cell>
          <cell r="AP149" t="str">
            <v>&lt;&lt;&lt;</v>
          </cell>
          <cell r="AQ149" t="str">
            <v>&lt;&lt;&lt;</v>
          </cell>
          <cell r="AR149" t="str">
            <v>&lt;&lt;&lt;</v>
          </cell>
          <cell r="AS149" t="str">
            <v>&lt;&lt;&lt;</v>
          </cell>
          <cell r="AT149" t="str">
            <v>&lt;&lt;&lt;</v>
          </cell>
          <cell r="AU149" t="str">
            <v>&lt;&lt;&lt;</v>
          </cell>
          <cell r="AV149" t="str">
            <v>&lt;&lt;&lt;</v>
          </cell>
          <cell r="AW149" t="str">
            <v>&lt;&lt;&lt;</v>
          </cell>
          <cell r="AX149" t="str">
            <v>&lt;&lt;&lt;</v>
          </cell>
          <cell r="AY149" t="str">
            <v>&lt;&lt;&lt;</v>
          </cell>
          <cell r="AZ149" t="str">
            <v>&lt;&lt;&lt;</v>
          </cell>
          <cell r="BA149" t="str">
            <v>O</v>
          </cell>
          <cell r="BB149" t="str">
            <v>O</v>
          </cell>
          <cell r="BC149" t="str">
            <v>LOADS</v>
          </cell>
          <cell r="BD149" t="str">
            <v>SELECTED VENDOR LOADS</v>
          </cell>
          <cell r="BE149">
            <v>0</v>
          </cell>
          <cell r="BF149">
            <v>0</v>
          </cell>
          <cell r="BG149">
            <v>5.5</v>
          </cell>
          <cell r="BH149" t="str">
            <v>O</v>
          </cell>
          <cell r="BI149" t="str">
            <v>LOADS</v>
          </cell>
          <cell r="BJ149" t="str">
            <v>SELECTED VENDOR LOADS</v>
          </cell>
          <cell r="BK149">
            <v>0</v>
          </cell>
          <cell r="BL149">
            <v>5.5</v>
          </cell>
          <cell r="BM149">
            <v>0</v>
          </cell>
          <cell r="BN149" t="str">
            <v>O</v>
          </cell>
          <cell r="BO149">
            <v>0</v>
          </cell>
          <cell r="BP149" t="str">
            <v>O</v>
          </cell>
        </row>
        <row r="150">
          <cell r="A150">
            <v>136</v>
          </cell>
          <cell r="B150">
            <v>67</v>
          </cell>
          <cell r="C150">
            <v>250</v>
          </cell>
          <cell r="D150">
            <v>134</v>
          </cell>
          <cell r="E150" t="str">
            <v>DD640</v>
          </cell>
          <cell r="F150" t="str">
            <v>BJ-1G</v>
          </cell>
          <cell r="G150">
            <v>0</v>
          </cell>
          <cell r="H150" t="str">
            <v>1740</v>
          </cell>
          <cell r="I150" t="str">
            <v>01</v>
          </cell>
          <cell r="J150" t="str">
            <v>17410-22170</v>
          </cell>
          <cell r="K150" t="str">
            <v>PIPE ASSY,EXHAUST,FR</v>
          </cell>
          <cell r="L150" t="str">
            <v>*</v>
          </cell>
          <cell r="M150">
            <v>1</v>
          </cell>
          <cell r="N150" t="str">
            <v>1</v>
          </cell>
          <cell r="O150">
            <v>1</v>
          </cell>
          <cell r="P150">
            <v>1</v>
          </cell>
          <cell r="Q150">
            <v>0</v>
          </cell>
          <cell r="R150">
            <v>2400</v>
          </cell>
          <cell r="S150" t="str">
            <v>LOADS</v>
          </cell>
          <cell r="T150" t="str">
            <v>LOADS</v>
          </cell>
          <cell r="U150">
            <v>0</v>
          </cell>
          <cell r="V150">
            <v>0</v>
          </cell>
          <cell r="W150">
            <v>0</v>
          </cell>
          <cell r="X150">
            <v>0</v>
          </cell>
          <cell r="Y150">
            <v>0</v>
          </cell>
          <cell r="Z150">
            <v>0</v>
          </cell>
          <cell r="AA150" t="str">
            <v>ﾏﾙ排STEP2 SPEC. W/CONVERTER</v>
          </cell>
          <cell r="AB150">
            <v>0</v>
          </cell>
          <cell r="AC150">
            <v>0</v>
          </cell>
          <cell r="AD150">
            <v>0</v>
          </cell>
          <cell r="AE150">
            <v>0</v>
          </cell>
          <cell r="AF150">
            <v>0</v>
          </cell>
          <cell r="AG150">
            <v>0</v>
          </cell>
          <cell r="AH150">
            <v>0</v>
          </cell>
          <cell r="AI150">
            <v>0.37248999999999999</v>
          </cell>
          <cell r="AJ150" t="str">
            <v>P6-4</v>
          </cell>
          <cell r="AK150" t="str">
            <v>17410-140N6</v>
          </cell>
          <cell r="AL150" t="str">
            <v>3239</v>
          </cell>
          <cell r="AM150" t="str">
            <v>1093400</v>
          </cell>
          <cell r="AN150">
            <v>6437.7343333333338</v>
          </cell>
          <cell r="AO150">
            <v>1.8901157760814251</v>
          </cell>
          <cell r="AP150" t="str">
            <v>&lt;&lt;&lt;</v>
          </cell>
          <cell r="AQ150" t="str">
            <v>&lt;&lt;&lt;</v>
          </cell>
          <cell r="AR150" t="str">
            <v>&lt;&lt;&lt;</v>
          </cell>
          <cell r="AS150" t="str">
            <v>&lt;&lt;&lt;</v>
          </cell>
          <cell r="AT150" t="str">
            <v>&lt;&lt;&lt;</v>
          </cell>
          <cell r="AU150" t="str">
            <v>&lt;&lt;&lt;</v>
          </cell>
          <cell r="AV150" t="str">
            <v>&lt;&lt;&lt;</v>
          </cell>
          <cell r="AW150" t="str">
            <v>&lt;&lt;&lt;</v>
          </cell>
          <cell r="AX150" t="str">
            <v>&lt;&lt;&lt;</v>
          </cell>
          <cell r="AY150" t="str">
            <v>&lt;&lt;&lt;</v>
          </cell>
          <cell r="AZ150" t="str">
            <v>&lt;&lt;&lt;</v>
          </cell>
          <cell r="BA150" t="str">
            <v>O</v>
          </cell>
          <cell r="BB150" t="str">
            <v>O</v>
          </cell>
          <cell r="BC150" t="str">
            <v>LOADS</v>
          </cell>
          <cell r="BD150" t="str">
            <v>SELECTED VENDOR LOADS</v>
          </cell>
          <cell r="BE150">
            <v>0</v>
          </cell>
          <cell r="BF150">
            <v>0</v>
          </cell>
          <cell r="BG150">
            <v>5.5</v>
          </cell>
          <cell r="BH150" t="str">
            <v>O</v>
          </cell>
          <cell r="BI150" t="str">
            <v>LOADS</v>
          </cell>
          <cell r="BJ150" t="str">
            <v>SELECTED VENDOR LOADS</v>
          </cell>
          <cell r="BK150">
            <v>0</v>
          </cell>
          <cell r="BL150">
            <v>5.5</v>
          </cell>
          <cell r="BM150">
            <v>0</v>
          </cell>
          <cell r="BN150" t="str">
            <v>O</v>
          </cell>
          <cell r="BO150">
            <v>0</v>
          </cell>
          <cell r="BP150" t="str">
            <v>O</v>
          </cell>
        </row>
        <row r="151">
          <cell r="A151">
            <v>137</v>
          </cell>
          <cell r="B151">
            <v>69</v>
          </cell>
          <cell r="C151">
            <v>252</v>
          </cell>
          <cell r="D151">
            <v>135</v>
          </cell>
          <cell r="E151" t="str">
            <v>DD640</v>
          </cell>
          <cell r="F151" t="str">
            <v>BJ-1G</v>
          </cell>
          <cell r="G151">
            <v>0</v>
          </cell>
          <cell r="H151" t="str">
            <v>1740</v>
          </cell>
          <cell r="I151" t="str">
            <v>03</v>
          </cell>
          <cell r="J151" t="str">
            <v>17430-*****</v>
          </cell>
          <cell r="K151" t="str">
            <v>PIPE ASSY,EXHAUST,TAIL</v>
          </cell>
          <cell r="L151" t="str">
            <v>*</v>
          </cell>
          <cell r="M151">
            <v>0</v>
          </cell>
          <cell r="N151">
            <v>0</v>
          </cell>
          <cell r="O151">
            <v>1</v>
          </cell>
          <cell r="P151">
            <v>1</v>
          </cell>
          <cell r="Q151" t="str">
            <v>1</v>
          </cell>
          <cell r="R151">
            <v>3000</v>
          </cell>
          <cell r="S151" t="str">
            <v>LOADS</v>
          </cell>
          <cell r="T151" t="str">
            <v>LOADS</v>
          </cell>
          <cell r="U151">
            <v>0</v>
          </cell>
          <cell r="V151">
            <v>0</v>
          </cell>
          <cell r="W151">
            <v>0</v>
          </cell>
          <cell r="X151">
            <v>0</v>
          </cell>
          <cell r="Y151">
            <v>0</v>
          </cell>
          <cell r="Z151">
            <v>0</v>
          </cell>
          <cell r="AA151">
            <v>0</v>
          </cell>
          <cell r="AB151">
            <v>0</v>
          </cell>
          <cell r="AC151" t="str">
            <v>PART NO UNCLEAR</v>
          </cell>
          <cell r="AD151">
            <v>0</v>
          </cell>
          <cell r="AE151">
            <v>0</v>
          </cell>
          <cell r="AF151">
            <v>0</v>
          </cell>
          <cell r="AG151">
            <v>0</v>
          </cell>
          <cell r="AH151">
            <v>0</v>
          </cell>
          <cell r="AI151">
            <v>0.81481999999999999</v>
          </cell>
          <cell r="AJ151" t="str">
            <v>P6-4</v>
          </cell>
          <cell r="AK151" t="str">
            <v>17430-*****</v>
          </cell>
          <cell r="AL151" t="str">
            <v>136参考</v>
          </cell>
          <cell r="AM151" t="str">
            <v>136参考</v>
          </cell>
          <cell r="AN151" t="str">
            <v>136参考</v>
          </cell>
          <cell r="AO151" t="str">
            <v>136参考</v>
          </cell>
          <cell r="AP151" t="str">
            <v>&lt;&lt;&lt;</v>
          </cell>
          <cell r="AQ151" t="str">
            <v>&lt;&lt;&lt;</v>
          </cell>
          <cell r="AR151" t="str">
            <v>&lt;&lt;&lt;</v>
          </cell>
          <cell r="AS151" t="str">
            <v>&lt;&lt;&lt;</v>
          </cell>
          <cell r="AT151" t="str">
            <v>&lt;&lt;&lt;</v>
          </cell>
          <cell r="AU151" t="str">
            <v>&lt;&lt;&lt;</v>
          </cell>
          <cell r="AV151" t="str">
            <v>&lt;&lt;&lt;</v>
          </cell>
          <cell r="AW151" t="str">
            <v>&lt;&lt;&lt;</v>
          </cell>
          <cell r="AX151" t="str">
            <v>&lt;&lt;&lt;</v>
          </cell>
          <cell r="AY151" t="str">
            <v>&lt;&lt;&lt;</v>
          </cell>
          <cell r="AZ151" t="str">
            <v>&lt;&lt;&lt;</v>
          </cell>
          <cell r="BA151" t="str">
            <v>O</v>
          </cell>
          <cell r="BB151" t="str">
            <v>O</v>
          </cell>
          <cell r="BC151" t="str">
            <v>LOADS</v>
          </cell>
          <cell r="BD151" t="str">
            <v>SELECTED VENDOR LOADS</v>
          </cell>
          <cell r="BE151">
            <v>0</v>
          </cell>
          <cell r="BF151">
            <v>0</v>
          </cell>
          <cell r="BG151">
            <v>5.5</v>
          </cell>
          <cell r="BH151" t="str">
            <v>O</v>
          </cell>
          <cell r="BI151" t="str">
            <v>LOADS</v>
          </cell>
          <cell r="BJ151" t="str">
            <v>SELECTED VENDOR LOADS</v>
          </cell>
          <cell r="BK151">
            <v>0</v>
          </cell>
          <cell r="BL151">
            <v>5.5</v>
          </cell>
          <cell r="BM151">
            <v>0</v>
          </cell>
          <cell r="BN151" t="str">
            <v>O</v>
          </cell>
          <cell r="BO151">
            <v>0</v>
          </cell>
          <cell r="BP151" t="str">
            <v>O</v>
          </cell>
        </row>
        <row r="152">
          <cell r="A152">
            <v>138</v>
          </cell>
          <cell r="B152">
            <v>68</v>
          </cell>
          <cell r="C152">
            <v>252</v>
          </cell>
          <cell r="D152">
            <v>136</v>
          </cell>
          <cell r="E152" t="str">
            <v>DD640</v>
          </cell>
          <cell r="F152" t="str">
            <v>BJ-1G</v>
          </cell>
          <cell r="G152">
            <v>0</v>
          </cell>
          <cell r="H152" t="str">
            <v>1740</v>
          </cell>
          <cell r="I152" t="str">
            <v>03</v>
          </cell>
          <cell r="J152" t="str">
            <v>17430-21150</v>
          </cell>
          <cell r="K152" t="str">
            <v>PIPE ASSY,EXHAUST,TAIL</v>
          </cell>
          <cell r="L152" t="str">
            <v>*</v>
          </cell>
          <cell r="M152">
            <v>1</v>
          </cell>
          <cell r="N152" t="str">
            <v>1</v>
          </cell>
          <cell r="O152">
            <v>1</v>
          </cell>
          <cell r="P152">
            <v>1</v>
          </cell>
          <cell r="Q152" t="str">
            <v>1</v>
          </cell>
          <cell r="R152">
            <v>3000</v>
          </cell>
          <cell r="S152" t="str">
            <v>LOADS</v>
          </cell>
          <cell r="T152" t="str">
            <v>LOADS</v>
          </cell>
          <cell r="U152">
            <v>0</v>
          </cell>
          <cell r="V152">
            <v>0</v>
          </cell>
          <cell r="W152">
            <v>0</v>
          </cell>
          <cell r="X152">
            <v>0</v>
          </cell>
          <cell r="Y152">
            <v>0</v>
          </cell>
          <cell r="Z152">
            <v>0</v>
          </cell>
          <cell r="AA152" t="str">
            <v>TO BE QUOTATED DENSO JPN</v>
          </cell>
          <cell r="AB152">
            <v>0</v>
          </cell>
          <cell r="AC152" t="str">
            <v>840 H Price</v>
          </cell>
          <cell r="AD152">
            <v>0</v>
          </cell>
          <cell r="AE152">
            <v>0</v>
          </cell>
          <cell r="AF152">
            <v>0</v>
          </cell>
          <cell r="AG152">
            <v>0</v>
          </cell>
          <cell r="AH152">
            <v>0</v>
          </cell>
          <cell r="AI152">
            <v>0.81481999999999999</v>
          </cell>
          <cell r="AJ152" t="str">
            <v>P6-4</v>
          </cell>
          <cell r="AK152" t="str">
            <v>17430-140N0</v>
          </cell>
          <cell r="AL152" t="str">
            <v>3334</v>
          </cell>
          <cell r="AM152" t="str">
            <v>1446500</v>
          </cell>
          <cell r="AN152">
            <v>6587.1425925925923</v>
          </cell>
          <cell r="AO152">
            <v>1.914310547106246</v>
          </cell>
          <cell r="AP152" t="str">
            <v>&lt;&lt;&lt;</v>
          </cell>
          <cell r="AQ152" t="str">
            <v>&lt;&lt;&lt;</v>
          </cell>
          <cell r="AR152" t="str">
            <v>&lt;&lt;&lt;</v>
          </cell>
          <cell r="AS152" t="str">
            <v>&lt;&lt;&lt;</v>
          </cell>
          <cell r="AT152" t="str">
            <v>&lt;&lt;&lt;</v>
          </cell>
          <cell r="AU152" t="str">
            <v>&lt;&lt;&lt;</v>
          </cell>
          <cell r="AV152" t="str">
            <v>&lt;&lt;&lt;</v>
          </cell>
          <cell r="AW152" t="str">
            <v>&lt;&lt;&lt;</v>
          </cell>
          <cell r="AX152" t="str">
            <v>&lt;&lt;&lt;</v>
          </cell>
          <cell r="AY152" t="str">
            <v>&lt;&lt;&lt;</v>
          </cell>
          <cell r="AZ152" t="str">
            <v>&lt;&lt;&lt;</v>
          </cell>
          <cell r="BA152" t="str">
            <v>O</v>
          </cell>
          <cell r="BB152" t="str">
            <v>O</v>
          </cell>
          <cell r="BC152" t="str">
            <v>LOADS</v>
          </cell>
          <cell r="BD152" t="str">
            <v>SELECTED VENDOR LOADS</v>
          </cell>
          <cell r="BE152">
            <v>0</v>
          </cell>
          <cell r="BF152">
            <v>0</v>
          </cell>
          <cell r="BG152">
            <v>5.5</v>
          </cell>
          <cell r="BH152" t="str">
            <v>-</v>
          </cell>
          <cell r="BI152" t="str">
            <v>[SEE  308 - 325]</v>
          </cell>
          <cell r="BJ152" t="str">
            <v xml:space="preserve">DENSO CAN QUOTE TO THAL 1.3, 1.6 &amp; 2.0D DOES NOT POSIBLE AT THIS STAGE DWG ARE AVALIBLE AT DENSO  </v>
          </cell>
          <cell r="BK152">
            <v>0</v>
          </cell>
          <cell r="BL152">
            <v>0</v>
          </cell>
          <cell r="BM152">
            <v>0</v>
          </cell>
          <cell r="BN152" t="str">
            <v>-</v>
          </cell>
          <cell r="BO152">
            <v>0</v>
          </cell>
          <cell r="BP152" t="str">
            <v>-</v>
          </cell>
        </row>
        <row r="153">
          <cell r="A153">
            <v>139</v>
          </cell>
          <cell r="B153">
            <v>69</v>
          </cell>
          <cell r="C153">
            <v>252</v>
          </cell>
          <cell r="D153">
            <v>137</v>
          </cell>
          <cell r="E153" t="str">
            <v>DD640</v>
          </cell>
          <cell r="F153" t="str">
            <v>BJ-1G</v>
          </cell>
          <cell r="G153">
            <v>0</v>
          </cell>
          <cell r="H153" t="str">
            <v>1740</v>
          </cell>
          <cell r="I153" t="str">
            <v>03</v>
          </cell>
          <cell r="J153" t="str">
            <v>17430-21150</v>
          </cell>
          <cell r="K153" t="str">
            <v>PIPE ASSY,EXHAUST,TAIL</v>
          </cell>
          <cell r="L153" t="str">
            <v>*</v>
          </cell>
          <cell r="M153">
            <v>1</v>
          </cell>
          <cell r="N153" t="str">
            <v>1</v>
          </cell>
          <cell r="O153">
            <v>1</v>
          </cell>
          <cell r="P153">
            <v>1</v>
          </cell>
          <cell r="Q153" t="str">
            <v>1</v>
          </cell>
          <cell r="R153">
            <v>2400</v>
          </cell>
          <cell r="S153" t="str">
            <v>LOADS</v>
          </cell>
          <cell r="T153" t="str">
            <v>LOADS</v>
          </cell>
          <cell r="U153">
            <v>0</v>
          </cell>
          <cell r="V153">
            <v>0</v>
          </cell>
          <cell r="W153">
            <v>0</v>
          </cell>
          <cell r="X153">
            <v>0</v>
          </cell>
          <cell r="Y153">
            <v>0</v>
          </cell>
          <cell r="Z153">
            <v>0</v>
          </cell>
          <cell r="AA153" t="str">
            <v>TO BE QUOTATED DENSO JPN</v>
          </cell>
          <cell r="AB153">
            <v>0</v>
          </cell>
          <cell r="AC153" t="str">
            <v>Common with 1.3L</v>
          </cell>
          <cell r="AD153">
            <v>0</v>
          </cell>
          <cell r="AE153" t="str">
            <v>Quotation at this stage not possible.</v>
          </cell>
          <cell r="AF153">
            <v>0</v>
          </cell>
          <cell r="AG153">
            <v>0</v>
          </cell>
          <cell r="AH153">
            <v>0</v>
          </cell>
          <cell r="AI153">
            <v>0.81481999999999999</v>
          </cell>
          <cell r="AJ153" t="str">
            <v>P6-4</v>
          </cell>
          <cell r="AK153" t="str">
            <v>17430-140N0</v>
          </cell>
          <cell r="AL153" t="str">
            <v>136参考</v>
          </cell>
          <cell r="AM153" t="str">
            <v>136参考</v>
          </cell>
          <cell r="AN153" t="str">
            <v>136参考</v>
          </cell>
          <cell r="AO153" t="str">
            <v>136参考</v>
          </cell>
          <cell r="AP153" t="str">
            <v>&lt;&lt;&lt;</v>
          </cell>
          <cell r="AQ153" t="str">
            <v>&lt;&lt;&lt;</v>
          </cell>
          <cell r="AR153" t="str">
            <v>&lt;&lt;&lt;</v>
          </cell>
          <cell r="AS153" t="str">
            <v>&lt;&lt;&lt;</v>
          </cell>
          <cell r="AT153" t="str">
            <v>&lt;&lt;&lt;</v>
          </cell>
          <cell r="AU153" t="str">
            <v>&lt;&lt;&lt;</v>
          </cell>
          <cell r="AV153" t="str">
            <v>&lt;&lt;&lt;</v>
          </cell>
          <cell r="AW153" t="str">
            <v>&lt;&lt;&lt;</v>
          </cell>
          <cell r="AX153" t="str">
            <v>&lt;&lt;&lt;</v>
          </cell>
          <cell r="AY153" t="str">
            <v>&lt;&lt;&lt;</v>
          </cell>
          <cell r="AZ153" t="str">
            <v>&lt;&lt;&lt;</v>
          </cell>
          <cell r="BA153" t="str">
            <v>O</v>
          </cell>
          <cell r="BB153" t="str">
            <v>O</v>
          </cell>
          <cell r="BC153" t="str">
            <v>LOADS</v>
          </cell>
          <cell r="BD153" t="str">
            <v>SELECTED VENDOR LOADS</v>
          </cell>
          <cell r="BE153">
            <v>0</v>
          </cell>
          <cell r="BF153">
            <v>0</v>
          </cell>
          <cell r="BG153">
            <v>5.5</v>
          </cell>
          <cell r="BH153" t="str">
            <v>-</v>
          </cell>
          <cell r="BI153" t="str">
            <v>[SEE  308 - 325]</v>
          </cell>
          <cell r="BJ153" t="str">
            <v xml:space="preserve">THAL TO REQUEST DENSO FOR QUOTATION </v>
          </cell>
          <cell r="BK153">
            <v>0</v>
          </cell>
          <cell r="BL153">
            <v>0</v>
          </cell>
          <cell r="BM153">
            <v>0</v>
          </cell>
          <cell r="BN153" t="str">
            <v>-</v>
          </cell>
          <cell r="BO153">
            <v>0</v>
          </cell>
          <cell r="BP153" t="str">
            <v>-</v>
          </cell>
        </row>
        <row r="154">
          <cell r="A154">
            <v>140</v>
          </cell>
          <cell r="B154">
            <v>292</v>
          </cell>
          <cell r="C154">
            <v>514</v>
          </cell>
          <cell r="D154">
            <v>138</v>
          </cell>
          <cell r="E154" t="str">
            <v>DD810</v>
          </cell>
          <cell r="F154" t="str">
            <v>NJ-5G</v>
          </cell>
          <cell r="G154">
            <v>0</v>
          </cell>
          <cell r="H154" t="str">
            <v>8710</v>
          </cell>
          <cell r="I154" t="str">
            <v>01</v>
          </cell>
          <cell r="J154" t="str">
            <v>87010-12210</v>
          </cell>
          <cell r="K154" t="str">
            <v>UNIT ASSY, AIR CONDITIONER</v>
          </cell>
          <cell r="L154">
            <v>0</v>
          </cell>
          <cell r="M154">
            <v>1</v>
          </cell>
          <cell r="N154" t="str">
            <v>1</v>
          </cell>
          <cell r="O154">
            <v>1</v>
          </cell>
          <cell r="P154">
            <v>1</v>
          </cell>
          <cell r="Q154" t="str">
            <v>1</v>
          </cell>
          <cell r="R154">
            <v>8400</v>
          </cell>
          <cell r="S154" t="str">
            <v>&lt;NEW&gt;</v>
          </cell>
          <cell r="T154" t="str">
            <v>THAL ENGG</v>
          </cell>
          <cell r="U154">
            <v>0</v>
          </cell>
          <cell r="V154">
            <v>0</v>
          </cell>
          <cell r="W154">
            <v>0</v>
          </cell>
          <cell r="X154">
            <v>0</v>
          </cell>
          <cell r="Y154">
            <v>0</v>
          </cell>
          <cell r="Z154">
            <v>0</v>
          </cell>
          <cell r="AA154" t="str">
            <v>TO BE QUOTATED DENSO JPN</v>
          </cell>
          <cell r="AB154">
            <v>0</v>
          </cell>
          <cell r="AC154" t="str">
            <v>840 H Price</v>
          </cell>
          <cell r="AD154">
            <v>0</v>
          </cell>
          <cell r="AE154">
            <v>0</v>
          </cell>
          <cell r="AF154">
            <v>0</v>
          </cell>
          <cell r="AG154">
            <v>0</v>
          </cell>
          <cell r="AH154">
            <v>0</v>
          </cell>
          <cell r="AI154">
            <v>0.39479999999999998</v>
          </cell>
          <cell r="AJ154" t="str">
            <v>NEW</v>
          </cell>
          <cell r="AK154">
            <v>0</v>
          </cell>
          <cell r="AL154" t="str">
            <v>28542</v>
          </cell>
          <cell r="AM154" t="str">
            <v>0</v>
          </cell>
          <cell r="AN154">
            <v>55942.32</v>
          </cell>
          <cell r="AO154" t="e">
            <v>#DIV/0!</v>
          </cell>
          <cell r="AP154" t="str">
            <v>&lt;&lt;&lt;</v>
          </cell>
          <cell r="AQ154" t="str">
            <v>&lt;&lt;&lt;</v>
          </cell>
          <cell r="AR154" t="str">
            <v>&lt;&lt;&lt;</v>
          </cell>
          <cell r="AS154" t="str">
            <v>&lt;&lt;&lt;</v>
          </cell>
          <cell r="AT154" t="str">
            <v>&lt;&lt;&lt;</v>
          </cell>
          <cell r="AU154" t="str">
            <v>&lt;&lt;&lt;</v>
          </cell>
          <cell r="AV154" t="str">
            <v>&lt;&lt;&lt;</v>
          </cell>
          <cell r="AW154" t="str">
            <v>&lt;&lt;&lt;</v>
          </cell>
          <cell r="AX154" t="str">
            <v>&lt;&lt;&lt;</v>
          </cell>
          <cell r="AY154" t="str">
            <v>&lt;&lt;&lt;</v>
          </cell>
          <cell r="AZ154" t="str">
            <v>&lt;&lt;&lt;</v>
          </cell>
          <cell r="BA154" t="str">
            <v>-</v>
          </cell>
          <cell r="BB154" t="str">
            <v>-</v>
          </cell>
          <cell r="BC154" t="str">
            <v>[SEE  308 - 325]</v>
          </cell>
          <cell r="BD154" t="str">
            <v xml:space="preserve">DENSO CAN QUOTE TO THAL 1.3, 1.6 &amp; 2.0D DOES NOT POSIBLE AT THIS STAGE DWG ARE AVALIBLE AT DENSO  </v>
          </cell>
          <cell r="BE154">
            <v>0</v>
          </cell>
          <cell r="BF154">
            <v>0</v>
          </cell>
          <cell r="BG154" t="str">
            <v>-</v>
          </cell>
          <cell r="BH154" t="str">
            <v>-</v>
          </cell>
          <cell r="BI154" t="str">
            <v>[SEE  308 - 325]</v>
          </cell>
          <cell r="BJ154" t="str">
            <v>=</v>
          </cell>
          <cell r="BK154">
            <v>0</v>
          </cell>
          <cell r="BL154">
            <v>0</v>
          </cell>
          <cell r="BM154">
            <v>0</v>
          </cell>
          <cell r="BN154" t="str">
            <v>-</v>
          </cell>
          <cell r="BO154">
            <v>0</v>
          </cell>
          <cell r="BP154" t="str">
            <v>-</v>
          </cell>
        </row>
        <row r="155">
          <cell r="A155">
            <v>141</v>
          </cell>
          <cell r="B155">
            <v>293</v>
          </cell>
          <cell r="C155">
            <v>513</v>
          </cell>
          <cell r="D155">
            <v>139</v>
          </cell>
          <cell r="E155" t="str">
            <v>DD810</v>
          </cell>
          <cell r="F155" t="str">
            <v>NJ-5G</v>
          </cell>
          <cell r="G155">
            <v>0</v>
          </cell>
          <cell r="H155" t="str">
            <v>8710</v>
          </cell>
          <cell r="I155" t="str">
            <v>01</v>
          </cell>
          <cell r="J155" t="str">
            <v>87130-12440</v>
          </cell>
          <cell r="K155" t="str">
            <v>BLOWER ASSY</v>
          </cell>
          <cell r="L155">
            <v>0</v>
          </cell>
          <cell r="M155">
            <v>1</v>
          </cell>
          <cell r="N155" t="str">
            <v>1</v>
          </cell>
          <cell r="O155" t="str">
            <v>1</v>
          </cell>
          <cell r="P155">
            <v>1</v>
          </cell>
          <cell r="Q155" t="str">
            <v>1</v>
          </cell>
          <cell r="R155">
            <v>8400</v>
          </cell>
          <cell r="S155" t="str">
            <v>&lt;NEW&gt;</v>
          </cell>
          <cell r="T155" t="str">
            <v>THAL ENGG</v>
          </cell>
          <cell r="U155">
            <v>0</v>
          </cell>
          <cell r="V155" t="str">
            <v>RAZI SONS</v>
          </cell>
          <cell r="W155">
            <v>0</v>
          </cell>
          <cell r="X155">
            <v>0</v>
          </cell>
          <cell r="Y155">
            <v>0</v>
          </cell>
          <cell r="Z155">
            <v>0</v>
          </cell>
          <cell r="AA155" t="str">
            <v>TO BE QUOTATED DENSO JPN</v>
          </cell>
          <cell r="AB155">
            <v>0</v>
          </cell>
          <cell r="AC155" t="str">
            <v>INTEGRATED WITH UNIT ASSY A/C</v>
          </cell>
          <cell r="AD155">
            <v>0</v>
          </cell>
          <cell r="AE155" t="str">
            <v>Quotation at this stage not possible.</v>
          </cell>
          <cell r="AF155">
            <v>0</v>
          </cell>
          <cell r="AG155">
            <v>0</v>
          </cell>
          <cell r="AH155">
            <v>0</v>
          </cell>
          <cell r="AI155">
            <v>0.25577</v>
          </cell>
          <cell r="AJ155" t="str">
            <v>NEW</v>
          </cell>
          <cell r="AK155" t="str">
            <v>55330-140N2</v>
          </cell>
          <cell r="AL155" t="str">
            <v>755.01</v>
          </cell>
          <cell r="AM155" t="str">
            <v>1300000</v>
          </cell>
          <cell r="AN155">
            <v>0</v>
          </cell>
          <cell r="AO155" t="e">
            <v>#DIV/0!</v>
          </cell>
          <cell r="AP155" t="str">
            <v>&lt;&lt;&lt;</v>
          </cell>
          <cell r="AQ155" t="str">
            <v>&lt;&lt;&lt;</v>
          </cell>
          <cell r="AR155" t="str">
            <v>&lt;&lt;&lt;</v>
          </cell>
          <cell r="AS155" t="str">
            <v>&lt;&lt;&lt;</v>
          </cell>
          <cell r="AT155" t="str">
            <v>&lt;&lt;&lt;</v>
          </cell>
          <cell r="AU155" t="str">
            <v>&lt;&lt;&lt;</v>
          </cell>
          <cell r="AV155" t="str">
            <v>&lt;&lt;&lt;</v>
          </cell>
          <cell r="AW155" t="str">
            <v>&lt;&lt;&lt;</v>
          </cell>
          <cell r="AX155" t="str">
            <v>&lt;&lt;&lt;</v>
          </cell>
          <cell r="AY155" t="str">
            <v>&lt;&lt;&lt;</v>
          </cell>
          <cell r="AZ155" t="str">
            <v>&lt;&lt;&lt;</v>
          </cell>
          <cell r="BA155" t="str">
            <v>-</v>
          </cell>
          <cell r="BB155" t="str">
            <v>-</v>
          </cell>
          <cell r="BC155" t="str">
            <v>[SEE  308 - 325]</v>
          </cell>
          <cell r="BD155" t="str">
            <v xml:space="preserve">THAL TO REQUEST DENSO FOR QUOTATION </v>
          </cell>
          <cell r="BE155">
            <v>0</v>
          </cell>
          <cell r="BF155">
            <v>0</v>
          </cell>
          <cell r="BG155" t="str">
            <v>O</v>
          </cell>
          <cell r="BH155" t="str">
            <v>O</v>
          </cell>
          <cell r="BI155" t="str">
            <v>ALI BROS.</v>
          </cell>
          <cell r="BJ155" t="str">
            <v>SELECTED VENDOR ALI BROS. IMC TO SEND MODFI. REQUEST TO COMM.SHEET THICK.</v>
          </cell>
          <cell r="BK155">
            <v>0</v>
          </cell>
          <cell r="BL155">
            <v>5</v>
          </cell>
          <cell r="BM155">
            <v>0</v>
          </cell>
          <cell r="BN155" t="str">
            <v>O</v>
          </cell>
          <cell r="BO155">
            <v>0</v>
          </cell>
          <cell r="BP155" t="str">
            <v>O</v>
          </cell>
        </row>
        <row r="156">
          <cell r="A156">
            <v>142</v>
          </cell>
          <cell r="B156">
            <v>294</v>
          </cell>
          <cell r="C156">
            <v>514</v>
          </cell>
          <cell r="D156">
            <v>140</v>
          </cell>
          <cell r="E156" t="str">
            <v>DD810</v>
          </cell>
          <cell r="F156" t="str">
            <v>NJ-5G</v>
          </cell>
          <cell r="G156">
            <v>0</v>
          </cell>
          <cell r="H156" t="str">
            <v>8830</v>
          </cell>
          <cell r="I156" t="str">
            <v>02</v>
          </cell>
          <cell r="J156" t="str">
            <v>88310-1A450</v>
          </cell>
          <cell r="K156" t="str">
            <v>CONDENSOR ASSY, W/MAGNET CLUTCH</v>
          </cell>
          <cell r="L156">
            <v>0</v>
          </cell>
          <cell r="M156">
            <v>1</v>
          </cell>
          <cell r="N156" t="str">
            <v>1</v>
          </cell>
          <cell r="O156">
            <v>1</v>
          </cell>
          <cell r="P156">
            <v>1</v>
          </cell>
          <cell r="Q156" t="str">
            <v>1</v>
          </cell>
          <cell r="R156">
            <v>8400</v>
          </cell>
          <cell r="S156" t="str">
            <v>&lt;NEW&gt;</v>
          </cell>
          <cell r="T156" t="str">
            <v>THAL ENGG</v>
          </cell>
          <cell r="U156">
            <v>0</v>
          </cell>
          <cell r="V156" t="str">
            <v>RAZI SONS</v>
          </cell>
          <cell r="W156">
            <v>0</v>
          </cell>
          <cell r="X156">
            <v>0</v>
          </cell>
          <cell r="Y156">
            <v>0</v>
          </cell>
          <cell r="Z156">
            <v>0</v>
          </cell>
          <cell r="AA156" t="str">
            <v>TO BE QUOTATED DENSO JPN</v>
          </cell>
          <cell r="AB156">
            <v>0</v>
          </cell>
          <cell r="AC156" t="str">
            <v>Part of A/C</v>
          </cell>
          <cell r="AD156">
            <v>0</v>
          </cell>
          <cell r="AE156">
            <v>0</v>
          </cell>
          <cell r="AF156">
            <v>0</v>
          </cell>
          <cell r="AG156">
            <v>0</v>
          </cell>
          <cell r="AH156">
            <v>0</v>
          </cell>
          <cell r="AI156">
            <v>0.39479999999999998</v>
          </cell>
          <cell r="AJ156" t="str">
            <v>NEW</v>
          </cell>
          <cell r="AK156" t="str">
            <v>SUBSTITUTED 55330-140N2</v>
          </cell>
          <cell r="AL156" t="str">
            <v>141参考</v>
          </cell>
          <cell r="AM156" t="str">
            <v>141参考</v>
          </cell>
          <cell r="AN156">
            <v>0</v>
          </cell>
          <cell r="AO156" t="e">
            <v>#DIV/0!</v>
          </cell>
          <cell r="AP156" t="str">
            <v>&lt;&lt;&lt;</v>
          </cell>
          <cell r="AQ156" t="str">
            <v>&lt;&lt;&lt;</v>
          </cell>
          <cell r="AR156" t="str">
            <v>&lt;&lt;&lt;</v>
          </cell>
          <cell r="AS156" t="str">
            <v>&lt;&lt;&lt;</v>
          </cell>
          <cell r="AT156" t="str">
            <v>&lt;&lt;&lt;</v>
          </cell>
          <cell r="AU156" t="str">
            <v>&lt;&lt;&lt;</v>
          </cell>
          <cell r="AV156" t="str">
            <v>&lt;&lt;&lt;</v>
          </cell>
          <cell r="AW156" t="str">
            <v>&lt;&lt;&lt;</v>
          </cell>
          <cell r="AX156" t="str">
            <v>&lt;&lt;&lt;</v>
          </cell>
          <cell r="AY156" t="str">
            <v>&lt;&lt;&lt;</v>
          </cell>
          <cell r="AZ156" t="str">
            <v>&lt;&lt;&lt;</v>
          </cell>
          <cell r="BA156" t="str">
            <v>-</v>
          </cell>
          <cell r="BB156" t="str">
            <v>-</v>
          </cell>
          <cell r="BC156" t="str">
            <v>[SEE  308 - 325]</v>
          </cell>
          <cell r="BD156" t="str">
            <v>=</v>
          </cell>
          <cell r="BE156">
            <v>0</v>
          </cell>
          <cell r="BF156">
            <v>0</v>
          </cell>
          <cell r="BG156" t="str">
            <v>O</v>
          </cell>
          <cell r="BH156" t="str">
            <v>O</v>
          </cell>
          <cell r="BI156" t="str">
            <v>ALI BROS. (RAZISONS)</v>
          </cell>
          <cell r="BJ156" t="str">
            <v>SELECTED VENDOR ALI BROS BACK UP VENDER RAZI SONS 840H VENDER RAZI SONS</v>
          </cell>
          <cell r="BK156">
            <v>0</v>
          </cell>
          <cell r="BL156">
            <v>5</v>
          </cell>
          <cell r="BM156">
            <v>0</v>
          </cell>
          <cell r="BN156" t="str">
            <v>O</v>
          </cell>
          <cell r="BO156">
            <v>0</v>
          </cell>
          <cell r="BP156" t="str">
            <v>O</v>
          </cell>
        </row>
        <row r="157">
          <cell r="A157">
            <v>143</v>
          </cell>
          <cell r="B157">
            <v>12</v>
          </cell>
          <cell r="C157">
            <v>172</v>
          </cell>
          <cell r="D157">
            <v>141</v>
          </cell>
          <cell r="E157" t="str">
            <v>DD820</v>
          </cell>
          <cell r="F157" t="str">
            <v>NJ-1G</v>
          </cell>
          <cell r="G157">
            <v>0</v>
          </cell>
          <cell r="H157" t="str">
            <v>5530</v>
          </cell>
          <cell r="I157" t="str">
            <v>02</v>
          </cell>
          <cell r="J157" t="str">
            <v>55330-140N2</v>
          </cell>
          <cell r="K157" t="str">
            <v>R/F ASSY INSTRUMENT PANEL</v>
          </cell>
          <cell r="L157">
            <v>0</v>
          </cell>
          <cell r="M157">
            <v>1</v>
          </cell>
          <cell r="N157" t="str">
            <v>1</v>
          </cell>
          <cell r="O157">
            <v>1</v>
          </cell>
          <cell r="P157">
            <v>1</v>
          </cell>
          <cell r="Q157" t="str">
            <v>1</v>
          </cell>
          <cell r="R157">
            <v>8400</v>
          </cell>
          <cell r="S157" t="str">
            <v>ALI BROTHERS</v>
          </cell>
          <cell r="T157" t="str">
            <v>ALI BROS</v>
          </cell>
          <cell r="U157">
            <v>0</v>
          </cell>
          <cell r="V157" t="str">
            <v>RAZI SONS</v>
          </cell>
          <cell r="W157">
            <v>0</v>
          </cell>
          <cell r="X157">
            <v>0</v>
          </cell>
          <cell r="Y157">
            <v>0</v>
          </cell>
          <cell r="Z157">
            <v>0</v>
          </cell>
          <cell r="AA157">
            <v>0</v>
          </cell>
          <cell r="AB157">
            <v>0</v>
          </cell>
          <cell r="AC157" t="str">
            <v>Substituted</v>
          </cell>
          <cell r="AD157">
            <v>0</v>
          </cell>
          <cell r="AE157">
            <v>0</v>
          </cell>
          <cell r="AF157">
            <v>0</v>
          </cell>
          <cell r="AG157">
            <v>0</v>
          </cell>
          <cell r="AH157">
            <v>0</v>
          </cell>
          <cell r="AI157">
            <v>0.12005</v>
          </cell>
          <cell r="AJ157" t="str">
            <v>P5-2</v>
          </cell>
          <cell r="AK157" t="str">
            <v>55330-140N2</v>
          </cell>
          <cell r="AL157" t="str">
            <v>755.01</v>
          </cell>
          <cell r="AM157" t="str">
            <v>1300000</v>
          </cell>
          <cell r="AN157">
            <v>1510.1529333333333</v>
          </cell>
          <cell r="AO157">
            <v>2.2208131372549018</v>
          </cell>
          <cell r="AP157">
            <v>0</v>
          </cell>
          <cell r="AQ157" t="str">
            <v>AWAITED</v>
          </cell>
          <cell r="AR157" t="str">
            <v>AWAITED</v>
          </cell>
          <cell r="AS157" t="str">
            <v>AWAITED</v>
          </cell>
          <cell r="AT157" t="str">
            <v>&lt;&lt;&lt;</v>
          </cell>
          <cell r="AU157" t="str">
            <v>&lt;&lt;&lt;</v>
          </cell>
          <cell r="AV157" t="str">
            <v>&lt;&lt;&lt;</v>
          </cell>
          <cell r="AW157" t="str">
            <v>&lt;&lt;&lt;</v>
          </cell>
          <cell r="AX157" t="str">
            <v>&lt;&lt;&lt;</v>
          </cell>
          <cell r="AY157" t="str">
            <v>&lt;&lt;&lt;</v>
          </cell>
          <cell r="AZ157" t="str">
            <v>&lt;&lt;&lt;</v>
          </cell>
          <cell r="BA157" t="str">
            <v>O</v>
          </cell>
          <cell r="BB157" t="str">
            <v>O</v>
          </cell>
          <cell r="BC157" t="str">
            <v>ALI BROS.</v>
          </cell>
          <cell r="BD157" t="str">
            <v>SELECTED VENDOR ALI BROS. IMC TO SEND MODFI. REQUEST TO COMM.SHEET THICK.</v>
          </cell>
          <cell r="BE157">
            <v>0</v>
          </cell>
          <cell r="BF157">
            <v>0</v>
          </cell>
          <cell r="BG157">
            <v>5</v>
          </cell>
          <cell r="BH157" t="str">
            <v>O</v>
          </cell>
          <cell r="BI157" t="str">
            <v>ALI BROS. (RAZISONS)</v>
          </cell>
          <cell r="BJ157" t="str">
            <v>SELECTED VENDOR ALI BROS BACK UP VENDER RAZI SONS 840H VENDER RAZI SONS</v>
          </cell>
          <cell r="BK157">
            <v>0</v>
          </cell>
          <cell r="BL157">
            <v>5</v>
          </cell>
          <cell r="BM157">
            <v>0</v>
          </cell>
          <cell r="BN157" t="str">
            <v>O</v>
          </cell>
          <cell r="BO157">
            <v>0</v>
          </cell>
          <cell r="BP157" t="str">
            <v>O</v>
          </cell>
        </row>
        <row r="158">
          <cell r="A158">
            <v>144</v>
          </cell>
          <cell r="B158">
            <v>207</v>
          </cell>
          <cell r="C158">
            <v>63</v>
          </cell>
          <cell r="D158">
            <v>142</v>
          </cell>
          <cell r="E158" t="str">
            <v>DD820</v>
          </cell>
          <cell r="F158" t="str">
            <v>NJ-1G</v>
          </cell>
          <cell r="G158">
            <v>0</v>
          </cell>
          <cell r="H158" t="str">
            <v>5530</v>
          </cell>
          <cell r="I158" t="str">
            <v>03</v>
          </cell>
          <cell r="J158" t="str">
            <v>55306-140N0</v>
          </cell>
          <cell r="K158" t="str">
            <v>BRACE S/A INSTRUMENT PANEL NO.1</v>
          </cell>
          <cell r="L158">
            <v>0</v>
          </cell>
          <cell r="M158">
            <v>1</v>
          </cell>
          <cell r="N158" t="str">
            <v>1</v>
          </cell>
          <cell r="O158">
            <v>1</v>
          </cell>
          <cell r="P158">
            <v>1</v>
          </cell>
          <cell r="Q158" t="str">
            <v>1</v>
          </cell>
          <cell r="R158">
            <v>8400</v>
          </cell>
          <cell r="S158" t="str">
            <v>RAZI SONS</v>
          </cell>
          <cell r="T158" t="str">
            <v>ALI BROS</v>
          </cell>
          <cell r="U158">
            <v>0</v>
          </cell>
          <cell r="V158" t="str">
            <v>RAZI SONS</v>
          </cell>
          <cell r="W158">
            <v>0</v>
          </cell>
          <cell r="X158">
            <v>0</v>
          </cell>
          <cell r="Y158">
            <v>0</v>
          </cell>
          <cell r="Z158">
            <v>0</v>
          </cell>
          <cell r="AA158">
            <v>0</v>
          </cell>
          <cell r="AB158">
            <v>0</v>
          </cell>
          <cell r="AC158" t="str">
            <v>Substituted</v>
          </cell>
          <cell r="AD158">
            <v>0</v>
          </cell>
          <cell r="AE158">
            <v>0</v>
          </cell>
          <cell r="AF158">
            <v>0</v>
          </cell>
          <cell r="AG158">
            <v>0</v>
          </cell>
          <cell r="AH158">
            <v>0</v>
          </cell>
          <cell r="AI158">
            <v>2.845E-2</v>
          </cell>
          <cell r="AJ158" t="str">
            <v>P3-1</v>
          </cell>
          <cell r="AK158" t="str">
            <v>SUBSTITUTED 55330-140N2</v>
          </cell>
          <cell r="AL158" t="str">
            <v>141参考</v>
          </cell>
          <cell r="AM158" t="str">
            <v>141参考</v>
          </cell>
          <cell r="AN158" t="str">
            <v>141参考</v>
          </cell>
          <cell r="AO158" t="str">
            <v>141参考</v>
          </cell>
          <cell r="AP158" t="str">
            <v>141参考</v>
          </cell>
          <cell r="AQ158" t="str">
            <v>141参考</v>
          </cell>
          <cell r="AR158" t="str">
            <v>141参考</v>
          </cell>
          <cell r="AS158" t="str">
            <v>141参考</v>
          </cell>
          <cell r="AT158" t="str">
            <v>&lt;&lt;&lt;</v>
          </cell>
          <cell r="AU158" t="str">
            <v>&lt;&lt;&lt;</v>
          </cell>
          <cell r="AV158" t="str">
            <v>&lt;&lt;&lt;</v>
          </cell>
          <cell r="AW158" t="str">
            <v>&lt;&lt;&lt;</v>
          </cell>
          <cell r="AX158" t="str">
            <v>&lt;&lt;&lt;</v>
          </cell>
          <cell r="AY158" t="str">
            <v>&lt;&lt;&lt;</v>
          </cell>
          <cell r="AZ158" t="str">
            <v>&lt;&lt;&lt;</v>
          </cell>
          <cell r="BA158" t="str">
            <v>O</v>
          </cell>
          <cell r="BB158" t="str">
            <v>O</v>
          </cell>
          <cell r="BC158" t="str">
            <v>ALI BROS. (RAZISONS)</v>
          </cell>
          <cell r="BD158" t="str">
            <v>SELECTED VENDOR ALI BROS BACK UP VENDER RAZI SONS 840H VENDER RAZI SONS</v>
          </cell>
          <cell r="BE158">
            <v>0</v>
          </cell>
          <cell r="BF158">
            <v>0</v>
          </cell>
          <cell r="BG158">
            <v>5</v>
          </cell>
          <cell r="BH158" t="str">
            <v>O</v>
          </cell>
          <cell r="BI158" t="str">
            <v>OMER JIBRAN</v>
          </cell>
          <cell r="BJ158" t="str">
            <v>SELECTED VENDER OMER JIBRAN</v>
          </cell>
          <cell r="BK158">
            <v>0</v>
          </cell>
          <cell r="BL158">
            <v>0</v>
          </cell>
          <cell r="BM158">
            <v>0</v>
          </cell>
          <cell r="BN158" t="str">
            <v>O</v>
          </cell>
          <cell r="BO158">
            <v>0</v>
          </cell>
          <cell r="BP158" t="str">
            <v>O</v>
          </cell>
        </row>
        <row r="159">
          <cell r="A159">
            <v>145</v>
          </cell>
          <cell r="B159">
            <v>208</v>
          </cell>
          <cell r="C159">
            <v>64</v>
          </cell>
          <cell r="D159">
            <v>143</v>
          </cell>
          <cell r="E159" t="str">
            <v>DD820</v>
          </cell>
          <cell r="F159" t="str">
            <v>NJ-1G</v>
          </cell>
          <cell r="G159">
            <v>0</v>
          </cell>
          <cell r="H159" t="str">
            <v>5530</v>
          </cell>
          <cell r="I159" t="str">
            <v>05</v>
          </cell>
          <cell r="J159" t="str">
            <v>55308-140W0</v>
          </cell>
          <cell r="K159" t="str">
            <v>BKT S/A INSTRUMENT PANEL CTR</v>
          </cell>
          <cell r="L159" t="str">
            <v>*</v>
          </cell>
          <cell r="M159">
            <v>1</v>
          </cell>
          <cell r="N159" t="str">
            <v>1</v>
          </cell>
          <cell r="O159">
            <v>1</v>
          </cell>
          <cell r="P159">
            <v>1</v>
          </cell>
          <cell r="Q159" t="str">
            <v>1</v>
          </cell>
          <cell r="R159">
            <v>8400</v>
          </cell>
          <cell r="S159" t="str">
            <v>RAZI SONS</v>
          </cell>
          <cell r="T159" t="str">
            <v>ALI BROS</v>
          </cell>
          <cell r="U159">
            <v>0</v>
          </cell>
          <cell r="V159" t="str">
            <v>RAZI SONS</v>
          </cell>
          <cell r="W159">
            <v>0</v>
          </cell>
          <cell r="X159">
            <v>0</v>
          </cell>
          <cell r="Y159">
            <v>0</v>
          </cell>
          <cell r="Z159">
            <v>0</v>
          </cell>
          <cell r="AA159">
            <v>0</v>
          </cell>
          <cell r="AB159">
            <v>0</v>
          </cell>
          <cell r="AC159" t="str">
            <v>Substituted</v>
          </cell>
          <cell r="AD159">
            <v>0</v>
          </cell>
          <cell r="AE159">
            <v>0</v>
          </cell>
          <cell r="AF159">
            <v>0</v>
          </cell>
          <cell r="AG159">
            <v>0</v>
          </cell>
          <cell r="AH159">
            <v>0</v>
          </cell>
          <cell r="AI159">
            <v>1.9210000000000001E-2</v>
          </cell>
          <cell r="AJ159" t="str">
            <v>P3-1</v>
          </cell>
          <cell r="AK159" t="str">
            <v>SUBSTITUTED 55330-140N2</v>
          </cell>
          <cell r="AL159" t="str">
            <v>141参考</v>
          </cell>
          <cell r="AM159" t="str">
            <v>141参考</v>
          </cell>
          <cell r="AN159" t="str">
            <v>141参考</v>
          </cell>
          <cell r="AO159" t="str">
            <v>141参考</v>
          </cell>
          <cell r="AP159" t="str">
            <v>141参考</v>
          </cell>
          <cell r="AQ159" t="str">
            <v>141参考</v>
          </cell>
          <cell r="AR159" t="str">
            <v>141参考</v>
          </cell>
          <cell r="AS159" t="str">
            <v>141参考</v>
          </cell>
          <cell r="AT159" t="str">
            <v>&lt;&lt;&lt;</v>
          </cell>
          <cell r="AU159" t="str">
            <v>&lt;&lt;&lt;</v>
          </cell>
          <cell r="AV159" t="str">
            <v>&lt;&lt;&lt;</v>
          </cell>
          <cell r="AW159" t="str">
            <v>&lt;&lt;&lt;</v>
          </cell>
          <cell r="AX159" t="str">
            <v>&lt;&lt;&lt;</v>
          </cell>
          <cell r="AY159" t="str">
            <v>&lt;&lt;&lt;</v>
          </cell>
          <cell r="AZ159" t="str">
            <v>&lt;&lt;&lt;</v>
          </cell>
          <cell r="BA159" t="str">
            <v>O</v>
          </cell>
          <cell r="BB159" t="str">
            <v>O</v>
          </cell>
          <cell r="BC159" t="str">
            <v>ALI BROS. (RAZISONS)</v>
          </cell>
          <cell r="BD159" t="str">
            <v>SELECTED VENDOR ALI BROS BACK UP VENDER RAZI SONS 840H VENDER RAZI SONS</v>
          </cell>
          <cell r="BE159">
            <v>0</v>
          </cell>
          <cell r="BF159">
            <v>0</v>
          </cell>
          <cell r="BG159">
            <v>5</v>
          </cell>
          <cell r="BH159" t="str">
            <v>O</v>
          </cell>
          <cell r="BI159" t="str">
            <v>SPEL</v>
          </cell>
          <cell r="BJ159" t="str">
            <v>SELECTED VENDER SPEL</v>
          </cell>
          <cell r="BK159">
            <v>0</v>
          </cell>
          <cell r="BL159">
            <v>0</v>
          </cell>
          <cell r="BM159">
            <v>0</v>
          </cell>
          <cell r="BN159" t="str">
            <v>O</v>
          </cell>
          <cell r="BO159">
            <v>0</v>
          </cell>
          <cell r="BP159" t="str">
            <v>O</v>
          </cell>
        </row>
        <row r="160">
          <cell r="A160">
            <v>146</v>
          </cell>
          <cell r="B160">
            <v>260</v>
          </cell>
          <cell r="C160">
            <v>600</v>
          </cell>
          <cell r="D160">
            <v>144</v>
          </cell>
          <cell r="E160" t="str">
            <v>DD820</v>
          </cell>
          <cell r="F160" t="str">
            <v>NJ-1G</v>
          </cell>
          <cell r="G160">
            <v>0</v>
          </cell>
          <cell r="H160" t="str">
            <v>5530</v>
          </cell>
          <cell r="I160" t="str">
            <v>05</v>
          </cell>
          <cell r="J160" t="str">
            <v>55441-140W0</v>
          </cell>
          <cell r="K160" t="str">
            <v>BOX, INSTRUMENT PANEL</v>
          </cell>
          <cell r="L160">
            <v>0</v>
          </cell>
          <cell r="M160">
            <v>1</v>
          </cell>
          <cell r="N160" t="str">
            <v>1</v>
          </cell>
          <cell r="O160">
            <v>1</v>
          </cell>
          <cell r="P160">
            <v>1</v>
          </cell>
          <cell r="Q160" t="str">
            <v>1</v>
          </cell>
          <cell r="R160">
            <v>8400</v>
          </cell>
          <cell r="S160" t="str">
            <v>&lt;NEW&gt;</v>
          </cell>
          <cell r="T160" t="str">
            <v>SPEL</v>
          </cell>
          <cell r="U160">
            <v>0</v>
          </cell>
          <cell r="V160" t="str">
            <v>OMAR JIBRAN</v>
          </cell>
          <cell r="W160">
            <v>0</v>
          </cell>
          <cell r="X160">
            <v>0</v>
          </cell>
          <cell r="Y160">
            <v>0</v>
          </cell>
          <cell r="Z160">
            <v>0</v>
          </cell>
          <cell r="AA160">
            <v>0</v>
          </cell>
          <cell r="AB160">
            <v>0</v>
          </cell>
          <cell r="AC160" t="str">
            <v>Substituted</v>
          </cell>
          <cell r="AD160">
            <v>0</v>
          </cell>
          <cell r="AE160">
            <v>0</v>
          </cell>
          <cell r="AF160">
            <v>0</v>
          </cell>
          <cell r="AG160">
            <v>0</v>
          </cell>
          <cell r="AH160">
            <v>0</v>
          </cell>
          <cell r="AI160" t="str">
            <v>0.0598</v>
          </cell>
          <cell r="AJ160" t="str">
            <v>NEW</v>
          </cell>
          <cell r="AK160" t="str">
            <v>SUBSTITUTED 55550-140W0</v>
          </cell>
          <cell r="AL160" t="str">
            <v>148参考</v>
          </cell>
          <cell r="AM160" t="str">
            <v>148参考</v>
          </cell>
          <cell r="AN160" t="str">
            <v>148参考</v>
          </cell>
          <cell r="AO160" t="str">
            <v>148参考</v>
          </cell>
          <cell r="AP160" t="str">
            <v>148参考</v>
          </cell>
          <cell r="AQ160" t="str">
            <v>148参考</v>
          </cell>
          <cell r="AR160" t="str">
            <v>148参考</v>
          </cell>
          <cell r="AS160" t="str">
            <v>148参考</v>
          </cell>
          <cell r="AT160" t="str">
            <v>&lt;&lt;&lt;</v>
          </cell>
          <cell r="AU160" t="str">
            <v>&lt;&lt;&lt;</v>
          </cell>
          <cell r="AV160" t="str">
            <v>&lt;&lt;&lt;</v>
          </cell>
          <cell r="AW160" t="str">
            <v>&lt;&lt;&lt;</v>
          </cell>
          <cell r="AX160" t="str">
            <v>&lt;&lt;&lt;</v>
          </cell>
          <cell r="AY160" t="str">
            <v>&lt;&lt;&lt;</v>
          </cell>
          <cell r="AZ160" t="str">
            <v>&lt;&lt;&lt;</v>
          </cell>
          <cell r="BA160" t="str">
            <v>O</v>
          </cell>
          <cell r="BB160" t="str">
            <v>O</v>
          </cell>
          <cell r="BC160" t="str">
            <v>OMER JIBRAN</v>
          </cell>
          <cell r="BD160" t="str">
            <v>SELECTED VENDER OMER JIBRAN</v>
          </cell>
          <cell r="BE160">
            <v>0</v>
          </cell>
          <cell r="BF160">
            <v>0</v>
          </cell>
          <cell r="BG160" t="str">
            <v>X</v>
          </cell>
          <cell r="BH160" t="str">
            <v>-</v>
          </cell>
          <cell r="BI160" t="str">
            <v>[X]</v>
          </cell>
          <cell r="BJ160" t="str">
            <v>DROPPED DUE TO SPECIAL PAINT REQUIREMENT</v>
          </cell>
          <cell r="BK160">
            <v>0</v>
          </cell>
          <cell r="BL160">
            <v>0</v>
          </cell>
          <cell r="BM160">
            <v>0</v>
          </cell>
          <cell r="BN160" t="str">
            <v>-</v>
          </cell>
          <cell r="BO160">
            <v>0</v>
          </cell>
          <cell r="BP160" t="str">
            <v>X</v>
          </cell>
        </row>
        <row r="161">
          <cell r="A161">
            <v>147</v>
          </cell>
          <cell r="B161">
            <v>242</v>
          </cell>
          <cell r="C161">
            <v>354</v>
          </cell>
          <cell r="D161">
            <v>145</v>
          </cell>
          <cell r="E161" t="str">
            <v>DD820</v>
          </cell>
          <cell r="F161" t="str">
            <v>NJ-1G</v>
          </cell>
          <cell r="G161">
            <v>0</v>
          </cell>
          <cell r="H161" t="str">
            <v>5541</v>
          </cell>
          <cell r="I161" t="str">
            <v>01</v>
          </cell>
          <cell r="J161" t="str">
            <v>55403-140W0</v>
          </cell>
          <cell r="K161" t="str">
            <v>PANEL INST CLUSTER FINISH</v>
          </cell>
          <cell r="L161" t="str">
            <v>*</v>
          </cell>
          <cell r="M161">
            <v>1</v>
          </cell>
          <cell r="N161" t="str">
            <v>1</v>
          </cell>
          <cell r="O161">
            <v>1</v>
          </cell>
          <cell r="P161">
            <v>1</v>
          </cell>
          <cell r="Q161" t="str">
            <v>1</v>
          </cell>
          <cell r="R161">
            <v>8400</v>
          </cell>
          <cell r="S161" t="str">
            <v>SPEL</v>
          </cell>
          <cell r="T161" t="str">
            <v>SPEL</v>
          </cell>
          <cell r="U161">
            <v>0</v>
          </cell>
          <cell r="V161" t="str">
            <v>OMAR JIBRAN</v>
          </cell>
          <cell r="W161">
            <v>0</v>
          </cell>
          <cell r="X161">
            <v>0</v>
          </cell>
          <cell r="Y161">
            <v>0</v>
          </cell>
          <cell r="Z161">
            <v>0</v>
          </cell>
          <cell r="AA161" t="str">
            <v>AUDIO(U1A)仕様による</v>
          </cell>
          <cell r="AB161">
            <v>0</v>
          </cell>
          <cell r="AC161" t="str">
            <v>Substituted, CS1=840h data</v>
          </cell>
          <cell r="AD161">
            <v>0</v>
          </cell>
          <cell r="AE161">
            <v>0</v>
          </cell>
          <cell r="AF161">
            <v>0</v>
          </cell>
          <cell r="AG161">
            <v>0</v>
          </cell>
          <cell r="AH161">
            <v>0</v>
          </cell>
          <cell r="AI161">
            <v>5.8180000000000003E-2</v>
          </cell>
          <cell r="AJ161" t="str">
            <v>P8?</v>
          </cell>
          <cell r="AK161" t="str">
            <v>SUBSTITUTED 55411-12870</v>
          </cell>
          <cell r="AL161" t="str">
            <v>146</v>
          </cell>
          <cell r="AM161" t="str">
            <v>0</v>
          </cell>
          <cell r="AN161">
            <v>286.16000000000003</v>
          </cell>
          <cell r="AO161">
            <v>0.96350168350168341</v>
          </cell>
          <cell r="AP161">
            <v>193.00119999999998</v>
          </cell>
          <cell r="AQ161" t="str">
            <v>NO NEED</v>
          </cell>
          <cell r="AR161" t="str">
            <v>NO NEED</v>
          </cell>
          <cell r="AS161" t="str">
            <v>NO NEED</v>
          </cell>
          <cell r="AT161" t="str">
            <v>&lt;&lt;&lt;</v>
          </cell>
          <cell r="AU161" t="str">
            <v>&lt;&lt;&lt;</v>
          </cell>
          <cell r="AV161" t="str">
            <v>&lt;&lt;&lt;</v>
          </cell>
          <cell r="AW161" t="str">
            <v>&lt;&lt;&lt;</v>
          </cell>
          <cell r="AX161" t="str">
            <v>&lt;&lt;&lt;</v>
          </cell>
          <cell r="AY161" t="str">
            <v>&lt;&lt;&lt;</v>
          </cell>
          <cell r="AZ161" t="str">
            <v>&lt;&lt;&lt;</v>
          </cell>
          <cell r="BA161" t="str">
            <v>O</v>
          </cell>
          <cell r="BB161" t="str">
            <v>O</v>
          </cell>
          <cell r="BC161" t="str">
            <v>SPEL</v>
          </cell>
          <cell r="BD161" t="str">
            <v>SELECTED VENDER SPEL</v>
          </cell>
          <cell r="BE161">
            <v>0</v>
          </cell>
          <cell r="BF161">
            <v>0</v>
          </cell>
          <cell r="BG161" t="str">
            <v>O</v>
          </cell>
          <cell r="BH161" t="str">
            <v>O</v>
          </cell>
          <cell r="BI161" t="str">
            <v>OMER JIBRAN</v>
          </cell>
          <cell r="BJ161" t="str">
            <v>IMC TO STUDY CARRY OVER</v>
          </cell>
          <cell r="BK161">
            <v>0</v>
          </cell>
          <cell r="BL161" t="str">
            <v>c/o</v>
          </cell>
          <cell r="BM161">
            <v>0</v>
          </cell>
          <cell r="BN161" t="str">
            <v>O</v>
          </cell>
          <cell r="BO161">
            <v>0</v>
          </cell>
          <cell r="BP161" t="str">
            <v>O</v>
          </cell>
        </row>
        <row r="162">
          <cell r="A162">
            <v>148</v>
          </cell>
          <cell r="B162">
            <v>243</v>
          </cell>
          <cell r="C162">
            <v>429</v>
          </cell>
          <cell r="D162">
            <v>146</v>
          </cell>
          <cell r="E162" t="str">
            <v>DD820</v>
          </cell>
          <cell r="F162" t="str">
            <v>NJ-1G</v>
          </cell>
          <cell r="G162">
            <v>0</v>
          </cell>
          <cell r="H162" t="str">
            <v>5541</v>
          </cell>
          <cell r="I162" t="str">
            <v>03</v>
          </cell>
          <cell r="J162" t="str">
            <v>55420-140W0</v>
          </cell>
          <cell r="K162" t="str">
            <v>PANEL INST CLUSTER FINISH CTR LWR</v>
          </cell>
          <cell r="L162">
            <v>0</v>
          </cell>
          <cell r="M162">
            <v>1</v>
          </cell>
          <cell r="N162" t="str">
            <v>1</v>
          </cell>
          <cell r="O162">
            <v>1</v>
          </cell>
          <cell r="P162">
            <v>1</v>
          </cell>
          <cell r="Q162" t="str">
            <v>1</v>
          </cell>
          <cell r="R162">
            <v>8400</v>
          </cell>
          <cell r="S162" t="str">
            <v>&lt;NEW&gt;</v>
          </cell>
          <cell r="T162" t="str">
            <v>OMAR JIBRAN</v>
          </cell>
          <cell r="U162">
            <v>0</v>
          </cell>
          <cell r="V162" t="str">
            <v>SPEL</v>
          </cell>
          <cell r="W162">
            <v>0</v>
          </cell>
          <cell r="X162">
            <v>0</v>
          </cell>
          <cell r="Y162">
            <v>0</v>
          </cell>
          <cell r="Z162">
            <v>0</v>
          </cell>
          <cell r="AA162">
            <v>0</v>
          </cell>
          <cell r="AB162">
            <v>0</v>
          </cell>
          <cell r="AC162">
            <v>0</v>
          </cell>
          <cell r="AD162">
            <v>0</v>
          </cell>
          <cell r="AE162">
            <v>0</v>
          </cell>
          <cell r="AF162">
            <v>0</v>
          </cell>
          <cell r="AG162">
            <v>0</v>
          </cell>
          <cell r="AH162">
            <v>0</v>
          </cell>
          <cell r="AI162">
            <v>4.9320000000000003E-2</v>
          </cell>
          <cell r="AJ162" t="str">
            <v>NEW</v>
          </cell>
          <cell r="AK162" t="str">
            <v>55420-140W0</v>
          </cell>
          <cell r="AL162" t="str">
            <v>142.13</v>
          </cell>
          <cell r="AM162" t="str">
            <v>4218500</v>
          </cell>
          <cell r="AN162">
            <v>377.00646666666665</v>
          </cell>
          <cell r="AO162">
            <v>0.5129339682539682</v>
          </cell>
          <cell r="AP162" t="str">
            <v>347</v>
          </cell>
          <cell r="AQ162" t="str">
            <v>3000000</v>
          </cell>
          <cell r="AR162">
            <v>750.12</v>
          </cell>
          <cell r="AS162">
            <v>1.0205714285714287</v>
          </cell>
          <cell r="AT162" t="str">
            <v>&lt;&lt;&lt;</v>
          </cell>
          <cell r="AU162" t="str">
            <v>&lt;&lt;&lt;</v>
          </cell>
          <cell r="AV162" t="str">
            <v>&lt;&lt;&lt;</v>
          </cell>
          <cell r="AW162" t="str">
            <v>&lt;&lt;&lt;</v>
          </cell>
          <cell r="AX162" t="str">
            <v>&lt;&lt;&lt;</v>
          </cell>
          <cell r="AY162" t="str">
            <v>&lt;&lt;&lt;</v>
          </cell>
          <cell r="AZ162" t="str">
            <v>&lt;&lt;&lt;</v>
          </cell>
          <cell r="BA162" t="str">
            <v>X</v>
          </cell>
          <cell r="BB162" t="str">
            <v>-</v>
          </cell>
          <cell r="BC162" t="str">
            <v>[X]</v>
          </cell>
          <cell r="BD162" t="str">
            <v>DROPPED DUE TO SPECIAL PAINT REQUIREMENT</v>
          </cell>
          <cell r="BE162">
            <v>0</v>
          </cell>
          <cell r="BF162">
            <v>0</v>
          </cell>
          <cell r="BG162" t="str">
            <v>O</v>
          </cell>
          <cell r="BH162" t="str">
            <v>O</v>
          </cell>
          <cell r="BI162" t="str">
            <v>OMER JIBRAN</v>
          </cell>
          <cell r="BJ162" t="str">
            <v>SELECTED VENDER OMER JIBRAN</v>
          </cell>
          <cell r="BK162">
            <v>0</v>
          </cell>
          <cell r="BL162">
            <v>4</v>
          </cell>
          <cell r="BM162">
            <v>0</v>
          </cell>
          <cell r="BN162" t="str">
            <v>O</v>
          </cell>
          <cell r="BO162">
            <v>0</v>
          </cell>
          <cell r="BP162" t="str">
            <v>O</v>
          </cell>
        </row>
        <row r="163">
          <cell r="A163">
            <v>149</v>
          </cell>
          <cell r="B163">
            <v>233</v>
          </cell>
          <cell r="C163">
            <v>216</v>
          </cell>
          <cell r="D163">
            <v>147</v>
          </cell>
          <cell r="E163" t="str">
            <v>DD820</v>
          </cell>
          <cell r="F163" t="str">
            <v>NJ-1G</v>
          </cell>
          <cell r="G163">
            <v>0</v>
          </cell>
          <cell r="H163" t="str">
            <v>5553</v>
          </cell>
          <cell r="I163" t="str">
            <v>01</v>
          </cell>
          <cell r="J163" t="str">
            <v>55521-16030</v>
          </cell>
          <cell r="K163" t="str">
            <v>COVER STEREO OPENING</v>
          </cell>
          <cell r="L163" t="str">
            <v>*</v>
          </cell>
          <cell r="M163">
            <v>1</v>
          </cell>
          <cell r="N163" t="str">
            <v>1</v>
          </cell>
          <cell r="O163">
            <v>1</v>
          </cell>
          <cell r="P163">
            <v>1</v>
          </cell>
          <cell r="Q163" t="str">
            <v>1</v>
          </cell>
          <cell r="R163">
            <v>8400</v>
          </cell>
          <cell r="S163" t="str">
            <v>OMAR JIBRAN</v>
          </cell>
          <cell r="T163" t="str">
            <v>OMAR JIBRAN</v>
          </cell>
          <cell r="U163">
            <v>0</v>
          </cell>
          <cell r="V163" t="str">
            <v>THERMOSOLE#2</v>
          </cell>
          <cell r="W163">
            <v>0</v>
          </cell>
          <cell r="X163" t="str">
            <v>THERMOSOLE#3</v>
          </cell>
          <cell r="Y163">
            <v>0</v>
          </cell>
          <cell r="Z163">
            <v>0</v>
          </cell>
          <cell r="AA163" t="str">
            <v>AUDIO(U1A)仕様による</v>
          </cell>
          <cell r="AB163">
            <v>0</v>
          </cell>
          <cell r="AC163" t="str">
            <v>840h data</v>
          </cell>
          <cell r="AD163">
            <v>0</v>
          </cell>
          <cell r="AE163">
            <v>0</v>
          </cell>
          <cell r="AF163">
            <v>0</v>
          </cell>
          <cell r="AG163">
            <v>0</v>
          </cell>
          <cell r="AH163">
            <v>0</v>
          </cell>
          <cell r="AI163">
            <v>2.0799999999999999E-2</v>
          </cell>
          <cell r="AJ163" t="str">
            <v>P6-2</v>
          </cell>
          <cell r="AK163" t="str">
            <v>SUBSTITUTED 55521-16040</v>
          </cell>
          <cell r="AL163" t="str">
            <v>98.47</v>
          </cell>
          <cell r="AM163" t="str">
            <v>0</v>
          </cell>
          <cell r="AN163">
            <v>193.00119999999998</v>
          </cell>
          <cell r="AO163">
            <v>2.5630969455511288</v>
          </cell>
          <cell r="AP163" t="str">
            <v>&lt;&lt;&lt;</v>
          </cell>
          <cell r="AQ163" t="str">
            <v>&lt;&lt;&lt;</v>
          </cell>
          <cell r="AR163" t="str">
            <v>&lt;&lt;&lt;</v>
          </cell>
          <cell r="AS163" t="str">
            <v>&lt;&lt;&lt;</v>
          </cell>
          <cell r="AT163" t="str">
            <v>&lt;&lt;&lt;</v>
          </cell>
          <cell r="AU163" t="str">
            <v>&lt;&lt;&lt;</v>
          </cell>
          <cell r="AV163" t="str">
            <v>&lt;&lt;&lt;</v>
          </cell>
          <cell r="AW163" t="str">
            <v>&lt;&lt;&lt;</v>
          </cell>
          <cell r="AX163" t="str">
            <v>791.13</v>
          </cell>
          <cell r="AY163" t="str">
            <v>2000000</v>
          </cell>
          <cell r="AZ163">
            <v>1597.2814666666668</v>
          </cell>
          <cell r="BA163" t="str">
            <v>O</v>
          </cell>
          <cell r="BB163" t="str">
            <v>O</v>
          </cell>
          <cell r="BC163" t="str">
            <v>OMER JIBRAN</v>
          </cell>
          <cell r="BD163" t="str">
            <v>IMC TO STUDY CARRY OVER</v>
          </cell>
          <cell r="BE163">
            <v>0</v>
          </cell>
          <cell r="BF163">
            <v>0</v>
          </cell>
          <cell r="BG163" t="str">
            <v>c/o</v>
          </cell>
          <cell r="BH163" t="str">
            <v>O</v>
          </cell>
          <cell r="BI163" t="str">
            <v>THERMOSOLE</v>
          </cell>
          <cell r="BJ163" t="str">
            <v>SELECTED VENDER THERMOSOLE</v>
          </cell>
          <cell r="BK163">
            <v>0</v>
          </cell>
          <cell r="BL163">
            <v>0</v>
          </cell>
          <cell r="BM163">
            <v>0</v>
          </cell>
          <cell r="BN163" t="str">
            <v>O</v>
          </cell>
          <cell r="BO163">
            <v>0</v>
          </cell>
          <cell r="BP163" t="str">
            <v>O</v>
          </cell>
        </row>
        <row r="164">
          <cell r="A164">
            <v>150</v>
          </cell>
          <cell r="B164">
            <v>261</v>
          </cell>
          <cell r="C164">
            <v>601</v>
          </cell>
          <cell r="D164">
            <v>148</v>
          </cell>
          <cell r="E164" t="str">
            <v>DD820</v>
          </cell>
          <cell r="F164" t="str">
            <v>NJ-1G</v>
          </cell>
          <cell r="G164">
            <v>0</v>
          </cell>
          <cell r="H164" t="str">
            <v>5555</v>
          </cell>
          <cell r="I164" t="str">
            <v>01</v>
          </cell>
          <cell r="J164" t="str">
            <v>55550-140W0</v>
          </cell>
          <cell r="K164" t="str">
            <v>DOOR ASSY, GLOVE COMPARTMENT</v>
          </cell>
          <cell r="L164">
            <v>0</v>
          </cell>
          <cell r="M164">
            <v>1</v>
          </cell>
          <cell r="N164" t="str">
            <v>1</v>
          </cell>
          <cell r="O164">
            <v>1</v>
          </cell>
          <cell r="P164">
            <v>1</v>
          </cell>
          <cell r="Q164" t="str">
            <v>1</v>
          </cell>
          <cell r="R164">
            <v>8400</v>
          </cell>
          <cell r="S164" t="str">
            <v>&lt;NEW&gt;</v>
          </cell>
          <cell r="T164" t="str">
            <v>OMAR JIBRAN</v>
          </cell>
          <cell r="U164">
            <v>0</v>
          </cell>
          <cell r="V164" t="str">
            <v>SPEL</v>
          </cell>
          <cell r="W164">
            <v>0</v>
          </cell>
          <cell r="X164" t="str">
            <v>THERMOSOLE#3</v>
          </cell>
          <cell r="Y164">
            <v>0</v>
          </cell>
          <cell r="Z164">
            <v>0</v>
          </cell>
          <cell r="AA164">
            <v>0</v>
          </cell>
          <cell r="AB164">
            <v>0</v>
          </cell>
          <cell r="AC164" t="str">
            <v>Substituted</v>
          </cell>
          <cell r="AD164">
            <v>0</v>
          </cell>
          <cell r="AE164">
            <v>0</v>
          </cell>
          <cell r="AF164">
            <v>0</v>
          </cell>
          <cell r="AG164">
            <v>0</v>
          </cell>
          <cell r="AH164">
            <v>0</v>
          </cell>
          <cell r="AI164" t="str">
            <v>0.03503</v>
          </cell>
          <cell r="AJ164" t="str">
            <v>NEW</v>
          </cell>
          <cell r="AK164" t="str">
            <v>55550-140W0</v>
          </cell>
          <cell r="AL164" t="str">
            <v>364.35</v>
          </cell>
          <cell r="AM164" t="str">
            <v>3504600</v>
          </cell>
          <cell r="AN164">
            <v>795.9</v>
          </cell>
          <cell r="AO164">
            <v>1.6276073619631903</v>
          </cell>
          <cell r="AP164" t="str">
            <v>552</v>
          </cell>
          <cell r="AQ164" t="str">
            <v>3000000</v>
          </cell>
          <cell r="AR164">
            <v>1151.92</v>
          </cell>
          <cell r="AS164">
            <v>2.3556646216768913</v>
          </cell>
          <cell r="AT164" t="str">
            <v>&lt;&lt;&lt;</v>
          </cell>
          <cell r="AU164" t="str">
            <v>&lt;&lt;&lt;</v>
          </cell>
          <cell r="AV164" t="str">
            <v>&lt;&lt;&lt;</v>
          </cell>
          <cell r="AW164" t="str">
            <v>&lt;&lt;&lt;</v>
          </cell>
          <cell r="AX164" t="str">
            <v>149参考</v>
          </cell>
          <cell r="AY164" t="str">
            <v>149参考</v>
          </cell>
          <cell r="AZ164" t="str">
            <v>149参考</v>
          </cell>
          <cell r="BA164" t="str">
            <v>O</v>
          </cell>
          <cell r="BB164" t="str">
            <v>O</v>
          </cell>
          <cell r="BC164" t="str">
            <v>OMER JIBRAN</v>
          </cell>
          <cell r="BD164" t="str">
            <v>SELECTED VENDER OMER JIBRAN</v>
          </cell>
          <cell r="BE164">
            <v>0</v>
          </cell>
          <cell r="BF164">
            <v>0</v>
          </cell>
          <cell r="BG164">
            <v>4</v>
          </cell>
          <cell r="BH164" t="str">
            <v>O</v>
          </cell>
          <cell r="BI164" t="str">
            <v>THERMOSOLE</v>
          </cell>
          <cell r="BJ164" t="str">
            <v>SELECTED VENDER THERMOSOLE</v>
          </cell>
          <cell r="BK164">
            <v>0</v>
          </cell>
          <cell r="BL164">
            <v>0</v>
          </cell>
          <cell r="BM164">
            <v>0</v>
          </cell>
          <cell r="BN164" t="str">
            <v>O</v>
          </cell>
          <cell r="BO164">
            <v>0</v>
          </cell>
          <cell r="BP164" t="str">
            <v>O</v>
          </cell>
        </row>
        <row r="165">
          <cell r="A165">
            <v>151</v>
          </cell>
          <cell r="B165">
            <v>214</v>
          </cell>
          <cell r="C165">
            <v>110</v>
          </cell>
          <cell r="D165">
            <v>149</v>
          </cell>
          <cell r="E165" t="str">
            <v>DD820</v>
          </cell>
          <cell r="F165" t="str">
            <v>NJ-1G</v>
          </cell>
          <cell r="G165">
            <v>0</v>
          </cell>
          <cell r="H165" t="str">
            <v>5580</v>
          </cell>
          <cell r="I165" t="str">
            <v>01</v>
          </cell>
          <cell r="J165" t="str">
            <v>55843-140W0</v>
          </cell>
          <cell r="K165" t="str">
            <v>DUCT HEATER TO REGISTER NO.1</v>
          </cell>
          <cell r="L165">
            <v>0</v>
          </cell>
          <cell r="M165">
            <v>1</v>
          </cell>
          <cell r="N165" t="str">
            <v>1</v>
          </cell>
          <cell r="O165">
            <v>1</v>
          </cell>
          <cell r="P165">
            <v>1</v>
          </cell>
          <cell r="Q165" t="str">
            <v>1</v>
          </cell>
          <cell r="R165">
            <v>8400</v>
          </cell>
          <cell r="S165" t="str">
            <v>THERMOSOLE</v>
          </cell>
          <cell r="T165" t="str">
            <v>THERMOSOLE#1</v>
          </cell>
          <cell r="U165">
            <v>0</v>
          </cell>
          <cell r="V165" t="str">
            <v>THERMOSOLE#2</v>
          </cell>
          <cell r="W165">
            <v>0</v>
          </cell>
          <cell r="X165" t="str">
            <v>THERMOSOLE#3</v>
          </cell>
          <cell r="Y165">
            <v>0</v>
          </cell>
          <cell r="Z165">
            <v>0</v>
          </cell>
          <cell r="AA165">
            <v>0</v>
          </cell>
          <cell r="AB165">
            <v>0</v>
          </cell>
          <cell r="AC165" t="str">
            <v>#1 (3 pieces T/Land)      #2 (1 piece original)      #3 (3 pieces)</v>
          </cell>
          <cell r="AD165">
            <v>0</v>
          </cell>
          <cell r="AE165">
            <v>0</v>
          </cell>
          <cell r="AF165">
            <v>0</v>
          </cell>
          <cell r="AG165">
            <v>0</v>
          </cell>
          <cell r="AH165">
            <v>0</v>
          </cell>
          <cell r="AI165">
            <v>1.465E-2</v>
          </cell>
          <cell r="AJ165" t="str">
            <v>P4-2</v>
          </cell>
          <cell r="AK165" t="str">
            <v>55843-140W0</v>
          </cell>
          <cell r="AL165" t="str">
            <v>666.52</v>
          </cell>
          <cell r="AM165" t="str">
            <v>1700000</v>
          </cell>
          <cell r="AN165">
            <v>1346.0458666666666</v>
          </cell>
          <cell r="AO165">
            <v>1.9911921104536487</v>
          </cell>
          <cell r="AP165" t="str">
            <v>762.97</v>
          </cell>
          <cell r="AQ165" t="str">
            <v>2200000</v>
          </cell>
          <cell r="AR165">
            <v>1546.7545333333333</v>
          </cell>
          <cell r="AS165">
            <v>2.2880984220907297</v>
          </cell>
          <cell r="AT165" t="str">
            <v>791.13</v>
          </cell>
          <cell r="AU165" t="str">
            <v>2000000</v>
          </cell>
          <cell r="AV165">
            <v>1597.2814666666668</v>
          </cell>
          <cell r="AW165">
            <v>2.3628424063116373</v>
          </cell>
          <cell r="AX165" t="str">
            <v>&lt;&lt;&lt;</v>
          </cell>
          <cell r="AY165" t="str">
            <v>&lt;&lt;&lt;</v>
          </cell>
          <cell r="AZ165" t="str">
            <v>&lt;&lt;&lt;</v>
          </cell>
          <cell r="BA165" t="str">
            <v>O</v>
          </cell>
          <cell r="BB165" t="str">
            <v>O</v>
          </cell>
          <cell r="BC165" t="str">
            <v>THERMOSOLE</v>
          </cell>
          <cell r="BD165" t="str">
            <v>SELECTED VENDER THERMOSOLE</v>
          </cell>
          <cell r="BE165">
            <v>0</v>
          </cell>
          <cell r="BF165">
            <v>0</v>
          </cell>
          <cell r="BG165" t="str">
            <v>O</v>
          </cell>
          <cell r="BH165" t="str">
            <v>O</v>
          </cell>
          <cell r="BI165" t="str">
            <v>OMER JIBRAN or MANDVIWARA</v>
          </cell>
          <cell r="BJ165" t="str">
            <v>IMC TO INVITE QUOT. FROM O.J. &amp; MANDVIWALA AND DECIDE</v>
          </cell>
          <cell r="BK165">
            <v>0</v>
          </cell>
          <cell r="BL165">
            <v>4</v>
          </cell>
          <cell r="BM165">
            <v>0</v>
          </cell>
          <cell r="BN165" t="str">
            <v>O</v>
          </cell>
          <cell r="BO165">
            <v>0</v>
          </cell>
          <cell r="BP165" t="str">
            <v>O</v>
          </cell>
        </row>
        <row r="166">
          <cell r="A166">
            <v>152</v>
          </cell>
          <cell r="B166">
            <v>11</v>
          </cell>
          <cell r="C166">
            <v>111</v>
          </cell>
          <cell r="D166">
            <v>150</v>
          </cell>
          <cell r="E166" t="str">
            <v>DD820</v>
          </cell>
          <cell r="F166" t="str">
            <v>NJ-1G</v>
          </cell>
          <cell r="G166">
            <v>0</v>
          </cell>
          <cell r="H166" t="str">
            <v>5580</v>
          </cell>
          <cell r="I166" t="str">
            <v>01</v>
          </cell>
          <cell r="J166" t="str">
            <v>55844-140W0</v>
          </cell>
          <cell r="K166" t="str">
            <v>DUCT HEATER TO REGISTER NO.2</v>
          </cell>
          <cell r="L166" t="str">
            <v>*</v>
          </cell>
          <cell r="M166">
            <v>1</v>
          </cell>
          <cell r="N166" t="str">
            <v>1</v>
          </cell>
          <cell r="O166">
            <v>1</v>
          </cell>
          <cell r="P166">
            <v>1</v>
          </cell>
          <cell r="Q166" t="str">
            <v>1</v>
          </cell>
          <cell r="R166">
            <v>8400</v>
          </cell>
          <cell r="S166" t="str">
            <v>THERMOSOLE</v>
          </cell>
          <cell r="T166" t="str">
            <v>THERMOSOLE#1</v>
          </cell>
          <cell r="U166">
            <v>0</v>
          </cell>
          <cell r="V166" t="str">
            <v>THERMOSOLE#2</v>
          </cell>
          <cell r="W166">
            <v>0</v>
          </cell>
          <cell r="X166" t="str">
            <v>THERMOSOLE#3</v>
          </cell>
          <cell r="Y166">
            <v>0</v>
          </cell>
          <cell r="Z166">
            <v>0</v>
          </cell>
          <cell r="AA166">
            <v>0</v>
          </cell>
          <cell r="AB166">
            <v>0</v>
          </cell>
          <cell r="AC166" t="str">
            <v>Substituted</v>
          </cell>
          <cell r="AD166">
            <v>0</v>
          </cell>
          <cell r="AE166">
            <v>0</v>
          </cell>
          <cell r="AF166">
            <v>0</v>
          </cell>
          <cell r="AG166">
            <v>0</v>
          </cell>
          <cell r="AH166">
            <v>0</v>
          </cell>
          <cell r="AI166">
            <v>2.1080000000000002E-2</v>
          </cell>
          <cell r="AJ166" t="str">
            <v>P4-2</v>
          </cell>
          <cell r="AK166" t="str">
            <v>SUBSTITUTED 55843-140W0</v>
          </cell>
          <cell r="AL166" t="str">
            <v>149参考</v>
          </cell>
          <cell r="AM166" t="str">
            <v>149参考</v>
          </cell>
          <cell r="AN166" t="str">
            <v>149参考</v>
          </cell>
          <cell r="AO166" t="str">
            <v>149参考</v>
          </cell>
          <cell r="AP166" t="str">
            <v>149参考</v>
          </cell>
          <cell r="AQ166" t="str">
            <v>149参考</v>
          </cell>
          <cell r="AR166" t="str">
            <v>149参考</v>
          </cell>
          <cell r="AS166" t="str">
            <v>149参考</v>
          </cell>
          <cell r="AT166" t="str">
            <v>149参考</v>
          </cell>
          <cell r="AU166" t="str">
            <v>149参考</v>
          </cell>
          <cell r="AV166" t="str">
            <v>149参考</v>
          </cell>
          <cell r="AW166" t="str">
            <v>149参考</v>
          </cell>
          <cell r="AX166" t="str">
            <v>&lt;&lt;&lt;</v>
          </cell>
          <cell r="AY166" t="str">
            <v>&lt;&lt;&lt;</v>
          </cell>
          <cell r="AZ166" t="str">
            <v>&lt;&lt;&lt;</v>
          </cell>
          <cell r="BA166" t="str">
            <v>O</v>
          </cell>
          <cell r="BB166" t="str">
            <v>O</v>
          </cell>
          <cell r="BC166" t="str">
            <v>THERMOSOLE</v>
          </cell>
          <cell r="BD166" t="str">
            <v>SELECTED VENDER THERMOSOLE</v>
          </cell>
          <cell r="BE166">
            <v>0</v>
          </cell>
          <cell r="BF166">
            <v>0</v>
          </cell>
          <cell r="BG166" t="str">
            <v>P</v>
          </cell>
          <cell r="BH166" t="str">
            <v>P</v>
          </cell>
          <cell r="BI166" t="str">
            <v>[PENDING]</v>
          </cell>
          <cell r="BJ166" t="str">
            <v>IMC TO INVITE QUOT. FROM O.J. &amp; MANDV. FOR PRODUCTION COST AND STUDY, IMC TO INFORM TMC INTENTION AND PROPOSE VENDOR</v>
          </cell>
          <cell r="BK166">
            <v>0</v>
          </cell>
          <cell r="BL166">
            <v>0</v>
          </cell>
          <cell r="BM166">
            <v>0</v>
          </cell>
          <cell r="BN166" t="str">
            <v>P</v>
          </cell>
          <cell r="BO166">
            <v>0</v>
          </cell>
          <cell r="BP166" t="str">
            <v>P</v>
          </cell>
        </row>
        <row r="167">
          <cell r="A167">
            <v>153</v>
          </cell>
          <cell r="B167">
            <v>238</v>
          </cell>
          <cell r="C167">
            <v>267</v>
          </cell>
          <cell r="D167">
            <v>151</v>
          </cell>
          <cell r="E167" t="str">
            <v>DD820</v>
          </cell>
          <cell r="F167" t="str">
            <v>NJ-1G</v>
          </cell>
          <cell r="G167">
            <v>0</v>
          </cell>
          <cell r="H167" t="str">
            <v>5590</v>
          </cell>
          <cell r="I167" t="str">
            <v>01</v>
          </cell>
          <cell r="J167" t="str">
            <v>55950-140W0</v>
          </cell>
          <cell r="K167" t="str">
            <v>NOZZLE ASSY,CTR DEFROSTER</v>
          </cell>
          <cell r="L167" t="str">
            <v>*</v>
          </cell>
          <cell r="M167">
            <v>1</v>
          </cell>
          <cell r="N167" t="str">
            <v>1</v>
          </cell>
          <cell r="O167">
            <v>1</v>
          </cell>
          <cell r="P167">
            <v>1</v>
          </cell>
          <cell r="Q167" t="str">
            <v>1</v>
          </cell>
          <cell r="R167">
            <v>8400</v>
          </cell>
          <cell r="S167" t="str">
            <v>OMAR JIBRAN</v>
          </cell>
          <cell r="T167" t="str">
            <v>OMAR JIBRAN</v>
          </cell>
          <cell r="U167">
            <v>0</v>
          </cell>
          <cell r="V167" t="str">
            <v>SPEL</v>
          </cell>
          <cell r="W167">
            <v>0</v>
          </cell>
          <cell r="X167">
            <v>0</v>
          </cell>
          <cell r="Y167">
            <v>0</v>
          </cell>
          <cell r="Z167">
            <v>0</v>
          </cell>
          <cell r="AA167">
            <v>0</v>
          </cell>
          <cell r="AB167">
            <v>0</v>
          </cell>
          <cell r="AC167" t="str">
            <v xml:space="preserve">Regretted from all vendors therefore Dropped </v>
          </cell>
          <cell r="AD167">
            <v>0</v>
          </cell>
          <cell r="AE167">
            <v>0</v>
          </cell>
          <cell r="AF167">
            <v>0</v>
          </cell>
          <cell r="AG167">
            <v>0</v>
          </cell>
          <cell r="AH167">
            <v>0</v>
          </cell>
          <cell r="AI167">
            <v>1.3899999999999999E-2</v>
          </cell>
          <cell r="AJ167" t="str">
            <v>P6-4</v>
          </cell>
          <cell r="AK167" t="str">
            <v>55950-140W0</v>
          </cell>
          <cell r="AL167" t="str">
            <v>106.7</v>
          </cell>
          <cell r="AM167">
            <v>29205</v>
          </cell>
          <cell r="AN167">
            <v>209.81345000000002</v>
          </cell>
          <cell r="AO167">
            <v>0.76295800000000003</v>
          </cell>
          <cell r="AP167">
            <v>0</v>
          </cell>
          <cell r="AQ167">
            <v>0</v>
          </cell>
          <cell r="AR167">
            <v>0</v>
          </cell>
          <cell r="AS167">
            <v>0</v>
          </cell>
          <cell r="AT167" t="str">
            <v>&lt;&lt;&lt;</v>
          </cell>
          <cell r="AU167" t="str">
            <v>&lt;&lt;&lt;</v>
          </cell>
          <cell r="AV167" t="str">
            <v>&lt;&lt;&lt;</v>
          </cell>
          <cell r="AW167" t="str">
            <v>&lt;&lt;&lt;</v>
          </cell>
          <cell r="AX167" t="str">
            <v>&lt;&lt;&lt;</v>
          </cell>
          <cell r="AY167" t="str">
            <v>&lt;&lt;&lt;</v>
          </cell>
          <cell r="AZ167" t="str">
            <v>&lt;&lt;&lt;</v>
          </cell>
          <cell r="BA167" t="str">
            <v>O</v>
          </cell>
          <cell r="BB167" t="str">
            <v>O</v>
          </cell>
          <cell r="BC167" t="str">
            <v>OMER JIBRAN or MANDVIWARA</v>
          </cell>
          <cell r="BD167" t="str">
            <v>IMC TO INVITE QUOT. FROM O.J. &amp; MANDVIWALA AND DECIDE</v>
          </cell>
          <cell r="BE167">
            <v>0</v>
          </cell>
          <cell r="BF167">
            <v>0</v>
          </cell>
          <cell r="BG167">
            <v>4</v>
          </cell>
          <cell r="BH167" t="str">
            <v>-</v>
          </cell>
          <cell r="BI167" t="str">
            <v>[-]</v>
          </cell>
          <cell r="BJ167" t="str">
            <v>____________</v>
          </cell>
          <cell r="BK167">
            <v>0</v>
          </cell>
          <cell r="BL167">
            <v>0</v>
          </cell>
          <cell r="BM167">
            <v>0</v>
          </cell>
          <cell r="BN167" t="str">
            <v>-</v>
          </cell>
          <cell r="BO167">
            <v>0</v>
          </cell>
          <cell r="BP167" t="str">
            <v>-</v>
          </cell>
        </row>
        <row r="168">
          <cell r="A168">
            <v>154</v>
          </cell>
          <cell r="B168">
            <v>244</v>
          </cell>
          <cell r="C168">
            <v>436</v>
          </cell>
          <cell r="D168">
            <v>152</v>
          </cell>
          <cell r="E168" t="str">
            <v>DD820</v>
          </cell>
          <cell r="F168" t="str">
            <v>NJ-1G</v>
          </cell>
          <cell r="G168">
            <v>0</v>
          </cell>
          <cell r="H168" t="str">
            <v>5890</v>
          </cell>
          <cell r="I168" t="str">
            <v>01</v>
          </cell>
          <cell r="J168" t="str">
            <v>58901-140W0</v>
          </cell>
          <cell r="K168" t="str">
            <v>BOX S/A, CONSOLE, RR</v>
          </cell>
          <cell r="L168" t="str">
            <v>*</v>
          </cell>
          <cell r="M168">
            <v>1</v>
          </cell>
          <cell r="N168" t="str">
            <v>1</v>
          </cell>
          <cell r="O168">
            <v>1</v>
          </cell>
          <cell r="P168">
            <v>1</v>
          </cell>
          <cell r="Q168" t="str">
            <v>1</v>
          </cell>
          <cell r="R168">
            <v>8400</v>
          </cell>
          <cell r="S168" t="str">
            <v>&lt;NEW&gt;</v>
          </cell>
          <cell r="T168" t="str">
            <v>OMAR JIBRAN</v>
          </cell>
          <cell r="U168">
            <v>0</v>
          </cell>
          <cell r="V168" t="str">
            <v>SPEL</v>
          </cell>
          <cell r="W168">
            <v>0</v>
          </cell>
          <cell r="X168">
            <v>0</v>
          </cell>
          <cell r="Y168">
            <v>0</v>
          </cell>
          <cell r="Z168">
            <v>0</v>
          </cell>
          <cell r="AA168">
            <v>0</v>
          </cell>
          <cell r="AB168">
            <v>0</v>
          </cell>
          <cell r="AC168" t="str">
            <v xml:space="preserve">Regretted from all vendors therefore Dropped </v>
          </cell>
          <cell r="AD168">
            <v>0</v>
          </cell>
          <cell r="AE168">
            <v>0</v>
          </cell>
          <cell r="AF168">
            <v>0</v>
          </cell>
          <cell r="AG168">
            <v>0</v>
          </cell>
          <cell r="AH168">
            <v>0</v>
          </cell>
          <cell r="AI168">
            <v>4.9020000000000001E-2</v>
          </cell>
          <cell r="AJ168" t="str">
            <v>NEW</v>
          </cell>
          <cell r="AK168" t="str">
            <v>58901-140W0</v>
          </cell>
          <cell r="AL168" t="str">
            <v>-</v>
          </cell>
          <cell r="AM168" t="str">
            <v>Regret</v>
          </cell>
          <cell r="AN168" t="str">
            <v>Regret</v>
          </cell>
          <cell r="AO168" t="str">
            <v>Regret</v>
          </cell>
          <cell r="AP168" t="str">
            <v>-</v>
          </cell>
          <cell r="AQ168" t="str">
            <v>Regret</v>
          </cell>
          <cell r="AR168" t="str">
            <v>Regret</v>
          </cell>
          <cell r="AS168" t="str">
            <v>Regret</v>
          </cell>
          <cell r="AT168" t="str">
            <v>&lt;&lt;&lt;</v>
          </cell>
          <cell r="AU168" t="str">
            <v>&lt;&lt;&lt;</v>
          </cell>
          <cell r="AV168" t="str">
            <v>&lt;&lt;&lt;</v>
          </cell>
          <cell r="AW168" t="str">
            <v>&lt;&lt;&lt;</v>
          </cell>
          <cell r="AX168" t="str">
            <v>&lt;&lt;&lt;</v>
          </cell>
          <cell r="AY168" t="str">
            <v>&lt;&lt;&lt;</v>
          </cell>
          <cell r="AZ168" t="str">
            <v>&lt;&lt;&lt;</v>
          </cell>
          <cell r="BA168" t="str">
            <v>P</v>
          </cell>
          <cell r="BB168" t="str">
            <v>P</v>
          </cell>
          <cell r="BC168" t="str">
            <v>[PENDING]</v>
          </cell>
          <cell r="BD168" t="str">
            <v>IMC TO INVITE QUOT. FROM O.J. &amp; MANDV. FOR PRODUCTION COST AND STUDY, IMC TO INFORM TMC INTENTION AND PROPOSE VENDOR</v>
          </cell>
          <cell r="BE168">
            <v>0</v>
          </cell>
          <cell r="BF168">
            <v>0</v>
          </cell>
          <cell r="BG168" t="str">
            <v>O</v>
          </cell>
          <cell r="BH168" t="str">
            <v>O</v>
          </cell>
          <cell r="BI168" t="str">
            <v>PLASTECH</v>
          </cell>
          <cell r="BJ168" t="str">
            <v>VENDOR PLASTECH</v>
          </cell>
          <cell r="BK168">
            <v>0</v>
          </cell>
          <cell r="BL168">
            <v>0</v>
          </cell>
          <cell r="BM168">
            <v>0</v>
          </cell>
          <cell r="BN168" t="str">
            <v>O</v>
          </cell>
          <cell r="BO168">
            <v>0</v>
          </cell>
          <cell r="BP168" t="str">
            <v>O</v>
          </cell>
        </row>
        <row r="169">
          <cell r="A169">
            <v>155</v>
          </cell>
          <cell r="B169">
            <v>245</v>
          </cell>
          <cell r="C169">
            <v>436</v>
          </cell>
          <cell r="D169">
            <v>153</v>
          </cell>
          <cell r="E169" t="str">
            <v>DD820</v>
          </cell>
          <cell r="F169" t="str">
            <v>NJ-1G</v>
          </cell>
          <cell r="G169">
            <v>0</v>
          </cell>
          <cell r="H169" t="str">
            <v>5890</v>
          </cell>
          <cell r="I169" t="str">
            <v>01</v>
          </cell>
          <cell r="J169" t="str">
            <v>58901-140W0</v>
          </cell>
          <cell r="K169" t="str">
            <v>BOX S/A, CONSOLE, RR</v>
          </cell>
          <cell r="L169" t="str">
            <v>*</v>
          </cell>
          <cell r="M169">
            <v>1</v>
          </cell>
          <cell r="N169" t="str">
            <v>1</v>
          </cell>
          <cell r="O169">
            <v>1</v>
          </cell>
          <cell r="P169">
            <v>1</v>
          </cell>
          <cell r="Q169" t="str">
            <v>1</v>
          </cell>
          <cell r="R169">
            <v>0</v>
          </cell>
          <cell r="S169" t="str">
            <v>&lt;NEW&gt;</v>
          </cell>
          <cell r="T169" t="str">
            <v>OMAR JIBRAN</v>
          </cell>
          <cell r="U169">
            <v>0</v>
          </cell>
          <cell r="V169" t="str">
            <v>SPEL</v>
          </cell>
          <cell r="W169">
            <v>0</v>
          </cell>
          <cell r="X169">
            <v>0</v>
          </cell>
          <cell r="Y169">
            <v>0</v>
          </cell>
          <cell r="Z169">
            <v>0</v>
          </cell>
          <cell r="AA169">
            <v>0</v>
          </cell>
          <cell r="AB169">
            <v>0</v>
          </cell>
          <cell r="AC169" t="str">
            <v xml:space="preserve">Regretted from all vendors therefore Dropped </v>
          </cell>
          <cell r="AD169">
            <v>0</v>
          </cell>
          <cell r="AE169">
            <v>0</v>
          </cell>
          <cell r="AF169">
            <v>0</v>
          </cell>
          <cell r="AG169">
            <v>0</v>
          </cell>
          <cell r="AH169">
            <v>0</v>
          </cell>
          <cell r="AI169">
            <v>4.9020000000000001E-2</v>
          </cell>
          <cell r="AJ169" t="str">
            <v>NEW</v>
          </cell>
          <cell r="AK169" t="str">
            <v>58901-140W0</v>
          </cell>
          <cell r="AL169" t="str">
            <v>-</v>
          </cell>
          <cell r="AM169" t="str">
            <v>Regret</v>
          </cell>
          <cell r="AN169" t="str">
            <v>Regret</v>
          </cell>
          <cell r="AO169" t="str">
            <v>Regret</v>
          </cell>
          <cell r="AP169" t="str">
            <v>-</v>
          </cell>
          <cell r="AQ169" t="str">
            <v>Regret</v>
          </cell>
          <cell r="AR169" t="str">
            <v>Regret</v>
          </cell>
          <cell r="AS169" t="str">
            <v>Regret</v>
          </cell>
          <cell r="AT169" t="str">
            <v>&lt;&lt;&lt;</v>
          </cell>
          <cell r="AU169" t="str">
            <v>&lt;&lt;&lt;</v>
          </cell>
          <cell r="AV169" t="str">
            <v>&lt;&lt;&lt;</v>
          </cell>
          <cell r="AW169" t="str">
            <v>&lt;&lt;&lt;</v>
          </cell>
          <cell r="AX169" t="str">
            <v>&lt;&lt;&lt;</v>
          </cell>
          <cell r="AY169" t="str">
            <v>&lt;&lt;&lt;</v>
          </cell>
          <cell r="AZ169" t="str">
            <v>&lt;&lt;&lt;</v>
          </cell>
          <cell r="BA169" t="str">
            <v>-</v>
          </cell>
          <cell r="BB169" t="str">
            <v>-</v>
          </cell>
          <cell r="BC169" t="str">
            <v>[-]</v>
          </cell>
          <cell r="BD169" t="str">
            <v>____________</v>
          </cell>
          <cell r="BE169">
            <v>0</v>
          </cell>
          <cell r="BF169">
            <v>0</v>
          </cell>
          <cell r="BG169" t="str">
            <v>O</v>
          </cell>
          <cell r="BH169" t="str">
            <v>O</v>
          </cell>
          <cell r="BI169" t="str">
            <v>PLASTECH</v>
          </cell>
          <cell r="BJ169" t="str">
            <v>VENDOR PLASTECH</v>
          </cell>
          <cell r="BK169">
            <v>0</v>
          </cell>
          <cell r="BL169">
            <v>0</v>
          </cell>
          <cell r="BM169">
            <v>0</v>
          </cell>
          <cell r="BN169" t="str">
            <v>O</v>
          </cell>
          <cell r="BO169">
            <v>0</v>
          </cell>
          <cell r="BP169" t="str">
            <v>O</v>
          </cell>
        </row>
        <row r="170">
          <cell r="A170">
            <v>156</v>
          </cell>
          <cell r="B170">
            <v>224</v>
          </cell>
          <cell r="C170">
            <v>192</v>
          </cell>
          <cell r="D170">
            <v>154</v>
          </cell>
          <cell r="E170" t="str">
            <v>DD830</v>
          </cell>
          <cell r="F170" t="str">
            <v>NJ-1G</v>
          </cell>
          <cell r="G170">
            <v>0</v>
          </cell>
          <cell r="H170" t="str">
            <v>7300</v>
          </cell>
          <cell r="I170" t="str">
            <v>01</v>
          </cell>
          <cell r="J170" t="str">
            <v>73210-140N1</v>
          </cell>
          <cell r="K170" t="str">
            <v>BELT ASSY FR SEAT OUTER RH</v>
          </cell>
          <cell r="L170">
            <v>0</v>
          </cell>
          <cell r="M170" t="str">
            <v>1</v>
          </cell>
          <cell r="N170" t="str">
            <v>1</v>
          </cell>
          <cell r="O170" t="str">
            <v>1</v>
          </cell>
          <cell r="P170" t="str">
            <v>1</v>
          </cell>
          <cell r="Q170" t="str">
            <v>1</v>
          </cell>
          <cell r="R170">
            <v>8400</v>
          </cell>
          <cell r="S170" t="str">
            <v>PLASTECH</v>
          </cell>
          <cell r="T170" t="str">
            <v>PLASTECH</v>
          </cell>
          <cell r="U170">
            <v>0</v>
          </cell>
          <cell r="V170">
            <v>0</v>
          </cell>
          <cell r="W170">
            <v>0</v>
          </cell>
          <cell r="X170">
            <v>0</v>
          </cell>
          <cell r="Y170">
            <v>0</v>
          </cell>
          <cell r="Z170">
            <v>0</v>
          </cell>
          <cell r="AA170">
            <v>0</v>
          </cell>
          <cell r="AB170">
            <v>0</v>
          </cell>
          <cell r="AC170" t="str">
            <v>840 H DATA, FOR 557N CKD from Malaysia</v>
          </cell>
          <cell r="AD170">
            <v>0</v>
          </cell>
          <cell r="AE170">
            <v>0</v>
          </cell>
          <cell r="AF170">
            <v>0</v>
          </cell>
          <cell r="AG170">
            <v>0</v>
          </cell>
          <cell r="AH170">
            <v>0</v>
          </cell>
          <cell r="AI170">
            <v>0.12438</v>
          </cell>
          <cell r="AJ170" t="str">
            <v>P5-2</v>
          </cell>
          <cell r="AK170" t="str">
            <v>73210-140N1</v>
          </cell>
          <cell r="AL170" t="str">
            <v>2797.63</v>
          </cell>
          <cell r="AM170" t="str">
            <v>0</v>
          </cell>
          <cell r="AN170">
            <v>5483.3548000000001</v>
          </cell>
          <cell r="AO170" t="e">
            <v>#DIV/0!</v>
          </cell>
          <cell r="AP170" t="str">
            <v>&lt;&lt;&lt;</v>
          </cell>
          <cell r="AQ170" t="str">
            <v>&lt;&lt;&lt;</v>
          </cell>
          <cell r="AR170" t="str">
            <v>&lt;&lt;&lt;</v>
          </cell>
          <cell r="AS170" t="str">
            <v>&lt;&lt;&lt;</v>
          </cell>
          <cell r="AT170" t="str">
            <v>&lt;&lt;&lt;</v>
          </cell>
          <cell r="AU170" t="str">
            <v>&lt;&lt;&lt;</v>
          </cell>
          <cell r="AV170" t="str">
            <v>&lt;&lt;&lt;</v>
          </cell>
          <cell r="AW170" t="str">
            <v>&lt;&lt;&lt;</v>
          </cell>
          <cell r="AX170" t="str">
            <v>&lt;&lt;&lt;</v>
          </cell>
          <cell r="AY170" t="str">
            <v>&lt;&lt;&lt;</v>
          </cell>
          <cell r="AZ170" t="str">
            <v>&lt;&lt;&lt;</v>
          </cell>
          <cell r="BA170" t="str">
            <v>O</v>
          </cell>
          <cell r="BB170" t="str">
            <v>O</v>
          </cell>
          <cell r="BC170" t="str">
            <v>PLASTECH</v>
          </cell>
          <cell r="BD170" t="str">
            <v>VENDOR PLASTECH</v>
          </cell>
          <cell r="BE170">
            <v>0</v>
          </cell>
          <cell r="BF170">
            <v>0</v>
          </cell>
          <cell r="BG170" t="str">
            <v>O</v>
          </cell>
          <cell r="BH170" t="str">
            <v>O</v>
          </cell>
          <cell r="BI170" t="str">
            <v>CROWN CORP.</v>
          </cell>
          <cell r="BJ170" t="str">
            <v>CROWN CORP.</v>
          </cell>
          <cell r="BK170">
            <v>0</v>
          </cell>
          <cell r="BL170">
            <v>0</v>
          </cell>
          <cell r="BM170">
            <v>0</v>
          </cell>
          <cell r="BN170" t="str">
            <v>O</v>
          </cell>
          <cell r="BO170">
            <v>0</v>
          </cell>
          <cell r="BP170" t="str">
            <v>O</v>
          </cell>
        </row>
        <row r="171">
          <cell r="A171">
            <v>157</v>
          </cell>
          <cell r="B171">
            <v>224</v>
          </cell>
          <cell r="C171">
            <v>193</v>
          </cell>
          <cell r="D171">
            <v>155</v>
          </cell>
          <cell r="E171" t="str">
            <v>DD830</v>
          </cell>
          <cell r="F171" t="str">
            <v>NJ-1G</v>
          </cell>
          <cell r="G171">
            <v>0</v>
          </cell>
          <cell r="H171" t="str">
            <v>7300</v>
          </cell>
          <cell r="I171" t="str">
            <v>01</v>
          </cell>
          <cell r="J171" t="str">
            <v>73220-140N1</v>
          </cell>
          <cell r="K171" t="str">
            <v>BELT ASSY FR SEAT OUTER LH</v>
          </cell>
          <cell r="L171">
            <v>0</v>
          </cell>
          <cell r="M171">
            <v>1</v>
          </cell>
          <cell r="N171" t="str">
            <v>1</v>
          </cell>
          <cell r="O171">
            <v>1</v>
          </cell>
          <cell r="P171">
            <v>1</v>
          </cell>
          <cell r="Q171" t="str">
            <v>1</v>
          </cell>
          <cell r="R171">
            <v>8400</v>
          </cell>
          <cell r="S171" t="str">
            <v>PLASTECH</v>
          </cell>
          <cell r="T171" t="str">
            <v>PLASTECH</v>
          </cell>
          <cell r="U171">
            <v>0</v>
          </cell>
          <cell r="V171" t="str">
            <v>HYBRID</v>
          </cell>
          <cell r="W171">
            <v>0</v>
          </cell>
          <cell r="X171">
            <v>0</v>
          </cell>
          <cell r="Y171">
            <v>0</v>
          </cell>
          <cell r="Z171">
            <v>0</v>
          </cell>
          <cell r="AA171">
            <v>0</v>
          </cell>
          <cell r="AB171">
            <v>0</v>
          </cell>
          <cell r="AC171" t="str">
            <v>cost included in73210-xxxxx</v>
          </cell>
          <cell r="AD171">
            <v>0</v>
          </cell>
          <cell r="AE171">
            <v>0</v>
          </cell>
          <cell r="AF171">
            <v>0</v>
          </cell>
          <cell r="AG171">
            <v>0</v>
          </cell>
          <cell r="AH171">
            <v>0</v>
          </cell>
          <cell r="AI171">
            <v>0.12438</v>
          </cell>
          <cell r="AJ171" t="str">
            <v>P5-2</v>
          </cell>
          <cell r="AK171" t="str">
            <v>SUBSTITUTED 73210-140N1</v>
          </cell>
          <cell r="AL171" t="str">
            <v>154参考</v>
          </cell>
          <cell r="AM171" t="str">
            <v>154参考</v>
          </cell>
          <cell r="AN171" t="str">
            <v>154参考</v>
          </cell>
          <cell r="AO171" t="str">
            <v>154参考</v>
          </cell>
          <cell r="AP171" t="str">
            <v>&lt;&lt;&lt;</v>
          </cell>
          <cell r="AQ171" t="str">
            <v>&lt;&lt;&lt;</v>
          </cell>
          <cell r="AR171" t="str">
            <v>&lt;&lt;&lt;</v>
          </cell>
          <cell r="AS171" t="str">
            <v>&lt;&lt;&lt;</v>
          </cell>
          <cell r="AT171" t="str">
            <v>&lt;&lt;&lt;</v>
          </cell>
          <cell r="AU171" t="str">
            <v>&lt;&lt;&lt;</v>
          </cell>
          <cell r="AV171" t="str">
            <v>&lt;&lt;&lt;</v>
          </cell>
          <cell r="AW171" t="str">
            <v>&lt;&lt;&lt;</v>
          </cell>
          <cell r="AX171" t="str">
            <v>&lt;&lt;&lt;</v>
          </cell>
          <cell r="AY171" t="str">
            <v>&lt;&lt;&lt;</v>
          </cell>
          <cell r="AZ171" t="str">
            <v>&lt;&lt;&lt;</v>
          </cell>
          <cell r="BA171" t="str">
            <v>O</v>
          </cell>
          <cell r="BB171" t="str">
            <v>O</v>
          </cell>
          <cell r="BC171" t="str">
            <v>PLASTECH</v>
          </cell>
          <cell r="BD171" t="str">
            <v>VENDOR PLASTECH</v>
          </cell>
          <cell r="BE171">
            <v>0</v>
          </cell>
          <cell r="BF171">
            <v>0</v>
          </cell>
          <cell r="BG171" t="str">
            <v>O</v>
          </cell>
          <cell r="BH171" t="str">
            <v>O</v>
          </cell>
          <cell r="BI171" t="str">
            <v xml:space="preserve">HYBRID </v>
          </cell>
          <cell r="BJ171" t="str">
            <v xml:space="preserve">IMC STUDY CHECK FITMENT AND VIBRATION FOR CARRY OVER. IMC SEND ONE SAMPLE EACH FOR TMC STUDY. VENDOR HYBRID </v>
          </cell>
          <cell r="BK171">
            <v>0</v>
          </cell>
          <cell r="BL171">
            <v>3</v>
          </cell>
          <cell r="BM171">
            <v>0</v>
          </cell>
          <cell r="BN171" t="str">
            <v>O</v>
          </cell>
          <cell r="BO171">
            <v>0</v>
          </cell>
          <cell r="BP171" t="str">
            <v>O</v>
          </cell>
        </row>
        <row r="172">
          <cell r="A172">
            <v>158</v>
          </cell>
          <cell r="B172">
            <v>160</v>
          </cell>
          <cell r="C172">
            <v>51</v>
          </cell>
          <cell r="D172">
            <v>156</v>
          </cell>
          <cell r="E172" t="str">
            <v>DDB00</v>
          </cell>
          <cell r="F172" t="str">
            <v>NJ-5G</v>
          </cell>
          <cell r="G172">
            <v>0</v>
          </cell>
          <cell r="H172" t="str">
            <v>8390</v>
          </cell>
          <cell r="I172" t="str">
            <v>01</v>
          </cell>
          <cell r="J172" t="str">
            <v>83910-02050</v>
          </cell>
          <cell r="K172" t="str">
            <v>CLOCK ASSY.</v>
          </cell>
          <cell r="L172">
            <v>0</v>
          </cell>
          <cell r="M172">
            <v>1</v>
          </cell>
          <cell r="N172" t="str">
            <v>1</v>
          </cell>
          <cell r="O172">
            <v>1</v>
          </cell>
          <cell r="P172">
            <v>1</v>
          </cell>
          <cell r="Q172" t="str">
            <v>1</v>
          </cell>
          <cell r="R172">
            <v>8400</v>
          </cell>
          <cell r="S172" t="str">
            <v>CROWN COP</v>
          </cell>
          <cell r="T172" t="str">
            <v>CROWN COP</v>
          </cell>
          <cell r="U172">
            <v>0</v>
          </cell>
          <cell r="V172" t="str">
            <v>HYBRID</v>
          </cell>
          <cell r="W172">
            <v>0</v>
          </cell>
          <cell r="X172">
            <v>0</v>
          </cell>
          <cell r="Y172">
            <v>0</v>
          </cell>
          <cell r="Z172">
            <v>0</v>
          </cell>
          <cell r="AA172">
            <v>0</v>
          </cell>
          <cell r="AB172">
            <v>0</v>
          </cell>
          <cell r="AC172" t="str">
            <v>840 Price</v>
          </cell>
          <cell r="AD172">
            <v>0</v>
          </cell>
          <cell r="AE172">
            <v>0</v>
          </cell>
          <cell r="AF172">
            <v>0</v>
          </cell>
          <cell r="AG172">
            <v>0</v>
          </cell>
          <cell r="AH172">
            <v>0</v>
          </cell>
          <cell r="AI172">
            <v>0.13622000000000001</v>
          </cell>
          <cell r="AJ172" t="str">
            <v>P2-1</v>
          </cell>
          <cell r="AK172" t="str">
            <v>83910-04020</v>
          </cell>
          <cell r="AL172" t="str">
            <v>677</v>
          </cell>
          <cell r="AM172" t="str">
            <v>0</v>
          </cell>
          <cell r="AN172">
            <v>1326.92</v>
          </cell>
          <cell r="AO172">
            <v>1.3269200000000001</v>
          </cell>
          <cell r="AP172" t="str">
            <v>&lt;&lt;&lt;</v>
          </cell>
          <cell r="AQ172" t="str">
            <v>&lt;&lt;&lt;</v>
          </cell>
          <cell r="AR172" t="str">
            <v>&lt;&lt;&lt;</v>
          </cell>
          <cell r="AS172" t="str">
            <v>&lt;&lt;&lt;</v>
          </cell>
          <cell r="AT172" t="str">
            <v>&lt;&lt;&lt;</v>
          </cell>
          <cell r="AU172" t="str">
            <v>&lt;&lt;&lt;</v>
          </cell>
          <cell r="AV172" t="str">
            <v>&lt;&lt;&lt;</v>
          </cell>
          <cell r="AW172" t="str">
            <v>&lt;&lt;&lt;</v>
          </cell>
          <cell r="AX172" t="str">
            <v>&lt;&lt;&lt;</v>
          </cell>
          <cell r="AY172" t="str">
            <v>&lt;&lt;&lt;</v>
          </cell>
          <cell r="AZ172" t="str">
            <v>&lt;&lt;&lt;</v>
          </cell>
          <cell r="BA172" t="str">
            <v>O</v>
          </cell>
          <cell r="BB172" t="str">
            <v>O</v>
          </cell>
          <cell r="BC172" t="str">
            <v>CROWN CORP.</v>
          </cell>
          <cell r="BD172" t="str">
            <v>CROWN CORP.</v>
          </cell>
          <cell r="BE172">
            <v>0</v>
          </cell>
          <cell r="BF172">
            <v>0</v>
          </cell>
          <cell r="BG172" t="str">
            <v>O</v>
          </cell>
          <cell r="BH172" t="str">
            <v>O</v>
          </cell>
          <cell r="BI172" t="str">
            <v xml:space="preserve">HYBRID </v>
          </cell>
          <cell r="BJ172" t="str">
            <v xml:space="preserve">IMC STUDY CHECK FITMENT AND VIBRATION FOR CARRY OVER. IMC SEND ONE SAMPLE EACH FOR TMC STUDY. VENDOR HYBRID </v>
          </cell>
          <cell r="BK172">
            <v>0</v>
          </cell>
          <cell r="BL172">
            <v>3</v>
          </cell>
          <cell r="BM172">
            <v>0</v>
          </cell>
          <cell r="BN172" t="str">
            <v>O</v>
          </cell>
          <cell r="BO172">
            <v>0</v>
          </cell>
          <cell r="BP172" t="str">
            <v>O</v>
          </cell>
        </row>
        <row r="173">
          <cell r="A173">
            <v>159</v>
          </cell>
          <cell r="B173">
            <v>162</v>
          </cell>
          <cell r="C173">
            <v>79</v>
          </cell>
          <cell r="D173">
            <v>157</v>
          </cell>
          <cell r="E173" t="str">
            <v>DDB00</v>
          </cell>
          <cell r="F173" t="str">
            <v>NJ-5G</v>
          </cell>
          <cell r="G173">
            <v>0</v>
          </cell>
          <cell r="H173" t="str">
            <v>8650</v>
          </cell>
          <cell r="I173" t="str">
            <v>01</v>
          </cell>
          <cell r="J173" t="str">
            <v>86510-44010</v>
          </cell>
          <cell r="K173" t="str">
            <v>HORN ASSY HIGH PITCHED</v>
          </cell>
          <cell r="L173">
            <v>0</v>
          </cell>
          <cell r="M173">
            <v>1</v>
          </cell>
          <cell r="N173" t="str">
            <v>1</v>
          </cell>
          <cell r="O173">
            <v>1</v>
          </cell>
          <cell r="P173">
            <v>1</v>
          </cell>
          <cell r="Q173" t="str">
            <v>1</v>
          </cell>
          <cell r="R173">
            <v>8400</v>
          </cell>
          <cell r="S173" t="str">
            <v>TELETRONIX</v>
          </cell>
          <cell r="T173" t="str">
            <v>TELETRONIX</v>
          </cell>
          <cell r="U173">
            <v>0</v>
          </cell>
          <cell r="V173" t="str">
            <v>HYBRID</v>
          </cell>
          <cell r="W173">
            <v>0</v>
          </cell>
          <cell r="X173">
            <v>0</v>
          </cell>
          <cell r="Y173">
            <v>0</v>
          </cell>
          <cell r="Z173">
            <v>0</v>
          </cell>
          <cell r="AA173">
            <v>0</v>
          </cell>
          <cell r="AB173">
            <v>0</v>
          </cell>
          <cell r="AC173" t="str">
            <v>Study Carry over</v>
          </cell>
          <cell r="AD173">
            <v>0</v>
          </cell>
          <cell r="AE173">
            <v>0</v>
          </cell>
          <cell r="AF173">
            <v>0</v>
          </cell>
          <cell r="AG173">
            <v>0</v>
          </cell>
          <cell r="AH173">
            <v>0</v>
          </cell>
          <cell r="AI173">
            <v>3.5639999999999998E-2</v>
          </cell>
          <cell r="AJ173" t="str">
            <v>P3-2</v>
          </cell>
          <cell r="AK173" t="str">
            <v>86510-44010</v>
          </cell>
          <cell r="AL173" t="str">
            <v>180</v>
          </cell>
          <cell r="AM173" t="str">
            <v>240000</v>
          </cell>
          <cell r="AN173">
            <v>358.4</v>
          </cell>
          <cell r="AO173">
            <v>0.69605748689065838</v>
          </cell>
          <cell r="AP173" t="str">
            <v>199.73</v>
          </cell>
          <cell r="AQ173" t="str">
            <v>0</v>
          </cell>
          <cell r="AR173">
            <v>391.4708</v>
          </cell>
          <cell r="AS173">
            <v>0.76028510390367066</v>
          </cell>
          <cell r="AT173" t="str">
            <v>&lt;&lt;&lt;</v>
          </cell>
          <cell r="AU173" t="str">
            <v>&lt;&lt;&lt;</v>
          </cell>
          <cell r="AV173" t="str">
            <v>&lt;&lt;&lt;</v>
          </cell>
          <cell r="AW173" t="str">
            <v>&lt;&lt;&lt;</v>
          </cell>
          <cell r="AX173" t="str">
            <v>&lt;&lt;&lt;</v>
          </cell>
          <cell r="AY173" t="str">
            <v>&lt;&lt;&lt;</v>
          </cell>
          <cell r="AZ173" t="str">
            <v>&lt;&lt;&lt;</v>
          </cell>
          <cell r="BA173" t="str">
            <v>O</v>
          </cell>
          <cell r="BB173" t="str">
            <v>O</v>
          </cell>
          <cell r="BC173" t="str">
            <v xml:space="preserve">HYBRID </v>
          </cell>
          <cell r="BD173" t="str">
            <v xml:space="preserve">IMC STUDY CHECK FITMENT AND VIBRATION FOR CARRY OVER. IMC SEND ONE SAMPLE EACH FOR TMC STUDY. VENDOR HYBRID </v>
          </cell>
          <cell r="BE173">
            <v>0</v>
          </cell>
          <cell r="BF173">
            <v>0</v>
          </cell>
          <cell r="BG173">
            <v>3</v>
          </cell>
          <cell r="BH173" t="str">
            <v>P</v>
          </cell>
          <cell r="BI173" t="str">
            <v>THAL ENGG. / BEL</v>
          </cell>
          <cell r="BJ173" t="str">
            <v xml:space="preserve">AFTER VEHICAL SPEC. FINALIZATION TMC WILL SEND DWG. TO IMC.IMC CALL QUOTATION AND BAESD ON QUOT. WILL BE FINALIZE VENDOR </v>
          </cell>
          <cell r="BK173" t="str">
            <v>THAL ENGG. IS WAITING FOR TTC QUOTATION FOR IMPORTED ITEMS.</v>
          </cell>
          <cell r="BL173">
            <v>0</v>
          </cell>
          <cell r="BM173">
            <v>0</v>
          </cell>
          <cell r="BN173" t="str">
            <v>P</v>
          </cell>
          <cell r="BO173">
            <v>0</v>
          </cell>
          <cell r="BP173" t="str">
            <v>O</v>
          </cell>
        </row>
        <row r="174">
          <cell r="A174">
            <v>160</v>
          </cell>
          <cell r="B174">
            <v>163</v>
          </cell>
          <cell r="C174">
            <v>80</v>
          </cell>
          <cell r="D174">
            <v>158</v>
          </cell>
          <cell r="E174" t="str">
            <v>DDB00</v>
          </cell>
          <cell r="F174" t="str">
            <v>NJ-5G</v>
          </cell>
          <cell r="G174">
            <v>0</v>
          </cell>
          <cell r="H174" t="str">
            <v>8650</v>
          </cell>
          <cell r="I174" t="str">
            <v>01</v>
          </cell>
          <cell r="J174" t="str">
            <v>86520-44010</v>
          </cell>
          <cell r="K174" t="str">
            <v>HORN ASSY LOW PITCHED</v>
          </cell>
          <cell r="L174">
            <v>0</v>
          </cell>
          <cell r="M174">
            <v>1</v>
          </cell>
          <cell r="N174" t="str">
            <v>1</v>
          </cell>
          <cell r="O174">
            <v>1</v>
          </cell>
          <cell r="P174">
            <v>1</v>
          </cell>
          <cell r="Q174" t="str">
            <v>1</v>
          </cell>
          <cell r="R174">
            <v>8400</v>
          </cell>
          <cell r="S174" t="str">
            <v>TELETRONIX</v>
          </cell>
          <cell r="T174" t="str">
            <v>TELETRONIX</v>
          </cell>
          <cell r="U174">
            <v>0</v>
          </cell>
          <cell r="V174" t="str">
            <v>HYBRID</v>
          </cell>
          <cell r="W174">
            <v>0</v>
          </cell>
          <cell r="X174">
            <v>0</v>
          </cell>
          <cell r="Y174">
            <v>0</v>
          </cell>
          <cell r="Z174">
            <v>0</v>
          </cell>
          <cell r="AA174">
            <v>0</v>
          </cell>
          <cell r="AB174">
            <v>0</v>
          </cell>
          <cell r="AC174" t="str">
            <v>Study Carry over</v>
          </cell>
          <cell r="AD174">
            <v>0</v>
          </cell>
          <cell r="AE174">
            <v>0</v>
          </cell>
          <cell r="AF174">
            <v>0</v>
          </cell>
          <cell r="AG174">
            <v>0</v>
          </cell>
          <cell r="AH174">
            <v>0</v>
          </cell>
          <cell r="AI174">
            <v>3.8530000000000002E-2</v>
          </cell>
          <cell r="AJ174" t="str">
            <v>P3-2</v>
          </cell>
          <cell r="AK174" t="str">
            <v>86520-44010</v>
          </cell>
          <cell r="AL174" t="str">
            <v>157とｾｯﾄ</v>
          </cell>
          <cell r="AM174" t="str">
            <v>157とｾｯﾄ</v>
          </cell>
          <cell r="AN174" t="str">
            <v>157とｾｯﾄ</v>
          </cell>
          <cell r="AO174" t="str">
            <v>157とｾｯﾄ</v>
          </cell>
          <cell r="AP174" t="str">
            <v>157とｾｯﾄ</v>
          </cell>
          <cell r="AQ174" t="str">
            <v>157とｾｯﾄ</v>
          </cell>
          <cell r="AR174" t="str">
            <v>157とｾｯﾄ</v>
          </cell>
          <cell r="AS174" t="str">
            <v>157とｾｯﾄ</v>
          </cell>
          <cell r="AT174" t="str">
            <v>&lt;&lt;&lt;</v>
          </cell>
          <cell r="AU174" t="str">
            <v>&lt;&lt;&lt;</v>
          </cell>
          <cell r="AV174" t="str">
            <v>&lt;&lt;&lt;</v>
          </cell>
          <cell r="AW174" t="str">
            <v>&lt;&lt;&lt;</v>
          </cell>
          <cell r="AX174" t="str">
            <v>&lt;&lt;&lt;</v>
          </cell>
          <cell r="AY174" t="str">
            <v>&lt;&lt;&lt;</v>
          </cell>
          <cell r="AZ174" t="str">
            <v>&lt;&lt;&lt;</v>
          </cell>
          <cell r="BA174" t="str">
            <v>O</v>
          </cell>
          <cell r="BB174" t="str">
            <v>O</v>
          </cell>
          <cell r="BC174" t="str">
            <v xml:space="preserve">HYBRID </v>
          </cell>
          <cell r="BD174" t="str">
            <v xml:space="preserve">IMC STUDY CHECK FITMENT AND VIBRATION FOR CARRY OVER. IMC SEND ONE SAMPLE EACH FOR TMC STUDY. VENDOR HYBRID </v>
          </cell>
          <cell r="BE174">
            <v>0</v>
          </cell>
          <cell r="BF174">
            <v>0</v>
          </cell>
          <cell r="BG174">
            <v>3</v>
          </cell>
          <cell r="BH174" t="str">
            <v>P</v>
          </cell>
          <cell r="BI174" t="str">
            <v>THAL ENGG. / BEL</v>
          </cell>
          <cell r="BJ174" t="str">
            <v>=</v>
          </cell>
          <cell r="BK174" t="str">
            <v>THAL ENGG. IS WAITING FOR TTC QUOTATION FOR IMPORTED ITEMS.</v>
          </cell>
          <cell r="BL174">
            <v>0</v>
          </cell>
          <cell r="BM174">
            <v>0</v>
          </cell>
          <cell r="BN174" t="str">
            <v>P</v>
          </cell>
          <cell r="BO174">
            <v>0</v>
          </cell>
          <cell r="BP174" t="str">
            <v>O</v>
          </cell>
        </row>
        <row r="175">
          <cell r="A175">
            <v>161</v>
          </cell>
          <cell r="B175">
            <v>271</v>
          </cell>
          <cell r="C175">
            <v>22</v>
          </cell>
          <cell r="D175">
            <v>159</v>
          </cell>
          <cell r="E175" t="str">
            <v>DDB30</v>
          </cell>
          <cell r="F175" t="str">
            <v>NJ-5G</v>
          </cell>
          <cell r="G175">
            <v>0</v>
          </cell>
          <cell r="H175" t="str">
            <v>8200</v>
          </cell>
          <cell r="I175" t="str">
            <v>02</v>
          </cell>
          <cell r="J175" t="str">
            <v>82115-140N4</v>
          </cell>
          <cell r="K175" t="str">
            <v>WIRE ENGINE ROOM MAIN</v>
          </cell>
          <cell r="L175">
            <v>0</v>
          </cell>
          <cell r="M175">
            <v>1</v>
          </cell>
          <cell r="N175">
            <v>0</v>
          </cell>
          <cell r="O175">
            <v>0</v>
          </cell>
          <cell r="P175">
            <v>0</v>
          </cell>
          <cell r="Q175">
            <v>0</v>
          </cell>
          <cell r="R175">
            <v>2400</v>
          </cell>
          <cell r="S175" t="str">
            <v>BEL</v>
          </cell>
          <cell r="T175" t="str">
            <v>BEL</v>
          </cell>
          <cell r="U175">
            <v>0</v>
          </cell>
          <cell r="V175" t="str">
            <v>THAL ENGG</v>
          </cell>
          <cell r="W175">
            <v>0</v>
          </cell>
          <cell r="X175">
            <v>0</v>
          </cell>
          <cell r="Y175">
            <v>0</v>
          </cell>
          <cell r="Z175">
            <v>0</v>
          </cell>
          <cell r="AA175">
            <v>0</v>
          </cell>
          <cell r="AB175">
            <v>0</v>
          </cell>
          <cell r="AC175">
            <v>0</v>
          </cell>
          <cell r="AD175">
            <v>0</v>
          </cell>
          <cell r="AE175">
            <v>0</v>
          </cell>
          <cell r="AF175">
            <v>0</v>
          </cell>
          <cell r="AG175">
            <v>0</v>
          </cell>
          <cell r="AH175">
            <v>0</v>
          </cell>
          <cell r="AI175">
            <v>2.6141999999999999</v>
          </cell>
          <cell r="AJ175" t="str">
            <v>P1</v>
          </cell>
          <cell r="AK175" t="str">
            <v>82115ー140N4</v>
          </cell>
          <cell r="AL175" t="str">
            <v>19.46</v>
          </cell>
          <cell r="AM175" t="str">
            <v>0</v>
          </cell>
          <cell r="AN175">
            <v>38.141600000000004</v>
          </cell>
          <cell r="AO175">
            <v>5.0179713195632157E-3</v>
          </cell>
          <cell r="AP175">
            <v>9196.81</v>
          </cell>
          <cell r="AQ175" t="str">
            <v>AWAITED</v>
          </cell>
          <cell r="AR175" t="str">
            <v>AWAITED</v>
          </cell>
          <cell r="AS175" t="str">
            <v>AWAITED</v>
          </cell>
          <cell r="AT175" t="str">
            <v>&lt;&lt;&lt;</v>
          </cell>
          <cell r="AU175" t="str">
            <v>&lt;&lt;&lt;</v>
          </cell>
          <cell r="AV175" t="str">
            <v>&lt;&lt;&lt;</v>
          </cell>
          <cell r="AW175" t="str">
            <v>&lt;&lt;&lt;</v>
          </cell>
          <cell r="AX175" t="str">
            <v>&lt;&lt;&lt;</v>
          </cell>
          <cell r="AY175" t="str">
            <v>&lt;&lt;&lt;</v>
          </cell>
          <cell r="AZ175" t="str">
            <v>&lt;&lt;&lt;</v>
          </cell>
          <cell r="BA175" t="str">
            <v>O</v>
          </cell>
          <cell r="BB175" t="str">
            <v>P</v>
          </cell>
          <cell r="BC175" t="str">
            <v>[PENDING]</v>
          </cell>
          <cell r="BD175" t="str">
            <v xml:space="preserve">AFTER VEHICAL SPEC. FINALIZATION TMC WILL SEND DWG. TO IMC.IMC CALL QUOTATION AND BAESD ON QUOT. WILL BE FINALIZE VENDOR </v>
          </cell>
          <cell r="BE175">
            <v>0</v>
          </cell>
          <cell r="BF175">
            <v>0</v>
          </cell>
          <cell r="BG175" t="str">
            <v>O</v>
          </cell>
          <cell r="BH175" t="str">
            <v>P</v>
          </cell>
          <cell r="BI175" t="str">
            <v>THAL ENGG. / BEL</v>
          </cell>
          <cell r="BJ175" t="str">
            <v>=</v>
          </cell>
          <cell r="BK175" t="str">
            <v>THAL ENGG. IS WAITING FOR TTC QUOTATION FOR IMPORTED ITEMS.</v>
          </cell>
          <cell r="BL175">
            <v>0</v>
          </cell>
          <cell r="BM175">
            <v>0</v>
          </cell>
          <cell r="BN175" t="str">
            <v>P</v>
          </cell>
          <cell r="BO175">
            <v>0</v>
          </cell>
          <cell r="BP175" t="str">
            <v>O</v>
          </cell>
        </row>
        <row r="176">
          <cell r="A176">
            <v>162</v>
          </cell>
          <cell r="B176">
            <v>272</v>
          </cell>
          <cell r="C176">
            <v>22</v>
          </cell>
          <cell r="D176">
            <v>160</v>
          </cell>
          <cell r="E176" t="str">
            <v>DDB30</v>
          </cell>
          <cell r="F176" t="str">
            <v>NJ-5G</v>
          </cell>
          <cell r="G176">
            <v>0</v>
          </cell>
          <cell r="H176" t="str">
            <v>8200</v>
          </cell>
          <cell r="I176" t="str">
            <v>02</v>
          </cell>
          <cell r="J176" t="str">
            <v>82115-140N6</v>
          </cell>
          <cell r="K176" t="str">
            <v>WIRE ENGINE ROOM MAIN</v>
          </cell>
          <cell r="L176">
            <v>0</v>
          </cell>
          <cell r="M176">
            <v>0</v>
          </cell>
          <cell r="N176">
            <v>0</v>
          </cell>
          <cell r="O176">
            <v>1</v>
          </cell>
          <cell r="P176">
            <v>1</v>
          </cell>
          <cell r="Q176">
            <v>0</v>
          </cell>
          <cell r="R176">
            <v>2400</v>
          </cell>
          <cell r="S176" t="str">
            <v>BEL</v>
          </cell>
          <cell r="T176" t="str">
            <v>BEL</v>
          </cell>
          <cell r="U176">
            <v>0</v>
          </cell>
          <cell r="V176" t="str">
            <v>THAL ENGG</v>
          </cell>
          <cell r="W176">
            <v>0</v>
          </cell>
          <cell r="X176">
            <v>0</v>
          </cell>
          <cell r="Y176">
            <v>0</v>
          </cell>
          <cell r="Z176">
            <v>0</v>
          </cell>
          <cell r="AA176">
            <v>0</v>
          </cell>
          <cell r="AB176">
            <v>0</v>
          </cell>
          <cell r="AC176" t="str">
            <v>substituted</v>
          </cell>
          <cell r="AD176">
            <v>0</v>
          </cell>
          <cell r="AE176">
            <v>0</v>
          </cell>
          <cell r="AF176">
            <v>0</v>
          </cell>
          <cell r="AG176">
            <v>0</v>
          </cell>
          <cell r="AH176">
            <v>0</v>
          </cell>
          <cell r="AI176">
            <v>2.6141999999999999</v>
          </cell>
          <cell r="AJ176" t="str">
            <v>P1</v>
          </cell>
          <cell r="AK176" t="str">
            <v>82115ー140N4</v>
          </cell>
          <cell r="AL176" t="str">
            <v>160参考</v>
          </cell>
          <cell r="AM176" t="str">
            <v>160参考</v>
          </cell>
          <cell r="AN176" t="str">
            <v>160参考</v>
          </cell>
          <cell r="AO176" t="str">
            <v>160参考</v>
          </cell>
          <cell r="AP176" t="str">
            <v>160参考</v>
          </cell>
          <cell r="AQ176" t="str">
            <v>160参考</v>
          </cell>
          <cell r="AR176" t="str">
            <v>160参考</v>
          </cell>
          <cell r="AS176" t="str">
            <v>160参考</v>
          </cell>
          <cell r="AT176" t="str">
            <v>&lt;&lt;&lt;</v>
          </cell>
          <cell r="AU176" t="str">
            <v>&lt;&lt;&lt;</v>
          </cell>
          <cell r="AV176" t="str">
            <v>&lt;&lt;&lt;</v>
          </cell>
          <cell r="AW176" t="str">
            <v>&lt;&lt;&lt;</v>
          </cell>
          <cell r="AX176" t="str">
            <v>&lt;&lt;&lt;</v>
          </cell>
          <cell r="AY176" t="str">
            <v>&lt;&lt;&lt;</v>
          </cell>
          <cell r="AZ176" t="str">
            <v>&lt;&lt;&lt;</v>
          </cell>
          <cell r="BA176" t="str">
            <v>O</v>
          </cell>
          <cell r="BB176" t="str">
            <v>P</v>
          </cell>
          <cell r="BC176" t="str">
            <v>[PENDING]</v>
          </cell>
          <cell r="BD176" t="str">
            <v>=</v>
          </cell>
          <cell r="BE176">
            <v>0</v>
          </cell>
          <cell r="BF176">
            <v>0</v>
          </cell>
          <cell r="BG176" t="str">
            <v>O</v>
          </cell>
          <cell r="BH176" t="str">
            <v>P</v>
          </cell>
          <cell r="BI176" t="str">
            <v>THAL ENGG. / BEL</v>
          </cell>
          <cell r="BJ176" t="str">
            <v>=</v>
          </cell>
          <cell r="BK176" t="str">
            <v>THAL ENGG. IS WAITING FOR TTC QUOTATION FOR IMPORTED ITEMS.</v>
          </cell>
          <cell r="BL176">
            <v>0</v>
          </cell>
          <cell r="BM176">
            <v>0</v>
          </cell>
          <cell r="BN176" t="str">
            <v>P</v>
          </cell>
          <cell r="BO176">
            <v>0</v>
          </cell>
          <cell r="BP176" t="str">
            <v>O</v>
          </cell>
        </row>
        <row r="177">
          <cell r="A177">
            <v>163</v>
          </cell>
          <cell r="B177">
            <v>273</v>
          </cell>
          <cell r="C177">
            <v>23</v>
          </cell>
          <cell r="D177">
            <v>161</v>
          </cell>
          <cell r="E177" t="str">
            <v>DDB30</v>
          </cell>
          <cell r="F177" t="str">
            <v>NJ-5G</v>
          </cell>
          <cell r="G177">
            <v>0</v>
          </cell>
          <cell r="H177" t="str">
            <v>8200</v>
          </cell>
          <cell r="I177" t="str">
            <v>03</v>
          </cell>
          <cell r="J177" t="str">
            <v>82121-140NG</v>
          </cell>
          <cell r="K177" t="str">
            <v>WIRE ENGINE</v>
          </cell>
          <cell r="L177">
            <v>0</v>
          </cell>
          <cell r="M177">
            <v>1</v>
          </cell>
          <cell r="N177">
            <v>0</v>
          </cell>
          <cell r="O177">
            <v>1</v>
          </cell>
          <cell r="P177">
            <v>0</v>
          </cell>
          <cell r="Q177">
            <v>0</v>
          </cell>
          <cell r="R177">
            <v>2400</v>
          </cell>
          <cell r="S177" t="str">
            <v>BEL</v>
          </cell>
          <cell r="T177" t="str">
            <v>BEL</v>
          </cell>
          <cell r="U177">
            <v>0</v>
          </cell>
          <cell r="V177" t="str">
            <v>THAL ENGG</v>
          </cell>
          <cell r="W177">
            <v>0</v>
          </cell>
          <cell r="X177">
            <v>0</v>
          </cell>
          <cell r="Y177">
            <v>0</v>
          </cell>
          <cell r="Z177">
            <v>0</v>
          </cell>
          <cell r="AA177">
            <v>0</v>
          </cell>
          <cell r="AB177">
            <v>0</v>
          </cell>
          <cell r="AC177" t="str">
            <v>substituted</v>
          </cell>
          <cell r="AD177">
            <v>0</v>
          </cell>
          <cell r="AE177">
            <v>0</v>
          </cell>
          <cell r="AF177">
            <v>0</v>
          </cell>
          <cell r="AG177">
            <v>0</v>
          </cell>
          <cell r="AH177">
            <v>0</v>
          </cell>
          <cell r="AI177" t="str">
            <v>INCL</v>
          </cell>
          <cell r="AJ177" t="str">
            <v>P1</v>
          </cell>
          <cell r="AK177" t="str">
            <v>82121-140N0</v>
          </cell>
          <cell r="AL177" t="str">
            <v>4692.25</v>
          </cell>
          <cell r="AM177" t="str">
            <v>0</v>
          </cell>
          <cell r="AN177">
            <v>9196.81</v>
          </cell>
          <cell r="AO177">
            <v>1.2465180265654647</v>
          </cell>
          <cell r="AP177">
            <v>0</v>
          </cell>
          <cell r="AQ177" t="str">
            <v>AWAITED</v>
          </cell>
          <cell r="AR177" t="str">
            <v>AWAITED</v>
          </cell>
          <cell r="AS177" t="str">
            <v>AWAITED</v>
          </cell>
          <cell r="AT177" t="str">
            <v>&lt;&lt;&lt;</v>
          </cell>
          <cell r="AU177" t="str">
            <v>&lt;&lt;&lt;</v>
          </cell>
          <cell r="AV177" t="str">
            <v>&lt;&lt;&lt;</v>
          </cell>
          <cell r="AW177" t="str">
            <v>&lt;&lt;&lt;</v>
          </cell>
          <cell r="AX177" t="str">
            <v>&lt;&lt;&lt;</v>
          </cell>
          <cell r="AY177" t="str">
            <v>&lt;&lt;&lt;</v>
          </cell>
          <cell r="AZ177" t="str">
            <v>&lt;&lt;&lt;</v>
          </cell>
          <cell r="BA177" t="str">
            <v>O</v>
          </cell>
          <cell r="BB177" t="str">
            <v>P</v>
          </cell>
          <cell r="BC177" t="str">
            <v>[PENDING]</v>
          </cell>
          <cell r="BD177" t="str">
            <v>=</v>
          </cell>
          <cell r="BE177">
            <v>0</v>
          </cell>
          <cell r="BF177">
            <v>0</v>
          </cell>
          <cell r="BG177" t="str">
            <v>O</v>
          </cell>
          <cell r="BH177" t="str">
            <v>P</v>
          </cell>
          <cell r="BI177" t="str">
            <v>THAL ENGG. / BEL</v>
          </cell>
          <cell r="BJ177" t="str">
            <v>=</v>
          </cell>
          <cell r="BK177" t="str">
            <v>THAL ENGG. IS WAITING FOR TTC QUOTATION FOR IMPORTED ITEMS.</v>
          </cell>
          <cell r="BL177">
            <v>0</v>
          </cell>
          <cell r="BM177">
            <v>0</v>
          </cell>
          <cell r="BN177" t="str">
            <v>P</v>
          </cell>
          <cell r="BO177">
            <v>0</v>
          </cell>
          <cell r="BP177" t="str">
            <v>O</v>
          </cell>
        </row>
        <row r="178">
          <cell r="A178">
            <v>164</v>
          </cell>
          <cell r="B178">
            <v>275</v>
          </cell>
          <cell r="C178">
            <v>23</v>
          </cell>
          <cell r="D178">
            <v>162</v>
          </cell>
          <cell r="E178" t="str">
            <v>DDB30</v>
          </cell>
          <cell r="F178" t="str">
            <v>NJ-5G</v>
          </cell>
          <cell r="G178">
            <v>0</v>
          </cell>
          <cell r="H178" t="str">
            <v>8200</v>
          </cell>
          <cell r="I178" t="str">
            <v>03</v>
          </cell>
          <cell r="J178" t="str">
            <v>82121-140NK</v>
          </cell>
          <cell r="K178" t="str">
            <v>WIRE ENGINE</v>
          </cell>
          <cell r="L178">
            <v>0</v>
          </cell>
          <cell r="M178">
            <v>1</v>
          </cell>
          <cell r="N178">
            <v>0</v>
          </cell>
          <cell r="O178">
            <v>1</v>
          </cell>
          <cell r="P178">
            <v>1</v>
          </cell>
          <cell r="Q178">
            <v>0</v>
          </cell>
          <cell r="R178">
            <v>1200</v>
          </cell>
          <cell r="S178" t="str">
            <v>BEL</v>
          </cell>
          <cell r="T178" t="str">
            <v>BEL</v>
          </cell>
          <cell r="U178">
            <v>0</v>
          </cell>
          <cell r="V178" t="str">
            <v>THAL ENGG</v>
          </cell>
          <cell r="W178">
            <v>0</v>
          </cell>
          <cell r="X178" t="str">
            <v>JAWED</v>
          </cell>
          <cell r="Y178">
            <v>0</v>
          </cell>
          <cell r="Z178">
            <v>0</v>
          </cell>
          <cell r="AA178">
            <v>0</v>
          </cell>
          <cell r="AB178">
            <v>0</v>
          </cell>
          <cell r="AC178" t="str">
            <v>substituted</v>
          </cell>
          <cell r="AD178">
            <v>0</v>
          </cell>
          <cell r="AE178">
            <v>0</v>
          </cell>
          <cell r="AF178">
            <v>0</v>
          </cell>
          <cell r="AG178">
            <v>0</v>
          </cell>
          <cell r="AH178">
            <v>0</v>
          </cell>
          <cell r="AI178" t="str">
            <v>INCL</v>
          </cell>
          <cell r="AJ178" t="str">
            <v>P1</v>
          </cell>
          <cell r="AK178" t="str">
            <v>82121-140N0</v>
          </cell>
          <cell r="AL178" t="str">
            <v>161参考</v>
          </cell>
          <cell r="AM178" t="str">
            <v>161参考</v>
          </cell>
          <cell r="AN178" t="str">
            <v>161参考</v>
          </cell>
          <cell r="AO178" t="str">
            <v>161参考</v>
          </cell>
          <cell r="AP178" t="str">
            <v>161参考</v>
          </cell>
          <cell r="AQ178" t="str">
            <v>161参考</v>
          </cell>
          <cell r="AR178" t="str">
            <v>161参考</v>
          </cell>
          <cell r="AS178" t="str">
            <v>161参考</v>
          </cell>
          <cell r="AT178" t="str">
            <v>&lt;&lt;&lt;</v>
          </cell>
          <cell r="AU178" t="str">
            <v>&lt;&lt;&lt;</v>
          </cell>
          <cell r="AV178" t="str">
            <v>&lt;&lt;&lt;</v>
          </cell>
          <cell r="AW178" t="str">
            <v>&lt;&lt;&lt;</v>
          </cell>
          <cell r="AX178">
            <v>0</v>
          </cell>
          <cell r="AY178" t="str">
            <v>NO NEED</v>
          </cell>
          <cell r="AZ178" t="str">
            <v>NO NEED</v>
          </cell>
          <cell r="BA178" t="str">
            <v>O</v>
          </cell>
          <cell r="BB178" t="str">
            <v>P</v>
          </cell>
          <cell r="BC178" t="str">
            <v>[PENDING]</v>
          </cell>
          <cell r="BD178" t="str">
            <v>=</v>
          </cell>
          <cell r="BE178">
            <v>0</v>
          </cell>
          <cell r="BF178">
            <v>0</v>
          </cell>
          <cell r="BG178" t="str">
            <v>O</v>
          </cell>
          <cell r="BH178" t="str">
            <v>O</v>
          </cell>
          <cell r="BI178" t="str">
            <v>K.LUMINARIES</v>
          </cell>
          <cell r="BJ178" t="str">
            <v>NO NEED</v>
          </cell>
          <cell r="BK178">
            <v>0</v>
          </cell>
          <cell r="BL178">
            <v>0</v>
          </cell>
          <cell r="BM178">
            <v>0</v>
          </cell>
          <cell r="BN178" t="str">
            <v>O</v>
          </cell>
          <cell r="BO178">
            <v>0</v>
          </cell>
          <cell r="BP178" t="str">
            <v>O</v>
          </cell>
        </row>
        <row r="179">
          <cell r="A179">
            <v>165</v>
          </cell>
          <cell r="B179">
            <v>274</v>
          </cell>
          <cell r="C179">
            <v>23</v>
          </cell>
          <cell r="D179">
            <v>163</v>
          </cell>
          <cell r="E179" t="str">
            <v>DDB30</v>
          </cell>
          <cell r="F179" t="str">
            <v>NJ-5G</v>
          </cell>
          <cell r="G179">
            <v>0</v>
          </cell>
          <cell r="H179" t="str">
            <v>8200</v>
          </cell>
          <cell r="I179" t="str">
            <v>03</v>
          </cell>
          <cell r="J179" t="str">
            <v>82121-140NL</v>
          </cell>
          <cell r="K179" t="str">
            <v>WIRE ENGINE</v>
          </cell>
          <cell r="L179">
            <v>0</v>
          </cell>
          <cell r="M179">
            <v>1</v>
          </cell>
          <cell r="N179">
            <v>0</v>
          </cell>
          <cell r="O179">
            <v>1</v>
          </cell>
          <cell r="P179">
            <v>1</v>
          </cell>
          <cell r="Q179">
            <v>0</v>
          </cell>
          <cell r="R179">
            <v>1200</v>
          </cell>
          <cell r="S179" t="str">
            <v>BEL</v>
          </cell>
          <cell r="T179" t="str">
            <v>BEL</v>
          </cell>
          <cell r="U179">
            <v>0</v>
          </cell>
          <cell r="V179" t="str">
            <v>THAL ENGG</v>
          </cell>
          <cell r="W179">
            <v>0</v>
          </cell>
          <cell r="X179">
            <v>0</v>
          </cell>
          <cell r="Y179">
            <v>0</v>
          </cell>
          <cell r="Z179">
            <v>0</v>
          </cell>
          <cell r="AA179">
            <v>0</v>
          </cell>
          <cell r="AB179">
            <v>0</v>
          </cell>
          <cell r="AC179" t="str">
            <v>substituted</v>
          </cell>
          <cell r="AD179">
            <v>0</v>
          </cell>
          <cell r="AE179">
            <v>0</v>
          </cell>
          <cell r="AF179">
            <v>0</v>
          </cell>
          <cell r="AG179">
            <v>0</v>
          </cell>
          <cell r="AH179">
            <v>0</v>
          </cell>
          <cell r="AI179" t="str">
            <v>INCL</v>
          </cell>
          <cell r="AJ179" t="str">
            <v>P1</v>
          </cell>
          <cell r="AK179" t="str">
            <v>82121-140N0</v>
          </cell>
          <cell r="AL179" t="str">
            <v>161参考</v>
          </cell>
          <cell r="AM179" t="str">
            <v>161参考</v>
          </cell>
          <cell r="AN179" t="str">
            <v>161参考</v>
          </cell>
          <cell r="AO179" t="str">
            <v>161参考</v>
          </cell>
          <cell r="AP179" t="str">
            <v>161参考</v>
          </cell>
          <cell r="AQ179" t="str">
            <v>161参考</v>
          </cell>
          <cell r="AR179" t="str">
            <v>161参考</v>
          </cell>
          <cell r="AS179" t="str">
            <v>161参考</v>
          </cell>
          <cell r="AT179" t="str">
            <v>&lt;&lt;&lt;</v>
          </cell>
          <cell r="AU179" t="str">
            <v>&lt;&lt;&lt;</v>
          </cell>
          <cell r="AV179" t="str">
            <v>&lt;&lt;&lt;</v>
          </cell>
          <cell r="AW179" t="str">
            <v>&lt;&lt;&lt;</v>
          </cell>
          <cell r="AX179" t="str">
            <v>&lt;&lt;&lt;</v>
          </cell>
          <cell r="AY179" t="str">
            <v>&lt;&lt;&lt;</v>
          </cell>
          <cell r="AZ179" t="str">
            <v>&lt;&lt;&lt;</v>
          </cell>
          <cell r="BA179" t="str">
            <v>O</v>
          </cell>
          <cell r="BB179" t="str">
            <v>P</v>
          </cell>
          <cell r="BC179" t="str">
            <v>[PENDING]</v>
          </cell>
          <cell r="BD179" t="str">
            <v>=</v>
          </cell>
          <cell r="BE179">
            <v>0</v>
          </cell>
          <cell r="BF179">
            <v>0</v>
          </cell>
          <cell r="BG179" t="str">
            <v>O</v>
          </cell>
          <cell r="BH179" t="str">
            <v>P</v>
          </cell>
          <cell r="BI179" t="str">
            <v>THAL ENGG. / BEL</v>
          </cell>
          <cell r="BJ179" t="str">
            <v xml:space="preserve">AFTER VEHICAL SPEC. FINALIZATION TMC WILL SEND DWG. TO IMC.IMC CALL QUOTATION AND BAESD ON QUOT. WILL BE FINALIZE VENDOR </v>
          </cell>
          <cell r="BK179" t="str">
            <v>THAL ENGG. IS WAITING FOR TTC QUOTATION FOR IMPORTED ITEMS.</v>
          </cell>
          <cell r="BL179">
            <v>0</v>
          </cell>
          <cell r="BM179">
            <v>0</v>
          </cell>
          <cell r="BN179" t="str">
            <v>P</v>
          </cell>
          <cell r="BO179">
            <v>0</v>
          </cell>
          <cell r="BP179" t="str">
            <v>O</v>
          </cell>
        </row>
        <row r="180">
          <cell r="A180">
            <v>166</v>
          </cell>
          <cell r="B180">
            <v>289</v>
          </cell>
          <cell r="C180">
            <v>125</v>
          </cell>
          <cell r="D180">
            <v>164</v>
          </cell>
          <cell r="E180" t="str">
            <v>DDB30</v>
          </cell>
          <cell r="F180" t="str">
            <v>NJ-5G</v>
          </cell>
          <cell r="G180">
            <v>0</v>
          </cell>
          <cell r="H180" t="str">
            <v>8200</v>
          </cell>
          <cell r="I180" t="str">
            <v>03</v>
          </cell>
          <cell r="J180" t="str">
            <v>82715-140N0</v>
          </cell>
          <cell r="K180" t="str">
            <v>BKT WIRING HARNESS CLAMP</v>
          </cell>
          <cell r="L180">
            <v>0</v>
          </cell>
          <cell r="M180">
            <v>1</v>
          </cell>
          <cell r="N180">
            <v>0</v>
          </cell>
          <cell r="O180">
            <v>1</v>
          </cell>
          <cell r="P180">
            <v>1</v>
          </cell>
          <cell r="Q180">
            <v>0</v>
          </cell>
          <cell r="R180">
            <v>4800</v>
          </cell>
          <cell r="S180" t="str">
            <v>OMAR JIBRAN</v>
          </cell>
          <cell r="T180" t="str">
            <v>OMAR JIBRAN</v>
          </cell>
          <cell r="U180">
            <v>0</v>
          </cell>
          <cell r="V180" t="str">
            <v>K. LUMINAIRES</v>
          </cell>
          <cell r="W180">
            <v>0</v>
          </cell>
          <cell r="X180" t="str">
            <v>JAWED</v>
          </cell>
          <cell r="Y180">
            <v>0</v>
          </cell>
          <cell r="Z180">
            <v>0</v>
          </cell>
          <cell r="AA180">
            <v>0</v>
          </cell>
          <cell r="AB180">
            <v>0</v>
          </cell>
          <cell r="AC180" t="str">
            <v>cs1=840h</v>
          </cell>
          <cell r="AD180">
            <v>0</v>
          </cell>
          <cell r="AE180">
            <v>0</v>
          </cell>
          <cell r="AF180">
            <v>0</v>
          </cell>
          <cell r="AG180">
            <v>0</v>
          </cell>
          <cell r="AH180">
            <v>0</v>
          </cell>
          <cell r="AI180">
            <v>4.6980000000000001E-2</v>
          </cell>
          <cell r="AJ180" t="str">
            <v>P4-2</v>
          </cell>
          <cell r="AK180" t="str">
            <v>82715-12160</v>
          </cell>
          <cell r="AL180" t="str">
            <v>18.05</v>
          </cell>
          <cell r="AM180" t="str">
            <v>0</v>
          </cell>
          <cell r="AN180">
            <v>35.378</v>
          </cell>
          <cell r="AO180">
            <v>0.64323636363636361</v>
          </cell>
          <cell r="AP180">
            <v>0</v>
          </cell>
          <cell r="AQ180" t="str">
            <v>NO NEED</v>
          </cell>
          <cell r="AR180" t="str">
            <v>NO NEED</v>
          </cell>
          <cell r="AS180" t="str">
            <v>NO NEED</v>
          </cell>
          <cell r="AT180">
            <v>0</v>
          </cell>
          <cell r="AU180" t="str">
            <v>NO NEED</v>
          </cell>
          <cell r="AV180" t="str">
            <v>NO NEED</v>
          </cell>
          <cell r="AW180" t="str">
            <v>NO NEED</v>
          </cell>
          <cell r="AX180">
            <v>0</v>
          </cell>
          <cell r="AY180">
            <v>0</v>
          </cell>
          <cell r="AZ180">
            <v>0</v>
          </cell>
          <cell r="BA180" t="str">
            <v>O</v>
          </cell>
          <cell r="BB180" t="str">
            <v>O</v>
          </cell>
          <cell r="BC180" t="str">
            <v>K.LUMINARIES</v>
          </cell>
          <cell r="BD180" t="str">
            <v>NO NEED</v>
          </cell>
          <cell r="BE180">
            <v>0</v>
          </cell>
          <cell r="BF180">
            <v>0</v>
          </cell>
          <cell r="BG180" t="str">
            <v>O</v>
          </cell>
          <cell r="BH180" t="str">
            <v>O</v>
          </cell>
          <cell r="BI180" t="str">
            <v>MERAJ</v>
          </cell>
          <cell r="BJ180" t="str">
            <v>DWG. AVALIBLE TMC, TMC WILL SEND DWG TO IMC VENDOE MERAJ</v>
          </cell>
          <cell r="BK180">
            <v>0</v>
          </cell>
          <cell r="BL180">
            <v>0</v>
          </cell>
          <cell r="BM180">
            <v>0</v>
          </cell>
          <cell r="BN180" t="str">
            <v>O</v>
          </cell>
          <cell r="BO180">
            <v>0</v>
          </cell>
          <cell r="BP180" t="str">
            <v>O</v>
          </cell>
        </row>
        <row r="181">
          <cell r="A181">
            <v>167</v>
          </cell>
          <cell r="B181">
            <v>276</v>
          </cell>
          <cell r="C181">
            <v>24</v>
          </cell>
          <cell r="D181">
            <v>165</v>
          </cell>
          <cell r="E181" t="str">
            <v>DDB30</v>
          </cell>
          <cell r="F181" t="str">
            <v>NJ-5G</v>
          </cell>
          <cell r="G181">
            <v>0</v>
          </cell>
          <cell r="H181" t="str">
            <v>8200</v>
          </cell>
          <cell r="I181" t="str">
            <v>05</v>
          </cell>
          <cell r="J181" t="str">
            <v>82123-140N1</v>
          </cell>
          <cell r="K181" t="str">
            <v>WIRE ENGINE NO.3</v>
          </cell>
          <cell r="L181">
            <v>0</v>
          </cell>
          <cell r="M181">
            <v>1</v>
          </cell>
          <cell r="N181">
            <v>0</v>
          </cell>
          <cell r="O181">
            <v>1</v>
          </cell>
          <cell r="P181">
            <v>1</v>
          </cell>
          <cell r="Q181">
            <v>0</v>
          </cell>
          <cell r="R181">
            <v>4800</v>
          </cell>
          <cell r="S181" t="str">
            <v>BEL</v>
          </cell>
          <cell r="T181" t="str">
            <v>BEL</v>
          </cell>
          <cell r="U181">
            <v>0</v>
          </cell>
          <cell r="V181" t="str">
            <v>THAL ENGG</v>
          </cell>
          <cell r="W181">
            <v>0</v>
          </cell>
          <cell r="X181">
            <v>0</v>
          </cell>
          <cell r="Y181">
            <v>0</v>
          </cell>
          <cell r="Z181">
            <v>0</v>
          </cell>
          <cell r="AA181">
            <v>0</v>
          </cell>
          <cell r="AB181">
            <v>0</v>
          </cell>
          <cell r="AC181">
            <v>0</v>
          </cell>
          <cell r="AD181">
            <v>0</v>
          </cell>
          <cell r="AE181">
            <v>0</v>
          </cell>
          <cell r="AF181">
            <v>0</v>
          </cell>
          <cell r="AG181">
            <v>0</v>
          </cell>
          <cell r="AH181">
            <v>0</v>
          </cell>
          <cell r="AI181" t="str">
            <v>INCL</v>
          </cell>
          <cell r="AJ181" t="str">
            <v>P1</v>
          </cell>
          <cell r="AK181" t="str">
            <v>82123-140N1</v>
          </cell>
          <cell r="AL181" t="str">
            <v>3206</v>
          </cell>
          <cell r="AM181" t="str">
            <v>0</v>
          </cell>
          <cell r="AN181">
            <v>6283.76</v>
          </cell>
          <cell r="AO181">
            <v>31.736161616161617</v>
          </cell>
          <cell r="AP181">
            <v>3385.7431999999999</v>
          </cell>
          <cell r="AQ181" t="str">
            <v>AWAITED</v>
          </cell>
          <cell r="AR181" t="str">
            <v>AWAITED</v>
          </cell>
          <cell r="AS181" t="str">
            <v>AWAITED</v>
          </cell>
          <cell r="AT181" t="str">
            <v>&lt;&lt;&lt;</v>
          </cell>
          <cell r="AU181" t="str">
            <v>&lt;&lt;&lt;</v>
          </cell>
          <cell r="AV181" t="str">
            <v>&lt;&lt;&lt;</v>
          </cell>
          <cell r="AW181" t="str">
            <v>&lt;&lt;&lt;</v>
          </cell>
          <cell r="AX181" t="str">
            <v>&lt;&lt;&lt;</v>
          </cell>
          <cell r="AY181" t="str">
            <v>&lt;&lt;&lt;</v>
          </cell>
          <cell r="AZ181" t="str">
            <v>&lt;&lt;&lt;</v>
          </cell>
          <cell r="BA181" t="str">
            <v>O</v>
          </cell>
          <cell r="BB181" t="str">
            <v>P</v>
          </cell>
          <cell r="BC181" t="str">
            <v>[PENDING]</v>
          </cell>
          <cell r="BD181" t="str">
            <v xml:space="preserve">AFTER VEHICAL SPEC. FINALIZATION TMC WILL SEND DWG. TO IMC.IMC CALL QUOTATION AND BAESD ON QUOT. WILL BE FINALIZE VENDOR </v>
          </cell>
          <cell r="BE181">
            <v>0</v>
          </cell>
          <cell r="BF181">
            <v>0</v>
          </cell>
          <cell r="BG181" t="str">
            <v>O</v>
          </cell>
          <cell r="BH181" t="str">
            <v>P</v>
          </cell>
          <cell r="BI181" t="str">
            <v>THAL ENGG. / BEL</v>
          </cell>
          <cell r="BJ181" t="str">
            <v xml:space="preserve">AFTER VEHICAL SPEC. FINALIZATION TMC WILL SEND DWG. TO IMC.IMC CALL QUOTATION AND BAESD ON QUOT. WILL BE FINALIZE VENDOR </v>
          </cell>
          <cell r="BK181" t="str">
            <v>THAL ENGG. IS WAITING FOR TTC QUOTATION FOR IMPORTED ITEMS.</v>
          </cell>
          <cell r="BL181">
            <v>0</v>
          </cell>
          <cell r="BM181">
            <v>0</v>
          </cell>
          <cell r="BN181" t="str">
            <v>P</v>
          </cell>
          <cell r="BO181">
            <v>0</v>
          </cell>
          <cell r="BP181" t="str">
            <v>O</v>
          </cell>
        </row>
        <row r="182">
          <cell r="A182">
            <v>168</v>
          </cell>
          <cell r="B182">
            <v>290</v>
          </cell>
          <cell r="C182">
            <v>510</v>
          </cell>
          <cell r="D182">
            <v>166</v>
          </cell>
          <cell r="E182" t="str">
            <v>DDB30</v>
          </cell>
          <cell r="F182" t="str">
            <v>NJ-5G</v>
          </cell>
          <cell r="G182">
            <v>0</v>
          </cell>
          <cell r="H182" t="str">
            <v>8200</v>
          </cell>
          <cell r="I182" t="str">
            <v>05</v>
          </cell>
          <cell r="J182" t="str">
            <v>82821-12290</v>
          </cell>
          <cell r="K182" t="str">
            <v>COVER  CONNECTOR</v>
          </cell>
          <cell r="L182">
            <v>0</v>
          </cell>
          <cell r="M182">
            <v>1</v>
          </cell>
          <cell r="N182">
            <v>0</v>
          </cell>
          <cell r="O182">
            <v>1</v>
          </cell>
          <cell r="P182">
            <v>1</v>
          </cell>
          <cell r="Q182">
            <v>0</v>
          </cell>
          <cell r="R182">
            <v>4800</v>
          </cell>
          <cell r="S182" t="str">
            <v>&lt;NEW&gt;</v>
          </cell>
          <cell r="T182" t="str">
            <v>SPEL</v>
          </cell>
          <cell r="U182">
            <v>0</v>
          </cell>
          <cell r="V182" t="str">
            <v>OMAR JIBRAN</v>
          </cell>
          <cell r="W182">
            <v>0</v>
          </cell>
          <cell r="X182" t="str">
            <v>MERAJ</v>
          </cell>
          <cell r="Y182">
            <v>0</v>
          </cell>
          <cell r="Z182">
            <v>0</v>
          </cell>
          <cell r="AA182">
            <v>0</v>
          </cell>
          <cell r="AB182">
            <v>0</v>
          </cell>
          <cell r="AC182" t="str">
            <v>Drawing is not available</v>
          </cell>
          <cell r="AD182">
            <v>0</v>
          </cell>
          <cell r="AE182">
            <v>0</v>
          </cell>
          <cell r="AF182">
            <v>0</v>
          </cell>
          <cell r="AG182">
            <v>0</v>
          </cell>
          <cell r="AH182">
            <v>0</v>
          </cell>
          <cell r="AI182">
            <v>3.0552958333333331E-2</v>
          </cell>
          <cell r="AJ182" t="str">
            <v>NEW</v>
          </cell>
          <cell r="AK182" t="str">
            <v>82821-12290</v>
          </cell>
          <cell r="AL182" t="str">
            <v>1414.87</v>
          </cell>
          <cell r="AM182" t="str">
            <v>0</v>
          </cell>
          <cell r="AN182">
            <v>0</v>
          </cell>
          <cell r="AO182">
            <v>0</v>
          </cell>
          <cell r="AP182">
            <v>2773.1451999999999</v>
          </cell>
          <cell r="AQ182">
            <v>2.3601235744680849</v>
          </cell>
          <cell r="AR182">
            <v>0</v>
          </cell>
          <cell r="AS182">
            <v>0</v>
          </cell>
          <cell r="AT182" t="str">
            <v>AWAITED</v>
          </cell>
          <cell r="AU182" t="str">
            <v>AWAITED</v>
          </cell>
          <cell r="AV182">
            <v>0</v>
          </cell>
          <cell r="AW182">
            <v>0</v>
          </cell>
          <cell r="AX182" t="str">
            <v>&lt;&lt;&lt;</v>
          </cell>
          <cell r="AY182" t="str">
            <v>&lt;&lt;&lt;</v>
          </cell>
          <cell r="AZ182" t="str">
            <v>&lt;&lt;&lt;</v>
          </cell>
          <cell r="BA182" t="str">
            <v>O</v>
          </cell>
          <cell r="BB182" t="str">
            <v>O</v>
          </cell>
          <cell r="BC182" t="str">
            <v>MERAJ</v>
          </cell>
          <cell r="BD182" t="str">
            <v>DWG. AVALIBLE TMC, TMC WILL SEND DWG TO IMC VENDOE MERAJ</v>
          </cell>
          <cell r="BE182">
            <v>0</v>
          </cell>
          <cell r="BF182">
            <v>0</v>
          </cell>
          <cell r="BG182" t="str">
            <v>O</v>
          </cell>
          <cell r="BH182" t="str">
            <v>P</v>
          </cell>
          <cell r="BI182" t="str">
            <v>THAL ENGG. / BEL</v>
          </cell>
          <cell r="BJ182" t="str">
            <v>=</v>
          </cell>
          <cell r="BK182" t="str">
            <v>THAL ENGG. IS WAITING FOR TTC QUOTATION FOR IMPORTED ITEMS.</v>
          </cell>
          <cell r="BL182">
            <v>0</v>
          </cell>
          <cell r="BM182">
            <v>0</v>
          </cell>
          <cell r="BN182" t="str">
            <v>P</v>
          </cell>
          <cell r="BO182">
            <v>0</v>
          </cell>
          <cell r="BP182" t="str">
            <v>O</v>
          </cell>
        </row>
        <row r="183">
          <cell r="A183">
            <v>169</v>
          </cell>
          <cell r="B183">
            <v>277</v>
          </cell>
          <cell r="C183">
            <v>25</v>
          </cell>
          <cell r="D183">
            <v>167</v>
          </cell>
          <cell r="E183" t="str">
            <v>DDB30</v>
          </cell>
          <cell r="F183" t="str">
            <v>NJ-5G</v>
          </cell>
          <cell r="G183">
            <v>0</v>
          </cell>
          <cell r="H183" t="str">
            <v>8200</v>
          </cell>
          <cell r="I183" t="str">
            <v>10</v>
          </cell>
          <cell r="J183" t="str">
            <v>82146-140N7</v>
          </cell>
          <cell r="K183" t="str">
            <v>WIRE INSTRUMENT PANEL</v>
          </cell>
          <cell r="L183">
            <v>0</v>
          </cell>
          <cell r="M183">
            <v>1</v>
          </cell>
          <cell r="N183">
            <v>0</v>
          </cell>
          <cell r="O183">
            <v>1</v>
          </cell>
          <cell r="P183">
            <v>1</v>
          </cell>
          <cell r="Q183">
            <v>0</v>
          </cell>
          <cell r="R183">
            <v>4800</v>
          </cell>
          <cell r="S183" t="str">
            <v>BEL</v>
          </cell>
          <cell r="T183" t="str">
            <v>BEL</v>
          </cell>
          <cell r="U183">
            <v>0</v>
          </cell>
          <cell r="V183" t="str">
            <v>THAL ENGG</v>
          </cell>
          <cell r="W183">
            <v>0</v>
          </cell>
          <cell r="X183">
            <v>0</v>
          </cell>
          <cell r="Y183">
            <v>0</v>
          </cell>
          <cell r="Z183">
            <v>0</v>
          </cell>
          <cell r="AA183">
            <v>0</v>
          </cell>
          <cell r="AB183">
            <v>0</v>
          </cell>
          <cell r="AC183" t="str">
            <v>substituted</v>
          </cell>
          <cell r="AD183">
            <v>0</v>
          </cell>
          <cell r="AE183">
            <v>0</v>
          </cell>
          <cell r="AF183">
            <v>0</v>
          </cell>
          <cell r="AG183">
            <v>0</v>
          </cell>
          <cell r="AH183">
            <v>0</v>
          </cell>
          <cell r="AI183" t="str">
            <v>INCL</v>
          </cell>
          <cell r="AJ183" t="str">
            <v>P1</v>
          </cell>
          <cell r="AK183" t="str">
            <v>82146-140N7</v>
          </cell>
          <cell r="AL183" t="str">
            <v>1727.42</v>
          </cell>
          <cell r="AM183" t="str">
            <v>0</v>
          </cell>
          <cell r="AN183">
            <v>3385.7431999999999</v>
          </cell>
          <cell r="AO183">
            <v>0.26509107422486688</v>
          </cell>
          <cell r="AP183">
            <v>0</v>
          </cell>
          <cell r="AQ183" t="str">
            <v>AWAITED</v>
          </cell>
          <cell r="AR183" t="str">
            <v>AWAITED</v>
          </cell>
          <cell r="AS183" t="str">
            <v>AWAITED</v>
          </cell>
          <cell r="AT183" t="str">
            <v>&lt;&lt;&lt;</v>
          </cell>
          <cell r="AU183" t="str">
            <v>&lt;&lt;&lt;</v>
          </cell>
          <cell r="AV183" t="str">
            <v>&lt;&lt;&lt;</v>
          </cell>
          <cell r="AW183" t="str">
            <v>&lt;&lt;&lt;</v>
          </cell>
          <cell r="AX183" t="str">
            <v>&lt;&lt;&lt;</v>
          </cell>
          <cell r="AY183" t="str">
            <v>&lt;&lt;&lt;</v>
          </cell>
          <cell r="AZ183" t="str">
            <v>&lt;&lt;&lt;</v>
          </cell>
          <cell r="BA183" t="str">
            <v>O</v>
          </cell>
          <cell r="BB183" t="str">
            <v>P</v>
          </cell>
          <cell r="BC183" t="str">
            <v>[PENDING]</v>
          </cell>
          <cell r="BD183" t="str">
            <v xml:space="preserve">AFTER VEHICAL SPEC. FINALIZATION TMC WILL SEND DWG. TO IMC.IMC CALL QUOTATION AND BAESD ON QUOT. WILL BE FINALIZE VENDOR </v>
          </cell>
          <cell r="BE183">
            <v>0</v>
          </cell>
          <cell r="BF183">
            <v>0</v>
          </cell>
          <cell r="BG183" t="str">
            <v>O</v>
          </cell>
          <cell r="BH183" t="str">
            <v>P</v>
          </cell>
          <cell r="BI183" t="str">
            <v>THAL ENGG. / BEL</v>
          </cell>
          <cell r="BJ183" t="str">
            <v>=</v>
          </cell>
          <cell r="BK183" t="str">
            <v>THAL ENGG. IS WAITING FOR TTC QUOTATION FOR IMPORTED ITEMS.</v>
          </cell>
          <cell r="BL183">
            <v>0</v>
          </cell>
          <cell r="BM183">
            <v>0</v>
          </cell>
          <cell r="BN183" t="str">
            <v>P</v>
          </cell>
          <cell r="BO183">
            <v>0</v>
          </cell>
          <cell r="BP183" t="str">
            <v>O</v>
          </cell>
        </row>
        <row r="184">
          <cell r="A184">
            <v>170</v>
          </cell>
          <cell r="B184">
            <v>278</v>
          </cell>
          <cell r="C184">
            <v>27</v>
          </cell>
          <cell r="D184">
            <v>168</v>
          </cell>
          <cell r="E184" t="str">
            <v>DDB30</v>
          </cell>
          <cell r="F184" t="str">
            <v>NJ-5G</v>
          </cell>
          <cell r="G184">
            <v>0</v>
          </cell>
          <cell r="H184" t="str">
            <v>8200</v>
          </cell>
          <cell r="I184" t="str">
            <v>11</v>
          </cell>
          <cell r="J184" t="str">
            <v>82151-140N0</v>
          </cell>
          <cell r="K184" t="str">
            <v>WIRE FR DOOR RH</v>
          </cell>
          <cell r="L184">
            <v>0</v>
          </cell>
          <cell r="M184">
            <v>1</v>
          </cell>
          <cell r="N184">
            <v>0</v>
          </cell>
          <cell r="O184">
            <v>0</v>
          </cell>
          <cell r="P184">
            <v>0</v>
          </cell>
          <cell r="Q184">
            <v>0</v>
          </cell>
          <cell r="R184">
            <v>2400</v>
          </cell>
          <cell r="S184" t="str">
            <v>BEL</v>
          </cell>
          <cell r="T184" t="str">
            <v>BEL</v>
          </cell>
          <cell r="U184">
            <v>0</v>
          </cell>
          <cell r="V184" t="str">
            <v>THAL ENGG</v>
          </cell>
          <cell r="W184">
            <v>0</v>
          </cell>
          <cell r="X184">
            <v>0</v>
          </cell>
          <cell r="Y184">
            <v>0</v>
          </cell>
          <cell r="Z184">
            <v>0</v>
          </cell>
          <cell r="AA184">
            <v>0</v>
          </cell>
          <cell r="AB184">
            <v>0</v>
          </cell>
          <cell r="AC184">
            <v>0</v>
          </cell>
          <cell r="AD184">
            <v>0</v>
          </cell>
          <cell r="AE184">
            <v>0</v>
          </cell>
          <cell r="AF184">
            <v>0</v>
          </cell>
          <cell r="AG184">
            <v>0</v>
          </cell>
          <cell r="AH184">
            <v>0</v>
          </cell>
          <cell r="AI184" t="str">
            <v>INCL</v>
          </cell>
          <cell r="AJ184" t="str">
            <v>P1</v>
          </cell>
          <cell r="AK184" t="str">
            <v>82151-140NG</v>
          </cell>
          <cell r="AL184" t="str">
            <v>1414.87</v>
          </cell>
          <cell r="AM184" t="str">
            <v>0</v>
          </cell>
          <cell r="AN184">
            <v>2773.1451999999999</v>
          </cell>
          <cell r="AO184">
            <v>2.3601235744680849</v>
          </cell>
          <cell r="AP184">
            <v>844.76</v>
          </cell>
          <cell r="AQ184" t="str">
            <v>AWAITED</v>
          </cell>
          <cell r="AR184" t="str">
            <v>AWAITED</v>
          </cell>
          <cell r="AS184" t="str">
            <v>AWAITED</v>
          </cell>
          <cell r="AT184" t="str">
            <v>&lt;&lt;&lt;</v>
          </cell>
          <cell r="AU184" t="str">
            <v>&lt;&lt;&lt;</v>
          </cell>
          <cell r="AV184" t="str">
            <v>&lt;&lt;&lt;</v>
          </cell>
          <cell r="AW184" t="str">
            <v>&lt;&lt;&lt;</v>
          </cell>
          <cell r="AX184" t="str">
            <v>&lt;&lt;&lt;</v>
          </cell>
          <cell r="AY184" t="str">
            <v>&lt;&lt;&lt;</v>
          </cell>
          <cell r="AZ184" t="str">
            <v>&lt;&lt;&lt;</v>
          </cell>
          <cell r="BA184" t="str">
            <v>O</v>
          </cell>
          <cell r="BB184" t="str">
            <v>P</v>
          </cell>
          <cell r="BC184" t="str">
            <v>[PENDING]</v>
          </cell>
          <cell r="BD184" t="str">
            <v>=</v>
          </cell>
          <cell r="BE184">
            <v>0</v>
          </cell>
          <cell r="BF184">
            <v>0</v>
          </cell>
          <cell r="BG184" t="str">
            <v>O</v>
          </cell>
          <cell r="BH184" t="str">
            <v>P</v>
          </cell>
          <cell r="BI184" t="str">
            <v>THAL ENGG. / BEL</v>
          </cell>
          <cell r="BJ184" t="str">
            <v>=</v>
          </cell>
          <cell r="BK184" t="str">
            <v>THAL ENGG. IS WAITING FOR TTC QUOTATION FOR IMPORTED ITEMS.</v>
          </cell>
          <cell r="BL184">
            <v>0</v>
          </cell>
          <cell r="BM184">
            <v>0</v>
          </cell>
          <cell r="BN184" t="str">
            <v>P</v>
          </cell>
          <cell r="BO184">
            <v>0</v>
          </cell>
          <cell r="BP184" t="str">
            <v>O</v>
          </cell>
        </row>
        <row r="185">
          <cell r="A185">
            <v>171</v>
          </cell>
          <cell r="B185">
            <v>279</v>
          </cell>
          <cell r="C185">
            <v>27</v>
          </cell>
          <cell r="D185">
            <v>169</v>
          </cell>
          <cell r="E185" t="str">
            <v>DDB30</v>
          </cell>
          <cell r="F185" t="str">
            <v>NJ-5G</v>
          </cell>
          <cell r="G185">
            <v>0</v>
          </cell>
          <cell r="H185" t="str">
            <v>8200</v>
          </cell>
          <cell r="I185" t="str">
            <v>11</v>
          </cell>
          <cell r="J185" t="str">
            <v>82151-140N2</v>
          </cell>
          <cell r="K185" t="str">
            <v>WIRE FR DOOR RH</v>
          </cell>
          <cell r="L185">
            <v>0</v>
          </cell>
          <cell r="M185">
            <v>0</v>
          </cell>
          <cell r="N185">
            <v>0</v>
          </cell>
          <cell r="O185">
            <v>1</v>
          </cell>
          <cell r="P185">
            <v>1</v>
          </cell>
          <cell r="Q185">
            <v>0</v>
          </cell>
          <cell r="R185">
            <v>2400</v>
          </cell>
          <cell r="S185" t="str">
            <v>BEL</v>
          </cell>
          <cell r="T185" t="str">
            <v>BEL</v>
          </cell>
          <cell r="U185">
            <v>0</v>
          </cell>
          <cell r="V185" t="str">
            <v>THAL ENGG</v>
          </cell>
          <cell r="W185">
            <v>0</v>
          </cell>
          <cell r="X185">
            <v>0</v>
          </cell>
          <cell r="Y185">
            <v>0</v>
          </cell>
          <cell r="Z185">
            <v>0</v>
          </cell>
          <cell r="AA185">
            <v>0</v>
          </cell>
          <cell r="AB185">
            <v>0</v>
          </cell>
          <cell r="AC185" t="str">
            <v>substituted</v>
          </cell>
          <cell r="AD185">
            <v>0</v>
          </cell>
          <cell r="AE185">
            <v>0</v>
          </cell>
          <cell r="AF185">
            <v>0</v>
          </cell>
          <cell r="AG185">
            <v>0</v>
          </cell>
          <cell r="AH185">
            <v>0</v>
          </cell>
          <cell r="AI185" t="str">
            <v>INCL</v>
          </cell>
          <cell r="AJ185" t="str">
            <v>P1</v>
          </cell>
          <cell r="AK185" t="str">
            <v>82151-140NG</v>
          </cell>
          <cell r="AL185" t="str">
            <v>168参考</v>
          </cell>
          <cell r="AM185" t="str">
            <v>168参考</v>
          </cell>
          <cell r="AN185" t="str">
            <v>168参考</v>
          </cell>
          <cell r="AO185" t="str">
            <v>168参考</v>
          </cell>
          <cell r="AP185" t="str">
            <v>168参考</v>
          </cell>
          <cell r="AQ185" t="str">
            <v>168参考</v>
          </cell>
          <cell r="AR185" t="str">
            <v>168参考</v>
          </cell>
          <cell r="AS185" t="str">
            <v>168参考</v>
          </cell>
          <cell r="AT185" t="str">
            <v>&lt;&lt;&lt;</v>
          </cell>
          <cell r="AU185" t="str">
            <v>&lt;&lt;&lt;</v>
          </cell>
          <cell r="AV185" t="str">
            <v>&lt;&lt;&lt;</v>
          </cell>
          <cell r="AW185" t="str">
            <v>&lt;&lt;&lt;</v>
          </cell>
          <cell r="AX185" t="str">
            <v>&lt;&lt;&lt;</v>
          </cell>
          <cell r="AY185" t="str">
            <v>&lt;&lt;&lt;</v>
          </cell>
          <cell r="AZ185" t="str">
            <v>&lt;&lt;&lt;</v>
          </cell>
          <cell r="BA185" t="str">
            <v>O</v>
          </cell>
          <cell r="BB185" t="str">
            <v>P</v>
          </cell>
          <cell r="BC185" t="str">
            <v>[PENDING]</v>
          </cell>
          <cell r="BD185" t="str">
            <v>=</v>
          </cell>
          <cell r="BE185">
            <v>0</v>
          </cell>
          <cell r="BF185">
            <v>0</v>
          </cell>
          <cell r="BG185" t="str">
            <v>O</v>
          </cell>
          <cell r="BH185" t="str">
            <v>P</v>
          </cell>
          <cell r="BI185" t="str">
            <v>THAL ENGG. / BEL</v>
          </cell>
          <cell r="BJ185" t="str">
            <v>=</v>
          </cell>
          <cell r="BK185" t="str">
            <v>THAL ENGG. IS WAITING FOR TTC QUOTATION FOR IMPORTED ITEMS.</v>
          </cell>
          <cell r="BL185">
            <v>0</v>
          </cell>
          <cell r="BM185">
            <v>0</v>
          </cell>
          <cell r="BN185" t="str">
            <v>P</v>
          </cell>
          <cell r="BO185">
            <v>0</v>
          </cell>
          <cell r="BP185" t="str">
            <v>O</v>
          </cell>
        </row>
        <row r="186">
          <cell r="A186">
            <v>172</v>
          </cell>
          <cell r="B186">
            <v>280</v>
          </cell>
          <cell r="C186">
            <v>28</v>
          </cell>
          <cell r="D186">
            <v>170</v>
          </cell>
          <cell r="E186" t="str">
            <v>DDB30</v>
          </cell>
          <cell r="F186" t="str">
            <v>NJ-5G</v>
          </cell>
          <cell r="G186">
            <v>0</v>
          </cell>
          <cell r="H186" t="str">
            <v>8200</v>
          </cell>
          <cell r="I186" t="str">
            <v>12</v>
          </cell>
          <cell r="J186" t="str">
            <v>82152-140N0</v>
          </cell>
          <cell r="K186" t="str">
            <v>WIRE FR DOOR LH</v>
          </cell>
          <cell r="L186">
            <v>0</v>
          </cell>
          <cell r="M186">
            <v>1</v>
          </cell>
          <cell r="N186">
            <v>0</v>
          </cell>
          <cell r="O186">
            <v>1</v>
          </cell>
          <cell r="P186">
            <v>1</v>
          </cell>
          <cell r="Q186">
            <v>0</v>
          </cell>
          <cell r="R186">
            <v>2400</v>
          </cell>
          <cell r="S186" t="str">
            <v>BEL</v>
          </cell>
          <cell r="T186" t="str">
            <v>BEL</v>
          </cell>
          <cell r="U186">
            <v>0</v>
          </cell>
          <cell r="V186" t="str">
            <v>THAL ENGG</v>
          </cell>
          <cell r="W186">
            <v>0</v>
          </cell>
          <cell r="X186">
            <v>0</v>
          </cell>
          <cell r="Y186">
            <v>0</v>
          </cell>
          <cell r="Z186">
            <v>0</v>
          </cell>
          <cell r="AA186">
            <v>0</v>
          </cell>
          <cell r="AB186">
            <v>0</v>
          </cell>
          <cell r="AC186">
            <v>0</v>
          </cell>
          <cell r="AD186">
            <v>0</v>
          </cell>
          <cell r="AE186">
            <v>0</v>
          </cell>
          <cell r="AF186">
            <v>0</v>
          </cell>
          <cell r="AG186">
            <v>0</v>
          </cell>
          <cell r="AH186">
            <v>0</v>
          </cell>
          <cell r="AI186" t="str">
            <v>INCL</v>
          </cell>
          <cell r="AJ186" t="str">
            <v>P1</v>
          </cell>
          <cell r="AK186" t="str">
            <v>82152-140NA</v>
          </cell>
          <cell r="AL186" t="str">
            <v>431</v>
          </cell>
          <cell r="AM186" t="str">
            <v>0</v>
          </cell>
          <cell r="AN186">
            <v>844.76</v>
          </cell>
          <cell r="AO186">
            <v>1.2459587020648968</v>
          </cell>
          <cell r="AP186">
            <v>599.27</v>
          </cell>
          <cell r="AQ186" t="str">
            <v>AWAITED</v>
          </cell>
          <cell r="AR186" t="e">
            <v>#VALUE!</v>
          </cell>
          <cell r="AS186" t="e">
            <v>#VALUE!</v>
          </cell>
          <cell r="AT186" t="str">
            <v>&lt;&lt;&lt;</v>
          </cell>
          <cell r="AU186" t="str">
            <v>&lt;&lt;&lt;</v>
          </cell>
          <cell r="AV186" t="str">
            <v>&lt;&lt;&lt;</v>
          </cell>
          <cell r="AW186" t="str">
            <v>&lt;&lt;&lt;</v>
          </cell>
          <cell r="AX186" t="str">
            <v>&lt;&lt;&lt;</v>
          </cell>
          <cell r="AY186" t="str">
            <v>&lt;&lt;&lt;</v>
          </cell>
          <cell r="AZ186" t="str">
            <v>&lt;&lt;&lt;</v>
          </cell>
          <cell r="BA186" t="str">
            <v>O</v>
          </cell>
          <cell r="BB186" t="str">
            <v>P</v>
          </cell>
          <cell r="BC186" t="str">
            <v>[PENDING]</v>
          </cell>
          <cell r="BD186" t="str">
            <v>=</v>
          </cell>
          <cell r="BE186">
            <v>0</v>
          </cell>
          <cell r="BF186">
            <v>0</v>
          </cell>
          <cell r="BG186" t="str">
            <v>O</v>
          </cell>
          <cell r="BH186" t="str">
            <v>P</v>
          </cell>
          <cell r="BI186" t="str">
            <v>THAL ENGG. / BEL</v>
          </cell>
          <cell r="BJ186" t="str">
            <v>=</v>
          </cell>
          <cell r="BK186" t="str">
            <v>THAL ENGG. IS WAITING FOR TTC QUOTATION FOR IMPORTED ITEMS.</v>
          </cell>
          <cell r="BL186">
            <v>0</v>
          </cell>
          <cell r="BM186">
            <v>0</v>
          </cell>
          <cell r="BN186" t="str">
            <v>P</v>
          </cell>
          <cell r="BO186">
            <v>0</v>
          </cell>
          <cell r="BP186" t="str">
            <v>O</v>
          </cell>
        </row>
        <row r="187">
          <cell r="A187">
            <v>173</v>
          </cell>
          <cell r="B187">
            <v>281</v>
          </cell>
          <cell r="C187">
            <v>28</v>
          </cell>
          <cell r="D187">
            <v>171</v>
          </cell>
          <cell r="E187" t="str">
            <v>DDB30</v>
          </cell>
          <cell r="F187" t="str">
            <v>NJ-5G</v>
          </cell>
          <cell r="G187">
            <v>0</v>
          </cell>
          <cell r="H187" t="str">
            <v>8200</v>
          </cell>
          <cell r="I187" t="str">
            <v>12</v>
          </cell>
          <cell r="J187" t="str">
            <v>82152-140N2</v>
          </cell>
          <cell r="K187" t="str">
            <v>WIRE FR DOOR LH</v>
          </cell>
          <cell r="L187">
            <v>0</v>
          </cell>
          <cell r="M187">
            <v>1</v>
          </cell>
          <cell r="N187">
            <v>0</v>
          </cell>
          <cell r="O187">
            <v>1</v>
          </cell>
          <cell r="P187">
            <v>1</v>
          </cell>
          <cell r="Q187">
            <v>0</v>
          </cell>
          <cell r="R187">
            <v>2400</v>
          </cell>
          <cell r="S187" t="str">
            <v>BEL</v>
          </cell>
          <cell r="T187" t="str">
            <v>BEL</v>
          </cell>
          <cell r="U187">
            <v>0</v>
          </cell>
          <cell r="V187" t="str">
            <v>THAL ENGG</v>
          </cell>
          <cell r="W187">
            <v>0</v>
          </cell>
          <cell r="X187">
            <v>0</v>
          </cell>
          <cell r="Y187">
            <v>0</v>
          </cell>
          <cell r="Z187">
            <v>0</v>
          </cell>
          <cell r="AA187">
            <v>0</v>
          </cell>
          <cell r="AB187">
            <v>0</v>
          </cell>
          <cell r="AC187" t="str">
            <v>substituted</v>
          </cell>
          <cell r="AD187">
            <v>0</v>
          </cell>
          <cell r="AE187">
            <v>0</v>
          </cell>
          <cell r="AF187">
            <v>0</v>
          </cell>
          <cell r="AG187">
            <v>0</v>
          </cell>
          <cell r="AH187">
            <v>0</v>
          </cell>
          <cell r="AI187" t="str">
            <v>INCL</v>
          </cell>
          <cell r="AJ187" t="str">
            <v>P1</v>
          </cell>
          <cell r="AK187" t="str">
            <v>82152-140NA</v>
          </cell>
          <cell r="AL187" t="str">
            <v>170参考</v>
          </cell>
          <cell r="AM187" t="str">
            <v>170参考</v>
          </cell>
          <cell r="AN187" t="str">
            <v>170参考</v>
          </cell>
          <cell r="AO187" t="str">
            <v>170参考</v>
          </cell>
          <cell r="AP187" t="str">
            <v>170参考</v>
          </cell>
          <cell r="AQ187" t="str">
            <v>170参考</v>
          </cell>
          <cell r="AR187" t="str">
            <v>170参考</v>
          </cell>
          <cell r="AS187" t="str">
            <v>170参考</v>
          </cell>
          <cell r="AT187" t="str">
            <v>&lt;&lt;&lt;</v>
          </cell>
          <cell r="AU187" t="str">
            <v>&lt;&lt;&lt;</v>
          </cell>
          <cell r="AV187" t="str">
            <v>&lt;&lt;&lt;</v>
          </cell>
          <cell r="AW187" t="str">
            <v>&lt;&lt;&lt;</v>
          </cell>
          <cell r="AX187" t="str">
            <v>&lt;&lt;&lt;</v>
          </cell>
          <cell r="AY187" t="str">
            <v>&lt;&lt;&lt;</v>
          </cell>
          <cell r="AZ187" t="str">
            <v>&lt;&lt;&lt;</v>
          </cell>
          <cell r="BA187" t="str">
            <v>O</v>
          </cell>
          <cell r="BB187" t="str">
            <v>P</v>
          </cell>
          <cell r="BC187" t="str">
            <v>[PENDING]</v>
          </cell>
          <cell r="BD187" t="str">
            <v>=</v>
          </cell>
          <cell r="BE187">
            <v>0</v>
          </cell>
          <cell r="BF187">
            <v>0</v>
          </cell>
          <cell r="BG187" t="str">
            <v>O</v>
          </cell>
          <cell r="BH187" t="str">
            <v>P</v>
          </cell>
          <cell r="BI187" t="str">
            <v>THAL ENGG. / BEL</v>
          </cell>
          <cell r="BJ187" t="str">
            <v>=</v>
          </cell>
          <cell r="BK187" t="str">
            <v>THAL ENGG. IS WAITING FOR TTC QUOTATION FOR IMPORTED ITEMS.</v>
          </cell>
          <cell r="BL187">
            <v>0</v>
          </cell>
          <cell r="BM187">
            <v>0</v>
          </cell>
          <cell r="BN187" t="str">
            <v>P</v>
          </cell>
          <cell r="BO187">
            <v>0</v>
          </cell>
          <cell r="BP187" t="str">
            <v>O</v>
          </cell>
        </row>
        <row r="188">
          <cell r="A188">
            <v>174</v>
          </cell>
          <cell r="B188">
            <v>282</v>
          </cell>
          <cell r="C188">
            <v>231</v>
          </cell>
          <cell r="D188">
            <v>172</v>
          </cell>
          <cell r="E188" t="str">
            <v>DDB30</v>
          </cell>
          <cell r="F188" t="str">
            <v>NJ-5G</v>
          </cell>
          <cell r="G188">
            <v>0</v>
          </cell>
          <cell r="H188" t="str">
            <v>8200</v>
          </cell>
          <cell r="I188" t="str">
            <v>13</v>
          </cell>
          <cell r="J188" t="str">
            <v>82153-140N6</v>
          </cell>
          <cell r="K188" t="str">
            <v>WIRE RR DOOR,No.1</v>
          </cell>
          <cell r="L188">
            <v>0</v>
          </cell>
          <cell r="M188">
            <v>1</v>
          </cell>
          <cell r="N188">
            <v>0</v>
          </cell>
          <cell r="O188">
            <v>1</v>
          </cell>
          <cell r="P188">
            <v>1</v>
          </cell>
          <cell r="Q188">
            <v>0</v>
          </cell>
          <cell r="R188">
            <v>4800</v>
          </cell>
          <cell r="S188" t="str">
            <v>BEL</v>
          </cell>
          <cell r="T188" t="str">
            <v>BEL</v>
          </cell>
          <cell r="U188">
            <v>0</v>
          </cell>
          <cell r="V188" t="str">
            <v>THAL ENGG</v>
          </cell>
          <cell r="W188">
            <v>0</v>
          </cell>
          <cell r="X188">
            <v>0</v>
          </cell>
          <cell r="Y188">
            <v>0</v>
          </cell>
          <cell r="Z188">
            <v>0</v>
          </cell>
          <cell r="AA188">
            <v>0</v>
          </cell>
          <cell r="AB188">
            <v>0</v>
          </cell>
          <cell r="AC188">
            <v>0</v>
          </cell>
          <cell r="AD188">
            <v>0</v>
          </cell>
          <cell r="AE188">
            <v>0</v>
          </cell>
          <cell r="AF188">
            <v>0</v>
          </cell>
          <cell r="AG188">
            <v>0</v>
          </cell>
          <cell r="AH188">
            <v>0</v>
          </cell>
          <cell r="AI188" t="str">
            <v>INCL</v>
          </cell>
          <cell r="AJ188" t="str">
            <v>P6-2</v>
          </cell>
          <cell r="AK188" t="str">
            <v>82153-140N6</v>
          </cell>
          <cell r="AL188" t="str">
            <v>305.75</v>
          </cell>
          <cell r="AM188" t="str">
            <v>0</v>
          </cell>
          <cell r="AN188">
            <v>599.27</v>
          </cell>
          <cell r="AO188">
            <v>1.4268333333333334</v>
          </cell>
          <cell r="AP188">
            <v>521.34040000000005</v>
          </cell>
          <cell r="AQ188" t="str">
            <v>AWAITED</v>
          </cell>
          <cell r="AR188" t="str">
            <v>AWAITED</v>
          </cell>
          <cell r="AS188" t="str">
            <v>AWAITED</v>
          </cell>
          <cell r="AT188" t="str">
            <v>&lt;&lt;&lt;</v>
          </cell>
          <cell r="AU188" t="str">
            <v>&lt;&lt;&lt;</v>
          </cell>
          <cell r="AV188" t="str">
            <v>&lt;&lt;&lt;</v>
          </cell>
          <cell r="AW188" t="str">
            <v>&lt;&lt;&lt;</v>
          </cell>
          <cell r="AX188" t="str">
            <v>&lt;&lt;&lt;</v>
          </cell>
          <cell r="AY188" t="str">
            <v>&lt;&lt;&lt;</v>
          </cell>
          <cell r="AZ188" t="str">
            <v>&lt;&lt;&lt;</v>
          </cell>
          <cell r="BA188" t="str">
            <v>O</v>
          </cell>
          <cell r="BB188" t="str">
            <v>P</v>
          </cell>
          <cell r="BC188" t="str">
            <v>[PENDING]</v>
          </cell>
          <cell r="BD188" t="str">
            <v>=</v>
          </cell>
          <cell r="BE188">
            <v>0</v>
          </cell>
          <cell r="BF188">
            <v>0</v>
          </cell>
          <cell r="BG188" t="str">
            <v>O</v>
          </cell>
          <cell r="BH188" t="str">
            <v>P</v>
          </cell>
          <cell r="BI188" t="str">
            <v>THAL ENGG. / BEL</v>
          </cell>
          <cell r="BJ188" t="str">
            <v>=</v>
          </cell>
          <cell r="BK188" t="str">
            <v>THAL ENGG. IS WAITING FOR TTC QUOTATION FOR IMPORTED ITEMS.</v>
          </cell>
          <cell r="BL188">
            <v>0</v>
          </cell>
          <cell r="BM188">
            <v>0</v>
          </cell>
          <cell r="BN188" t="str">
            <v>P</v>
          </cell>
          <cell r="BO188">
            <v>0</v>
          </cell>
          <cell r="BP188" t="str">
            <v>O</v>
          </cell>
        </row>
        <row r="189">
          <cell r="A189">
            <v>175</v>
          </cell>
          <cell r="B189">
            <v>283</v>
          </cell>
          <cell r="C189">
            <v>232</v>
          </cell>
          <cell r="D189">
            <v>173</v>
          </cell>
          <cell r="E189" t="str">
            <v>DDB30</v>
          </cell>
          <cell r="F189" t="str">
            <v>NJ-5G</v>
          </cell>
          <cell r="G189">
            <v>0</v>
          </cell>
          <cell r="H189" t="str">
            <v>8200</v>
          </cell>
          <cell r="I189" t="str">
            <v>14</v>
          </cell>
          <cell r="J189" t="str">
            <v>82153-140N3</v>
          </cell>
          <cell r="K189" t="str">
            <v>WIRE RR DOOR,No.2</v>
          </cell>
          <cell r="L189">
            <v>0</v>
          </cell>
          <cell r="M189">
            <v>1</v>
          </cell>
          <cell r="N189">
            <v>0</v>
          </cell>
          <cell r="O189">
            <v>1</v>
          </cell>
          <cell r="P189">
            <v>1</v>
          </cell>
          <cell r="Q189">
            <v>0</v>
          </cell>
          <cell r="R189">
            <v>4800</v>
          </cell>
          <cell r="S189" t="str">
            <v>BEL</v>
          </cell>
          <cell r="T189" t="str">
            <v>BEL</v>
          </cell>
          <cell r="U189">
            <v>0</v>
          </cell>
          <cell r="V189" t="str">
            <v>THAL ENGG</v>
          </cell>
          <cell r="W189">
            <v>0</v>
          </cell>
          <cell r="X189">
            <v>0</v>
          </cell>
          <cell r="Y189">
            <v>0</v>
          </cell>
          <cell r="Z189">
            <v>0</v>
          </cell>
          <cell r="AA189">
            <v>0</v>
          </cell>
          <cell r="AB189">
            <v>0</v>
          </cell>
          <cell r="AC189">
            <v>0</v>
          </cell>
          <cell r="AD189">
            <v>0</v>
          </cell>
          <cell r="AE189">
            <v>0</v>
          </cell>
          <cell r="AF189">
            <v>0</v>
          </cell>
          <cell r="AG189">
            <v>0</v>
          </cell>
          <cell r="AH189">
            <v>0</v>
          </cell>
          <cell r="AI189" t="str">
            <v>INCL</v>
          </cell>
          <cell r="AJ189" t="str">
            <v>P6-2</v>
          </cell>
          <cell r="AK189" t="str">
            <v>82154-140N3</v>
          </cell>
          <cell r="AL189" t="str">
            <v>241.06</v>
          </cell>
          <cell r="AM189" t="str">
            <v>0</v>
          </cell>
          <cell r="AN189">
            <v>472.4776</v>
          </cell>
          <cell r="AO189">
            <v>1.1249466666666668</v>
          </cell>
          <cell r="AP189">
            <v>255.29</v>
          </cell>
          <cell r="AQ189" t="str">
            <v>AWAITED</v>
          </cell>
          <cell r="AR189" t="str">
            <v>AWAITED</v>
          </cell>
          <cell r="AS189" t="str">
            <v>AWAITED</v>
          </cell>
          <cell r="AT189" t="str">
            <v>&lt;&lt;&lt;</v>
          </cell>
          <cell r="AU189" t="str">
            <v>&lt;&lt;&lt;</v>
          </cell>
          <cell r="AV189" t="str">
            <v>&lt;&lt;&lt;</v>
          </cell>
          <cell r="AW189" t="str">
            <v>&lt;&lt;&lt;</v>
          </cell>
          <cell r="AX189" t="str">
            <v>&lt;&lt;&lt;</v>
          </cell>
          <cell r="AY189" t="str">
            <v>&lt;&lt;&lt;</v>
          </cell>
          <cell r="AZ189" t="str">
            <v>&lt;&lt;&lt;</v>
          </cell>
          <cell r="BA189" t="str">
            <v>O</v>
          </cell>
          <cell r="BB189" t="str">
            <v>P</v>
          </cell>
          <cell r="BC189" t="str">
            <v>[PENDING]</v>
          </cell>
          <cell r="BD189" t="str">
            <v>=</v>
          </cell>
          <cell r="BE189">
            <v>0</v>
          </cell>
          <cell r="BF189">
            <v>0</v>
          </cell>
          <cell r="BG189" t="str">
            <v>O</v>
          </cell>
          <cell r="BH189" t="str">
            <v>P</v>
          </cell>
          <cell r="BI189" t="str">
            <v>THAL ENGG. / BEL</v>
          </cell>
          <cell r="BJ189" t="str">
            <v>=</v>
          </cell>
          <cell r="BK189" t="str">
            <v>THAL ENGG. IS WAITING FOR TTC QUOTATION FOR IMPORTED ITEMS.</v>
          </cell>
          <cell r="BL189">
            <v>0</v>
          </cell>
          <cell r="BM189">
            <v>0</v>
          </cell>
          <cell r="BN189" t="str">
            <v>P</v>
          </cell>
          <cell r="BO189">
            <v>0</v>
          </cell>
          <cell r="BP189" t="str">
            <v>O</v>
          </cell>
        </row>
        <row r="190">
          <cell r="A190">
            <v>176</v>
          </cell>
          <cell r="B190">
            <v>284</v>
          </cell>
          <cell r="C190">
            <v>31</v>
          </cell>
          <cell r="D190">
            <v>174</v>
          </cell>
          <cell r="E190" t="str">
            <v>DDB30</v>
          </cell>
          <cell r="F190" t="str">
            <v>NJ-5G</v>
          </cell>
          <cell r="G190">
            <v>0</v>
          </cell>
          <cell r="H190" t="str">
            <v>8200</v>
          </cell>
          <cell r="I190" t="str">
            <v>16</v>
          </cell>
          <cell r="J190" t="str">
            <v>82161-140NA</v>
          </cell>
          <cell r="K190" t="str">
            <v>WIRE FLOOR</v>
          </cell>
          <cell r="L190">
            <v>0</v>
          </cell>
          <cell r="M190">
            <v>1</v>
          </cell>
          <cell r="N190">
            <v>0</v>
          </cell>
          <cell r="O190">
            <v>1</v>
          </cell>
          <cell r="P190">
            <v>1</v>
          </cell>
          <cell r="Q190">
            <v>0</v>
          </cell>
          <cell r="R190">
            <v>4800</v>
          </cell>
          <cell r="S190" t="str">
            <v>BEL</v>
          </cell>
          <cell r="T190" t="str">
            <v>BEL</v>
          </cell>
          <cell r="U190">
            <v>0</v>
          </cell>
          <cell r="V190" t="str">
            <v>THAL ENGG</v>
          </cell>
          <cell r="W190">
            <v>0</v>
          </cell>
          <cell r="X190">
            <v>0</v>
          </cell>
          <cell r="Y190">
            <v>0</v>
          </cell>
          <cell r="Z190">
            <v>0</v>
          </cell>
          <cell r="AA190">
            <v>0</v>
          </cell>
          <cell r="AB190">
            <v>0</v>
          </cell>
          <cell r="AC190" t="str">
            <v>substituted</v>
          </cell>
          <cell r="AD190">
            <v>0</v>
          </cell>
          <cell r="AE190">
            <v>0</v>
          </cell>
          <cell r="AF190">
            <v>0</v>
          </cell>
          <cell r="AG190">
            <v>0</v>
          </cell>
          <cell r="AH190">
            <v>0</v>
          </cell>
          <cell r="AI190" t="str">
            <v>INCL</v>
          </cell>
          <cell r="AJ190" t="str">
            <v>P1</v>
          </cell>
          <cell r="AK190" t="str">
            <v>82161-140NB</v>
          </cell>
          <cell r="AL190" t="str">
            <v>265.99</v>
          </cell>
          <cell r="AM190" t="str">
            <v>0</v>
          </cell>
          <cell r="AN190">
            <v>521.34040000000005</v>
          </cell>
          <cell r="AO190">
            <v>0.1549302823179792</v>
          </cell>
          <cell r="AP190">
            <v>0</v>
          </cell>
          <cell r="AQ190" t="str">
            <v>AWAITED</v>
          </cell>
          <cell r="AR190" t="str">
            <v>AWAITED</v>
          </cell>
          <cell r="AS190" t="str">
            <v>AWAITED</v>
          </cell>
          <cell r="AT190" t="str">
            <v>&lt;&lt;&lt;</v>
          </cell>
          <cell r="AU190" t="str">
            <v>&lt;&lt;&lt;</v>
          </cell>
          <cell r="AV190" t="str">
            <v>&lt;&lt;&lt;</v>
          </cell>
          <cell r="AW190" t="str">
            <v>&lt;&lt;&lt;</v>
          </cell>
          <cell r="AX190" t="str">
            <v>&lt;&lt;&lt;</v>
          </cell>
          <cell r="AY190" t="str">
            <v>&lt;&lt;&lt;</v>
          </cell>
          <cell r="AZ190" t="str">
            <v>&lt;&lt;&lt;</v>
          </cell>
          <cell r="BA190" t="str">
            <v>O</v>
          </cell>
          <cell r="BB190" t="str">
            <v>P</v>
          </cell>
          <cell r="BC190" t="str">
            <v>[PENDING]</v>
          </cell>
          <cell r="BD190" t="str">
            <v>=</v>
          </cell>
          <cell r="BE190">
            <v>0</v>
          </cell>
          <cell r="BF190">
            <v>0</v>
          </cell>
          <cell r="BG190" t="str">
            <v>O</v>
          </cell>
          <cell r="BH190" t="str">
            <v>P</v>
          </cell>
          <cell r="BI190" t="str">
            <v>THAL ENGG. / BEL</v>
          </cell>
          <cell r="BJ190" t="str">
            <v>=</v>
          </cell>
          <cell r="BK190" t="str">
            <v>THAL ENGG. IS WAITING FOR TTC QUOTATION FOR IMPORTED ITEMS.</v>
          </cell>
          <cell r="BL190">
            <v>0</v>
          </cell>
          <cell r="BM190">
            <v>0</v>
          </cell>
          <cell r="BN190" t="str">
            <v>P</v>
          </cell>
          <cell r="BO190">
            <v>0</v>
          </cell>
          <cell r="BP190" t="str">
            <v>O</v>
          </cell>
        </row>
        <row r="191">
          <cell r="A191">
            <v>177</v>
          </cell>
          <cell r="B191">
            <v>285</v>
          </cell>
          <cell r="C191">
            <v>32</v>
          </cell>
          <cell r="D191">
            <v>175</v>
          </cell>
          <cell r="E191" t="str">
            <v>DDB30</v>
          </cell>
          <cell r="F191" t="str">
            <v>NJ-5G</v>
          </cell>
          <cell r="G191">
            <v>0</v>
          </cell>
          <cell r="H191" t="str">
            <v>8200</v>
          </cell>
          <cell r="I191" t="str">
            <v>20</v>
          </cell>
          <cell r="J191" t="str">
            <v>82171-140N1</v>
          </cell>
          <cell r="K191" t="str">
            <v>WIRE ROOF</v>
          </cell>
          <cell r="L191">
            <v>0</v>
          </cell>
          <cell r="M191">
            <v>1</v>
          </cell>
          <cell r="N191">
            <v>0</v>
          </cell>
          <cell r="O191">
            <v>1</v>
          </cell>
          <cell r="P191">
            <v>1</v>
          </cell>
          <cell r="Q191">
            <v>0</v>
          </cell>
          <cell r="R191">
            <v>2400</v>
          </cell>
          <cell r="S191" t="str">
            <v>BEL</v>
          </cell>
          <cell r="T191" t="str">
            <v>BEL</v>
          </cell>
          <cell r="U191">
            <v>0</v>
          </cell>
          <cell r="V191" t="str">
            <v>THAL ENGG</v>
          </cell>
          <cell r="W191">
            <v>0</v>
          </cell>
          <cell r="X191">
            <v>0</v>
          </cell>
          <cell r="Y191">
            <v>0</v>
          </cell>
          <cell r="Z191">
            <v>0</v>
          </cell>
          <cell r="AA191">
            <v>0</v>
          </cell>
          <cell r="AB191">
            <v>0</v>
          </cell>
          <cell r="AC191">
            <v>0</v>
          </cell>
          <cell r="AD191">
            <v>0</v>
          </cell>
          <cell r="AE191">
            <v>0</v>
          </cell>
          <cell r="AF191">
            <v>0</v>
          </cell>
          <cell r="AG191">
            <v>0</v>
          </cell>
          <cell r="AH191">
            <v>0</v>
          </cell>
          <cell r="AI191" t="str">
            <v>INCL</v>
          </cell>
          <cell r="AJ191" t="str">
            <v>P1</v>
          </cell>
          <cell r="AK191" t="str">
            <v>82171-140N4</v>
          </cell>
          <cell r="AL191" t="str">
            <v>130.25</v>
          </cell>
          <cell r="AM191" t="str">
            <v>0</v>
          </cell>
          <cell r="AN191">
            <v>255.29</v>
          </cell>
          <cell r="AO191">
            <v>1.3025</v>
          </cell>
          <cell r="AP191">
            <v>23.696400000000001</v>
          </cell>
          <cell r="AQ191" t="str">
            <v>AWAITED</v>
          </cell>
          <cell r="AR191" t="str">
            <v>AWAITED</v>
          </cell>
          <cell r="AS191" t="str">
            <v>AWAITED</v>
          </cell>
          <cell r="AT191" t="str">
            <v>&lt;&lt;&lt;</v>
          </cell>
          <cell r="AU191" t="str">
            <v>&lt;&lt;&lt;</v>
          </cell>
          <cell r="AV191" t="str">
            <v>&lt;&lt;&lt;</v>
          </cell>
          <cell r="AW191" t="str">
            <v>&lt;&lt;&lt;</v>
          </cell>
          <cell r="AX191" t="str">
            <v>&lt;&lt;&lt;</v>
          </cell>
          <cell r="AY191" t="str">
            <v>&lt;&lt;&lt;</v>
          </cell>
          <cell r="AZ191" t="str">
            <v>&lt;&lt;&lt;</v>
          </cell>
          <cell r="BA191" t="str">
            <v>O</v>
          </cell>
          <cell r="BB191" t="str">
            <v>P</v>
          </cell>
          <cell r="BC191" t="str">
            <v>[PENDING]</v>
          </cell>
          <cell r="BD191" t="str">
            <v>=</v>
          </cell>
          <cell r="BE191">
            <v>0</v>
          </cell>
          <cell r="BF191">
            <v>0</v>
          </cell>
          <cell r="BG191" t="str">
            <v>O</v>
          </cell>
          <cell r="BH191" t="str">
            <v>P</v>
          </cell>
          <cell r="BI191" t="str">
            <v>THAL ENGG. / BEL</v>
          </cell>
          <cell r="BJ191" t="str">
            <v>=</v>
          </cell>
          <cell r="BK191" t="str">
            <v>THAL ENGG. IS WAITING FOR TTC QUOTATION FOR IMPORTED ITEMS.</v>
          </cell>
          <cell r="BL191">
            <v>0</v>
          </cell>
          <cell r="BM191">
            <v>0</v>
          </cell>
          <cell r="BN191" t="str">
            <v>P</v>
          </cell>
          <cell r="BO191">
            <v>0</v>
          </cell>
          <cell r="BP191" t="str">
            <v>O</v>
          </cell>
        </row>
        <row r="192">
          <cell r="A192">
            <v>178</v>
          </cell>
          <cell r="B192">
            <v>286</v>
          </cell>
          <cell r="C192">
            <v>32</v>
          </cell>
          <cell r="D192">
            <v>176</v>
          </cell>
          <cell r="E192" t="str">
            <v>DDB30</v>
          </cell>
          <cell r="F192" t="str">
            <v>NJ-5G</v>
          </cell>
          <cell r="G192">
            <v>0</v>
          </cell>
          <cell r="H192" t="str">
            <v>8200</v>
          </cell>
          <cell r="I192" t="str">
            <v>20</v>
          </cell>
          <cell r="J192" t="str">
            <v>82171-140N3</v>
          </cell>
          <cell r="K192" t="str">
            <v>WIRE ROOF</v>
          </cell>
          <cell r="L192">
            <v>0</v>
          </cell>
          <cell r="M192">
            <v>1</v>
          </cell>
          <cell r="N192">
            <v>0</v>
          </cell>
          <cell r="O192">
            <v>1</v>
          </cell>
          <cell r="P192">
            <v>1</v>
          </cell>
          <cell r="Q192">
            <v>0</v>
          </cell>
          <cell r="R192">
            <v>2400</v>
          </cell>
          <cell r="S192" t="str">
            <v>BEL</v>
          </cell>
          <cell r="T192" t="str">
            <v>BEL</v>
          </cell>
          <cell r="U192">
            <v>0</v>
          </cell>
          <cell r="V192" t="str">
            <v>THAL ENGG</v>
          </cell>
          <cell r="W192">
            <v>0</v>
          </cell>
          <cell r="X192" t="str">
            <v>MERAJ</v>
          </cell>
          <cell r="Y192">
            <v>0</v>
          </cell>
          <cell r="Z192">
            <v>0</v>
          </cell>
          <cell r="AA192">
            <v>0</v>
          </cell>
          <cell r="AB192">
            <v>0</v>
          </cell>
          <cell r="AC192" t="str">
            <v>substituted</v>
          </cell>
          <cell r="AD192">
            <v>0</v>
          </cell>
          <cell r="AE192">
            <v>0</v>
          </cell>
          <cell r="AF192">
            <v>0</v>
          </cell>
          <cell r="AG192">
            <v>0</v>
          </cell>
          <cell r="AH192">
            <v>0</v>
          </cell>
          <cell r="AI192" t="str">
            <v>INCL</v>
          </cell>
          <cell r="AJ192" t="str">
            <v>P1</v>
          </cell>
          <cell r="AK192" t="str">
            <v>82171-140N4</v>
          </cell>
          <cell r="AL192" t="str">
            <v>175参考</v>
          </cell>
          <cell r="AM192" t="str">
            <v>175参考</v>
          </cell>
          <cell r="AN192" t="str">
            <v>175参考</v>
          </cell>
          <cell r="AO192" t="str">
            <v>175参考</v>
          </cell>
          <cell r="AP192" t="str">
            <v>175参考</v>
          </cell>
          <cell r="AQ192" t="str">
            <v>175参考</v>
          </cell>
          <cell r="AR192" t="str">
            <v>175参考</v>
          </cell>
          <cell r="AS192" t="str">
            <v>175参考</v>
          </cell>
          <cell r="AT192" t="str">
            <v>&lt;&lt;&lt;</v>
          </cell>
          <cell r="AU192" t="str">
            <v>&lt;&lt;&lt;</v>
          </cell>
          <cell r="AV192" t="str">
            <v>&lt;&lt;&lt;</v>
          </cell>
          <cell r="AW192" t="str">
            <v>&lt;&lt;&lt;</v>
          </cell>
          <cell r="AX192">
            <v>0</v>
          </cell>
          <cell r="AY192" t="str">
            <v>NO NEED</v>
          </cell>
          <cell r="AZ192" t="str">
            <v>NO NEED</v>
          </cell>
          <cell r="BA192" t="str">
            <v>O</v>
          </cell>
          <cell r="BB192" t="str">
            <v>P</v>
          </cell>
          <cell r="BC192" t="str">
            <v>[PENDING]</v>
          </cell>
          <cell r="BD192" t="str">
            <v>=</v>
          </cell>
          <cell r="BE192">
            <v>0</v>
          </cell>
          <cell r="BF192">
            <v>0</v>
          </cell>
          <cell r="BG192" t="str">
            <v>O</v>
          </cell>
          <cell r="BH192" t="str">
            <v>O</v>
          </cell>
          <cell r="BI192" t="str">
            <v>AVT</v>
          </cell>
          <cell r="BJ192" t="str">
            <v>VENDOR AVT LOCALMOULD INGRAVING ON TOP</v>
          </cell>
          <cell r="BK192">
            <v>0</v>
          </cell>
          <cell r="BL192">
            <v>0</v>
          </cell>
          <cell r="BM192">
            <v>0</v>
          </cell>
          <cell r="BN192" t="str">
            <v>O</v>
          </cell>
          <cell r="BO192">
            <v>0</v>
          </cell>
          <cell r="BP192" t="str">
            <v>O</v>
          </cell>
        </row>
        <row r="193">
          <cell r="A193">
            <v>179</v>
          </cell>
          <cell r="B193">
            <v>287</v>
          </cell>
          <cell r="C193">
            <v>33</v>
          </cell>
          <cell r="D193">
            <v>177</v>
          </cell>
          <cell r="E193" t="str">
            <v>DDB30</v>
          </cell>
          <cell r="F193" t="str">
            <v>NJ-5G</v>
          </cell>
          <cell r="G193">
            <v>0</v>
          </cell>
          <cell r="H193" t="str">
            <v>8200</v>
          </cell>
          <cell r="I193" t="str">
            <v>27</v>
          </cell>
          <cell r="J193" t="str">
            <v>82187-140N0</v>
          </cell>
          <cell r="K193" t="str">
            <v>WIRE RR WINDOW NO.2</v>
          </cell>
          <cell r="L193">
            <v>0</v>
          </cell>
          <cell r="M193">
            <v>1</v>
          </cell>
          <cell r="N193" t="str">
            <v>1</v>
          </cell>
          <cell r="O193">
            <v>1</v>
          </cell>
          <cell r="P193">
            <v>1</v>
          </cell>
          <cell r="Q193" t="str">
            <v>1</v>
          </cell>
          <cell r="R193">
            <v>4800</v>
          </cell>
          <cell r="S193" t="str">
            <v>BEL</v>
          </cell>
          <cell r="T193" t="str">
            <v>BEL</v>
          </cell>
          <cell r="U193">
            <v>0</v>
          </cell>
          <cell r="V193" t="str">
            <v>THAL ENGG</v>
          </cell>
          <cell r="W193">
            <v>0</v>
          </cell>
          <cell r="X193">
            <v>0</v>
          </cell>
          <cell r="Y193">
            <v>0</v>
          </cell>
          <cell r="Z193">
            <v>0</v>
          </cell>
          <cell r="AA193" t="str">
            <v>W/O T/O&amp;START S/W</v>
          </cell>
          <cell r="AB193">
            <v>0</v>
          </cell>
          <cell r="AC193">
            <v>0</v>
          </cell>
          <cell r="AD193">
            <v>0</v>
          </cell>
          <cell r="AE193" t="str">
            <v>HAVE SSP</v>
          </cell>
          <cell r="AF193">
            <v>0</v>
          </cell>
          <cell r="AG193">
            <v>0</v>
          </cell>
          <cell r="AH193">
            <v>0</v>
          </cell>
          <cell r="AI193" t="str">
            <v>INCL</v>
          </cell>
          <cell r="AJ193" t="str">
            <v>P1</v>
          </cell>
          <cell r="AK193" t="str">
            <v>82187-140N0</v>
          </cell>
          <cell r="AL193" t="str">
            <v>12.09</v>
          </cell>
          <cell r="AM193" t="str">
            <v>0</v>
          </cell>
          <cell r="AN193">
            <v>23.696400000000001</v>
          </cell>
          <cell r="AO193">
            <v>0.64044324324324331</v>
          </cell>
          <cell r="AP193">
            <v>955.9137777777778</v>
          </cell>
          <cell r="AQ193" t="str">
            <v>AWAITED</v>
          </cell>
          <cell r="AR193" t="str">
            <v>AWAITED</v>
          </cell>
          <cell r="AS193" t="str">
            <v>AWAITED</v>
          </cell>
          <cell r="AT193" t="str">
            <v>&lt;&lt;&lt;</v>
          </cell>
          <cell r="AU193" t="str">
            <v>&lt;&lt;&lt;</v>
          </cell>
          <cell r="AV193" t="str">
            <v>&lt;&lt;&lt;</v>
          </cell>
          <cell r="AW193" t="str">
            <v>&lt;&lt;&lt;</v>
          </cell>
          <cell r="AX193" t="str">
            <v>&lt;&lt;&lt;</v>
          </cell>
          <cell r="AY193" t="str">
            <v>&lt;&lt;&lt;</v>
          </cell>
          <cell r="AZ193" t="str">
            <v>&lt;&lt;&lt;</v>
          </cell>
          <cell r="BA193" t="str">
            <v>O</v>
          </cell>
          <cell r="BB193" t="str">
            <v>P</v>
          </cell>
          <cell r="BC193" t="str">
            <v>[PENDING]</v>
          </cell>
          <cell r="BD193" t="str">
            <v>=</v>
          </cell>
          <cell r="BE193">
            <v>0</v>
          </cell>
          <cell r="BF193">
            <v>0</v>
          </cell>
          <cell r="BG193" t="str">
            <v>O</v>
          </cell>
          <cell r="BH193" t="str">
            <v>O</v>
          </cell>
          <cell r="BI193" t="str">
            <v>BEWL</v>
          </cell>
          <cell r="BJ193" t="str">
            <v>ONE VENDOR FOR PEDAL &amp; SUPPORT TMC EVALUATION AS ASSY VENDOR BEWL</v>
          </cell>
          <cell r="BK193">
            <v>0</v>
          </cell>
          <cell r="BL193">
            <v>5</v>
          </cell>
          <cell r="BM193">
            <v>0</v>
          </cell>
          <cell r="BN193" t="str">
            <v>O</v>
          </cell>
          <cell r="BO193">
            <v>0</v>
          </cell>
          <cell r="BP193" t="str">
            <v>O</v>
          </cell>
        </row>
        <row r="194">
          <cell r="A194">
            <v>180</v>
          </cell>
          <cell r="B194">
            <v>288</v>
          </cell>
          <cell r="C194">
            <v>507</v>
          </cell>
          <cell r="D194">
            <v>178</v>
          </cell>
          <cell r="E194" t="str">
            <v>DDB30</v>
          </cell>
          <cell r="F194" t="str">
            <v>NJ-5G</v>
          </cell>
          <cell r="G194">
            <v>0</v>
          </cell>
          <cell r="H194" t="str">
            <v>8260</v>
          </cell>
          <cell r="I194" t="str">
            <v>01</v>
          </cell>
          <cell r="J194" t="str">
            <v>82662-140N0</v>
          </cell>
          <cell r="K194" t="str">
            <v>COVER JUNCTION BLOCK</v>
          </cell>
          <cell r="L194">
            <v>0</v>
          </cell>
          <cell r="M194">
            <v>1</v>
          </cell>
          <cell r="N194" t="str">
            <v>1</v>
          </cell>
          <cell r="O194">
            <v>1</v>
          </cell>
          <cell r="P194">
            <v>1</v>
          </cell>
          <cell r="Q194" t="str">
            <v>1</v>
          </cell>
          <cell r="R194">
            <v>4800</v>
          </cell>
          <cell r="S194" t="str">
            <v>&lt;NEW&gt;</v>
          </cell>
          <cell r="T194" t="str">
            <v>SPEL</v>
          </cell>
          <cell r="U194">
            <v>0</v>
          </cell>
          <cell r="V194" t="str">
            <v>OMAR JIBRAN</v>
          </cell>
          <cell r="W194">
            <v>0</v>
          </cell>
          <cell r="X194" t="str">
            <v>MERAJ</v>
          </cell>
          <cell r="Y194">
            <v>0</v>
          </cell>
          <cell r="Z194">
            <v>0</v>
          </cell>
          <cell r="AA194">
            <v>0</v>
          </cell>
          <cell r="AB194">
            <v>0</v>
          </cell>
          <cell r="AC194" t="str">
            <v>840H Price</v>
          </cell>
          <cell r="AD194">
            <v>0</v>
          </cell>
          <cell r="AE194">
            <v>0</v>
          </cell>
          <cell r="AF194">
            <v>0</v>
          </cell>
          <cell r="AG194">
            <v>0</v>
          </cell>
          <cell r="AH194">
            <v>0</v>
          </cell>
          <cell r="AI194">
            <v>3.0949749999999998E-2</v>
          </cell>
          <cell r="AJ194" t="str">
            <v>NEW</v>
          </cell>
          <cell r="AK194" t="str">
            <v>82662-12010</v>
          </cell>
          <cell r="AL194" t="str">
            <v>61.02</v>
          </cell>
          <cell r="AM194" t="str">
            <v>0</v>
          </cell>
          <cell r="AN194">
            <v>119.59920000000001</v>
          </cell>
          <cell r="AO194" t="e">
            <v>#DIV/0!</v>
          </cell>
          <cell r="AP194">
            <v>1395.7116444444446</v>
          </cell>
          <cell r="AQ194" t="str">
            <v>NO NEED</v>
          </cell>
          <cell r="AR194" t="str">
            <v>NO NEED</v>
          </cell>
          <cell r="AS194" t="str">
            <v>NO NEED</v>
          </cell>
          <cell r="AT194" t="str">
            <v>&lt;&lt;&lt;</v>
          </cell>
          <cell r="AU194" t="str">
            <v>NO NEED</v>
          </cell>
          <cell r="AV194" t="str">
            <v>NO NEED</v>
          </cell>
          <cell r="AW194" t="str">
            <v>NO NEED</v>
          </cell>
          <cell r="AX194" t="str">
            <v>&lt;&lt;&lt;</v>
          </cell>
          <cell r="AY194" t="str">
            <v>&lt;&lt;&lt;</v>
          </cell>
          <cell r="AZ194" t="str">
            <v>&lt;&lt;&lt;</v>
          </cell>
          <cell r="BA194" t="str">
            <v>O</v>
          </cell>
          <cell r="BB194" t="str">
            <v>O</v>
          </cell>
          <cell r="BC194" t="str">
            <v>AVT</v>
          </cell>
          <cell r="BD194" t="str">
            <v>VENDOR AVT LOCALMOULD INGRAVING ON TOP</v>
          </cell>
          <cell r="BE194">
            <v>0</v>
          </cell>
          <cell r="BF194">
            <v>0</v>
          </cell>
          <cell r="BG194" t="str">
            <v>O</v>
          </cell>
          <cell r="BH194" t="str">
            <v>O</v>
          </cell>
          <cell r="BI194" t="str">
            <v>ALBA</v>
          </cell>
          <cell r="BJ194" t="str">
            <v>FINAL VENDOR ALBA</v>
          </cell>
          <cell r="BK194">
            <v>0</v>
          </cell>
          <cell r="BL194">
            <v>9</v>
          </cell>
          <cell r="BM194">
            <v>0</v>
          </cell>
          <cell r="BN194" t="str">
            <v>O</v>
          </cell>
          <cell r="BO194">
            <v>0</v>
          </cell>
          <cell r="BP194" t="str">
            <v>O</v>
          </cell>
        </row>
        <row r="195">
          <cell r="A195">
            <v>181</v>
          </cell>
          <cell r="B195">
            <v>120</v>
          </cell>
          <cell r="C195">
            <v>71</v>
          </cell>
          <cell r="D195">
            <v>179</v>
          </cell>
          <cell r="E195" t="str">
            <v>DE100</v>
          </cell>
          <cell r="F195" t="str">
            <v>CJ-1G</v>
          </cell>
          <cell r="G195">
            <v>0</v>
          </cell>
          <cell r="H195" t="str">
            <v>3130</v>
          </cell>
          <cell r="I195" t="str">
            <v>01</v>
          </cell>
          <cell r="J195" t="str">
            <v>31380-140N1</v>
          </cell>
          <cell r="K195" t="str">
            <v>SUPPORT ASSY CLUTCH PEDAL</v>
          </cell>
          <cell r="L195">
            <v>0</v>
          </cell>
          <cell r="M195">
            <v>1</v>
          </cell>
          <cell r="N195" t="str">
            <v>1</v>
          </cell>
          <cell r="O195">
            <v>1</v>
          </cell>
          <cell r="P195" t="str">
            <v>5</v>
          </cell>
          <cell r="Q195" t="str">
            <v>1</v>
          </cell>
          <cell r="R195">
            <v>7200</v>
          </cell>
          <cell r="S195" t="str">
            <v>UNITED MECA</v>
          </cell>
          <cell r="T195" t="str">
            <v>UMI</v>
          </cell>
          <cell r="U195">
            <v>0</v>
          </cell>
          <cell r="V195" t="str">
            <v>BEWL</v>
          </cell>
          <cell r="W195">
            <v>0</v>
          </cell>
          <cell r="X195">
            <v>0</v>
          </cell>
          <cell r="Y195">
            <v>0</v>
          </cell>
          <cell r="Z195">
            <v>0</v>
          </cell>
          <cell r="AA195" t="str">
            <v>W/O T/O&amp;START S/W</v>
          </cell>
          <cell r="AB195">
            <v>0</v>
          </cell>
          <cell r="AC195" t="str">
            <v xml:space="preserve">BWL TO QUOT AS PER DRWING AND NEW TOOLING FROM ROH </v>
          </cell>
          <cell r="AD195">
            <v>0</v>
          </cell>
          <cell r="AE195" t="str">
            <v>HAVE SSP</v>
          </cell>
          <cell r="AF195">
            <v>0</v>
          </cell>
          <cell r="AG195">
            <v>0</v>
          </cell>
          <cell r="AH195">
            <v>0</v>
          </cell>
          <cell r="AI195">
            <v>6.4449999999999993E-2</v>
          </cell>
          <cell r="AJ195" t="str">
            <v>P3-2</v>
          </cell>
          <cell r="AK195" t="str">
            <v>31380-140N1</v>
          </cell>
          <cell r="AL195">
            <v>479.6</v>
          </cell>
          <cell r="AM195" t="str">
            <v>365000</v>
          </cell>
          <cell r="AN195">
            <v>949.95211111111121</v>
          </cell>
          <cell r="AO195">
            <v>1.4102614476115072</v>
          </cell>
          <cell r="AP195" t="str">
            <v>152.46</v>
          </cell>
          <cell r="AQ195" t="str">
            <v>275000</v>
          </cell>
          <cell r="AR195">
            <v>306.30771111111113</v>
          </cell>
          <cell r="AS195">
            <v>0.45473235022433361</v>
          </cell>
          <cell r="AT195" t="str">
            <v>&lt;&lt;&lt;</v>
          </cell>
          <cell r="AU195" t="str">
            <v>&lt;&lt;&lt;</v>
          </cell>
          <cell r="AV195" t="str">
            <v>&lt;&lt;&lt;</v>
          </cell>
          <cell r="AW195" t="str">
            <v>&lt;&lt;&lt;</v>
          </cell>
          <cell r="AX195" t="str">
            <v>&lt;&lt;&lt;</v>
          </cell>
          <cell r="AY195" t="str">
            <v>&lt;&lt;&lt;</v>
          </cell>
          <cell r="AZ195" t="str">
            <v>&lt;&lt;&lt;</v>
          </cell>
          <cell r="BA195" t="str">
            <v>O</v>
          </cell>
          <cell r="BB195" t="str">
            <v>O</v>
          </cell>
          <cell r="BC195" t="str">
            <v>BEWL</v>
          </cell>
          <cell r="BD195" t="str">
            <v>ONE VENDOR FOR PEDAL &amp; SUPPORT TMC EVALUATION AS ASSY VENDOR BEWL</v>
          </cell>
          <cell r="BE195">
            <v>0</v>
          </cell>
          <cell r="BF195">
            <v>0</v>
          </cell>
          <cell r="BG195">
            <v>5</v>
          </cell>
          <cell r="BH195" t="str">
            <v>O</v>
          </cell>
          <cell r="BI195" t="str">
            <v>BWL</v>
          </cell>
          <cell r="BJ195" t="str">
            <v>TMCA NOT SATISFIED QUALITY TO BE PRODUCED BY BEL WITH ROH TOOLING. IMC SHOW TMCA CONCERN ON BWL QUOTATION</v>
          </cell>
          <cell r="BK195">
            <v>0</v>
          </cell>
          <cell r="BL195">
            <v>14</v>
          </cell>
          <cell r="BM195">
            <v>0</v>
          </cell>
          <cell r="BN195" t="str">
            <v>O</v>
          </cell>
          <cell r="BO195">
            <v>0</v>
          </cell>
          <cell r="BP195" t="str">
            <v>O</v>
          </cell>
        </row>
        <row r="196">
          <cell r="A196">
            <v>182</v>
          </cell>
          <cell r="B196">
            <v>122</v>
          </cell>
          <cell r="C196">
            <v>95</v>
          </cell>
          <cell r="D196">
            <v>180</v>
          </cell>
          <cell r="E196" t="str">
            <v>DE100</v>
          </cell>
          <cell r="F196" t="str">
            <v>CJ-1G</v>
          </cell>
          <cell r="G196">
            <v>0</v>
          </cell>
          <cell r="H196" t="str">
            <v>3140</v>
          </cell>
          <cell r="I196" t="str">
            <v>01</v>
          </cell>
          <cell r="J196" t="str">
            <v>31481-140N0</v>
          </cell>
          <cell r="K196" t="str">
            <v>TUBE MASTER CYLINDER TO FLEXIBLE HOSE</v>
          </cell>
          <cell r="L196">
            <v>0</v>
          </cell>
          <cell r="M196">
            <v>1</v>
          </cell>
          <cell r="N196" t="str">
            <v>1</v>
          </cell>
          <cell r="O196">
            <v>1</v>
          </cell>
          <cell r="P196" t="str">
            <v>5</v>
          </cell>
          <cell r="Q196" t="str">
            <v>1</v>
          </cell>
          <cell r="R196">
            <v>7200</v>
          </cell>
          <cell r="S196" t="str">
            <v>ALBA ENGG</v>
          </cell>
          <cell r="T196" t="str">
            <v>ALBA ENGG</v>
          </cell>
          <cell r="U196">
            <v>0</v>
          </cell>
          <cell r="V196">
            <v>0</v>
          </cell>
          <cell r="W196">
            <v>0</v>
          </cell>
          <cell r="X196">
            <v>0</v>
          </cell>
          <cell r="Y196">
            <v>0</v>
          </cell>
          <cell r="Z196">
            <v>0</v>
          </cell>
          <cell r="AA196" t="str">
            <v>(TOPY)</v>
          </cell>
          <cell r="AB196">
            <v>0</v>
          </cell>
          <cell r="AC196" t="str">
            <v>Tobe remove this part</v>
          </cell>
          <cell r="AD196">
            <v>0</v>
          </cell>
          <cell r="AE196">
            <v>0</v>
          </cell>
          <cell r="AF196">
            <v>0</v>
          </cell>
          <cell r="AG196">
            <v>0</v>
          </cell>
          <cell r="AH196">
            <v>0</v>
          </cell>
          <cell r="AI196" t="str">
            <v>INCL</v>
          </cell>
          <cell r="AJ196" t="str">
            <v>P4-2</v>
          </cell>
          <cell r="AK196" t="str">
            <v>31481-140N0</v>
          </cell>
          <cell r="AL196" t="str">
            <v>704.82</v>
          </cell>
          <cell r="AM196" t="str">
            <v>327500</v>
          </cell>
          <cell r="AN196">
            <v>1390.3624777777777</v>
          </cell>
          <cell r="AO196">
            <v>14.482942476851852</v>
          </cell>
          <cell r="AP196" t="str">
            <v>&lt;&lt;&lt;</v>
          </cell>
          <cell r="AQ196" t="str">
            <v>&lt;&lt;&lt;</v>
          </cell>
          <cell r="AR196" t="str">
            <v>&lt;&lt;&lt;</v>
          </cell>
          <cell r="AS196" t="str">
            <v>&lt;&lt;&lt;</v>
          </cell>
          <cell r="AT196" t="str">
            <v>&lt;&lt;&lt;</v>
          </cell>
          <cell r="AU196" t="str">
            <v>&lt;&lt;&lt;</v>
          </cell>
          <cell r="AV196" t="str">
            <v>&lt;&lt;&lt;</v>
          </cell>
          <cell r="AW196" t="str">
            <v>&lt;&lt;&lt;</v>
          </cell>
          <cell r="AX196" t="str">
            <v>&lt;&lt;&lt;</v>
          </cell>
          <cell r="AY196" t="str">
            <v>&lt;&lt;&lt;</v>
          </cell>
          <cell r="AZ196" t="str">
            <v>&lt;&lt;&lt;</v>
          </cell>
          <cell r="BA196" t="str">
            <v>O</v>
          </cell>
          <cell r="BB196" t="str">
            <v>O</v>
          </cell>
          <cell r="BC196" t="str">
            <v>ALBA</v>
          </cell>
          <cell r="BD196" t="str">
            <v>FINAL VENDOR ALBA</v>
          </cell>
          <cell r="BE196">
            <v>0</v>
          </cell>
          <cell r="BF196">
            <v>0</v>
          </cell>
          <cell r="BG196">
            <v>9</v>
          </cell>
          <cell r="BH196" t="str">
            <v>O</v>
          </cell>
          <cell r="BI196" t="str">
            <v>BWL</v>
          </cell>
          <cell r="BJ196" t="str">
            <v>=</v>
          </cell>
          <cell r="BK196">
            <v>0</v>
          </cell>
          <cell r="BL196">
            <v>14</v>
          </cell>
          <cell r="BM196">
            <v>0</v>
          </cell>
          <cell r="BN196" t="str">
            <v>O</v>
          </cell>
          <cell r="BO196">
            <v>0</v>
          </cell>
          <cell r="BP196" t="str">
            <v>O</v>
          </cell>
        </row>
        <row r="197">
          <cell r="A197">
            <v>183</v>
          </cell>
          <cell r="B197">
            <v>141</v>
          </cell>
          <cell r="C197">
            <v>408</v>
          </cell>
          <cell r="D197">
            <v>181</v>
          </cell>
          <cell r="E197" t="str">
            <v>DE100</v>
          </cell>
          <cell r="F197" t="str">
            <v>CJ-1G</v>
          </cell>
          <cell r="G197">
            <v>0</v>
          </cell>
          <cell r="H197" t="str">
            <v>4260</v>
          </cell>
          <cell r="I197" t="str">
            <v>01</v>
          </cell>
          <cell r="J197" t="str">
            <v>42611-140N0-A</v>
          </cell>
          <cell r="K197" t="str">
            <v>WHEEL DISC</v>
          </cell>
          <cell r="L197">
            <v>0</v>
          </cell>
          <cell r="M197" t="str">
            <v>5</v>
          </cell>
          <cell r="N197" t="str">
            <v>5</v>
          </cell>
          <cell r="O197" t="str">
            <v>5</v>
          </cell>
          <cell r="P197" t="str">
            <v>5</v>
          </cell>
          <cell r="Q197" t="str">
            <v>5</v>
          </cell>
          <cell r="R197">
            <v>42000</v>
          </cell>
          <cell r="S197" t="str">
            <v>&lt;NEW&gt;</v>
          </cell>
          <cell r="T197" t="str">
            <v>BWL</v>
          </cell>
          <cell r="U197">
            <v>0</v>
          </cell>
          <cell r="V197">
            <v>0</v>
          </cell>
          <cell r="W197">
            <v>0</v>
          </cell>
          <cell r="X197">
            <v>0</v>
          </cell>
          <cell r="Y197">
            <v>0</v>
          </cell>
          <cell r="Z197">
            <v>0</v>
          </cell>
          <cell r="AA197" t="str">
            <v>(CMW)</v>
          </cell>
          <cell r="AB197">
            <v>0</v>
          </cell>
          <cell r="AC197" t="str">
            <v xml:space="preserve">BWL TO QUOT AS PER DRWING AND NEW TOOLING FROM ROH </v>
          </cell>
          <cell r="AD197">
            <v>0</v>
          </cell>
          <cell r="AE197">
            <v>0</v>
          </cell>
          <cell r="AF197">
            <v>0</v>
          </cell>
          <cell r="AG197">
            <v>0</v>
          </cell>
          <cell r="AH197">
            <v>0</v>
          </cell>
          <cell r="AI197">
            <v>0.58176000000000005</v>
          </cell>
          <cell r="AJ197" t="str">
            <v>NEW</v>
          </cell>
          <cell r="AK197" t="str">
            <v>42611-140N0-A     or1A140</v>
          </cell>
          <cell r="AL197" t="str">
            <v>1150</v>
          </cell>
          <cell r="AM197">
            <v>0</v>
          </cell>
          <cell r="AN197">
            <v>2254</v>
          </cell>
          <cell r="AO197">
            <v>1.6858638743455496</v>
          </cell>
          <cell r="AP197" t="str">
            <v>&lt;&lt;&lt;</v>
          </cell>
          <cell r="AQ197" t="str">
            <v>&lt;&lt;&lt;</v>
          </cell>
          <cell r="AR197" t="str">
            <v>&lt;&lt;&lt;</v>
          </cell>
          <cell r="AS197" t="str">
            <v>&lt;&lt;&lt;</v>
          </cell>
          <cell r="AT197" t="str">
            <v>&lt;&lt;&lt;</v>
          </cell>
          <cell r="AU197" t="str">
            <v>&lt;&lt;&lt;</v>
          </cell>
          <cell r="AV197" t="str">
            <v>&lt;&lt;&lt;</v>
          </cell>
          <cell r="AW197" t="str">
            <v>&lt;&lt;&lt;</v>
          </cell>
          <cell r="AX197" t="str">
            <v>&lt;&lt;&lt;</v>
          </cell>
          <cell r="AY197" t="str">
            <v>&lt;&lt;&lt;</v>
          </cell>
          <cell r="AZ197" t="str">
            <v>&lt;&lt;&lt;</v>
          </cell>
          <cell r="BA197" t="str">
            <v>O</v>
          </cell>
          <cell r="BB197" t="str">
            <v>O</v>
          </cell>
          <cell r="BC197" t="str">
            <v>BWL</v>
          </cell>
          <cell r="BD197" t="str">
            <v>TMCA NOT SATISFIED QUALITY TO BE PRODUCED BY BEL WITH ROH TOOLING. IMC SHOW TMCA CONCERN ON BWL QUOTATION</v>
          </cell>
          <cell r="BE197">
            <v>0</v>
          </cell>
          <cell r="BF197">
            <v>0</v>
          </cell>
          <cell r="BG197">
            <v>14</v>
          </cell>
          <cell r="BH197" t="str">
            <v>O</v>
          </cell>
          <cell r="BI197" t="str">
            <v>GTR</v>
          </cell>
          <cell r="BJ197" t="str">
            <v>FINAL VENDOR GTR</v>
          </cell>
          <cell r="BK197">
            <v>0</v>
          </cell>
          <cell r="BL197">
            <v>0</v>
          </cell>
          <cell r="BM197">
            <v>0</v>
          </cell>
          <cell r="BN197" t="str">
            <v>O</v>
          </cell>
          <cell r="BO197">
            <v>0</v>
          </cell>
          <cell r="BP197" t="str">
            <v>O</v>
          </cell>
        </row>
        <row r="198">
          <cell r="A198">
            <v>184</v>
          </cell>
          <cell r="B198">
            <v>142</v>
          </cell>
          <cell r="C198">
            <v>409</v>
          </cell>
          <cell r="D198">
            <v>182</v>
          </cell>
          <cell r="E198" t="str">
            <v>DE100</v>
          </cell>
          <cell r="F198" t="str">
            <v>CJ-1G</v>
          </cell>
          <cell r="G198">
            <v>0</v>
          </cell>
          <cell r="H198" t="str">
            <v>4260</v>
          </cell>
          <cell r="I198" t="str">
            <v>01</v>
          </cell>
          <cell r="J198" t="str">
            <v>42611-140NA-B</v>
          </cell>
          <cell r="K198" t="str">
            <v>WHEEL DISC</v>
          </cell>
          <cell r="L198">
            <v>0</v>
          </cell>
          <cell r="M198" t="str">
            <v>5</v>
          </cell>
          <cell r="N198" t="str">
            <v>5</v>
          </cell>
          <cell r="O198" t="str">
            <v>5</v>
          </cell>
          <cell r="P198" t="str">
            <v>5</v>
          </cell>
          <cell r="Q198" t="str">
            <v>5</v>
          </cell>
          <cell r="R198">
            <v>42000</v>
          </cell>
          <cell r="S198" t="str">
            <v>&lt;NEW&gt;</v>
          </cell>
          <cell r="T198" t="str">
            <v>BWL</v>
          </cell>
          <cell r="U198">
            <v>0</v>
          </cell>
          <cell r="V198">
            <v>0</v>
          </cell>
          <cell r="W198">
            <v>0</v>
          </cell>
          <cell r="X198">
            <v>0</v>
          </cell>
          <cell r="Y198">
            <v>0</v>
          </cell>
          <cell r="Z198">
            <v>0</v>
          </cell>
          <cell r="AA198" t="str">
            <v>(TOPY)</v>
          </cell>
          <cell r="AB198">
            <v>0</v>
          </cell>
          <cell r="AC198" t="str">
            <v>Tobe remove this part</v>
          </cell>
          <cell r="AD198">
            <v>0</v>
          </cell>
          <cell r="AE198">
            <v>0</v>
          </cell>
          <cell r="AF198">
            <v>0</v>
          </cell>
          <cell r="AG198">
            <v>0</v>
          </cell>
          <cell r="AH198">
            <v>0</v>
          </cell>
          <cell r="AI198" t="str">
            <v>INCL</v>
          </cell>
          <cell r="AJ198" t="str">
            <v>NEW</v>
          </cell>
          <cell r="AK198" t="str">
            <v>42611-140NA-B</v>
          </cell>
          <cell r="AL198" t="str">
            <v>74.69</v>
          </cell>
          <cell r="AM198" t="str">
            <v>0</v>
          </cell>
          <cell r="AN198">
            <v>0</v>
          </cell>
          <cell r="AO198">
            <v>0</v>
          </cell>
          <cell r="AP198" t="str">
            <v>&lt;&lt;&lt;</v>
          </cell>
          <cell r="AQ198" t="str">
            <v>&lt;&lt;&lt;</v>
          </cell>
          <cell r="AR198" t="str">
            <v>&lt;&lt;&lt;</v>
          </cell>
          <cell r="AS198" t="str">
            <v>&lt;&lt;&lt;</v>
          </cell>
          <cell r="AT198" t="str">
            <v>&lt;&lt;&lt;</v>
          </cell>
          <cell r="AU198" t="str">
            <v>&lt;&lt;&lt;</v>
          </cell>
          <cell r="AV198" t="str">
            <v>&lt;&lt;&lt;</v>
          </cell>
          <cell r="AW198" t="str">
            <v>&lt;&lt;&lt;</v>
          </cell>
          <cell r="AX198" t="str">
            <v>&lt;&lt;&lt;</v>
          </cell>
          <cell r="AY198" t="str">
            <v>&lt;&lt;&lt;</v>
          </cell>
          <cell r="AZ198" t="str">
            <v>&lt;&lt;&lt;</v>
          </cell>
          <cell r="BA198" t="str">
            <v>O</v>
          </cell>
          <cell r="BB198" t="str">
            <v>O</v>
          </cell>
          <cell r="BC198" t="str">
            <v>BWL</v>
          </cell>
          <cell r="BD198" t="str">
            <v>=</v>
          </cell>
          <cell r="BE198">
            <v>0</v>
          </cell>
          <cell r="BF198">
            <v>0</v>
          </cell>
          <cell r="BG198">
            <v>14</v>
          </cell>
          <cell r="BH198" t="str">
            <v>O</v>
          </cell>
          <cell r="BI198" t="str">
            <v>H.M. BROTHER</v>
          </cell>
          <cell r="BJ198" t="str">
            <v>FINAL VENDOR H.M. BROTHER</v>
          </cell>
          <cell r="BK198">
            <v>0</v>
          </cell>
          <cell r="BL198">
            <v>0</v>
          </cell>
          <cell r="BM198">
            <v>0</v>
          </cell>
          <cell r="BN198" t="str">
            <v>O</v>
          </cell>
          <cell r="BO198">
            <v>0</v>
          </cell>
          <cell r="BP198" t="str">
            <v>O</v>
          </cell>
        </row>
        <row r="199">
          <cell r="A199">
            <v>185</v>
          </cell>
          <cell r="B199">
            <v>119</v>
          </cell>
          <cell r="C199">
            <v>8</v>
          </cell>
          <cell r="D199">
            <v>183</v>
          </cell>
          <cell r="E199" t="str">
            <v>DE100</v>
          </cell>
          <cell r="F199" t="str">
            <v>CJ-1G</v>
          </cell>
          <cell r="G199">
            <v>0</v>
          </cell>
          <cell r="H199" t="str">
            <v>4260</v>
          </cell>
          <cell r="I199" t="str">
            <v>01</v>
          </cell>
          <cell r="J199" t="str">
            <v>42652-2B730</v>
          </cell>
          <cell r="K199" t="str">
            <v>TIRE TUBELESS</v>
          </cell>
          <cell r="L199">
            <v>0</v>
          </cell>
          <cell r="M199" t="str">
            <v>5</v>
          </cell>
          <cell r="N199" t="str">
            <v>5</v>
          </cell>
          <cell r="O199" t="str">
            <v>5</v>
          </cell>
          <cell r="P199" t="str">
            <v>5</v>
          </cell>
          <cell r="Q199" t="str">
            <v>5</v>
          </cell>
          <cell r="R199">
            <v>42000</v>
          </cell>
          <cell r="S199" t="str">
            <v>GENERAL</v>
          </cell>
          <cell r="T199" t="str">
            <v>GTR</v>
          </cell>
          <cell r="U199">
            <v>0</v>
          </cell>
          <cell r="V199" t="str">
            <v>SPEL</v>
          </cell>
          <cell r="W199">
            <v>0</v>
          </cell>
          <cell r="X199">
            <v>0</v>
          </cell>
          <cell r="Y199">
            <v>0</v>
          </cell>
          <cell r="Z199">
            <v>0</v>
          </cell>
          <cell r="AA199" t="str">
            <v>(Y/H)</v>
          </cell>
          <cell r="AB199">
            <v>0</v>
          </cell>
          <cell r="AC199" t="str">
            <v>This is reference price</v>
          </cell>
          <cell r="AD199">
            <v>0</v>
          </cell>
          <cell r="AE199">
            <v>0</v>
          </cell>
          <cell r="AF199">
            <v>0</v>
          </cell>
          <cell r="AG199">
            <v>0</v>
          </cell>
          <cell r="AH199">
            <v>0</v>
          </cell>
          <cell r="AI199">
            <v>1.5276000000000001</v>
          </cell>
          <cell r="AJ199" t="str">
            <v>P1</v>
          </cell>
          <cell r="AK199" t="str">
            <v xml:space="preserve">42652-2B730    </v>
          </cell>
          <cell r="AL199" t="str">
            <v>2400</v>
          </cell>
          <cell r="AM199" t="str">
            <v>1500000</v>
          </cell>
          <cell r="AN199">
            <v>4704</v>
          </cell>
          <cell r="AO199">
            <v>2.2136470588235295</v>
          </cell>
          <cell r="AP199" t="str">
            <v>&lt;&lt;&lt;</v>
          </cell>
          <cell r="AQ199" t="str">
            <v>&lt;&lt;&lt;</v>
          </cell>
          <cell r="AR199" t="str">
            <v>&lt;&lt;&lt;</v>
          </cell>
          <cell r="AS199" t="str">
            <v>&lt;&lt;&lt;</v>
          </cell>
          <cell r="AT199" t="str">
            <v>&lt;&lt;&lt;</v>
          </cell>
          <cell r="AU199" t="str">
            <v>&lt;&lt;&lt;</v>
          </cell>
          <cell r="AV199" t="str">
            <v>&lt;&lt;&lt;</v>
          </cell>
          <cell r="AW199" t="str">
            <v>&lt;&lt;&lt;</v>
          </cell>
          <cell r="AX199" t="str">
            <v>&lt;&lt;&lt;</v>
          </cell>
          <cell r="AY199" t="str">
            <v>&lt;&lt;&lt;</v>
          </cell>
          <cell r="AZ199" t="str">
            <v>&lt;&lt;&lt;</v>
          </cell>
          <cell r="BA199" t="str">
            <v>O</v>
          </cell>
          <cell r="BB199" t="str">
            <v>O</v>
          </cell>
          <cell r="BC199" t="str">
            <v>GTR</v>
          </cell>
          <cell r="BD199" t="str">
            <v>FINAL VENDOR GTR</v>
          </cell>
          <cell r="BE199">
            <v>0</v>
          </cell>
          <cell r="BF199">
            <v>0</v>
          </cell>
          <cell r="BG199" t="str">
            <v>O</v>
          </cell>
          <cell r="BH199" t="str">
            <v>O</v>
          </cell>
          <cell r="BI199" t="str">
            <v>SPEL (OMAR JIBRAN)</v>
          </cell>
          <cell r="BJ199" t="str">
            <v>SELECTED VENDOR SPEL</v>
          </cell>
          <cell r="BK199">
            <v>0</v>
          </cell>
          <cell r="BL199">
            <v>4</v>
          </cell>
          <cell r="BM199">
            <v>0</v>
          </cell>
          <cell r="BN199" t="str">
            <v>O</v>
          </cell>
          <cell r="BO199">
            <v>0</v>
          </cell>
          <cell r="BP199" t="str">
            <v>O</v>
          </cell>
        </row>
        <row r="200">
          <cell r="A200">
            <v>186</v>
          </cell>
          <cell r="B200">
            <v>13</v>
          </cell>
          <cell r="C200">
            <v>128</v>
          </cell>
          <cell r="D200">
            <v>184</v>
          </cell>
          <cell r="E200" t="str">
            <v>DE100</v>
          </cell>
          <cell r="F200" t="str">
            <v>CJ-1G</v>
          </cell>
          <cell r="G200">
            <v>0</v>
          </cell>
          <cell r="H200" t="str">
            <v>4260</v>
          </cell>
          <cell r="I200" t="str">
            <v>01</v>
          </cell>
          <cell r="J200" t="str">
            <v>90942-03***</v>
          </cell>
          <cell r="K200" t="str">
            <v>WEIGHT BALANCE</v>
          </cell>
          <cell r="L200">
            <v>0</v>
          </cell>
          <cell r="M200" t="str">
            <v>5</v>
          </cell>
          <cell r="N200" t="str">
            <v>5</v>
          </cell>
          <cell r="O200" t="str">
            <v>5</v>
          </cell>
          <cell r="P200" t="str">
            <v>5</v>
          </cell>
          <cell r="Q200" t="str">
            <v>5</v>
          </cell>
          <cell r="R200">
            <v>42000</v>
          </cell>
          <cell r="S200" t="str">
            <v>H.M.BROTHERS</v>
          </cell>
          <cell r="T200" t="str">
            <v>H.M.BROTHERS</v>
          </cell>
          <cell r="U200">
            <v>0</v>
          </cell>
          <cell r="V200" t="str">
            <v>POLYMER PRECISION</v>
          </cell>
          <cell r="W200">
            <v>0</v>
          </cell>
          <cell r="X200">
            <v>0</v>
          </cell>
          <cell r="Y200">
            <v>0</v>
          </cell>
          <cell r="Z200">
            <v>0</v>
          </cell>
          <cell r="AA200" t="str">
            <v>C/O</v>
          </cell>
          <cell r="AB200" t="str">
            <v>HAVE SSP</v>
          </cell>
          <cell r="AC200" t="str">
            <v>840 Price (Avg. per Tyre)</v>
          </cell>
          <cell r="AD200">
            <v>0</v>
          </cell>
          <cell r="AE200">
            <v>0</v>
          </cell>
          <cell r="AF200">
            <v>0</v>
          </cell>
          <cell r="AG200">
            <v>0</v>
          </cell>
          <cell r="AH200">
            <v>0</v>
          </cell>
          <cell r="AI200">
            <v>2.6939999999999999E-2</v>
          </cell>
          <cell r="AJ200" t="str">
            <v>P4-2</v>
          </cell>
          <cell r="AK200" t="str">
            <v>90942-03***</v>
          </cell>
          <cell r="AL200" t="str">
            <v>74.69</v>
          </cell>
          <cell r="AM200" t="str">
            <v>0</v>
          </cell>
          <cell r="AN200">
            <v>146.39239999999998</v>
          </cell>
          <cell r="AO200" t="e">
            <v>#DIV/0!</v>
          </cell>
          <cell r="AP200" t="str">
            <v>&lt;&lt;&lt;</v>
          </cell>
          <cell r="AQ200" t="str">
            <v>&lt;&lt;&lt;</v>
          </cell>
          <cell r="AR200" t="str">
            <v>&lt;&lt;&lt;</v>
          </cell>
          <cell r="AS200" t="str">
            <v>&lt;&lt;&lt;</v>
          </cell>
          <cell r="AT200" t="str">
            <v>&lt;&lt;&lt;</v>
          </cell>
          <cell r="AU200" t="str">
            <v>&lt;&lt;&lt;</v>
          </cell>
          <cell r="AV200" t="str">
            <v>&lt;&lt;&lt;</v>
          </cell>
          <cell r="AW200" t="str">
            <v>&lt;&lt;&lt;</v>
          </cell>
          <cell r="AX200" t="str">
            <v>&lt;&lt;&lt;</v>
          </cell>
          <cell r="AY200" t="str">
            <v>&lt;&lt;&lt;</v>
          </cell>
          <cell r="AZ200" t="str">
            <v>&lt;&lt;&lt;</v>
          </cell>
          <cell r="BA200" t="str">
            <v>O</v>
          </cell>
          <cell r="BB200" t="str">
            <v>O</v>
          </cell>
          <cell r="BC200" t="str">
            <v>H.M. BROTHER</v>
          </cell>
          <cell r="BD200" t="str">
            <v>FINAL VENDOR H.M. BROTHER</v>
          </cell>
          <cell r="BE200">
            <v>0</v>
          </cell>
          <cell r="BF200">
            <v>0</v>
          </cell>
          <cell r="BG200" t="str">
            <v>O</v>
          </cell>
          <cell r="BH200" t="str">
            <v>O</v>
          </cell>
          <cell r="BI200" t="str">
            <v>TRANSMISSION</v>
          </cell>
          <cell r="BJ200" t="str">
            <v>SELECTED VENDOR TRANSMISSION</v>
          </cell>
          <cell r="BK200">
            <v>0</v>
          </cell>
          <cell r="BL200">
            <v>4</v>
          </cell>
          <cell r="BM200">
            <v>0</v>
          </cell>
          <cell r="BN200" t="str">
            <v>O</v>
          </cell>
          <cell r="BO200">
            <v>0</v>
          </cell>
          <cell r="BP200" t="str">
            <v>O</v>
          </cell>
        </row>
        <row r="201">
          <cell r="A201">
            <v>187</v>
          </cell>
          <cell r="B201">
            <v>132</v>
          </cell>
          <cell r="C201">
            <v>157</v>
          </cell>
          <cell r="D201">
            <v>185</v>
          </cell>
          <cell r="E201" t="str">
            <v>DE100</v>
          </cell>
          <cell r="F201" t="str">
            <v>CJ-1G</v>
          </cell>
          <cell r="G201">
            <v>0</v>
          </cell>
          <cell r="H201" t="str">
            <v>4260</v>
          </cell>
          <cell r="I201" t="str">
            <v>03</v>
          </cell>
          <cell r="J201" t="str">
            <v>42602-140W0</v>
          </cell>
          <cell r="K201" t="str">
            <v>CAP S/A WHEEL</v>
          </cell>
          <cell r="L201">
            <v>0</v>
          </cell>
          <cell r="M201" t="str">
            <v>4</v>
          </cell>
          <cell r="N201" t="str">
            <v>4</v>
          </cell>
          <cell r="O201" t="str">
            <v>4</v>
          </cell>
          <cell r="P201" t="str">
            <v>4</v>
          </cell>
          <cell r="Q201" t="str">
            <v>4</v>
          </cell>
          <cell r="R201">
            <v>33600</v>
          </cell>
          <cell r="S201" t="str">
            <v>OMAR JIBRAN</v>
          </cell>
          <cell r="T201" t="str">
            <v>OMAR JIBRAN</v>
          </cell>
          <cell r="U201">
            <v>0</v>
          </cell>
          <cell r="V201" t="str">
            <v>SPEL</v>
          </cell>
          <cell r="W201">
            <v>0</v>
          </cell>
          <cell r="X201" t="str">
            <v>UMI</v>
          </cell>
          <cell r="Y201">
            <v>0</v>
          </cell>
          <cell r="Z201">
            <v>0</v>
          </cell>
          <cell r="AA201">
            <v>0</v>
          </cell>
          <cell r="AB201">
            <v>0</v>
          </cell>
          <cell r="AC201">
            <v>0</v>
          </cell>
          <cell r="AD201">
            <v>0</v>
          </cell>
          <cell r="AE201">
            <v>0</v>
          </cell>
          <cell r="AF201">
            <v>0</v>
          </cell>
          <cell r="AG201">
            <v>0</v>
          </cell>
          <cell r="AH201">
            <v>0</v>
          </cell>
          <cell r="AI201">
            <v>7.5679999999999997E-2</v>
          </cell>
          <cell r="AJ201" t="str">
            <v>P5-2</v>
          </cell>
          <cell r="AK201" t="str">
            <v>42602-140W0       or12230 or12600</v>
          </cell>
          <cell r="AL201" t="str">
            <v>205.82</v>
          </cell>
          <cell r="AM201" t="str">
            <v>1500000</v>
          </cell>
          <cell r="AN201">
            <v>412.15719999999999</v>
          </cell>
          <cell r="AO201">
            <v>1.0733260416666666</v>
          </cell>
          <cell r="AP201" t="str">
            <v>344.09</v>
          </cell>
          <cell r="AQ201" t="str">
            <v>1000000</v>
          </cell>
          <cell r="AR201">
            <v>680.24973333333332</v>
          </cell>
          <cell r="AS201">
            <v>1.7714836805555556</v>
          </cell>
          <cell r="AT201" t="str">
            <v>&lt;&lt;&lt;</v>
          </cell>
          <cell r="AU201" t="str">
            <v>&lt;&lt;&lt;</v>
          </cell>
          <cell r="AV201" t="str">
            <v>&lt;&lt;&lt;</v>
          </cell>
          <cell r="AW201" t="str">
            <v>&lt;&lt;&lt;</v>
          </cell>
          <cell r="AX201">
            <v>0</v>
          </cell>
          <cell r="AY201" t="str">
            <v>AWAITED</v>
          </cell>
          <cell r="AZ201" t="e">
            <v>#VALUE!</v>
          </cell>
          <cell r="BA201" t="str">
            <v>O</v>
          </cell>
          <cell r="BB201" t="str">
            <v>O</v>
          </cell>
          <cell r="BC201" t="str">
            <v>SPEL (OMAR JIBRAN)</v>
          </cell>
          <cell r="BD201" t="str">
            <v>SELECTED VENDOR SPEL</v>
          </cell>
          <cell r="BE201">
            <v>0</v>
          </cell>
          <cell r="BF201">
            <v>0</v>
          </cell>
          <cell r="BG201">
            <v>4</v>
          </cell>
          <cell r="BH201" t="str">
            <v>O</v>
          </cell>
          <cell r="BI201" t="str">
            <v>MALIK GAS</v>
          </cell>
          <cell r="BJ201" t="str">
            <v>SELECTED VENDOR MALIK GAS</v>
          </cell>
          <cell r="BK201">
            <v>0</v>
          </cell>
          <cell r="BL201">
            <v>3</v>
          </cell>
          <cell r="BM201">
            <v>0</v>
          </cell>
          <cell r="BN201" t="str">
            <v>O</v>
          </cell>
          <cell r="BO201">
            <v>0</v>
          </cell>
          <cell r="BP201" t="str">
            <v>O</v>
          </cell>
        </row>
        <row r="202">
          <cell r="A202">
            <v>188</v>
          </cell>
          <cell r="B202">
            <v>137</v>
          </cell>
          <cell r="C202">
            <v>214</v>
          </cell>
          <cell r="D202">
            <v>186</v>
          </cell>
          <cell r="E202" t="str">
            <v>DE100</v>
          </cell>
          <cell r="F202" t="str">
            <v>CJ-1G</v>
          </cell>
          <cell r="G202">
            <v>0</v>
          </cell>
          <cell r="H202" t="str">
            <v>4300</v>
          </cell>
          <cell r="I202" t="str">
            <v>01</v>
          </cell>
          <cell r="J202" t="str">
            <v>43502-577T0</v>
          </cell>
          <cell r="K202" t="str">
            <v>HUB S/A,FR AXLE</v>
          </cell>
          <cell r="L202">
            <v>0</v>
          </cell>
          <cell r="M202" t="str">
            <v>2</v>
          </cell>
          <cell r="N202" t="str">
            <v>2</v>
          </cell>
          <cell r="O202" t="str">
            <v>2</v>
          </cell>
          <cell r="P202" t="str">
            <v>2</v>
          </cell>
          <cell r="Q202" t="str">
            <v>2</v>
          </cell>
          <cell r="R202">
            <v>16800</v>
          </cell>
          <cell r="S202" t="str">
            <v>TRANSMISSION</v>
          </cell>
          <cell r="T202" t="str">
            <v>TRANSMISSION1</v>
          </cell>
          <cell r="U202">
            <v>0</v>
          </cell>
          <cell r="V202" t="str">
            <v>POLYMER PRECISION</v>
          </cell>
          <cell r="W202">
            <v>0</v>
          </cell>
          <cell r="X202" t="str">
            <v>K. LUMINAIRES</v>
          </cell>
          <cell r="Y202">
            <v>0</v>
          </cell>
          <cell r="Z202">
            <v>0</v>
          </cell>
          <cell r="AA202" t="str">
            <v>(4300)(01)B-01</v>
          </cell>
          <cell r="AB202" t="str">
            <v>HAVE SSP</v>
          </cell>
          <cell r="AC202" t="str">
            <v>Idea to use common mat. (S40VC) is dropped due to high cost</v>
          </cell>
          <cell r="AD202">
            <v>0</v>
          </cell>
          <cell r="AE202">
            <v>0</v>
          </cell>
          <cell r="AF202">
            <v>0</v>
          </cell>
          <cell r="AG202">
            <v>0</v>
          </cell>
          <cell r="AH202">
            <v>0</v>
          </cell>
          <cell r="AI202">
            <v>0.23019000000000001</v>
          </cell>
          <cell r="AJ202" t="str">
            <v>P6-2</v>
          </cell>
          <cell r="AK202" t="str">
            <v>43502-47010</v>
          </cell>
          <cell r="AL202" t="str">
            <v>496.25</v>
          </cell>
          <cell r="AM202" t="str">
            <v>392770</v>
          </cell>
          <cell r="AN202">
            <v>977.23231666666663</v>
          </cell>
          <cell r="AO202">
            <v>1.4498995796241345</v>
          </cell>
          <cell r="AP202" t="str">
            <v>659.54</v>
          </cell>
          <cell r="AQ202" t="str">
            <v>774600</v>
          </cell>
          <cell r="AR202">
            <v>1301.7353999999998</v>
          </cell>
          <cell r="AS202">
            <v>1.9313581602373884</v>
          </cell>
          <cell r="AT202" t="str">
            <v>&lt;&lt;&lt;</v>
          </cell>
          <cell r="AU202" t="str">
            <v>&lt;&lt;&lt;</v>
          </cell>
          <cell r="AV202" t="str">
            <v>&lt;&lt;&lt;</v>
          </cell>
          <cell r="AW202" t="str">
            <v>&lt;&lt;&lt;</v>
          </cell>
          <cell r="AX202" t="str">
            <v>8.28</v>
          </cell>
          <cell r="AY202" t="str">
            <v>85400</v>
          </cell>
          <cell r="AZ202">
            <v>21.808266666666665</v>
          </cell>
          <cell r="BA202" t="str">
            <v>O</v>
          </cell>
          <cell r="BB202" t="str">
            <v>O</v>
          </cell>
          <cell r="BC202" t="str">
            <v>TRANSMISSION</v>
          </cell>
          <cell r="BD202" t="str">
            <v>SELECTED VENDOR TRANSMISSION</v>
          </cell>
          <cell r="BE202">
            <v>0</v>
          </cell>
          <cell r="BF202">
            <v>0</v>
          </cell>
          <cell r="BG202">
            <v>4</v>
          </cell>
          <cell r="BH202" t="str">
            <v>O</v>
          </cell>
          <cell r="BI202" t="str">
            <v>K. LUMINARIES</v>
          </cell>
          <cell r="BJ202" t="str">
            <v>SELECTED VENDOR K. L.</v>
          </cell>
          <cell r="BK202">
            <v>0</v>
          </cell>
          <cell r="BL202">
            <v>1.5</v>
          </cell>
          <cell r="BM202">
            <v>0</v>
          </cell>
          <cell r="BN202" t="str">
            <v>O</v>
          </cell>
          <cell r="BO202">
            <v>0</v>
          </cell>
          <cell r="BP202" t="str">
            <v>O</v>
          </cell>
        </row>
        <row r="203">
          <cell r="A203">
            <v>189</v>
          </cell>
          <cell r="B203">
            <v>139</v>
          </cell>
          <cell r="C203">
            <v>352</v>
          </cell>
          <cell r="D203">
            <v>187</v>
          </cell>
          <cell r="E203" t="str">
            <v>DE100</v>
          </cell>
          <cell r="F203" t="str">
            <v>CJ-1G</v>
          </cell>
          <cell r="G203">
            <v>0</v>
          </cell>
          <cell r="H203" t="str">
            <v>4410</v>
          </cell>
          <cell r="I203" t="str">
            <v>01</v>
          </cell>
          <cell r="J203" t="str">
            <v>44441-52010</v>
          </cell>
          <cell r="K203" t="str">
            <v>BKT PUMP</v>
          </cell>
          <cell r="L203">
            <v>0</v>
          </cell>
          <cell r="M203">
            <v>1</v>
          </cell>
          <cell r="N203" t="str">
            <v>1</v>
          </cell>
          <cell r="O203">
            <v>1</v>
          </cell>
          <cell r="P203">
            <v>1</v>
          </cell>
          <cell r="Q203" t="str">
            <v>1</v>
          </cell>
          <cell r="R203">
            <v>3000</v>
          </cell>
          <cell r="S203" t="str">
            <v>MECAS</v>
          </cell>
          <cell r="T203" t="str">
            <v>K. LUMINAIRES</v>
          </cell>
          <cell r="U203">
            <v>0</v>
          </cell>
          <cell r="V203" t="str">
            <v>MALIK GAS</v>
          </cell>
          <cell r="W203">
            <v>0</v>
          </cell>
          <cell r="X203" t="str">
            <v>UMI</v>
          </cell>
          <cell r="Y203">
            <v>0</v>
          </cell>
          <cell r="Z203">
            <v>0</v>
          </cell>
          <cell r="AA203">
            <v>0</v>
          </cell>
          <cell r="AB203">
            <v>0</v>
          </cell>
          <cell r="AC203" t="str">
            <v>BASED MATERIAL TO CHECK FROM VENDORS</v>
          </cell>
          <cell r="AD203">
            <v>0</v>
          </cell>
          <cell r="AE203">
            <v>0</v>
          </cell>
          <cell r="AF203">
            <v>0</v>
          </cell>
          <cell r="AG203">
            <v>0</v>
          </cell>
          <cell r="AH203">
            <v>0</v>
          </cell>
          <cell r="AI203">
            <v>3.4500000000000003E-2</v>
          </cell>
          <cell r="AJ203" t="str">
            <v>P8-1</v>
          </cell>
          <cell r="AK203" t="str">
            <v>44441-52010</v>
          </cell>
          <cell r="AL203" t="str">
            <v>56.96</v>
          </cell>
          <cell r="AM203" t="str">
            <v>90100</v>
          </cell>
          <cell r="AN203">
            <v>117.52813333333333</v>
          </cell>
          <cell r="AO203">
            <v>1.8744518872939924</v>
          </cell>
          <cell r="AP203" t="str">
            <v>27.90</v>
          </cell>
          <cell r="AQ203" t="str">
            <v>70000</v>
          </cell>
          <cell r="AR203">
            <v>59.257333333333328</v>
          </cell>
          <cell r="AS203">
            <v>0.94509303561935132</v>
          </cell>
          <cell r="AT203">
            <v>350.09613333333334</v>
          </cell>
          <cell r="AU203" t="str">
            <v>AWAITED</v>
          </cell>
          <cell r="AV203" t="e">
            <v>#VALUE!</v>
          </cell>
          <cell r="AW203" t="e">
            <v>#VALUE!</v>
          </cell>
          <cell r="AX203" t="str">
            <v>53.39</v>
          </cell>
          <cell r="AY203" t="str">
            <v>1650000</v>
          </cell>
          <cell r="AZ203">
            <v>143.14439999999999</v>
          </cell>
          <cell r="BA203" t="str">
            <v>O</v>
          </cell>
          <cell r="BB203" t="str">
            <v>O</v>
          </cell>
          <cell r="BC203" t="str">
            <v>MALIK GAS</v>
          </cell>
          <cell r="BD203" t="str">
            <v>SELECTED VENDOR MALIK GAS</v>
          </cell>
          <cell r="BE203">
            <v>0</v>
          </cell>
          <cell r="BF203">
            <v>0</v>
          </cell>
          <cell r="BG203">
            <v>3</v>
          </cell>
          <cell r="BH203" t="str">
            <v>O</v>
          </cell>
          <cell r="BI203" t="str">
            <v>SPEL (OMAR JIBRAN)</v>
          </cell>
          <cell r="BJ203" t="str">
            <v>SELECTED VENDOR SPEL</v>
          </cell>
          <cell r="BK203">
            <v>0</v>
          </cell>
          <cell r="BL203">
            <v>4</v>
          </cell>
          <cell r="BM203">
            <v>0</v>
          </cell>
          <cell r="BN203" t="str">
            <v>O</v>
          </cell>
          <cell r="BO203">
            <v>0</v>
          </cell>
          <cell r="BP203" t="str">
            <v>O</v>
          </cell>
        </row>
        <row r="204">
          <cell r="A204">
            <v>190</v>
          </cell>
          <cell r="B204">
            <v>131</v>
          </cell>
          <cell r="C204">
            <v>133</v>
          </cell>
          <cell r="D204">
            <v>188</v>
          </cell>
          <cell r="E204" t="str">
            <v>DE100</v>
          </cell>
          <cell r="F204" t="str">
            <v>CJ-1G</v>
          </cell>
          <cell r="G204">
            <v>0</v>
          </cell>
          <cell r="H204" t="str">
            <v>4410</v>
          </cell>
          <cell r="I204" t="str">
            <v>03</v>
          </cell>
          <cell r="J204" t="str">
            <v>44446-52010</v>
          </cell>
          <cell r="K204" t="str">
            <v>STRUT ADJUSTING</v>
          </cell>
          <cell r="L204">
            <v>0</v>
          </cell>
          <cell r="M204">
            <v>1</v>
          </cell>
          <cell r="N204" t="str">
            <v>1</v>
          </cell>
          <cell r="O204">
            <v>1</v>
          </cell>
          <cell r="P204">
            <v>1</v>
          </cell>
          <cell r="Q204" t="str">
            <v>1</v>
          </cell>
          <cell r="R204">
            <v>3000</v>
          </cell>
          <cell r="S204" t="str">
            <v>ALI BROTHERS</v>
          </cell>
          <cell r="T204" t="str">
            <v>ALI BROS</v>
          </cell>
          <cell r="U204">
            <v>0</v>
          </cell>
          <cell r="V204" t="str">
            <v>SHAHEEN</v>
          </cell>
          <cell r="W204">
            <v>0</v>
          </cell>
          <cell r="X204" t="str">
            <v>K. LUMINAIRES</v>
          </cell>
          <cell r="Y204">
            <v>0</v>
          </cell>
          <cell r="Z204">
            <v>0</v>
          </cell>
          <cell r="AA204">
            <v>0</v>
          </cell>
          <cell r="AB204">
            <v>0</v>
          </cell>
          <cell r="AC204" t="str">
            <v>BASED MATERIAL TO CHECK FROM VENDORS</v>
          </cell>
          <cell r="AD204">
            <v>0</v>
          </cell>
          <cell r="AE204">
            <v>0</v>
          </cell>
          <cell r="AF204">
            <v>0</v>
          </cell>
          <cell r="AG204">
            <v>0</v>
          </cell>
          <cell r="AH204">
            <v>0</v>
          </cell>
          <cell r="AI204">
            <v>1.2500000000000001E-2</v>
          </cell>
          <cell r="AJ204" t="str">
            <v>P5-1</v>
          </cell>
          <cell r="AK204" t="str">
            <v>44446-52010</v>
          </cell>
          <cell r="AL204" t="str">
            <v>36.91</v>
          </cell>
          <cell r="AM204" t="str">
            <v>80000</v>
          </cell>
          <cell r="AN204">
            <v>77.570266666666654</v>
          </cell>
          <cell r="AO204">
            <v>1.1970720164609052</v>
          </cell>
          <cell r="AP204" t="str">
            <v>25.37</v>
          </cell>
          <cell r="AQ204" t="str">
            <v>86000</v>
          </cell>
          <cell r="AR204">
            <v>55.343866666666671</v>
          </cell>
          <cell r="AS204">
            <v>0.85407201646090547</v>
          </cell>
          <cell r="AT204" t="str">
            <v>8.28</v>
          </cell>
          <cell r="AU204" t="str">
            <v>85400</v>
          </cell>
          <cell r="AV204">
            <v>21.808266666666665</v>
          </cell>
          <cell r="AW204">
            <v>0.33654732510288066</v>
          </cell>
          <cell r="AX204" t="str">
            <v>189とｾｯﾄ</v>
          </cell>
          <cell r="AY204" t="str">
            <v>189とｾｯﾄ</v>
          </cell>
          <cell r="AZ204" t="str">
            <v>189とｾｯﾄ</v>
          </cell>
          <cell r="BA204" t="str">
            <v>O</v>
          </cell>
          <cell r="BB204" t="str">
            <v>O</v>
          </cell>
          <cell r="BC204" t="str">
            <v>K. LUMINARIES</v>
          </cell>
          <cell r="BD204" t="str">
            <v>SELECTED VENDOR K. L.</v>
          </cell>
          <cell r="BE204">
            <v>0</v>
          </cell>
          <cell r="BF204">
            <v>0</v>
          </cell>
          <cell r="BG204">
            <v>1.5</v>
          </cell>
          <cell r="BH204" t="str">
            <v>O</v>
          </cell>
          <cell r="BI204" t="str">
            <v>SPEL (OMAR JIBRAN)</v>
          </cell>
          <cell r="BJ204" t="str">
            <v>SELECTED VENDOR SPEL</v>
          </cell>
          <cell r="BK204">
            <v>0</v>
          </cell>
          <cell r="BL204">
            <v>4</v>
          </cell>
          <cell r="BM204">
            <v>0</v>
          </cell>
          <cell r="BN204" t="str">
            <v>O</v>
          </cell>
          <cell r="BO204">
            <v>0</v>
          </cell>
          <cell r="BP204" t="str">
            <v>O</v>
          </cell>
        </row>
        <row r="205">
          <cell r="A205">
            <v>191</v>
          </cell>
          <cell r="B205">
            <v>143</v>
          </cell>
          <cell r="C205">
            <v>411</v>
          </cell>
          <cell r="D205">
            <v>189</v>
          </cell>
          <cell r="E205" t="str">
            <v>DE100</v>
          </cell>
          <cell r="F205" t="str">
            <v>CJ-1G</v>
          </cell>
          <cell r="G205">
            <v>0</v>
          </cell>
          <cell r="H205" t="str">
            <v>4520</v>
          </cell>
          <cell r="I205" t="str">
            <v>03</v>
          </cell>
          <cell r="J205" t="str">
            <v>45286-140N3</v>
          </cell>
          <cell r="K205" t="str">
            <v>COVER SET, STEERING COLUMN</v>
          </cell>
          <cell r="L205">
            <v>0</v>
          </cell>
          <cell r="M205">
            <v>1</v>
          </cell>
          <cell r="N205" t="str">
            <v>1</v>
          </cell>
          <cell r="O205">
            <v>1</v>
          </cell>
          <cell r="P205">
            <v>1</v>
          </cell>
          <cell r="Q205" t="str">
            <v>1</v>
          </cell>
          <cell r="R205">
            <v>8400</v>
          </cell>
          <cell r="S205" t="str">
            <v>&lt;NEW&gt;</v>
          </cell>
          <cell r="T205" t="str">
            <v>SPEL</v>
          </cell>
          <cell r="U205">
            <v>0</v>
          </cell>
          <cell r="V205" t="str">
            <v>OMAR JIBRAN</v>
          </cell>
          <cell r="W205">
            <v>0</v>
          </cell>
          <cell r="X205" t="str">
            <v>PAK POLYMER</v>
          </cell>
          <cell r="Y205">
            <v>0</v>
          </cell>
          <cell r="Z205">
            <v>0</v>
          </cell>
          <cell r="AA205">
            <v>0</v>
          </cell>
          <cell r="AB205">
            <v>0</v>
          </cell>
          <cell r="AC205" t="str">
            <v>BASED MATERIAL TO CHECK FROM VENDORS</v>
          </cell>
          <cell r="AD205">
            <v>0</v>
          </cell>
          <cell r="AE205">
            <v>0</v>
          </cell>
          <cell r="AF205">
            <v>0</v>
          </cell>
          <cell r="AG205">
            <v>0</v>
          </cell>
          <cell r="AH205">
            <v>0</v>
          </cell>
          <cell r="AI205">
            <v>3.4189999999999998E-2</v>
          </cell>
          <cell r="AJ205" t="str">
            <v>NEW</v>
          </cell>
          <cell r="AK205" t="str">
            <v>45286-140N3       or12490</v>
          </cell>
          <cell r="AL205" t="str">
            <v>65.91</v>
          </cell>
          <cell r="AM205" t="str">
            <v>1700000</v>
          </cell>
          <cell r="AN205">
            <v>168.85026666666667</v>
          </cell>
          <cell r="AO205">
            <v>0.67004074074074071</v>
          </cell>
          <cell r="AP205" t="str">
            <v>143.08</v>
          </cell>
          <cell r="AQ205" t="str">
            <v>2985400</v>
          </cell>
          <cell r="AR205">
            <v>350.09613333333334</v>
          </cell>
          <cell r="AS205">
            <v>1.3892703703703704</v>
          </cell>
          <cell r="AT205" t="str">
            <v>53.39</v>
          </cell>
          <cell r="AU205" t="str">
            <v>1650000</v>
          </cell>
          <cell r="AV205">
            <v>143.14439999999999</v>
          </cell>
          <cell r="AW205">
            <v>0.56803333333333328</v>
          </cell>
          <cell r="AX205" t="str">
            <v>42.76</v>
          </cell>
          <cell r="AY205" t="str">
            <v>42000</v>
          </cell>
          <cell r="AZ205">
            <v>84.789599999999993</v>
          </cell>
          <cell r="BA205" t="str">
            <v>O</v>
          </cell>
          <cell r="BB205" t="str">
            <v>O</v>
          </cell>
          <cell r="BC205" t="str">
            <v>SPEL (OMAR JIBRAN)</v>
          </cell>
          <cell r="BD205" t="str">
            <v>SELECTED VENDOR SPEL</v>
          </cell>
          <cell r="BE205">
            <v>0</v>
          </cell>
          <cell r="BF205">
            <v>0</v>
          </cell>
          <cell r="BG205">
            <v>4</v>
          </cell>
          <cell r="BH205" t="str">
            <v>O</v>
          </cell>
          <cell r="BI205" t="str">
            <v>MALIK GAS</v>
          </cell>
          <cell r="BJ205" t="str">
            <v>SELECTED VENDOR MALIK GAS RUBBER PART TO BE LOCALIZE BY VENDOT ( CIM INCL. OF RUBBER PART )</v>
          </cell>
          <cell r="BK205">
            <v>0</v>
          </cell>
          <cell r="BL205">
            <v>2</v>
          </cell>
          <cell r="BM205">
            <v>0</v>
          </cell>
          <cell r="BN205" t="str">
            <v>O</v>
          </cell>
          <cell r="BO205">
            <v>0</v>
          </cell>
          <cell r="BP205" t="str">
            <v>O</v>
          </cell>
        </row>
        <row r="206">
          <cell r="A206">
            <v>192</v>
          </cell>
          <cell r="B206">
            <v>144</v>
          </cell>
          <cell r="C206">
            <v>412</v>
          </cell>
          <cell r="D206">
            <v>190</v>
          </cell>
          <cell r="E206" t="str">
            <v>DE100</v>
          </cell>
          <cell r="F206" t="str">
            <v>CJ-1G</v>
          </cell>
          <cell r="G206">
            <v>0</v>
          </cell>
          <cell r="H206" t="str">
            <v>4520</v>
          </cell>
          <cell r="I206" t="str">
            <v>03</v>
          </cell>
          <cell r="J206" t="str">
            <v>45287-140N3</v>
          </cell>
          <cell r="K206" t="str">
            <v>COVER SET, STEERING COLUMN</v>
          </cell>
          <cell r="L206" t="str">
            <v>*</v>
          </cell>
          <cell r="M206">
            <v>1</v>
          </cell>
          <cell r="N206" t="str">
            <v>1</v>
          </cell>
          <cell r="O206">
            <v>1</v>
          </cell>
          <cell r="P206">
            <v>1</v>
          </cell>
          <cell r="Q206" t="str">
            <v>1</v>
          </cell>
          <cell r="R206">
            <v>8400</v>
          </cell>
          <cell r="S206" t="str">
            <v>&lt;NEW&gt;</v>
          </cell>
          <cell r="T206" t="str">
            <v>SPEL</v>
          </cell>
          <cell r="U206">
            <v>0</v>
          </cell>
          <cell r="V206" t="str">
            <v>OMAR JIBRAN</v>
          </cell>
          <cell r="W206">
            <v>0</v>
          </cell>
          <cell r="X206" t="str">
            <v>PAK POLYMER</v>
          </cell>
          <cell r="Y206">
            <v>0</v>
          </cell>
          <cell r="Z206">
            <v>0</v>
          </cell>
          <cell r="AA206">
            <v>0</v>
          </cell>
          <cell r="AB206">
            <v>0</v>
          </cell>
          <cell r="AC206" t="str">
            <v>BASED MATERIAL TO CHECK FROM VENDORS</v>
          </cell>
          <cell r="AD206">
            <v>0</v>
          </cell>
          <cell r="AE206">
            <v>0</v>
          </cell>
          <cell r="AF206">
            <v>0</v>
          </cell>
          <cell r="AG206">
            <v>0</v>
          </cell>
          <cell r="AH206">
            <v>0</v>
          </cell>
          <cell r="AI206" t="str">
            <v>INCL</v>
          </cell>
          <cell r="AJ206" t="str">
            <v>NEW</v>
          </cell>
          <cell r="AK206" t="str">
            <v>45287-140N3       or12470</v>
          </cell>
          <cell r="AL206" t="str">
            <v>189とｾｯﾄ</v>
          </cell>
          <cell r="AM206" t="str">
            <v>189とｾｯﾄ</v>
          </cell>
          <cell r="AN206" t="str">
            <v>189とｾｯﾄ</v>
          </cell>
          <cell r="AO206" t="str">
            <v>189とｾｯﾄ</v>
          </cell>
          <cell r="AP206" t="str">
            <v>189とｾｯﾄ</v>
          </cell>
          <cell r="AQ206" t="str">
            <v>189とｾｯﾄ</v>
          </cell>
          <cell r="AR206" t="str">
            <v>189とｾｯﾄ</v>
          </cell>
          <cell r="AS206" t="str">
            <v>189とｾｯﾄ</v>
          </cell>
          <cell r="AT206" t="str">
            <v>189とｾｯﾄ</v>
          </cell>
          <cell r="AU206" t="str">
            <v>189とｾｯﾄ</v>
          </cell>
          <cell r="AV206" t="str">
            <v>189とｾｯﾄ</v>
          </cell>
          <cell r="AW206" t="str">
            <v>189とｾｯﾄ</v>
          </cell>
          <cell r="AX206" t="str">
            <v>193参考</v>
          </cell>
          <cell r="AY206" t="str">
            <v>193参考</v>
          </cell>
          <cell r="AZ206" t="str">
            <v>193参考</v>
          </cell>
          <cell r="BA206" t="str">
            <v>O</v>
          </cell>
          <cell r="BB206" t="str">
            <v>O</v>
          </cell>
          <cell r="BC206" t="str">
            <v>SPEL (OMAR JIBRAN)</v>
          </cell>
          <cell r="BD206" t="str">
            <v>SELECTED VENDOR SPEL</v>
          </cell>
          <cell r="BE206">
            <v>0</v>
          </cell>
          <cell r="BF206">
            <v>0</v>
          </cell>
          <cell r="BG206">
            <v>4</v>
          </cell>
          <cell r="BH206" t="str">
            <v>-</v>
          </cell>
          <cell r="BI206" t="str">
            <v>[-]</v>
          </cell>
          <cell r="BJ206" t="str">
            <v>____________</v>
          </cell>
          <cell r="BK206">
            <v>0</v>
          </cell>
          <cell r="BL206">
            <v>0</v>
          </cell>
          <cell r="BM206">
            <v>0</v>
          </cell>
          <cell r="BN206" t="str">
            <v>-</v>
          </cell>
          <cell r="BO206">
            <v>0</v>
          </cell>
          <cell r="BP206" t="str">
            <v>-</v>
          </cell>
        </row>
        <row r="207">
          <cell r="A207">
            <v>193</v>
          </cell>
          <cell r="B207">
            <v>133</v>
          </cell>
          <cell r="C207">
            <v>158</v>
          </cell>
          <cell r="D207">
            <v>191</v>
          </cell>
          <cell r="E207" t="str">
            <v>DE100</v>
          </cell>
          <cell r="F207" t="str">
            <v>CJ-1G</v>
          </cell>
          <cell r="G207">
            <v>0</v>
          </cell>
          <cell r="H207" t="str">
            <v>4520</v>
          </cell>
          <cell r="I207" t="str">
            <v>04</v>
          </cell>
          <cell r="J207" t="str">
            <v>45025-809T0-A</v>
          </cell>
          <cell r="K207" t="str">
            <v>COVER S/A STR COLUMN HOLE</v>
          </cell>
          <cell r="L207" t="str">
            <v>*</v>
          </cell>
          <cell r="M207">
            <v>1</v>
          </cell>
          <cell r="N207" t="str">
            <v>1</v>
          </cell>
          <cell r="O207">
            <v>1</v>
          </cell>
          <cell r="P207">
            <v>1</v>
          </cell>
          <cell r="Q207" t="str">
            <v>1</v>
          </cell>
          <cell r="R207">
            <v>8400</v>
          </cell>
          <cell r="S207" t="str">
            <v>MALIK GAS</v>
          </cell>
          <cell r="T207" t="str">
            <v>MALIK GAS</v>
          </cell>
          <cell r="U207">
            <v>0</v>
          </cell>
          <cell r="V207" t="str">
            <v>METALINE</v>
          </cell>
          <cell r="W207">
            <v>0</v>
          </cell>
          <cell r="X207" t="str">
            <v>SHAHEEN</v>
          </cell>
          <cell r="Y207">
            <v>0</v>
          </cell>
          <cell r="Z207">
            <v>0</v>
          </cell>
          <cell r="AA207">
            <v>0</v>
          </cell>
          <cell r="AB207">
            <v>0</v>
          </cell>
          <cell r="AC207">
            <v>0</v>
          </cell>
          <cell r="AD207">
            <v>0</v>
          </cell>
          <cell r="AE207">
            <v>0</v>
          </cell>
          <cell r="AF207">
            <v>0</v>
          </cell>
          <cell r="AG207">
            <v>0</v>
          </cell>
          <cell r="AH207">
            <v>0</v>
          </cell>
          <cell r="AI207">
            <v>5.8639999999999998E-2</v>
          </cell>
          <cell r="AJ207" t="str">
            <v>P5-2</v>
          </cell>
          <cell r="AK207" t="str">
            <v>45025-809T0-A</v>
          </cell>
          <cell r="AL207" t="str">
            <v>50.17</v>
          </cell>
          <cell r="AM207" t="str">
            <v>41066</v>
          </cell>
          <cell r="AN207">
            <v>99.291406666666674</v>
          </cell>
          <cell r="AO207">
            <v>0.28450259789875837</v>
          </cell>
          <cell r="AP207" t="str">
            <v>42.76</v>
          </cell>
          <cell r="AQ207" t="str">
            <v>142000</v>
          </cell>
          <cell r="AR207">
            <v>87.122933333333322</v>
          </cell>
          <cell r="AS207">
            <v>0.24963591212989492</v>
          </cell>
          <cell r="AT207" t="str">
            <v>42.76</v>
          </cell>
          <cell r="AU207" t="str">
            <v>42000</v>
          </cell>
          <cell r="AV207">
            <v>84.789599999999993</v>
          </cell>
          <cell r="AW207">
            <v>0.24295014326647563</v>
          </cell>
          <cell r="AX207">
            <v>0</v>
          </cell>
          <cell r="AY207" t="str">
            <v>AWAITED</v>
          </cell>
          <cell r="AZ207" t="e">
            <v>#VALUE!</v>
          </cell>
          <cell r="BA207" t="str">
            <v>O</v>
          </cell>
          <cell r="BB207" t="str">
            <v>O</v>
          </cell>
          <cell r="BC207" t="str">
            <v>MALIK GAS</v>
          </cell>
          <cell r="BD207" t="str">
            <v>SELECTED VENDOR MALIK GAS RUBBER PART TO BE LOCALIZE BY VENDOT ( CIM INCL. OF RUBBER PART )</v>
          </cell>
          <cell r="BE207">
            <v>0</v>
          </cell>
          <cell r="BF207">
            <v>0</v>
          </cell>
          <cell r="BG207">
            <v>2</v>
          </cell>
          <cell r="BH207" t="str">
            <v>O</v>
          </cell>
          <cell r="BI207" t="str">
            <v>METALINE</v>
          </cell>
          <cell r="BJ207" t="str">
            <v>FINAL VENDER METALINE</v>
          </cell>
          <cell r="BK207">
            <v>0</v>
          </cell>
          <cell r="BL207">
            <v>6</v>
          </cell>
          <cell r="BM207">
            <v>0</v>
          </cell>
          <cell r="BN207" t="str">
            <v>O</v>
          </cell>
          <cell r="BO207">
            <v>0</v>
          </cell>
          <cell r="BP207" t="str">
            <v>O</v>
          </cell>
        </row>
        <row r="208">
          <cell r="A208">
            <v>194</v>
          </cell>
          <cell r="B208">
            <v>147</v>
          </cell>
          <cell r="C208">
            <v>208</v>
          </cell>
          <cell r="D208">
            <v>192</v>
          </cell>
          <cell r="E208" t="str">
            <v>DE100</v>
          </cell>
          <cell r="F208" t="str">
            <v>CJ-BG</v>
          </cell>
          <cell r="G208">
            <v>0</v>
          </cell>
          <cell r="H208" t="str">
            <v>4700</v>
          </cell>
          <cell r="I208" t="str">
            <v>02</v>
          </cell>
          <cell r="J208" t="str">
            <v>47781-*****</v>
          </cell>
          <cell r="K208" t="str">
            <v>COVER DISC BRAKE DUST FR RH</v>
          </cell>
          <cell r="L208" t="str">
            <v>*</v>
          </cell>
          <cell r="M208">
            <v>1</v>
          </cell>
          <cell r="N208" t="str">
            <v>1</v>
          </cell>
          <cell r="O208">
            <v>0</v>
          </cell>
          <cell r="P208">
            <v>0</v>
          </cell>
          <cell r="Q208">
            <v>0</v>
          </cell>
          <cell r="R208">
            <v>0</v>
          </cell>
          <cell r="S208" t="str">
            <v>METALINE</v>
          </cell>
          <cell r="T208" t="str">
            <v>METALINE</v>
          </cell>
          <cell r="U208">
            <v>0</v>
          </cell>
          <cell r="V208" t="str">
            <v>SPEL</v>
          </cell>
          <cell r="W208">
            <v>0</v>
          </cell>
          <cell r="X208" t="str">
            <v>JAWED</v>
          </cell>
          <cell r="Y208">
            <v>0</v>
          </cell>
          <cell r="Z208">
            <v>0</v>
          </cell>
          <cell r="AA208">
            <v>0</v>
          </cell>
          <cell r="AB208">
            <v>0</v>
          </cell>
          <cell r="AC208" t="str">
            <v>PART NO UNCLEAR</v>
          </cell>
          <cell r="AD208">
            <v>0</v>
          </cell>
          <cell r="AE208">
            <v>0</v>
          </cell>
          <cell r="AF208">
            <v>0</v>
          </cell>
          <cell r="AG208">
            <v>0</v>
          </cell>
          <cell r="AH208">
            <v>0</v>
          </cell>
          <cell r="AI208">
            <v>1.6240000000000001E-2</v>
          </cell>
          <cell r="AJ208" t="str">
            <v>P6-1</v>
          </cell>
          <cell r="AK208" t="str">
            <v>47781-*****</v>
          </cell>
          <cell r="AL208" t="str">
            <v>193参考</v>
          </cell>
          <cell r="AM208" t="str">
            <v>193参考</v>
          </cell>
          <cell r="AN208" t="str">
            <v>193参考</v>
          </cell>
          <cell r="AO208" t="str">
            <v>193参考</v>
          </cell>
          <cell r="AP208" t="str">
            <v>193参考</v>
          </cell>
          <cell r="AQ208" t="str">
            <v>193参考</v>
          </cell>
          <cell r="AR208" t="str">
            <v>193参考</v>
          </cell>
          <cell r="AS208" t="str">
            <v>193参考</v>
          </cell>
          <cell r="AT208" t="str">
            <v>193参考</v>
          </cell>
          <cell r="AU208" t="str">
            <v>193参考</v>
          </cell>
          <cell r="AV208" t="str">
            <v>193参考</v>
          </cell>
          <cell r="AW208" t="str">
            <v>193参考</v>
          </cell>
          <cell r="AX208" t="str">
            <v>193参考</v>
          </cell>
          <cell r="AY208" t="str">
            <v>193参考</v>
          </cell>
          <cell r="AZ208" t="str">
            <v>193参考</v>
          </cell>
          <cell r="BA208" t="str">
            <v>-</v>
          </cell>
          <cell r="BB208" t="str">
            <v>-</v>
          </cell>
          <cell r="BC208" t="str">
            <v>[-]</v>
          </cell>
          <cell r="BD208" t="str">
            <v>_______________</v>
          </cell>
          <cell r="BE208">
            <v>0</v>
          </cell>
          <cell r="BF208">
            <v>0</v>
          </cell>
          <cell r="BG208" t="str">
            <v>O</v>
          </cell>
          <cell r="BH208" t="str">
            <v>O</v>
          </cell>
          <cell r="BI208" t="str">
            <v>METALINE</v>
          </cell>
          <cell r="BJ208" t="str">
            <v>FINAL VENDER METALINE</v>
          </cell>
          <cell r="BK208">
            <v>0</v>
          </cell>
          <cell r="BL208">
            <v>6</v>
          </cell>
          <cell r="BM208">
            <v>0</v>
          </cell>
          <cell r="BN208" t="str">
            <v>O</v>
          </cell>
          <cell r="BO208">
            <v>0</v>
          </cell>
          <cell r="BP208" t="str">
            <v>O</v>
          </cell>
        </row>
        <row r="209">
          <cell r="A209">
            <v>195</v>
          </cell>
          <cell r="B209">
            <v>148</v>
          </cell>
          <cell r="C209">
            <v>208</v>
          </cell>
          <cell r="D209">
            <v>193</v>
          </cell>
          <cell r="E209" t="str">
            <v>DE100</v>
          </cell>
          <cell r="F209" t="str">
            <v>CJ-BG</v>
          </cell>
          <cell r="G209">
            <v>0</v>
          </cell>
          <cell r="H209" t="str">
            <v>4700</v>
          </cell>
          <cell r="I209" t="str">
            <v>02</v>
          </cell>
          <cell r="J209" t="str">
            <v>47781-47010-B</v>
          </cell>
          <cell r="K209" t="str">
            <v>COVER DISC BRAKE DUST FR RH</v>
          </cell>
          <cell r="L209" t="str">
            <v>*</v>
          </cell>
          <cell r="M209">
            <v>0</v>
          </cell>
          <cell r="N209">
            <v>0</v>
          </cell>
          <cell r="O209">
            <v>1</v>
          </cell>
          <cell r="P209">
            <v>1</v>
          </cell>
          <cell r="Q209">
            <v>1</v>
          </cell>
          <cell r="R209">
            <v>5400</v>
          </cell>
          <cell r="S209" t="str">
            <v>METALINE</v>
          </cell>
          <cell r="T209" t="str">
            <v>METALINE</v>
          </cell>
          <cell r="U209">
            <v>0</v>
          </cell>
          <cell r="V209" t="str">
            <v>SPEL</v>
          </cell>
          <cell r="W209">
            <v>0</v>
          </cell>
          <cell r="X209" t="str">
            <v>JAWED</v>
          </cell>
          <cell r="Y209">
            <v>0</v>
          </cell>
          <cell r="Z209">
            <v>0</v>
          </cell>
          <cell r="AA209">
            <v>0</v>
          </cell>
          <cell r="AB209">
            <v>0</v>
          </cell>
          <cell r="AC209" t="str">
            <v>PART NO UNCLEAR</v>
          </cell>
          <cell r="AD209">
            <v>0</v>
          </cell>
          <cell r="AE209">
            <v>0</v>
          </cell>
          <cell r="AF209">
            <v>0</v>
          </cell>
          <cell r="AG209">
            <v>0</v>
          </cell>
          <cell r="AH209">
            <v>0</v>
          </cell>
          <cell r="AI209">
            <v>1.6240000000000001E-2</v>
          </cell>
          <cell r="AJ209" t="str">
            <v>P6-1</v>
          </cell>
          <cell r="AK209" t="str">
            <v>47781-140N1</v>
          </cell>
          <cell r="AL209" t="str">
            <v>206.76</v>
          </cell>
          <cell r="AM209" t="str">
            <v>550000</v>
          </cell>
          <cell r="AN209">
            <v>425.21256296296292</v>
          </cell>
          <cell r="AO209">
            <v>1.9685766803840876</v>
          </cell>
          <cell r="AP209">
            <v>0</v>
          </cell>
          <cell r="AQ209" t="str">
            <v>AWAITED</v>
          </cell>
          <cell r="AR209" t="e">
            <v>#VALUE!</v>
          </cell>
          <cell r="AS209" t="e">
            <v>#VALUE!</v>
          </cell>
          <cell r="AT209" t="str">
            <v>193参考</v>
          </cell>
          <cell r="AU209" t="str">
            <v>AWAITED</v>
          </cell>
          <cell r="AV209" t="e">
            <v>#VALUE!</v>
          </cell>
          <cell r="AW209" t="e">
            <v>#VALUE!</v>
          </cell>
          <cell r="AX209" t="str">
            <v>193参考</v>
          </cell>
          <cell r="AY209" t="str">
            <v>193参考</v>
          </cell>
          <cell r="AZ209" t="str">
            <v>193参考</v>
          </cell>
          <cell r="BA209" t="str">
            <v>O</v>
          </cell>
          <cell r="BB209" t="str">
            <v>O</v>
          </cell>
          <cell r="BC209" t="str">
            <v>METALINE</v>
          </cell>
          <cell r="BD209" t="str">
            <v>FINAL VENDER METALINE</v>
          </cell>
          <cell r="BE209">
            <v>0</v>
          </cell>
          <cell r="BF209">
            <v>0</v>
          </cell>
          <cell r="BG209">
            <v>6</v>
          </cell>
          <cell r="BH209" t="str">
            <v>-</v>
          </cell>
          <cell r="BI209" t="str">
            <v>[-]</v>
          </cell>
          <cell r="BJ209" t="str">
            <v>____________</v>
          </cell>
          <cell r="BK209">
            <v>0</v>
          </cell>
          <cell r="BL209">
            <v>0</v>
          </cell>
          <cell r="BM209">
            <v>0</v>
          </cell>
          <cell r="BN209" t="str">
            <v>-</v>
          </cell>
          <cell r="BO209">
            <v>0</v>
          </cell>
          <cell r="BP209" t="str">
            <v>-</v>
          </cell>
        </row>
        <row r="210">
          <cell r="A210">
            <v>196</v>
          </cell>
          <cell r="B210">
            <v>147</v>
          </cell>
          <cell r="C210">
            <v>208</v>
          </cell>
          <cell r="D210">
            <v>194</v>
          </cell>
          <cell r="E210" t="str">
            <v>DE100</v>
          </cell>
          <cell r="F210" t="str">
            <v>CJ-BG</v>
          </cell>
          <cell r="G210">
            <v>0</v>
          </cell>
          <cell r="H210" t="str">
            <v>4700</v>
          </cell>
          <cell r="I210" t="str">
            <v>02</v>
          </cell>
          <cell r="J210" t="str">
            <v>47781-809T0</v>
          </cell>
          <cell r="K210" t="str">
            <v>COVER DISC BRAKE DUST FR RH</v>
          </cell>
          <cell r="L210" t="str">
            <v>*</v>
          </cell>
          <cell r="M210">
            <v>1</v>
          </cell>
          <cell r="N210" t="str">
            <v>1</v>
          </cell>
          <cell r="O210">
            <v>1</v>
          </cell>
          <cell r="P210">
            <v>1</v>
          </cell>
          <cell r="Q210">
            <v>1</v>
          </cell>
          <cell r="R210">
            <v>3000</v>
          </cell>
          <cell r="S210" t="str">
            <v>METALINE</v>
          </cell>
          <cell r="T210" t="str">
            <v>METALINE</v>
          </cell>
          <cell r="U210">
            <v>0</v>
          </cell>
          <cell r="V210" t="str">
            <v>SPEL</v>
          </cell>
          <cell r="W210">
            <v>0</v>
          </cell>
          <cell r="X210" t="str">
            <v>JAWED</v>
          </cell>
          <cell r="Y210">
            <v>0</v>
          </cell>
          <cell r="Z210">
            <v>0</v>
          </cell>
          <cell r="AA210">
            <v>0</v>
          </cell>
          <cell r="AB210">
            <v>0</v>
          </cell>
          <cell r="AC210" t="str">
            <v>DWG NOT AVAILABLE</v>
          </cell>
          <cell r="AD210">
            <v>0</v>
          </cell>
          <cell r="AE210">
            <v>0</v>
          </cell>
          <cell r="AF210">
            <v>0</v>
          </cell>
          <cell r="AG210">
            <v>0</v>
          </cell>
          <cell r="AH210">
            <v>0</v>
          </cell>
          <cell r="AI210">
            <v>1.6240000000000001E-2</v>
          </cell>
          <cell r="AJ210" t="str">
            <v>P6-1</v>
          </cell>
          <cell r="AK210" t="str">
            <v>47781-140N0</v>
          </cell>
          <cell r="AL210" t="str">
            <v>193参考</v>
          </cell>
          <cell r="AM210" t="str">
            <v>193参考</v>
          </cell>
          <cell r="AN210" t="str">
            <v>193参考</v>
          </cell>
          <cell r="AO210" t="str">
            <v>193参考</v>
          </cell>
          <cell r="AP210" t="str">
            <v>193参考</v>
          </cell>
          <cell r="AQ210" t="str">
            <v>193参考</v>
          </cell>
          <cell r="AR210" t="str">
            <v>193参考</v>
          </cell>
          <cell r="AS210" t="str">
            <v>193参考</v>
          </cell>
          <cell r="AT210" t="str">
            <v>193参考</v>
          </cell>
          <cell r="AU210" t="str">
            <v>193参考</v>
          </cell>
          <cell r="AV210" t="str">
            <v>193参考</v>
          </cell>
          <cell r="AW210" t="str">
            <v>193参考</v>
          </cell>
          <cell r="AX210">
            <v>0</v>
          </cell>
          <cell r="AY210" t="str">
            <v>AWAITED</v>
          </cell>
          <cell r="AZ210" t="e">
            <v>#VALUE!</v>
          </cell>
          <cell r="BA210" t="str">
            <v>O</v>
          </cell>
          <cell r="BB210" t="str">
            <v>O</v>
          </cell>
          <cell r="BC210" t="str">
            <v>METALINE</v>
          </cell>
          <cell r="BD210" t="str">
            <v>FINAL VENDER METALINE</v>
          </cell>
          <cell r="BE210">
            <v>0</v>
          </cell>
          <cell r="BF210">
            <v>0</v>
          </cell>
          <cell r="BG210">
            <v>6</v>
          </cell>
          <cell r="BH210" t="str">
            <v>O</v>
          </cell>
          <cell r="BI210" t="str">
            <v>METALINE</v>
          </cell>
          <cell r="BJ210" t="str">
            <v>FINAL VENDER METALINE</v>
          </cell>
          <cell r="BK210">
            <v>0</v>
          </cell>
          <cell r="BL210">
            <v>6</v>
          </cell>
          <cell r="BM210">
            <v>0</v>
          </cell>
          <cell r="BN210" t="str">
            <v>O</v>
          </cell>
          <cell r="BO210">
            <v>0</v>
          </cell>
          <cell r="BP210" t="str">
            <v>O</v>
          </cell>
        </row>
        <row r="211">
          <cell r="A211">
            <v>197</v>
          </cell>
          <cell r="B211">
            <v>149</v>
          </cell>
          <cell r="C211">
            <v>209</v>
          </cell>
          <cell r="D211">
            <v>195</v>
          </cell>
          <cell r="E211" t="str">
            <v>DE100</v>
          </cell>
          <cell r="F211" t="str">
            <v>CJ-BG</v>
          </cell>
          <cell r="G211">
            <v>0</v>
          </cell>
          <cell r="H211" t="str">
            <v>4700</v>
          </cell>
          <cell r="I211" t="str">
            <v>02</v>
          </cell>
          <cell r="J211" t="str">
            <v>47782-*****</v>
          </cell>
          <cell r="K211" t="str">
            <v>COVER DISC BRAKE DUST FR LH</v>
          </cell>
          <cell r="L211" t="str">
            <v>*</v>
          </cell>
          <cell r="M211">
            <v>1</v>
          </cell>
          <cell r="N211" t="str">
            <v>1</v>
          </cell>
          <cell r="O211">
            <v>0</v>
          </cell>
          <cell r="P211">
            <v>0</v>
          </cell>
          <cell r="Q211">
            <v>0</v>
          </cell>
          <cell r="R211">
            <v>0</v>
          </cell>
          <cell r="S211" t="str">
            <v>METALINE</v>
          </cell>
          <cell r="T211" t="str">
            <v>METALINE</v>
          </cell>
          <cell r="U211">
            <v>0</v>
          </cell>
          <cell r="V211" t="str">
            <v>SPEL</v>
          </cell>
          <cell r="W211">
            <v>0</v>
          </cell>
          <cell r="X211" t="str">
            <v>JAWED</v>
          </cell>
          <cell r="Y211">
            <v>0</v>
          </cell>
          <cell r="Z211">
            <v>0</v>
          </cell>
          <cell r="AA211">
            <v>0</v>
          </cell>
          <cell r="AB211">
            <v>0</v>
          </cell>
          <cell r="AC211" t="str">
            <v>PART NO UNCLEAR</v>
          </cell>
          <cell r="AD211">
            <v>0</v>
          </cell>
          <cell r="AE211">
            <v>0</v>
          </cell>
          <cell r="AF211">
            <v>0</v>
          </cell>
          <cell r="AG211">
            <v>0</v>
          </cell>
          <cell r="AH211">
            <v>0</v>
          </cell>
          <cell r="AI211">
            <v>1.6240000000000001E-2</v>
          </cell>
          <cell r="AJ211" t="str">
            <v>P6-1</v>
          </cell>
          <cell r="AK211" t="str">
            <v>47782-*****</v>
          </cell>
          <cell r="AL211" t="str">
            <v>193参考</v>
          </cell>
          <cell r="AM211" t="str">
            <v>193参考</v>
          </cell>
          <cell r="AN211" t="str">
            <v>193参考</v>
          </cell>
          <cell r="AO211" t="str">
            <v>193参考</v>
          </cell>
          <cell r="AP211" t="str">
            <v>193参考</v>
          </cell>
          <cell r="AQ211" t="str">
            <v>193参考</v>
          </cell>
          <cell r="AR211" t="str">
            <v>193参考</v>
          </cell>
          <cell r="AS211" t="str">
            <v>193参考</v>
          </cell>
          <cell r="AT211" t="str">
            <v>193参考</v>
          </cell>
          <cell r="AU211" t="str">
            <v>193参考</v>
          </cell>
          <cell r="AV211" t="str">
            <v>193参考</v>
          </cell>
          <cell r="AW211" t="str">
            <v>193参考</v>
          </cell>
          <cell r="AX211" t="str">
            <v>193参考</v>
          </cell>
          <cell r="AY211" t="str">
            <v>193参考</v>
          </cell>
          <cell r="AZ211" t="str">
            <v>193参考</v>
          </cell>
          <cell r="BA211" t="str">
            <v>-</v>
          </cell>
          <cell r="BB211" t="str">
            <v>-</v>
          </cell>
          <cell r="BC211" t="str">
            <v>[-]</v>
          </cell>
          <cell r="BD211" t="str">
            <v>_____________</v>
          </cell>
          <cell r="BE211">
            <v>0</v>
          </cell>
          <cell r="BF211">
            <v>0</v>
          </cell>
          <cell r="BG211" t="str">
            <v>O</v>
          </cell>
          <cell r="BH211" t="str">
            <v>O</v>
          </cell>
          <cell r="BI211" t="str">
            <v>METALINE</v>
          </cell>
          <cell r="BJ211" t="str">
            <v>FINAL VENDER METALINE</v>
          </cell>
          <cell r="BK211">
            <v>0</v>
          </cell>
          <cell r="BL211">
            <v>6</v>
          </cell>
          <cell r="BM211">
            <v>0</v>
          </cell>
          <cell r="BN211" t="str">
            <v>O</v>
          </cell>
          <cell r="BO211">
            <v>0</v>
          </cell>
          <cell r="BP211" t="str">
            <v>O</v>
          </cell>
        </row>
        <row r="212">
          <cell r="A212">
            <v>198</v>
          </cell>
          <cell r="B212">
            <v>150</v>
          </cell>
          <cell r="C212">
            <v>209</v>
          </cell>
          <cell r="D212">
            <v>196</v>
          </cell>
          <cell r="E212" t="str">
            <v>DE100</v>
          </cell>
          <cell r="F212" t="str">
            <v>CJ-BG</v>
          </cell>
          <cell r="G212">
            <v>0</v>
          </cell>
          <cell r="H212" t="str">
            <v>4700</v>
          </cell>
          <cell r="I212" t="str">
            <v>02</v>
          </cell>
          <cell r="J212" t="str">
            <v>47782-47010-B</v>
          </cell>
          <cell r="K212" t="str">
            <v>COVER DISC BRAKE DUST FR LH</v>
          </cell>
          <cell r="L212" t="str">
            <v>*</v>
          </cell>
          <cell r="M212">
            <v>0</v>
          </cell>
          <cell r="N212">
            <v>0</v>
          </cell>
          <cell r="O212">
            <v>1</v>
          </cell>
          <cell r="P212">
            <v>1</v>
          </cell>
          <cell r="Q212">
            <v>1</v>
          </cell>
          <cell r="R212">
            <v>5400</v>
          </cell>
          <cell r="S212" t="str">
            <v>METALINE</v>
          </cell>
          <cell r="T212" t="str">
            <v>METALINE</v>
          </cell>
          <cell r="U212">
            <v>0</v>
          </cell>
          <cell r="V212" t="str">
            <v>SPEL</v>
          </cell>
          <cell r="W212">
            <v>0</v>
          </cell>
          <cell r="X212" t="str">
            <v>JAWED</v>
          </cell>
          <cell r="Y212">
            <v>0</v>
          </cell>
          <cell r="Z212" t="str">
            <v>14'' 25V</v>
          </cell>
          <cell r="AA212">
            <v>0</v>
          </cell>
          <cell r="AB212">
            <v>0</v>
          </cell>
          <cell r="AC212" t="str">
            <v>PART NO UNCLEAR</v>
          </cell>
          <cell r="AD212">
            <v>0</v>
          </cell>
          <cell r="AE212">
            <v>0</v>
          </cell>
          <cell r="AF212">
            <v>0</v>
          </cell>
          <cell r="AG212">
            <v>0</v>
          </cell>
          <cell r="AH212">
            <v>0</v>
          </cell>
          <cell r="AI212">
            <v>1.6240000000000001E-2</v>
          </cell>
          <cell r="AJ212" t="str">
            <v>P6-1</v>
          </cell>
          <cell r="AK212" t="str">
            <v>47781-140N1</v>
          </cell>
          <cell r="AL212" t="str">
            <v>193とｾｯﾄ</v>
          </cell>
          <cell r="AM212" t="str">
            <v>193とｾｯﾄ</v>
          </cell>
          <cell r="AN212" t="str">
            <v>193とｾｯﾄ</v>
          </cell>
          <cell r="AO212" t="str">
            <v>193とｾｯﾄ</v>
          </cell>
          <cell r="AP212">
            <v>0</v>
          </cell>
          <cell r="AQ212" t="str">
            <v>AWAITED</v>
          </cell>
          <cell r="AR212" t="e">
            <v>#VALUE!</v>
          </cell>
          <cell r="AS212" t="e">
            <v>#VALUE!</v>
          </cell>
          <cell r="AT212" t="str">
            <v>200参考</v>
          </cell>
          <cell r="AU212" t="str">
            <v>AWAITED</v>
          </cell>
          <cell r="AV212" t="e">
            <v>#VALUE!</v>
          </cell>
          <cell r="AW212" t="e">
            <v>#VALUE!</v>
          </cell>
          <cell r="AX212" t="str">
            <v>200参考</v>
          </cell>
          <cell r="AY212" t="str">
            <v>200参考</v>
          </cell>
          <cell r="AZ212" t="str">
            <v>200参考</v>
          </cell>
          <cell r="BA212" t="str">
            <v>O</v>
          </cell>
          <cell r="BB212" t="str">
            <v>O</v>
          </cell>
          <cell r="BC212" t="str">
            <v>METALINE</v>
          </cell>
          <cell r="BD212" t="str">
            <v>FINAL VENDER METALINE</v>
          </cell>
          <cell r="BE212">
            <v>0</v>
          </cell>
          <cell r="BF212">
            <v>0</v>
          </cell>
          <cell r="BG212">
            <v>6</v>
          </cell>
          <cell r="BH212" t="str">
            <v>O</v>
          </cell>
          <cell r="BI212" t="str">
            <v xml:space="preserve">MECAS (RASTGAR) </v>
          </cell>
          <cell r="BJ212" t="str">
            <v xml:space="preserve">FINAL VENDER MECAS BACK UP VENDER RASTGARYIMC REQUESTED TMC TO STUDY COMMONIZE (1.3,1.6 &amp; 2.0D) </v>
          </cell>
          <cell r="BK212">
            <v>0</v>
          </cell>
          <cell r="BL212">
            <v>6</v>
          </cell>
          <cell r="BM212">
            <v>0</v>
          </cell>
          <cell r="BN212" t="str">
            <v>O</v>
          </cell>
          <cell r="BO212">
            <v>0</v>
          </cell>
          <cell r="BP212" t="str">
            <v>O</v>
          </cell>
        </row>
        <row r="213">
          <cell r="A213">
            <v>199</v>
          </cell>
          <cell r="B213">
            <v>149</v>
          </cell>
          <cell r="C213">
            <v>209</v>
          </cell>
          <cell r="D213">
            <v>197</v>
          </cell>
          <cell r="E213" t="str">
            <v>DE100</v>
          </cell>
          <cell r="F213" t="str">
            <v>CJ-BG</v>
          </cell>
          <cell r="G213">
            <v>0</v>
          </cell>
          <cell r="H213" t="str">
            <v>4700</v>
          </cell>
          <cell r="I213" t="str">
            <v>02</v>
          </cell>
          <cell r="J213" t="str">
            <v>47782-809T0</v>
          </cell>
          <cell r="K213" t="str">
            <v>COVER DISC BRAKE DUST FR LH</v>
          </cell>
          <cell r="L213">
            <v>0</v>
          </cell>
          <cell r="M213">
            <v>1</v>
          </cell>
          <cell r="N213" t="str">
            <v>1</v>
          </cell>
          <cell r="O213">
            <v>0</v>
          </cell>
          <cell r="P213">
            <v>0</v>
          </cell>
          <cell r="Q213">
            <v>0</v>
          </cell>
          <cell r="R213">
            <v>3000</v>
          </cell>
          <cell r="S213" t="str">
            <v>METALINE</v>
          </cell>
          <cell r="T213" t="str">
            <v>METALINE</v>
          </cell>
          <cell r="U213">
            <v>0</v>
          </cell>
          <cell r="V213" t="str">
            <v>SPEL</v>
          </cell>
          <cell r="W213">
            <v>0</v>
          </cell>
          <cell r="X213" t="str">
            <v>JAWED</v>
          </cell>
          <cell r="Y213">
            <v>0</v>
          </cell>
          <cell r="Z213" t="str">
            <v>13'' 22V</v>
          </cell>
          <cell r="AA213">
            <v>0</v>
          </cell>
          <cell r="AB213">
            <v>0</v>
          </cell>
          <cell r="AC213" t="str">
            <v>DWG NOT AVAILABLE</v>
          </cell>
          <cell r="AD213">
            <v>0</v>
          </cell>
          <cell r="AE213">
            <v>0</v>
          </cell>
          <cell r="AF213">
            <v>0</v>
          </cell>
          <cell r="AG213">
            <v>0</v>
          </cell>
          <cell r="AH213">
            <v>0</v>
          </cell>
          <cell r="AI213">
            <v>1.6240000000000001E-2</v>
          </cell>
          <cell r="AJ213" t="str">
            <v>P6-1</v>
          </cell>
          <cell r="AK213" t="str">
            <v>47782-140N0</v>
          </cell>
          <cell r="AL213" t="str">
            <v>193参考</v>
          </cell>
          <cell r="AM213" t="str">
            <v>193参考</v>
          </cell>
          <cell r="AN213" t="str">
            <v>193参考</v>
          </cell>
          <cell r="AO213" t="str">
            <v>193参考</v>
          </cell>
          <cell r="AP213" t="str">
            <v>193参考</v>
          </cell>
          <cell r="AQ213" t="str">
            <v>193参考</v>
          </cell>
          <cell r="AR213" t="str">
            <v>193参考</v>
          </cell>
          <cell r="AS213" t="str">
            <v>193参考</v>
          </cell>
          <cell r="AT213" t="str">
            <v>193参考</v>
          </cell>
          <cell r="AU213" t="str">
            <v>193参考</v>
          </cell>
          <cell r="AV213" t="str">
            <v>193参考</v>
          </cell>
          <cell r="AW213" t="str">
            <v>193参考</v>
          </cell>
          <cell r="AX213" t="str">
            <v>200参考</v>
          </cell>
          <cell r="AY213" t="str">
            <v>200参考</v>
          </cell>
          <cell r="AZ213" t="str">
            <v>200参考</v>
          </cell>
          <cell r="BA213" t="str">
            <v>O</v>
          </cell>
          <cell r="BB213" t="str">
            <v>O</v>
          </cell>
          <cell r="BC213" t="str">
            <v>METALINE</v>
          </cell>
          <cell r="BD213" t="str">
            <v>FINAL VENDER METALINE</v>
          </cell>
          <cell r="BE213">
            <v>0</v>
          </cell>
          <cell r="BF213">
            <v>0</v>
          </cell>
          <cell r="BG213">
            <v>6</v>
          </cell>
          <cell r="BH213" t="str">
            <v>O</v>
          </cell>
          <cell r="BI213" t="str">
            <v xml:space="preserve">MECAS (RASTGAR) </v>
          </cell>
          <cell r="BJ213" t="str">
            <v xml:space="preserve">FINAL VENDER MECAS BACK UP VENDER RASTGARYIMC REQUESTED TMC TO STUDY COMMONIZE (1.3,1.6 &amp; 2.0D) </v>
          </cell>
          <cell r="BK213">
            <v>0</v>
          </cell>
          <cell r="BL213">
            <v>6</v>
          </cell>
          <cell r="BM213">
            <v>0</v>
          </cell>
          <cell r="BN213" t="str">
            <v>O</v>
          </cell>
          <cell r="BO213">
            <v>0</v>
          </cell>
          <cell r="BP213" t="str">
            <v>O</v>
          </cell>
        </row>
        <row r="214">
          <cell r="A214">
            <v>200</v>
          </cell>
          <cell r="B214">
            <v>152</v>
          </cell>
          <cell r="C214">
            <v>351</v>
          </cell>
          <cell r="D214">
            <v>198</v>
          </cell>
          <cell r="E214" t="str">
            <v>DE100</v>
          </cell>
          <cell r="F214" t="str">
            <v>CJ-BG</v>
          </cell>
          <cell r="G214">
            <v>0</v>
          </cell>
          <cell r="H214" t="str">
            <v>4700</v>
          </cell>
          <cell r="I214" t="str">
            <v>03</v>
          </cell>
          <cell r="J214" t="str">
            <v>43512-*****</v>
          </cell>
          <cell r="K214" t="str">
            <v>DISC,FR</v>
          </cell>
          <cell r="L214">
            <v>0</v>
          </cell>
          <cell r="M214">
            <v>0</v>
          </cell>
          <cell r="N214">
            <v>0</v>
          </cell>
          <cell r="O214">
            <v>1</v>
          </cell>
          <cell r="P214">
            <v>1</v>
          </cell>
          <cell r="Q214" t="str">
            <v>1</v>
          </cell>
          <cell r="R214">
            <v>3000</v>
          </cell>
          <cell r="S214" t="str">
            <v>RASTGAR</v>
          </cell>
          <cell r="T214" t="str">
            <v>RASTGAR</v>
          </cell>
          <cell r="U214">
            <v>0</v>
          </cell>
          <cell r="V214" t="str">
            <v>ALLWIN</v>
          </cell>
          <cell r="W214">
            <v>0</v>
          </cell>
          <cell r="X214" t="str">
            <v>MECAS</v>
          </cell>
          <cell r="Y214">
            <v>0</v>
          </cell>
          <cell r="Z214" t="str">
            <v>14'' 25V</v>
          </cell>
          <cell r="AA214">
            <v>0</v>
          </cell>
          <cell r="AB214">
            <v>0</v>
          </cell>
          <cell r="AC214" t="str">
            <v>PART NO UNCLEAR</v>
          </cell>
          <cell r="AD214">
            <v>0</v>
          </cell>
          <cell r="AE214">
            <v>0</v>
          </cell>
          <cell r="AF214">
            <v>0</v>
          </cell>
          <cell r="AG214">
            <v>0</v>
          </cell>
          <cell r="AH214">
            <v>0</v>
          </cell>
          <cell r="AI214">
            <v>0.43447999999999998</v>
          </cell>
          <cell r="AJ214" t="str">
            <v>P8-1</v>
          </cell>
          <cell r="AK214" t="str">
            <v>43512-*****</v>
          </cell>
          <cell r="AL214" t="str">
            <v>200参考</v>
          </cell>
          <cell r="AM214" t="str">
            <v>200参考</v>
          </cell>
          <cell r="AN214" t="str">
            <v>200参考</v>
          </cell>
          <cell r="AO214" t="str">
            <v>200参考</v>
          </cell>
          <cell r="AP214" t="str">
            <v>200参考</v>
          </cell>
          <cell r="AQ214" t="str">
            <v>200参考</v>
          </cell>
          <cell r="AR214" t="str">
            <v>200参考</v>
          </cell>
          <cell r="AS214" t="str">
            <v>200参考</v>
          </cell>
          <cell r="AT214" t="str">
            <v>200参考</v>
          </cell>
          <cell r="AU214" t="str">
            <v>200参考</v>
          </cell>
          <cell r="AV214" t="str">
            <v>200参考</v>
          </cell>
          <cell r="AW214" t="str">
            <v>200参考</v>
          </cell>
          <cell r="AX214" t="str">
            <v>460</v>
          </cell>
          <cell r="AY214" t="str">
            <v>640000</v>
          </cell>
          <cell r="AZ214">
            <v>953.86666666666667</v>
          </cell>
          <cell r="BA214" t="str">
            <v>O</v>
          </cell>
          <cell r="BB214" t="str">
            <v>O</v>
          </cell>
          <cell r="BC214" t="str">
            <v xml:space="preserve">MECAS (RASTGAR) </v>
          </cell>
          <cell r="BD214" t="str">
            <v xml:space="preserve">FINAL VENDER MECAS BACK UP VENDER RASTGARYIMC REQUESTED TMC TO STUDY COMMONIZE (1.3,1.6 &amp; 2.0D) </v>
          </cell>
          <cell r="BE214">
            <v>0</v>
          </cell>
          <cell r="BF214">
            <v>0</v>
          </cell>
          <cell r="BG214">
            <v>6</v>
          </cell>
          <cell r="BH214" t="str">
            <v>O</v>
          </cell>
          <cell r="BI214" t="str">
            <v xml:space="preserve">MECAS (RASTGAR) </v>
          </cell>
          <cell r="BJ214" t="str">
            <v xml:space="preserve">FINAL VENDER MECAS BACK UP VENDER RASTGARYIMC REQUESTED TMC TO STUDY COMMONIZE (1.3,1.6 &amp; 2.0D) </v>
          </cell>
          <cell r="BK214">
            <v>0</v>
          </cell>
          <cell r="BL214">
            <v>6</v>
          </cell>
          <cell r="BM214">
            <v>0</v>
          </cell>
          <cell r="BN214" t="str">
            <v>O</v>
          </cell>
          <cell r="BO214">
            <v>0</v>
          </cell>
          <cell r="BP214" t="str">
            <v>O</v>
          </cell>
        </row>
        <row r="215">
          <cell r="A215">
            <v>201</v>
          </cell>
          <cell r="B215">
            <v>151</v>
          </cell>
          <cell r="C215">
            <v>351</v>
          </cell>
          <cell r="D215">
            <v>199</v>
          </cell>
          <cell r="E215" t="str">
            <v>DE100</v>
          </cell>
          <cell r="F215" t="str">
            <v>CJ-BG</v>
          </cell>
          <cell r="G215">
            <v>0</v>
          </cell>
          <cell r="H215" t="str">
            <v>4700</v>
          </cell>
          <cell r="I215" t="str">
            <v>03</v>
          </cell>
          <cell r="J215" t="str">
            <v>43512-809T0</v>
          </cell>
          <cell r="K215" t="str">
            <v>DISC,FR</v>
          </cell>
          <cell r="L215" t="str">
            <v>*</v>
          </cell>
          <cell r="M215">
            <v>1</v>
          </cell>
          <cell r="N215" t="str">
            <v>1</v>
          </cell>
          <cell r="O215">
            <v>0</v>
          </cell>
          <cell r="P215">
            <v>0</v>
          </cell>
          <cell r="Q215">
            <v>0</v>
          </cell>
          <cell r="R215">
            <v>3000</v>
          </cell>
          <cell r="S215" t="str">
            <v>RASTGAR</v>
          </cell>
          <cell r="T215" t="str">
            <v>RASTGAR</v>
          </cell>
          <cell r="U215">
            <v>0</v>
          </cell>
          <cell r="V215" t="str">
            <v>ALLWIN</v>
          </cell>
          <cell r="W215">
            <v>0</v>
          </cell>
          <cell r="X215" t="str">
            <v>MECAS</v>
          </cell>
          <cell r="Y215">
            <v>0</v>
          </cell>
          <cell r="Z215" t="str">
            <v>13'' 22V</v>
          </cell>
          <cell r="AA215">
            <v>0</v>
          </cell>
          <cell r="AB215">
            <v>0</v>
          </cell>
          <cell r="AC215" t="str">
            <v>DWG NOT AVAILABLE</v>
          </cell>
          <cell r="AD215">
            <v>0</v>
          </cell>
          <cell r="AE215">
            <v>0</v>
          </cell>
          <cell r="AF215">
            <v>0</v>
          </cell>
          <cell r="AG215">
            <v>0</v>
          </cell>
          <cell r="AH215">
            <v>0</v>
          </cell>
          <cell r="AI215">
            <v>0.43447999999999998</v>
          </cell>
          <cell r="AJ215" t="str">
            <v>P8-1</v>
          </cell>
          <cell r="AK215" t="str">
            <v>DDE11-70150</v>
          </cell>
          <cell r="AL215" t="str">
            <v>200参考</v>
          </cell>
          <cell r="AM215" t="str">
            <v>200参考</v>
          </cell>
          <cell r="AN215" t="str">
            <v>200参考</v>
          </cell>
          <cell r="AO215" t="str">
            <v>200参考</v>
          </cell>
          <cell r="AP215" t="str">
            <v>200参考</v>
          </cell>
          <cell r="AQ215" t="str">
            <v>200参考</v>
          </cell>
          <cell r="AR215" t="str">
            <v>200参考</v>
          </cell>
          <cell r="AS215" t="str">
            <v>200参考</v>
          </cell>
          <cell r="AT215" t="str">
            <v>200参考</v>
          </cell>
          <cell r="AU215" t="str">
            <v>200参考</v>
          </cell>
          <cell r="AV215" t="str">
            <v>200参考</v>
          </cell>
          <cell r="AW215" t="str">
            <v>200参考</v>
          </cell>
          <cell r="AX215" t="str">
            <v>427.6</v>
          </cell>
          <cell r="AY215" t="str">
            <v>640000</v>
          </cell>
          <cell r="AZ215">
            <v>879.90933333333328</v>
          </cell>
          <cell r="BA215" t="str">
            <v>O</v>
          </cell>
          <cell r="BB215" t="str">
            <v>O</v>
          </cell>
          <cell r="BC215" t="str">
            <v xml:space="preserve">MECAS (RASTGAR) </v>
          </cell>
          <cell r="BD215" t="str">
            <v xml:space="preserve">FINAL VENDER MECAS BACK UP VENDER RASTGARYIMC REQUESTED TMC TO STUDY COMMONIZE (1.3,1.6 &amp; 2.0D) </v>
          </cell>
          <cell r="BE215">
            <v>0</v>
          </cell>
          <cell r="BF215">
            <v>0</v>
          </cell>
          <cell r="BG215">
            <v>6</v>
          </cell>
          <cell r="BH215" t="str">
            <v>O</v>
          </cell>
          <cell r="BI215" t="str">
            <v>ALLWIN</v>
          </cell>
          <cell r="BJ215" t="str">
            <v>FINAL VENDER ALLWIN</v>
          </cell>
          <cell r="BK215">
            <v>0</v>
          </cell>
          <cell r="BL215">
            <v>0</v>
          </cell>
          <cell r="BM215">
            <v>0</v>
          </cell>
          <cell r="BN215" t="str">
            <v>O</v>
          </cell>
          <cell r="BO215">
            <v>0</v>
          </cell>
          <cell r="BP215" t="str">
            <v>O</v>
          </cell>
        </row>
        <row r="216">
          <cell r="A216">
            <v>202</v>
          </cell>
          <cell r="B216">
            <v>152</v>
          </cell>
          <cell r="C216">
            <v>351</v>
          </cell>
          <cell r="D216">
            <v>200</v>
          </cell>
          <cell r="E216" t="str">
            <v>DE100</v>
          </cell>
          <cell r="F216" t="str">
            <v>CJ-BG</v>
          </cell>
          <cell r="G216">
            <v>0</v>
          </cell>
          <cell r="H216" t="str">
            <v>4700</v>
          </cell>
          <cell r="I216" t="str">
            <v>03</v>
          </cell>
          <cell r="J216" t="str">
            <v>43512-809T3</v>
          </cell>
          <cell r="K216" t="str">
            <v>DISC,FR</v>
          </cell>
          <cell r="L216" t="str">
            <v>*</v>
          </cell>
          <cell r="M216">
            <v>0</v>
          </cell>
          <cell r="N216">
            <v>0</v>
          </cell>
          <cell r="O216">
            <v>1</v>
          </cell>
          <cell r="P216">
            <v>1</v>
          </cell>
          <cell r="Q216">
            <v>0</v>
          </cell>
          <cell r="R216">
            <v>2400</v>
          </cell>
          <cell r="S216" t="str">
            <v>RASTGAR</v>
          </cell>
          <cell r="T216" t="str">
            <v>RASTGAR</v>
          </cell>
          <cell r="U216">
            <v>0</v>
          </cell>
          <cell r="V216" t="str">
            <v>ALLWIN</v>
          </cell>
          <cell r="W216">
            <v>0</v>
          </cell>
          <cell r="X216" t="str">
            <v>MECAS</v>
          </cell>
          <cell r="Y216">
            <v>0</v>
          </cell>
          <cell r="Z216" t="str">
            <v>14'' 22V</v>
          </cell>
          <cell r="AA216">
            <v>0</v>
          </cell>
          <cell r="AB216">
            <v>0</v>
          </cell>
          <cell r="AC216" t="str">
            <v>AWAITED FROM Allwin</v>
          </cell>
          <cell r="AD216">
            <v>0</v>
          </cell>
          <cell r="AE216">
            <v>0</v>
          </cell>
          <cell r="AF216">
            <v>0</v>
          </cell>
          <cell r="AG216">
            <v>0</v>
          </cell>
          <cell r="AH216">
            <v>0</v>
          </cell>
          <cell r="AI216">
            <v>0.43447999999999998</v>
          </cell>
          <cell r="AJ216" t="str">
            <v>P8-1</v>
          </cell>
          <cell r="AK216" t="str">
            <v>43512-809T3</v>
          </cell>
          <cell r="AL216" t="str">
            <v>413.99</v>
          </cell>
          <cell r="AM216" t="str">
            <v>653000</v>
          </cell>
          <cell r="AN216">
            <v>864.74873333333335</v>
          </cell>
          <cell r="AO216">
            <v>0.71763380359612727</v>
          </cell>
          <cell r="AP216" t="str">
            <v>395</v>
          </cell>
          <cell r="AQ216" t="str">
            <v>343,260</v>
          </cell>
          <cell r="AR216">
            <v>802.23289999999997</v>
          </cell>
          <cell r="AS216">
            <v>0.66575344398340242</v>
          </cell>
          <cell r="AT216" t="str">
            <v>460</v>
          </cell>
          <cell r="AU216" t="str">
            <v>640000</v>
          </cell>
          <cell r="AV216">
            <v>953.86666666666667</v>
          </cell>
          <cell r="AW216">
            <v>0.79159059474412174</v>
          </cell>
          <cell r="AX216" t="str">
            <v>&lt;&lt;&lt;</v>
          </cell>
          <cell r="AY216" t="str">
            <v>&lt;&lt;&lt;</v>
          </cell>
          <cell r="AZ216" t="str">
            <v>&lt;&lt;&lt;</v>
          </cell>
          <cell r="BA216" t="str">
            <v>O</v>
          </cell>
          <cell r="BB216" t="str">
            <v>O</v>
          </cell>
          <cell r="BC216" t="str">
            <v xml:space="preserve">MECAS (RASTGAR) </v>
          </cell>
          <cell r="BD216" t="str">
            <v xml:space="preserve">FINAL VENDER MECAS BACK UP VENDER RASTGARYIMC REQUESTED TMC TO STUDY COMMONIZE (1.3,1.6 &amp; 2.0D) </v>
          </cell>
          <cell r="BE216">
            <v>0</v>
          </cell>
          <cell r="BF216">
            <v>0</v>
          </cell>
          <cell r="BG216">
            <v>6</v>
          </cell>
          <cell r="BH216" t="str">
            <v>-</v>
          </cell>
          <cell r="BI216" t="str">
            <v>[-]</v>
          </cell>
          <cell r="BJ216" t="str">
            <v>____________</v>
          </cell>
          <cell r="BK216">
            <v>0</v>
          </cell>
          <cell r="BL216">
            <v>0</v>
          </cell>
          <cell r="BM216">
            <v>0</v>
          </cell>
          <cell r="BN216" t="str">
            <v>-</v>
          </cell>
          <cell r="BO216">
            <v>0</v>
          </cell>
          <cell r="BP216" t="str">
            <v>-</v>
          </cell>
        </row>
        <row r="217">
          <cell r="A217">
            <v>203</v>
          </cell>
          <cell r="B217">
            <v>145</v>
          </cell>
          <cell r="C217">
            <v>84</v>
          </cell>
          <cell r="D217">
            <v>201</v>
          </cell>
          <cell r="E217" t="str">
            <v>DE100</v>
          </cell>
          <cell r="F217" t="str">
            <v>CJ-BG</v>
          </cell>
          <cell r="G217">
            <v>0</v>
          </cell>
          <cell r="H217" t="str">
            <v>4705</v>
          </cell>
          <cell r="I217" t="str">
            <v>03</v>
          </cell>
          <cell r="J217" t="str">
            <v>42431-050N1</v>
          </cell>
          <cell r="K217" t="str">
            <v>DRUM BRAKE</v>
          </cell>
          <cell r="L217" t="str">
            <v>*</v>
          </cell>
          <cell r="M217">
            <v>1</v>
          </cell>
          <cell r="N217" t="str">
            <v>1</v>
          </cell>
          <cell r="O217">
            <v>1</v>
          </cell>
          <cell r="P217">
            <v>0</v>
          </cell>
          <cell r="Q217" t="str">
            <v>1</v>
          </cell>
          <cell r="R217">
            <v>3000</v>
          </cell>
          <cell r="S217" t="str">
            <v>ALLWIN</v>
          </cell>
          <cell r="T217" t="str">
            <v>ALLWIN</v>
          </cell>
          <cell r="U217">
            <v>0</v>
          </cell>
          <cell r="V217" t="str">
            <v>RASTGAR</v>
          </cell>
          <cell r="W217">
            <v>0</v>
          </cell>
          <cell r="X217" t="str">
            <v>MECAS</v>
          </cell>
          <cell r="Y217">
            <v>0</v>
          </cell>
          <cell r="Z217" t="str">
            <v>200LT</v>
          </cell>
          <cell r="AA217" t="str">
            <v>HAVE SSP</v>
          </cell>
          <cell r="AB217">
            <v>0</v>
          </cell>
          <cell r="AC217" t="str">
            <v>UMI quot includes support &amp; pedal cost</v>
          </cell>
          <cell r="AD217">
            <v>0</v>
          </cell>
          <cell r="AE217">
            <v>0</v>
          </cell>
          <cell r="AF217">
            <v>0</v>
          </cell>
          <cell r="AG217">
            <v>0</v>
          </cell>
          <cell r="AH217">
            <v>0</v>
          </cell>
          <cell r="AI217">
            <v>0.37824999999999998</v>
          </cell>
          <cell r="AJ217" t="str">
            <v>P4-1</v>
          </cell>
          <cell r="AK217" t="str">
            <v>42431-52020</v>
          </cell>
          <cell r="AL217" t="str">
            <v>360.0</v>
          </cell>
          <cell r="AM217" t="str">
            <v>219,960</v>
          </cell>
          <cell r="AN217">
            <v>719.97072000000003</v>
          </cell>
          <cell r="AO217">
            <v>0.9056235471698113</v>
          </cell>
          <cell r="AP217" t="str">
            <v>391.99</v>
          </cell>
          <cell r="AQ217" t="str">
            <v>483000</v>
          </cell>
          <cell r="AR217">
            <v>799.85640000000001</v>
          </cell>
          <cell r="AS217">
            <v>1.0061086792452831</v>
          </cell>
          <cell r="AT217" t="str">
            <v>427.6</v>
          </cell>
          <cell r="AU217" t="str">
            <v>640000</v>
          </cell>
          <cell r="AV217">
            <v>879.90933333333328</v>
          </cell>
          <cell r="AW217">
            <v>1.1068041928721173</v>
          </cell>
          <cell r="AX217" t="str">
            <v>&lt;&lt;&lt;</v>
          </cell>
          <cell r="AY217" t="str">
            <v>&lt;&lt;&lt;</v>
          </cell>
          <cell r="AZ217" t="str">
            <v>&lt;&lt;&lt;</v>
          </cell>
          <cell r="BA217" t="str">
            <v>O</v>
          </cell>
          <cell r="BB217" t="str">
            <v>O</v>
          </cell>
          <cell r="BC217" t="str">
            <v>ALLWIN</v>
          </cell>
          <cell r="BD217" t="str">
            <v>FINAL VENDER ALLWIN</v>
          </cell>
          <cell r="BE217">
            <v>0</v>
          </cell>
          <cell r="BF217">
            <v>0</v>
          </cell>
          <cell r="BG217" t="str">
            <v>O</v>
          </cell>
          <cell r="BH217" t="str">
            <v>O</v>
          </cell>
          <cell r="BI217" t="str">
            <v>BEWL</v>
          </cell>
          <cell r="BJ217" t="str">
            <v>SELECTED VENDOR BEWL</v>
          </cell>
          <cell r="BK217">
            <v>0</v>
          </cell>
          <cell r="BL217">
            <v>6.5</v>
          </cell>
          <cell r="BM217">
            <v>0</v>
          </cell>
          <cell r="BN217" t="str">
            <v>O</v>
          </cell>
          <cell r="BO217">
            <v>0</v>
          </cell>
          <cell r="BP217" t="str">
            <v>O</v>
          </cell>
        </row>
        <row r="218">
          <cell r="A218">
            <v>204</v>
          </cell>
          <cell r="B218">
            <v>146</v>
          </cell>
          <cell r="C218">
            <v>84</v>
          </cell>
          <cell r="D218">
            <v>202</v>
          </cell>
          <cell r="E218" t="str">
            <v>DE100</v>
          </cell>
          <cell r="F218" t="str">
            <v>CJ-BG</v>
          </cell>
          <cell r="G218">
            <v>0</v>
          </cell>
          <cell r="H218" t="str">
            <v>4705</v>
          </cell>
          <cell r="I218" t="str">
            <v>03</v>
          </cell>
          <cell r="J218" t="str">
            <v>42431-809T0</v>
          </cell>
          <cell r="K218" t="str">
            <v>DRUM BRAKE</v>
          </cell>
          <cell r="L218" t="str">
            <v>*</v>
          </cell>
          <cell r="M218">
            <v>0</v>
          </cell>
          <cell r="N218">
            <v>0</v>
          </cell>
          <cell r="O218">
            <v>0</v>
          </cell>
          <cell r="P218">
            <v>1</v>
          </cell>
          <cell r="Q218">
            <v>0</v>
          </cell>
          <cell r="R218">
            <v>1200</v>
          </cell>
          <cell r="S218" t="str">
            <v>ALLWIN</v>
          </cell>
          <cell r="T218" t="str">
            <v>ALLWIN</v>
          </cell>
          <cell r="U218">
            <v>0</v>
          </cell>
          <cell r="V218" t="str">
            <v>MECAS</v>
          </cell>
          <cell r="W218">
            <v>0</v>
          </cell>
          <cell r="X218">
            <v>0</v>
          </cell>
          <cell r="Y218">
            <v>0</v>
          </cell>
          <cell r="Z218" t="str">
            <v>200LT</v>
          </cell>
          <cell r="AA218">
            <v>0</v>
          </cell>
          <cell r="AB218">
            <v>0</v>
          </cell>
          <cell r="AC218" t="str">
            <v>AWAITED FROM Allwin</v>
          </cell>
          <cell r="AD218">
            <v>0</v>
          </cell>
          <cell r="AE218">
            <v>0</v>
          </cell>
          <cell r="AF218">
            <v>0</v>
          </cell>
          <cell r="AG218">
            <v>0</v>
          </cell>
          <cell r="AH218">
            <v>0</v>
          </cell>
          <cell r="AI218">
            <v>0.37824999999999998</v>
          </cell>
          <cell r="AJ218" t="str">
            <v>P4-1</v>
          </cell>
          <cell r="AK218" t="str">
            <v>42431-316N0</v>
          </cell>
          <cell r="AL218">
            <v>0</v>
          </cell>
          <cell r="AM218" t="str">
            <v>AWAITED</v>
          </cell>
          <cell r="AN218" t="str">
            <v>AWAITED</v>
          </cell>
          <cell r="AO218" t="str">
            <v>AWAITED</v>
          </cell>
          <cell r="AP218">
            <v>514.44000000000005</v>
          </cell>
          <cell r="AQ218">
            <v>640000</v>
          </cell>
          <cell r="AR218" t="e">
            <v>#DIV/0!</v>
          </cell>
          <cell r="AS218" t="e">
            <v>#DIV/0!</v>
          </cell>
          <cell r="AT218" t="str">
            <v>&lt;&lt;&lt;</v>
          </cell>
          <cell r="AU218" t="str">
            <v>&lt;&lt;&lt;</v>
          </cell>
          <cell r="AV218" t="str">
            <v>&lt;&lt;&lt;</v>
          </cell>
          <cell r="AW218" t="str">
            <v>&lt;&lt;&lt;</v>
          </cell>
          <cell r="AX218" t="str">
            <v>&lt;&lt;&lt;</v>
          </cell>
          <cell r="AY218" t="str">
            <v>&lt;&lt;&lt;</v>
          </cell>
          <cell r="AZ218" t="str">
            <v>&lt;&lt;&lt;</v>
          </cell>
          <cell r="BA218" t="str">
            <v>-</v>
          </cell>
          <cell r="BB218" t="str">
            <v>-</v>
          </cell>
          <cell r="BC218" t="str">
            <v>[-]</v>
          </cell>
          <cell r="BD218" t="str">
            <v>_____________</v>
          </cell>
          <cell r="BE218">
            <v>0</v>
          </cell>
          <cell r="BF218">
            <v>0</v>
          </cell>
          <cell r="BG218" t="str">
            <v>O</v>
          </cell>
          <cell r="BH218" t="str">
            <v>O</v>
          </cell>
          <cell r="BI218" t="str">
            <v>BEWL</v>
          </cell>
          <cell r="BJ218" t="str">
            <v>SELECTED VENDOR BEWL</v>
          </cell>
          <cell r="BK218">
            <v>0</v>
          </cell>
          <cell r="BL218">
            <v>6.5</v>
          </cell>
          <cell r="BM218">
            <v>0</v>
          </cell>
          <cell r="BN218" t="str">
            <v>O</v>
          </cell>
          <cell r="BO218">
            <v>0</v>
          </cell>
          <cell r="BP218" t="str">
            <v>O</v>
          </cell>
        </row>
        <row r="219">
          <cell r="A219">
            <v>205</v>
          </cell>
          <cell r="B219">
            <v>121</v>
          </cell>
          <cell r="C219">
            <v>73</v>
          </cell>
          <cell r="D219">
            <v>203</v>
          </cell>
          <cell r="E219" t="str">
            <v>DE100</v>
          </cell>
          <cell r="F219" t="str">
            <v>CJ-1G</v>
          </cell>
          <cell r="G219">
            <v>0</v>
          </cell>
          <cell r="H219" t="str">
            <v>4710</v>
          </cell>
          <cell r="I219" t="str">
            <v>01</v>
          </cell>
          <cell r="J219" t="str">
            <v>47110-140N0</v>
          </cell>
          <cell r="K219" t="str">
            <v>SUPPORT ASSY BRAKE PEDAL (M/T)</v>
          </cell>
          <cell r="L219">
            <v>0</v>
          </cell>
          <cell r="M219">
            <v>1</v>
          </cell>
          <cell r="N219" t="str">
            <v>1</v>
          </cell>
          <cell r="O219">
            <v>1</v>
          </cell>
          <cell r="P219">
            <v>1</v>
          </cell>
          <cell r="Q219" t="str">
            <v>1</v>
          </cell>
          <cell r="R219">
            <v>7200</v>
          </cell>
          <cell r="S219" t="str">
            <v>UNITED MECA</v>
          </cell>
          <cell r="T219" t="str">
            <v>UMI</v>
          </cell>
          <cell r="U219">
            <v>0</v>
          </cell>
          <cell r="V219" t="str">
            <v>BEWL</v>
          </cell>
          <cell r="W219">
            <v>0</v>
          </cell>
          <cell r="X219">
            <v>0</v>
          </cell>
          <cell r="Y219">
            <v>0</v>
          </cell>
          <cell r="Z219">
            <v>0</v>
          </cell>
          <cell r="AA219" t="str">
            <v>HAVE SSP</v>
          </cell>
          <cell r="AB219">
            <v>0</v>
          </cell>
          <cell r="AC219" t="str">
            <v>UMI quot includes support &amp; pedal cost</v>
          </cell>
          <cell r="AD219">
            <v>0</v>
          </cell>
          <cell r="AE219">
            <v>0</v>
          </cell>
          <cell r="AF219" t="str">
            <v>L/ABS</v>
          </cell>
          <cell r="AG219">
            <v>0</v>
          </cell>
          <cell r="AH219">
            <v>0</v>
          </cell>
          <cell r="AI219">
            <v>6.3250000000000001E-2</v>
          </cell>
          <cell r="AJ219" t="str">
            <v>P3-2</v>
          </cell>
          <cell r="AK219" t="str">
            <v>47110-140N0</v>
          </cell>
          <cell r="AL219">
            <v>371.75</v>
          </cell>
          <cell r="AM219" t="str">
            <v>363500</v>
          </cell>
          <cell r="AN219">
            <v>738.52527777777766</v>
          </cell>
          <cell r="AO219">
            <v>1.7542168118236998</v>
          </cell>
          <cell r="AP219">
            <v>162.32</v>
          </cell>
          <cell r="AQ219">
            <v>2000</v>
          </cell>
          <cell r="AR219">
            <v>318.20164444444441</v>
          </cell>
          <cell r="AS219">
            <v>0.75582338347849032</v>
          </cell>
          <cell r="AT219" t="str">
            <v>&lt;&lt;&lt;</v>
          </cell>
          <cell r="AU219" t="str">
            <v>&lt;&lt;&lt;</v>
          </cell>
          <cell r="AV219" t="str">
            <v>&lt;&lt;&lt;</v>
          </cell>
          <cell r="AW219" t="str">
            <v>&lt;&lt;&lt;</v>
          </cell>
          <cell r="AX219" t="str">
            <v>&lt;&lt;&lt;</v>
          </cell>
          <cell r="AY219" t="str">
            <v>&lt;&lt;&lt;</v>
          </cell>
          <cell r="AZ219" t="str">
            <v>&lt;&lt;&lt;</v>
          </cell>
          <cell r="BA219" t="str">
            <v>O</v>
          </cell>
          <cell r="BB219" t="str">
            <v>O</v>
          </cell>
          <cell r="BC219" t="str">
            <v>BEWL</v>
          </cell>
          <cell r="BD219" t="str">
            <v>SELECTED VENDOR BEWL</v>
          </cell>
          <cell r="BE219">
            <v>0</v>
          </cell>
          <cell r="BF219">
            <v>0</v>
          </cell>
          <cell r="BG219">
            <v>6.5</v>
          </cell>
          <cell r="BH219" t="str">
            <v>O</v>
          </cell>
          <cell r="BI219" t="str">
            <v>ALBA</v>
          </cell>
          <cell r="BJ219" t="str">
            <v>SELECTED VENDOR ALBA</v>
          </cell>
          <cell r="BK219">
            <v>0</v>
          </cell>
          <cell r="BL219">
            <v>8</v>
          </cell>
          <cell r="BM219">
            <v>0</v>
          </cell>
          <cell r="BN219" t="str">
            <v>O</v>
          </cell>
          <cell r="BO219">
            <v>0</v>
          </cell>
          <cell r="BP219" t="str">
            <v>O</v>
          </cell>
        </row>
        <row r="220">
          <cell r="A220">
            <v>206</v>
          </cell>
          <cell r="B220">
            <v>138</v>
          </cell>
          <cell r="C220">
            <v>254</v>
          </cell>
          <cell r="D220">
            <v>204</v>
          </cell>
          <cell r="E220" t="str">
            <v>DE100</v>
          </cell>
          <cell r="F220" t="str">
            <v>CJ-1G</v>
          </cell>
          <cell r="G220">
            <v>0</v>
          </cell>
          <cell r="H220" t="str">
            <v>4710</v>
          </cell>
          <cell r="I220" t="str">
            <v>01</v>
          </cell>
          <cell r="J220" t="str">
            <v>47110-140N1</v>
          </cell>
          <cell r="K220" t="str">
            <v>SUPPORT ASSY,BRAKE PEDAL (A/T)</v>
          </cell>
          <cell r="L220">
            <v>0</v>
          </cell>
          <cell r="M220">
            <v>1</v>
          </cell>
          <cell r="N220" t="str">
            <v>1</v>
          </cell>
          <cell r="O220">
            <v>1</v>
          </cell>
          <cell r="P220">
            <v>1</v>
          </cell>
          <cell r="Q220" t="str">
            <v>1</v>
          </cell>
          <cell r="R220">
            <v>1200</v>
          </cell>
          <cell r="S220" t="str">
            <v>UNITED MECH.</v>
          </cell>
          <cell r="T220" t="str">
            <v>UMI</v>
          </cell>
          <cell r="U220">
            <v>0</v>
          </cell>
          <cell r="V220" t="str">
            <v>BEWL</v>
          </cell>
          <cell r="W220">
            <v>0</v>
          </cell>
          <cell r="X220">
            <v>0</v>
          </cell>
          <cell r="Y220">
            <v>0</v>
          </cell>
          <cell r="Z220">
            <v>0</v>
          </cell>
          <cell r="AA220">
            <v>0</v>
          </cell>
          <cell r="AB220">
            <v>0</v>
          </cell>
          <cell r="AC220" t="str">
            <v>Included  in 31481-*****</v>
          </cell>
          <cell r="AD220">
            <v>0</v>
          </cell>
          <cell r="AE220">
            <v>0</v>
          </cell>
          <cell r="AF220" t="str">
            <v>L/ABS</v>
          </cell>
          <cell r="AG220">
            <v>0</v>
          </cell>
          <cell r="AH220">
            <v>0</v>
          </cell>
          <cell r="AI220">
            <v>6.3250000000000001E-2</v>
          </cell>
          <cell r="AJ220" t="str">
            <v>P6-4</v>
          </cell>
          <cell r="AK220" t="str">
            <v>47110-140N1</v>
          </cell>
          <cell r="AL220" t="str">
            <v>0</v>
          </cell>
          <cell r="AM220" t="str">
            <v>AWAITED</v>
          </cell>
          <cell r="AN220" t="str">
            <v>AWAITED</v>
          </cell>
          <cell r="AO220" t="str">
            <v>AWAITED</v>
          </cell>
          <cell r="AP220" t="str">
            <v>165.57</v>
          </cell>
          <cell r="AQ220" t="str">
            <v>200000</v>
          </cell>
          <cell r="AR220">
            <v>357.18386666666663</v>
          </cell>
          <cell r="AS220" t="e">
            <v>#DIV/0!</v>
          </cell>
          <cell r="AT220" t="str">
            <v>&lt;&lt;&lt;</v>
          </cell>
          <cell r="AU220" t="str">
            <v>&lt;&lt;&lt;</v>
          </cell>
          <cell r="AV220" t="str">
            <v>&lt;&lt;&lt;</v>
          </cell>
          <cell r="AW220" t="str">
            <v>&lt;&lt;&lt;</v>
          </cell>
          <cell r="AX220" t="str">
            <v>&lt;&lt;&lt;</v>
          </cell>
          <cell r="AY220" t="str">
            <v>&lt;&lt;&lt;</v>
          </cell>
          <cell r="AZ220" t="str">
            <v>&lt;&lt;&lt;</v>
          </cell>
          <cell r="BA220" t="str">
            <v>O</v>
          </cell>
          <cell r="BB220" t="str">
            <v>O</v>
          </cell>
          <cell r="BC220" t="str">
            <v>BEWL</v>
          </cell>
          <cell r="BD220" t="str">
            <v>SELECTED VENDOR BEWL</v>
          </cell>
          <cell r="BE220">
            <v>0</v>
          </cell>
          <cell r="BF220">
            <v>0</v>
          </cell>
          <cell r="BG220">
            <v>6.5</v>
          </cell>
          <cell r="BH220" t="str">
            <v>O</v>
          </cell>
          <cell r="BI220" t="str">
            <v>ALBA</v>
          </cell>
          <cell r="BJ220" t="str">
            <v>SELECTED VENDOR ALBA</v>
          </cell>
          <cell r="BK220">
            <v>0</v>
          </cell>
          <cell r="BL220">
            <v>8</v>
          </cell>
          <cell r="BM220">
            <v>0</v>
          </cell>
          <cell r="BN220" t="str">
            <v>O</v>
          </cell>
          <cell r="BO220">
            <v>0</v>
          </cell>
          <cell r="BP220" t="str">
            <v>O</v>
          </cell>
        </row>
        <row r="221">
          <cell r="A221">
            <v>207</v>
          </cell>
          <cell r="B221">
            <v>123</v>
          </cell>
          <cell r="C221">
            <v>98</v>
          </cell>
          <cell r="D221">
            <v>205</v>
          </cell>
          <cell r="E221" t="str">
            <v>DE100</v>
          </cell>
          <cell r="F221" t="str">
            <v>CJ-1G</v>
          </cell>
          <cell r="G221">
            <v>0</v>
          </cell>
          <cell r="H221" t="str">
            <v>4730</v>
          </cell>
          <cell r="I221" t="str">
            <v>01</v>
          </cell>
          <cell r="J221" t="str">
            <v>47311-140N4</v>
          </cell>
          <cell r="K221" t="str">
            <v>TUBE FR BRAKE NO.1</v>
          </cell>
          <cell r="L221">
            <v>0</v>
          </cell>
          <cell r="M221">
            <v>1</v>
          </cell>
          <cell r="N221" t="str">
            <v>1</v>
          </cell>
          <cell r="O221">
            <v>1</v>
          </cell>
          <cell r="P221">
            <v>1</v>
          </cell>
          <cell r="Q221" t="str">
            <v>1</v>
          </cell>
          <cell r="R221">
            <v>8400</v>
          </cell>
          <cell r="S221" t="str">
            <v>ALBA ENGG</v>
          </cell>
          <cell r="T221" t="str">
            <v>ALBA ENGG</v>
          </cell>
          <cell r="U221">
            <v>0</v>
          </cell>
          <cell r="V221">
            <v>0</v>
          </cell>
          <cell r="W221">
            <v>0</v>
          </cell>
          <cell r="X221">
            <v>0</v>
          </cell>
          <cell r="Y221">
            <v>0</v>
          </cell>
          <cell r="Z221">
            <v>0</v>
          </cell>
          <cell r="AA221">
            <v>0</v>
          </cell>
          <cell r="AB221">
            <v>0</v>
          </cell>
          <cell r="AC221" t="str">
            <v>Included  in 31481-*****</v>
          </cell>
          <cell r="AD221">
            <v>0</v>
          </cell>
          <cell r="AE221">
            <v>0</v>
          </cell>
          <cell r="AF221" t="str">
            <v>L/ABS</v>
          </cell>
          <cell r="AG221">
            <v>0</v>
          </cell>
          <cell r="AH221">
            <v>0</v>
          </cell>
          <cell r="AI221">
            <v>0.17283000000000001</v>
          </cell>
          <cell r="AJ221" t="str">
            <v>P4-2</v>
          </cell>
          <cell r="AK221" t="str">
            <v>47311-140N4</v>
          </cell>
          <cell r="AL221" t="str">
            <v>0</v>
          </cell>
          <cell r="AM221" t="str">
            <v>0</v>
          </cell>
          <cell r="AN221">
            <v>0</v>
          </cell>
          <cell r="AO221">
            <v>0</v>
          </cell>
          <cell r="AP221" t="str">
            <v>&lt;&lt;&lt;</v>
          </cell>
          <cell r="AQ221" t="str">
            <v>&lt;&lt;&lt;</v>
          </cell>
          <cell r="AR221" t="str">
            <v>&lt;&lt;&lt;</v>
          </cell>
          <cell r="AS221" t="str">
            <v>&lt;&lt;&lt;</v>
          </cell>
          <cell r="AT221" t="str">
            <v>&lt;&lt;&lt;</v>
          </cell>
          <cell r="AU221" t="str">
            <v>&lt;&lt;&lt;</v>
          </cell>
          <cell r="AV221" t="str">
            <v>&lt;&lt;&lt;</v>
          </cell>
          <cell r="AW221" t="str">
            <v>&lt;&lt;&lt;</v>
          </cell>
          <cell r="AX221" t="str">
            <v>&lt;&lt;&lt;</v>
          </cell>
          <cell r="AY221" t="str">
            <v>&lt;&lt;&lt;</v>
          </cell>
          <cell r="AZ221" t="str">
            <v>&lt;&lt;&lt;</v>
          </cell>
          <cell r="BA221" t="str">
            <v>O</v>
          </cell>
          <cell r="BB221" t="str">
            <v>O</v>
          </cell>
          <cell r="BC221" t="str">
            <v>ALBA</v>
          </cell>
          <cell r="BD221" t="str">
            <v>SELECTED VENDOR ALBA</v>
          </cell>
          <cell r="BE221">
            <v>0</v>
          </cell>
          <cell r="BF221">
            <v>0</v>
          </cell>
          <cell r="BG221">
            <v>8</v>
          </cell>
          <cell r="BH221" t="str">
            <v>O</v>
          </cell>
          <cell r="BI221" t="str">
            <v>ALBA</v>
          </cell>
          <cell r="BJ221" t="str">
            <v>SELECTED VENDOR ALBA</v>
          </cell>
          <cell r="BK221">
            <v>0</v>
          </cell>
          <cell r="BL221">
            <v>8</v>
          </cell>
          <cell r="BM221">
            <v>0</v>
          </cell>
          <cell r="BN221" t="str">
            <v>O</v>
          </cell>
          <cell r="BO221">
            <v>0</v>
          </cell>
          <cell r="BP221" t="str">
            <v>O</v>
          </cell>
        </row>
        <row r="222">
          <cell r="A222">
            <v>208</v>
          </cell>
          <cell r="B222">
            <v>291</v>
          </cell>
          <cell r="C222">
            <v>618</v>
          </cell>
          <cell r="D222">
            <v>206</v>
          </cell>
          <cell r="E222" t="str">
            <v>DE100</v>
          </cell>
          <cell r="F222" t="str">
            <v>CJ-1G</v>
          </cell>
          <cell r="G222">
            <v>0</v>
          </cell>
          <cell r="H222" t="str">
            <v>4730</v>
          </cell>
          <cell r="I222" t="str">
            <v>01</v>
          </cell>
          <cell r="J222" t="str">
            <v>47312-140N4</v>
          </cell>
          <cell r="K222" t="str">
            <v>TUBE FR BRAKE NO.2</v>
          </cell>
          <cell r="L222">
            <v>0</v>
          </cell>
          <cell r="M222">
            <v>1</v>
          </cell>
          <cell r="N222" t="str">
            <v>1</v>
          </cell>
          <cell r="O222">
            <v>1</v>
          </cell>
          <cell r="P222">
            <v>1</v>
          </cell>
          <cell r="Q222" t="str">
            <v>1</v>
          </cell>
          <cell r="R222">
            <v>8400</v>
          </cell>
          <cell r="S222" t="str">
            <v>ALBA ENGG</v>
          </cell>
          <cell r="T222" t="str">
            <v xml:space="preserve"> </v>
          </cell>
          <cell r="U222">
            <v>0</v>
          </cell>
          <cell r="V222">
            <v>0</v>
          </cell>
          <cell r="W222">
            <v>0</v>
          </cell>
          <cell r="X222">
            <v>0</v>
          </cell>
          <cell r="Y222">
            <v>0</v>
          </cell>
          <cell r="Z222">
            <v>0</v>
          </cell>
          <cell r="AA222">
            <v>0</v>
          </cell>
          <cell r="AB222">
            <v>0</v>
          </cell>
          <cell r="AC222" t="str">
            <v>Included  in 31481-*****</v>
          </cell>
          <cell r="AD222">
            <v>0</v>
          </cell>
          <cell r="AE222">
            <v>0</v>
          </cell>
          <cell r="AF222" t="str">
            <v>L/ABS</v>
          </cell>
          <cell r="AG222">
            <v>0</v>
          </cell>
          <cell r="AH222">
            <v>0</v>
          </cell>
          <cell r="AI222" t="str">
            <v>INCL</v>
          </cell>
          <cell r="AJ222" t="str">
            <v>P4-2</v>
          </cell>
          <cell r="AK222" t="str">
            <v>47312-140N4</v>
          </cell>
          <cell r="AL222" t="str">
            <v>0</v>
          </cell>
          <cell r="AM222" t="str">
            <v>0</v>
          </cell>
          <cell r="AN222">
            <v>0</v>
          </cell>
          <cell r="AO222" t="e">
            <v>#DIV/0!</v>
          </cell>
          <cell r="AP222" t="str">
            <v>&lt;&lt;&lt;</v>
          </cell>
          <cell r="AQ222" t="str">
            <v>&lt;&lt;&lt;</v>
          </cell>
          <cell r="AR222" t="str">
            <v>&lt;&lt;&lt;</v>
          </cell>
          <cell r="AS222" t="str">
            <v>&lt;&lt;&lt;</v>
          </cell>
          <cell r="AT222" t="str">
            <v>&lt;&lt;&lt;</v>
          </cell>
          <cell r="AU222" t="str">
            <v>&lt;&lt;&lt;</v>
          </cell>
          <cell r="AV222" t="str">
            <v>&lt;&lt;&lt;</v>
          </cell>
          <cell r="AW222" t="str">
            <v>&lt;&lt;&lt;</v>
          </cell>
          <cell r="AX222" t="str">
            <v>&lt;&lt;&lt;</v>
          </cell>
          <cell r="AY222" t="str">
            <v>&lt;&lt;&lt;</v>
          </cell>
          <cell r="AZ222" t="str">
            <v>&lt;&lt;&lt;</v>
          </cell>
          <cell r="BA222" t="str">
            <v>O</v>
          </cell>
          <cell r="BB222" t="str">
            <v>O</v>
          </cell>
          <cell r="BC222" t="str">
            <v>ALBA</v>
          </cell>
          <cell r="BD222" t="str">
            <v>SELECTED VENDOR ALBA</v>
          </cell>
          <cell r="BE222">
            <v>0</v>
          </cell>
          <cell r="BF222">
            <v>0</v>
          </cell>
          <cell r="BG222">
            <v>8</v>
          </cell>
          <cell r="BH222" t="str">
            <v>O</v>
          </cell>
          <cell r="BI222" t="str">
            <v>ALBA</v>
          </cell>
          <cell r="BJ222" t="str">
            <v>SELECTED VENDOR ALBA</v>
          </cell>
          <cell r="BK222">
            <v>0</v>
          </cell>
          <cell r="BL222">
            <v>8</v>
          </cell>
          <cell r="BM222">
            <v>0</v>
          </cell>
          <cell r="BN222" t="str">
            <v>O</v>
          </cell>
          <cell r="BO222">
            <v>0</v>
          </cell>
          <cell r="BP222" t="str">
            <v>O</v>
          </cell>
        </row>
        <row r="223">
          <cell r="A223">
            <v>209</v>
          </cell>
          <cell r="B223">
            <v>124</v>
          </cell>
          <cell r="C223">
            <v>99</v>
          </cell>
          <cell r="D223">
            <v>207</v>
          </cell>
          <cell r="E223" t="str">
            <v>DE100</v>
          </cell>
          <cell r="F223" t="str">
            <v>CJ-1G</v>
          </cell>
          <cell r="G223">
            <v>0</v>
          </cell>
          <cell r="H223" t="str">
            <v>4730</v>
          </cell>
          <cell r="I223" t="str">
            <v>01</v>
          </cell>
          <cell r="J223" t="str">
            <v>47313-140N4</v>
          </cell>
          <cell r="K223" t="str">
            <v>TUBE FR BRAKE NO.3</v>
          </cell>
          <cell r="L223">
            <v>0</v>
          </cell>
          <cell r="M223">
            <v>1</v>
          </cell>
          <cell r="N223" t="str">
            <v>1</v>
          </cell>
          <cell r="O223">
            <v>1</v>
          </cell>
          <cell r="P223">
            <v>1</v>
          </cell>
          <cell r="Q223" t="str">
            <v>1</v>
          </cell>
          <cell r="R223">
            <v>8400</v>
          </cell>
          <cell r="S223" t="str">
            <v>ALBA ENGG</v>
          </cell>
          <cell r="T223" t="str">
            <v>ALBA ENGG</v>
          </cell>
          <cell r="U223">
            <v>0</v>
          </cell>
          <cell r="V223">
            <v>0</v>
          </cell>
          <cell r="W223">
            <v>0</v>
          </cell>
          <cell r="X223">
            <v>0</v>
          </cell>
          <cell r="Y223">
            <v>0</v>
          </cell>
          <cell r="Z223">
            <v>0</v>
          </cell>
          <cell r="AA223">
            <v>0</v>
          </cell>
          <cell r="AB223">
            <v>0</v>
          </cell>
          <cell r="AC223" t="str">
            <v>Included  in 31481-*****</v>
          </cell>
          <cell r="AD223">
            <v>0</v>
          </cell>
          <cell r="AE223">
            <v>0</v>
          </cell>
          <cell r="AF223" t="str">
            <v>L/ABS</v>
          </cell>
          <cell r="AG223">
            <v>0</v>
          </cell>
          <cell r="AH223">
            <v>0</v>
          </cell>
          <cell r="AI223" t="str">
            <v>INCL</v>
          </cell>
          <cell r="AJ223" t="str">
            <v>P4-2</v>
          </cell>
          <cell r="AK223" t="str">
            <v>47313-140N4</v>
          </cell>
          <cell r="AL223" t="str">
            <v>0</v>
          </cell>
          <cell r="AM223" t="str">
            <v>0</v>
          </cell>
          <cell r="AN223">
            <v>0</v>
          </cell>
          <cell r="AO223">
            <v>0</v>
          </cell>
          <cell r="AP223" t="str">
            <v>&lt;&lt;&lt;</v>
          </cell>
          <cell r="AQ223" t="str">
            <v>&lt;&lt;&lt;</v>
          </cell>
          <cell r="AR223" t="str">
            <v>&lt;&lt;&lt;</v>
          </cell>
          <cell r="AS223" t="str">
            <v>&lt;&lt;&lt;</v>
          </cell>
          <cell r="AT223" t="str">
            <v>&lt;&lt;&lt;</v>
          </cell>
          <cell r="AU223" t="str">
            <v>&lt;&lt;&lt;</v>
          </cell>
          <cell r="AV223" t="str">
            <v>&lt;&lt;&lt;</v>
          </cell>
          <cell r="AW223" t="str">
            <v>&lt;&lt;&lt;</v>
          </cell>
          <cell r="AX223" t="str">
            <v>&lt;&lt;&lt;</v>
          </cell>
          <cell r="AY223" t="str">
            <v>&lt;&lt;&lt;</v>
          </cell>
          <cell r="AZ223" t="str">
            <v>&lt;&lt;&lt;</v>
          </cell>
          <cell r="BA223" t="str">
            <v>O</v>
          </cell>
          <cell r="BB223" t="str">
            <v>O</v>
          </cell>
          <cell r="BC223" t="str">
            <v>ALBA</v>
          </cell>
          <cell r="BD223" t="str">
            <v>SELECTED VENDOR ALBA</v>
          </cell>
          <cell r="BE223">
            <v>0</v>
          </cell>
          <cell r="BF223">
            <v>0</v>
          </cell>
          <cell r="BG223">
            <v>8</v>
          </cell>
          <cell r="BH223" t="str">
            <v>O</v>
          </cell>
          <cell r="BI223" t="str">
            <v>ALBA</v>
          </cell>
          <cell r="BJ223" t="str">
            <v>SELECTED VENDOR ALBA</v>
          </cell>
          <cell r="BK223">
            <v>0</v>
          </cell>
          <cell r="BL223">
            <v>8</v>
          </cell>
          <cell r="BM223">
            <v>0</v>
          </cell>
          <cell r="BN223" t="str">
            <v>O</v>
          </cell>
          <cell r="BO223">
            <v>0</v>
          </cell>
          <cell r="BP223" t="str">
            <v>O</v>
          </cell>
        </row>
        <row r="224">
          <cell r="A224">
            <v>210</v>
          </cell>
          <cell r="B224">
            <v>125</v>
          </cell>
          <cell r="C224">
            <v>100</v>
          </cell>
          <cell r="D224">
            <v>208</v>
          </cell>
          <cell r="E224" t="str">
            <v>DE100</v>
          </cell>
          <cell r="F224" t="str">
            <v>CJ-1G</v>
          </cell>
          <cell r="G224">
            <v>0</v>
          </cell>
          <cell r="H224" t="str">
            <v>4730</v>
          </cell>
          <cell r="I224" t="str">
            <v>01</v>
          </cell>
          <cell r="J224" t="str">
            <v>47314-140N4</v>
          </cell>
          <cell r="K224" t="str">
            <v>TUBE FR BRAKE NO.4</v>
          </cell>
          <cell r="L224">
            <v>0</v>
          </cell>
          <cell r="M224">
            <v>1</v>
          </cell>
          <cell r="N224" t="str">
            <v>1</v>
          </cell>
          <cell r="O224">
            <v>1</v>
          </cell>
          <cell r="P224">
            <v>1</v>
          </cell>
          <cell r="Q224" t="str">
            <v>1</v>
          </cell>
          <cell r="R224">
            <v>8400</v>
          </cell>
          <cell r="S224" t="str">
            <v>ALBA ENGG</v>
          </cell>
          <cell r="T224" t="str">
            <v>ALBA ENGG</v>
          </cell>
          <cell r="U224">
            <v>0</v>
          </cell>
          <cell r="V224">
            <v>0</v>
          </cell>
          <cell r="W224">
            <v>0</v>
          </cell>
          <cell r="X224">
            <v>0</v>
          </cell>
          <cell r="Y224">
            <v>0</v>
          </cell>
          <cell r="Z224">
            <v>0</v>
          </cell>
          <cell r="AA224" t="str">
            <v>RR DISC</v>
          </cell>
          <cell r="AB224">
            <v>0</v>
          </cell>
          <cell r="AC224" t="str">
            <v>Included  in 31481-*****</v>
          </cell>
          <cell r="AD224">
            <v>0</v>
          </cell>
          <cell r="AE224">
            <v>0</v>
          </cell>
          <cell r="AF224" t="str">
            <v>L/ABS</v>
          </cell>
          <cell r="AG224">
            <v>0</v>
          </cell>
          <cell r="AH224">
            <v>0</v>
          </cell>
          <cell r="AI224" t="str">
            <v>INCL</v>
          </cell>
          <cell r="AJ224" t="str">
            <v>P4-2</v>
          </cell>
          <cell r="AK224" t="str">
            <v>47314-140N4</v>
          </cell>
          <cell r="AL224" t="str">
            <v>0</v>
          </cell>
          <cell r="AM224" t="str">
            <v>0</v>
          </cell>
          <cell r="AN224">
            <v>0</v>
          </cell>
          <cell r="AO224">
            <v>0</v>
          </cell>
          <cell r="AP224" t="str">
            <v>&lt;&lt;&lt;</v>
          </cell>
          <cell r="AQ224" t="str">
            <v>&lt;&lt;&lt;</v>
          </cell>
          <cell r="AR224" t="str">
            <v>&lt;&lt;&lt;</v>
          </cell>
          <cell r="AS224" t="str">
            <v>&lt;&lt;&lt;</v>
          </cell>
          <cell r="AT224" t="str">
            <v>&lt;&lt;&lt;</v>
          </cell>
          <cell r="AU224" t="str">
            <v>&lt;&lt;&lt;</v>
          </cell>
          <cell r="AV224" t="str">
            <v>&lt;&lt;&lt;</v>
          </cell>
          <cell r="AW224" t="str">
            <v>&lt;&lt;&lt;</v>
          </cell>
          <cell r="AX224" t="str">
            <v>&lt;&lt;&lt;</v>
          </cell>
          <cell r="AY224" t="str">
            <v>&lt;&lt;&lt;</v>
          </cell>
          <cell r="AZ224" t="str">
            <v>&lt;&lt;&lt;</v>
          </cell>
          <cell r="BA224" t="str">
            <v>O</v>
          </cell>
          <cell r="BB224" t="str">
            <v>O</v>
          </cell>
          <cell r="BC224" t="str">
            <v>ALBA</v>
          </cell>
          <cell r="BD224" t="str">
            <v>SELECTED VENDOR ALBA</v>
          </cell>
          <cell r="BE224">
            <v>0</v>
          </cell>
          <cell r="BF224">
            <v>0</v>
          </cell>
          <cell r="BG224">
            <v>8</v>
          </cell>
          <cell r="BH224" t="str">
            <v>O</v>
          </cell>
          <cell r="BI224" t="str">
            <v>ALBA</v>
          </cell>
          <cell r="BJ224" t="str">
            <v>SELECTED VENDOR ALBA</v>
          </cell>
          <cell r="BK224">
            <v>0</v>
          </cell>
          <cell r="BL224">
            <v>8</v>
          </cell>
          <cell r="BM224">
            <v>0</v>
          </cell>
          <cell r="BN224" t="str">
            <v>O</v>
          </cell>
          <cell r="BO224">
            <v>0</v>
          </cell>
          <cell r="BP224" t="str">
            <v>O</v>
          </cell>
        </row>
        <row r="225">
          <cell r="A225">
            <v>211</v>
          </cell>
          <cell r="B225">
            <v>126</v>
          </cell>
          <cell r="C225">
            <v>101</v>
          </cell>
          <cell r="D225">
            <v>209</v>
          </cell>
          <cell r="E225" t="str">
            <v>DE100</v>
          </cell>
          <cell r="F225" t="str">
            <v>CJ-1G</v>
          </cell>
          <cell r="G225">
            <v>0</v>
          </cell>
          <cell r="H225" t="str">
            <v>4730</v>
          </cell>
          <cell r="I225" t="str">
            <v>01</v>
          </cell>
          <cell r="J225" t="str">
            <v>47315-140N3</v>
          </cell>
          <cell r="K225" t="str">
            <v>TUBE FR BRAKE NO.5</v>
          </cell>
          <cell r="L225">
            <v>0</v>
          </cell>
          <cell r="M225">
            <v>1</v>
          </cell>
          <cell r="N225" t="str">
            <v>1</v>
          </cell>
          <cell r="O225">
            <v>1</v>
          </cell>
          <cell r="P225">
            <v>1</v>
          </cell>
          <cell r="Q225" t="str">
            <v>1</v>
          </cell>
          <cell r="R225">
            <v>8400</v>
          </cell>
          <cell r="S225" t="str">
            <v>ALBA ENGG</v>
          </cell>
          <cell r="T225" t="str">
            <v>ALBA ENGG</v>
          </cell>
          <cell r="U225">
            <v>0</v>
          </cell>
          <cell r="V225">
            <v>0</v>
          </cell>
          <cell r="W225">
            <v>0</v>
          </cell>
          <cell r="X225">
            <v>0</v>
          </cell>
          <cell r="Y225">
            <v>0</v>
          </cell>
          <cell r="Z225">
            <v>0</v>
          </cell>
          <cell r="AA225" t="str">
            <v>RR DISC</v>
          </cell>
          <cell r="AB225">
            <v>0</v>
          </cell>
          <cell r="AC225" t="str">
            <v>Included  in 31481-*****</v>
          </cell>
          <cell r="AD225">
            <v>0</v>
          </cell>
          <cell r="AE225">
            <v>0</v>
          </cell>
          <cell r="AF225" t="str">
            <v>L/ABS</v>
          </cell>
          <cell r="AG225">
            <v>0</v>
          </cell>
          <cell r="AH225">
            <v>0</v>
          </cell>
          <cell r="AI225" t="str">
            <v>INCL</v>
          </cell>
          <cell r="AJ225" t="str">
            <v>P4-2</v>
          </cell>
          <cell r="AK225" t="str">
            <v>47315-140N3</v>
          </cell>
          <cell r="AL225" t="str">
            <v>0</v>
          </cell>
          <cell r="AM225" t="str">
            <v>0</v>
          </cell>
          <cell r="AN225">
            <v>0</v>
          </cell>
          <cell r="AO225">
            <v>0</v>
          </cell>
          <cell r="AP225" t="str">
            <v>&lt;&lt;&lt;</v>
          </cell>
          <cell r="AQ225" t="str">
            <v>&lt;&lt;&lt;</v>
          </cell>
          <cell r="AR225" t="str">
            <v>&lt;&lt;&lt;</v>
          </cell>
          <cell r="AS225" t="str">
            <v>&lt;&lt;&lt;</v>
          </cell>
          <cell r="AT225" t="str">
            <v>&lt;&lt;&lt;</v>
          </cell>
          <cell r="AU225" t="str">
            <v>&lt;&lt;&lt;</v>
          </cell>
          <cell r="AV225" t="str">
            <v>&lt;&lt;&lt;</v>
          </cell>
          <cell r="AW225" t="str">
            <v>&lt;&lt;&lt;</v>
          </cell>
          <cell r="AX225" t="str">
            <v>&lt;&lt;&lt;</v>
          </cell>
          <cell r="AY225" t="str">
            <v>&lt;&lt;&lt;</v>
          </cell>
          <cell r="AZ225" t="str">
            <v>&lt;&lt;&lt;</v>
          </cell>
          <cell r="BA225" t="str">
            <v>O</v>
          </cell>
          <cell r="BB225" t="str">
            <v>O</v>
          </cell>
          <cell r="BC225" t="str">
            <v>ALBA</v>
          </cell>
          <cell r="BD225" t="str">
            <v>SELECTED VENDOR ALBA</v>
          </cell>
          <cell r="BE225">
            <v>0</v>
          </cell>
          <cell r="BF225">
            <v>0</v>
          </cell>
          <cell r="BG225">
            <v>8</v>
          </cell>
          <cell r="BH225" t="str">
            <v>O</v>
          </cell>
          <cell r="BI225" t="str">
            <v>ALBA</v>
          </cell>
          <cell r="BJ225" t="str">
            <v>SELECTED VENDOR ALBA</v>
          </cell>
          <cell r="BK225">
            <v>0</v>
          </cell>
          <cell r="BL225">
            <v>8</v>
          </cell>
          <cell r="BM225">
            <v>0</v>
          </cell>
          <cell r="BN225" t="str">
            <v>O</v>
          </cell>
          <cell r="BO225">
            <v>0</v>
          </cell>
          <cell r="BP225" t="str">
            <v>O</v>
          </cell>
        </row>
        <row r="226">
          <cell r="A226">
            <v>212</v>
          </cell>
          <cell r="B226">
            <v>127</v>
          </cell>
          <cell r="C226">
            <v>102</v>
          </cell>
          <cell r="D226">
            <v>210</v>
          </cell>
          <cell r="E226" t="str">
            <v>DE100</v>
          </cell>
          <cell r="F226" t="str">
            <v>CJ-1G</v>
          </cell>
          <cell r="G226">
            <v>0</v>
          </cell>
          <cell r="H226" t="str">
            <v>4730</v>
          </cell>
          <cell r="I226" t="str">
            <v>02</v>
          </cell>
          <cell r="J226" t="str">
            <v>47321-140N0</v>
          </cell>
          <cell r="K226" t="str">
            <v>TUBE RR BRAKE NO.3</v>
          </cell>
          <cell r="L226">
            <v>0</v>
          </cell>
          <cell r="M226">
            <v>1</v>
          </cell>
          <cell r="N226" t="str">
            <v>1</v>
          </cell>
          <cell r="O226">
            <v>1</v>
          </cell>
          <cell r="P226">
            <v>1</v>
          </cell>
          <cell r="Q226" t="str">
            <v>1</v>
          </cell>
          <cell r="R226">
            <v>8400</v>
          </cell>
          <cell r="S226" t="str">
            <v>ALBA ENGG</v>
          </cell>
          <cell r="T226" t="str">
            <v>ALBA ENGG</v>
          </cell>
          <cell r="U226">
            <v>0</v>
          </cell>
          <cell r="V226">
            <v>0</v>
          </cell>
          <cell r="W226">
            <v>0</v>
          </cell>
          <cell r="X226">
            <v>0</v>
          </cell>
          <cell r="Y226">
            <v>0</v>
          </cell>
          <cell r="Z226">
            <v>0</v>
          </cell>
          <cell r="AA226" t="str">
            <v>RR DISC</v>
          </cell>
          <cell r="AB226">
            <v>0</v>
          </cell>
          <cell r="AC226" t="str">
            <v>Included  in 31481-*****</v>
          </cell>
          <cell r="AD226">
            <v>0</v>
          </cell>
          <cell r="AE226">
            <v>0</v>
          </cell>
          <cell r="AF226" t="str">
            <v>L/ABS</v>
          </cell>
          <cell r="AG226">
            <v>0</v>
          </cell>
          <cell r="AH226">
            <v>0</v>
          </cell>
          <cell r="AI226" t="str">
            <v>INCL</v>
          </cell>
          <cell r="AJ226" t="str">
            <v>P4-2</v>
          </cell>
          <cell r="AK226" t="str">
            <v>47321-140N0</v>
          </cell>
          <cell r="AL226" t="str">
            <v>0</v>
          </cell>
          <cell r="AM226" t="str">
            <v>0</v>
          </cell>
          <cell r="AN226">
            <v>0</v>
          </cell>
          <cell r="AO226">
            <v>0</v>
          </cell>
          <cell r="AP226" t="str">
            <v>&lt;&lt;&lt;</v>
          </cell>
          <cell r="AQ226" t="str">
            <v>&lt;&lt;&lt;</v>
          </cell>
          <cell r="AR226" t="str">
            <v>&lt;&lt;&lt;</v>
          </cell>
          <cell r="AS226" t="str">
            <v>&lt;&lt;&lt;</v>
          </cell>
          <cell r="AT226" t="str">
            <v>&lt;&lt;&lt;</v>
          </cell>
          <cell r="AU226" t="str">
            <v>&lt;&lt;&lt;</v>
          </cell>
          <cell r="AV226" t="str">
            <v>&lt;&lt;&lt;</v>
          </cell>
          <cell r="AW226" t="str">
            <v>&lt;&lt;&lt;</v>
          </cell>
          <cell r="AX226" t="str">
            <v>&lt;&lt;&lt;</v>
          </cell>
          <cell r="AY226" t="str">
            <v>&lt;&lt;&lt;</v>
          </cell>
          <cell r="AZ226" t="str">
            <v>&lt;&lt;&lt;</v>
          </cell>
          <cell r="BA226" t="str">
            <v>O</v>
          </cell>
          <cell r="BB226" t="str">
            <v>O</v>
          </cell>
          <cell r="BC226" t="str">
            <v>ALBA</v>
          </cell>
          <cell r="BD226" t="str">
            <v>SELECTED VENDOR ALBA</v>
          </cell>
          <cell r="BE226">
            <v>0</v>
          </cell>
          <cell r="BF226">
            <v>0</v>
          </cell>
          <cell r="BG226">
            <v>8</v>
          </cell>
          <cell r="BH226" t="str">
            <v>P</v>
          </cell>
          <cell r="BI226" t="str">
            <v>[AGRIAUTO]</v>
          </cell>
          <cell r="BJ226" t="str">
            <v xml:space="preserve">1.GABRIEL DESIGE WITH GAS &amp; OIL INJECTION    2.ORIGINAL DESIGN KAYAK            </v>
          </cell>
          <cell r="BK226">
            <v>0</v>
          </cell>
          <cell r="BL226">
            <v>0</v>
          </cell>
          <cell r="BM226">
            <v>0</v>
          </cell>
          <cell r="BN226" t="str">
            <v>P</v>
          </cell>
          <cell r="BO226">
            <v>0</v>
          </cell>
          <cell r="BP226" t="str">
            <v>P</v>
          </cell>
        </row>
        <row r="227">
          <cell r="A227">
            <v>213</v>
          </cell>
          <cell r="B227">
            <v>128</v>
          </cell>
          <cell r="C227">
            <v>103</v>
          </cell>
          <cell r="D227">
            <v>211</v>
          </cell>
          <cell r="E227" t="str">
            <v>DE100</v>
          </cell>
          <cell r="F227" t="str">
            <v>CJ-1G</v>
          </cell>
          <cell r="G227">
            <v>0</v>
          </cell>
          <cell r="H227" t="str">
            <v>4730</v>
          </cell>
          <cell r="I227" t="str">
            <v>02</v>
          </cell>
          <cell r="J227" t="str">
            <v>47322-140N0</v>
          </cell>
          <cell r="K227" t="str">
            <v>TUBE RR BRAKE NO.4</v>
          </cell>
          <cell r="L227">
            <v>0</v>
          </cell>
          <cell r="M227">
            <v>1</v>
          </cell>
          <cell r="N227" t="str">
            <v>1</v>
          </cell>
          <cell r="O227">
            <v>1</v>
          </cell>
          <cell r="P227">
            <v>1</v>
          </cell>
          <cell r="Q227" t="str">
            <v>1</v>
          </cell>
          <cell r="R227">
            <v>8400</v>
          </cell>
          <cell r="S227" t="str">
            <v>ALBA ENGG</v>
          </cell>
          <cell r="T227" t="str">
            <v>ALBA ENGG</v>
          </cell>
          <cell r="U227">
            <v>0</v>
          </cell>
          <cell r="V227">
            <v>0</v>
          </cell>
          <cell r="W227">
            <v>0</v>
          </cell>
          <cell r="X227">
            <v>0</v>
          </cell>
          <cell r="Y227">
            <v>0</v>
          </cell>
          <cell r="Z227">
            <v>0</v>
          </cell>
          <cell r="AA227" t="str">
            <v>RR DISC</v>
          </cell>
          <cell r="AB227">
            <v>0</v>
          </cell>
          <cell r="AC227" t="str">
            <v>Included  in 31481-*****</v>
          </cell>
          <cell r="AD227">
            <v>0</v>
          </cell>
          <cell r="AE227">
            <v>0</v>
          </cell>
          <cell r="AF227" t="str">
            <v>L/ABS</v>
          </cell>
          <cell r="AG227">
            <v>0</v>
          </cell>
          <cell r="AH227">
            <v>0</v>
          </cell>
          <cell r="AI227" t="str">
            <v>INCL</v>
          </cell>
          <cell r="AJ227" t="str">
            <v>P4-2</v>
          </cell>
          <cell r="AK227" t="str">
            <v>47322-140N0</v>
          </cell>
          <cell r="AL227" t="str">
            <v>0</v>
          </cell>
          <cell r="AM227" t="str">
            <v>0</v>
          </cell>
          <cell r="AN227">
            <v>0</v>
          </cell>
          <cell r="AO227">
            <v>0</v>
          </cell>
          <cell r="AP227" t="str">
            <v>&lt;&lt;&lt;</v>
          </cell>
          <cell r="AQ227" t="str">
            <v>&lt;&lt;&lt;</v>
          </cell>
          <cell r="AR227" t="str">
            <v>&lt;&lt;&lt;</v>
          </cell>
          <cell r="AS227" t="str">
            <v>&lt;&lt;&lt;</v>
          </cell>
          <cell r="AT227" t="str">
            <v>&lt;&lt;&lt;</v>
          </cell>
          <cell r="AU227" t="str">
            <v>&lt;&lt;&lt;</v>
          </cell>
          <cell r="AV227" t="str">
            <v>&lt;&lt;&lt;</v>
          </cell>
          <cell r="AW227" t="str">
            <v>&lt;&lt;&lt;</v>
          </cell>
          <cell r="AX227" t="str">
            <v>&lt;&lt;&lt;</v>
          </cell>
          <cell r="AY227" t="str">
            <v>&lt;&lt;&lt;</v>
          </cell>
          <cell r="AZ227" t="str">
            <v>&lt;&lt;&lt;</v>
          </cell>
          <cell r="BA227" t="str">
            <v>O</v>
          </cell>
          <cell r="BB227" t="str">
            <v>O</v>
          </cell>
          <cell r="BC227" t="str">
            <v>ALBA</v>
          </cell>
          <cell r="BD227" t="str">
            <v>SELECTED VENDOR ALBA</v>
          </cell>
          <cell r="BE227">
            <v>0</v>
          </cell>
          <cell r="BF227">
            <v>0</v>
          </cell>
          <cell r="BG227">
            <v>8</v>
          </cell>
          <cell r="BH227" t="str">
            <v>P</v>
          </cell>
          <cell r="BI227" t="str">
            <v>[AGRIAUTO]</v>
          </cell>
          <cell r="BJ227" t="str">
            <v>IMC TO CHECK SUITABILATY OF GABRIAL DESIGN WITH GAS AND OIL AND INFORM TO TMC</v>
          </cell>
          <cell r="BK227">
            <v>0</v>
          </cell>
          <cell r="BL227">
            <v>0</v>
          </cell>
          <cell r="BM227">
            <v>0</v>
          </cell>
          <cell r="BN227" t="str">
            <v>P</v>
          </cell>
          <cell r="BO227">
            <v>0</v>
          </cell>
          <cell r="BP227" t="str">
            <v>P</v>
          </cell>
        </row>
        <row r="228">
          <cell r="A228">
            <v>214</v>
          </cell>
          <cell r="B228">
            <v>135</v>
          </cell>
          <cell r="C228">
            <v>161</v>
          </cell>
          <cell r="D228">
            <v>212</v>
          </cell>
          <cell r="E228" t="str">
            <v>DE100</v>
          </cell>
          <cell r="F228" t="str">
            <v>CJ-1G</v>
          </cell>
          <cell r="G228">
            <v>0</v>
          </cell>
          <cell r="H228" t="str">
            <v>4860</v>
          </cell>
          <cell r="I228" t="str">
            <v>01</v>
          </cell>
          <cell r="J228" t="str">
            <v>48510-140N3</v>
          </cell>
          <cell r="K228" t="str">
            <v>ABSORBER ASSY SHOCK FR RH</v>
          </cell>
          <cell r="L228">
            <v>0</v>
          </cell>
          <cell r="M228">
            <v>1</v>
          </cell>
          <cell r="N228" t="str">
            <v>1</v>
          </cell>
          <cell r="O228">
            <v>1</v>
          </cell>
          <cell r="P228">
            <v>1</v>
          </cell>
          <cell r="Q228" t="str">
            <v>1</v>
          </cell>
          <cell r="R228">
            <v>8400</v>
          </cell>
          <cell r="S228" t="str">
            <v>AGRIAUTO</v>
          </cell>
          <cell r="T228" t="str">
            <v>AGRIAUTO</v>
          </cell>
          <cell r="U228">
            <v>0</v>
          </cell>
          <cell r="V228" t="str">
            <v>UMI</v>
          </cell>
          <cell r="W228">
            <v>0</v>
          </cell>
          <cell r="X228" t="str">
            <v>JAWED</v>
          </cell>
          <cell r="Y228">
            <v>0</v>
          </cell>
          <cell r="Z228">
            <v>0</v>
          </cell>
          <cell r="AA228" t="str">
            <v>ONLY ASSY DRW.</v>
          </cell>
          <cell r="AB228">
            <v>0</v>
          </cell>
          <cell r="AC228" t="str">
            <v>QUOTATION IS NOT POSSIBLE FOR THIS STAGE</v>
          </cell>
          <cell r="AD228">
            <v>0</v>
          </cell>
          <cell r="AE228">
            <v>0</v>
          </cell>
          <cell r="AF228">
            <v>0</v>
          </cell>
          <cell r="AG228">
            <v>0</v>
          </cell>
          <cell r="AH228">
            <v>0</v>
          </cell>
          <cell r="AI228">
            <v>0.45734999999999998</v>
          </cell>
          <cell r="AJ228" t="str">
            <v>P5-2</v>
          </cell>
          <cell r="AK228" t="str">
            <v xml:space="preserve">48510-140N3                  </v>
          </cell>
          <cell r="AL228">
            <v>123.99</v>
          </cell>
          <cell r="AM228">
            <v>375000</v>
          </cell>
          <cell r="AN228">
            <v>0</v>
          </cell>
          <cell r="AO228">
            <v>0</v>
          </cell>
          <cell r="AP228" t="str">
            <v>&lt;&lt;&lt;</v>
          </cell>
          <cell r="AQ228" t="str">
            <v>&lt;&lt;&lt;</v>
          </cell>
          <cell r="AR228" t="str">
            <v>&lt;&lt;&lt;</v>
          </cell>
          <cell r="AS228" t="str">
            <v>&lt;&lt;&lt;</v>
          </cell>
          <cell r="AT228" t="str">
            <v>&lt;&lt;&lt;</v>
          </cell>
          <cell r="AU228" t="str">
            <v>&lt;&lt;&lt;</v>
          </cell>
          <cell r="AV228" t="str">
            <v>&lt;&lt;&lt;</v>
          </cell>
          <cell r="AW228" t="str">
            <v>&lt;&lt;&lt;</v>
          </cell>
          <cell r="AX228" t="str">
            <v>-</v>
          </cell>
          <cell r="AY228" t="str">
            <v>Regret</v>
          </cell>
          <cell r="AZ228" t="str">
            <v>Regret</v>
          </cell>
          <cell r="BA228" t="str">
            <v>P</v>
          </cell>
          <cell r="BB228" t="str">
            <v>P</v>
          </cell>
          <cell r="BC228" t="str">
            <v>[AGRIAUTO]</v>
          </cell>
          <cell r="BD228" t="str">
            <v xml:space="preserve">1.GABRIEL DESIGE WITH GAS &amp; OIL INJECTION    2.ORIGINAL DESIGN KAYAK            </v>
          </cell>
          <cell r="BE228">
            <v>0</v>
          </cell>
          <cell r="BF228">
            <v>0</v>
          </cell>
          <cell r="BG228" t="str">
            <v>O</v>
          </cell>
          <cell r="BH228" t="str">
            <v>P</v>
          </cell>
          <cell r="BI228" t="str">
            <v>[PENDING]</v>
          </cell>
          <cell r="BJ228" t="str">
            <v>UMI PRICE IS VERY HIGH IMC TO INVITE QUOTATION FROM ANOTHER FOR REDUCE OF CIM</v>
          </cell>
          <cell r="BK228" t="str">
            <v>JAWED REGRETTED . QUOTATION FROM AEK IS RECEIVED. COST IS STILL VERY HIGH.</v>
          </cell>
          <cell r="BL228">
            <v>0</v>
          </cell>
          <cell r="BM228">
            <v>0</v>
          </cell>
          <cell r="BN228" t="str">
            <v>P</v>
          </cell>
          <cell r="BO228">
            <v>0</v>
          </cell>
          <cell r="BP228" t="str">
            <v>O</v>
          </cell>
        </row>
        <row r="229">
          <cell r="A229">
            <v>215</v>
          </cell>
          <cell r="B229">
            <v>136</v>
          </cell>
          <cell r="C229">
            <v>162</v>
          </cell>
          <cell r="D229">
            <v>213</v>
          </cell>
          <cell r="E229" t="str">
            <v>DE100</v>
          </cell>
          <cell r="F229" t="str">
            <v>CJ-1G</v>
          </cell>
          <cell r="G229">
            <v>0</v>
          </cell>
          <cell r="H229" t="str">
            <v>4860</v>
          </cell>
          <cell r="I229" t="str">
            <v>01</v>
          </cell>
          <cell r="J229" t="str">
            <v>48520-140N3</v>
          </cell>
          <cell r="K229" t="str">
            <v>ABSORBER ASSY SHOCK FR LH</v>
          </cell>
          <cell r="L229">
            <v>0</v>
          </cell>
          <cell r="M229">
            <v>1</v>
          </cell>
          <cell r="N229" t="str">
            <v>1</v>
          </cell>
          <cell r="O229">
            <v>1</v>
          </cell>
          <cell r="P229">
            <v>1</v>
          </cell>
          <cell r="Q229" t="str">
            <v>1</v>
          </cell>
          <cell r="R229">
            <v>8400</v>
          </cell>
          <cell r="S229" t="str">
            <v>AGRIAUTO</v>
          </cell>
          <cell r="T229" t="str">
            <v>AGRIAUTO</v>
          </cell>
          <cell r="U229">
            <v>0</v>
          </cell>
          <cell r="V229">
            <v>0</v>
          </cell>
          <cell r="W229">
            <v>0</v>
          </cell>
          <cell r="X229">
            <v>0</v>
          </cell>
          <cell r="Y229">
            <v>0</v>
          </cell>
          <cell r="Z229">
            <v>0</v>
          </cell>
          <cell r="AA229" t="str">
            <v xml:space="preserve"> ONLY ASSY DRW.</v>
          </cell>
          <cell r="AB229">
            <v>0</v>
          </cell>
          <cell r="AC229" t="str">
            <v>QUOTATION IS NOT POSSIBLE FOR THIS STAGE</v>
          </cell>
          <cell r="AD229">
            <v>0</v>
          </cell>
          <cell r="AE229">
            <v>0</v>
          </cell>
          <cell r="AF229">
            <v>0</v>
          </cell>
          <cell r="AG229">
            <v>0</v>
          </cell>
          <cell r="AH229">
            <v>0</v>
          </cell>
          <cell r="AI229" t="str">
            <v>INCL</v>
          </cell>
          <cell r="AJ229" t="str">
            <v>P5-2</v>
          </cell>
          <cell r="AK229" t="str">
            <v xml:space="preserve">48520-140N3          </v>
          </cell>
          <cell r="AL229">
            <v>0</v>
          </cell>
          <cell r="AM229">
            <v>0</v>
          </cell>
          <cell r="AN229">
            <v>0</v>
          </cell>
          <cell r="AO229">
            <v>0</v>
          </cell>
          <cell r="AP229" t="str">
            <v>&lt;&lt;&lt;</v>
          </cell>
          <cell r="AQ229" t="str">
            <v>&lt;&lt;&lt;</v>
          </cell>
          <cell r="AR229" t="str">
            <v>&lt;&lt;&lt;</v>
          </cell>
          <cell r="AS229" t="str">
            <v>&lt;&lt;&lt;</v>
          </cell>
          <cell r="AT229" t="str">
            <v>&lt;&lt;&lt;</v>
          </cell>
          <cell r="AU229" t="str">
            <v>&lt;&lt;&lt;</v>
          </cell>
          <cell r="AV229" t="str">
            <v>&lt;&lt;&lt;</v>
          </cell>
          <cell r="AW229" t="str">
            <v>&lt;&lt;&lt;</v>
          </cell>
          <cell r="AX229" t="str">
            <v>&lt;&lt;&lt;</v>
          </cell>
          <cell r="AY229" t="str">
            <v>&lt;&lt;&lt;</v>
          </cell>
          <cell r="AZ229" t="str">
            <v>&lt;&lt;&lt;</v>
          </cell>
          <cell r="BA229" t="str">
            <v>P</v>
          </cell>
          <cell r="BB229" t="str">
            <v>P</v>
          </cell>
          <cell r="BC229" t="str">
            <v>[AGRIAUTO]</v>
          </cell>
          <cell r="BD229" t="str">
            <v>IMC TO CHECK SUITABILATY OF GABRIAL DESIGN WITH GAS AND OIL AND INFORM TO TMC</v>
          </cell>
          <cell r="BE229">
            <v>0</v>
          </cell>
          <cell r="BF229">
            <v>0</v>
          </cell>
          <cell r="BG229" t="str">
            <v>P</v>
          </cell>
          <cell r="BH229" t="str">
            <v>P</v>
          </cell>
          <cell r="BI229" t="str">
            <v>[AGRIAUTO]</v>
          </cell>
          <cell r="BJ229" t="str">
            <v xml:space="preserve">1.GABRIEL DESIGE WITH GAS &amp; OIL INJECTION    2.ORIGINAL DESIGN KAYAK            </v>
          </cell>
          <cell r="BK229">
            <v>0</v>
          </cell>
          <cell r="BL229">
            <v>0</v>
          </cell>
          <cell r="BM229">
            <v>0</v>
          </cell>
          <cell r="BN229" t="str">
            <v>P</v>
          </cell>
          <cell r="BO229">
            <v>0</v>
          </cell>
          <cell r="BP229" t="str">
            <v>P</v>
          </cell>
        </row>
        <row r="230">
          <cell r="A230">
            <v>216</v>
          </cell>
          <cell r="B230">
            <v>134</v>
          </cell>
          <cell r="C230">
            <v>160</v>
          </cell>
          <cell r="D230">
            <v>214</v>
          </cell>
          <cell r="E230" t="str">
            <v>DE100</v>
          </cell>
          <cell r="F230" t="str">
            <v>CJ-1G</v>
          </cell>
          <cell r="G230">
            <v>0</v>
          </cell>
          <cell r="H230" t="str">
            <v>4860</v>
          </cell>
          <cell r="I230" t="str">
            <v>07</v>
          </cell>
          <cell r="J230" t="str">
            <v>48044-809T0</v>
          </cell>
          <cell r="K230" t="str">
            <v>SEAT FRONT COIL SPRING UPPER</v>
          </cell>
          <cell r="L230">
            <v>0</v>
          </cell>
          <cell r="M230" t="str">
            <v>2</v>
          </cell>
          <cell r="N230" t="str">
            <v>2</v>
          </cell>
          <cell r="O230" t="str">
            <v>2</v>
          </cell>
          <cell r="P230" t="str">
            <v>2</v>
          </cell>
          <cell r="Q230" t="str">
            <v>2</v>
          </cell>
          <cell r="R230">
            <v>16800</v>
          </cell>
          <cell r="S230" t="str">
            <v>UNITED</v>
          </cell>
          <cell r="T230" t="str">
            <v>UMI</v>
          </cell>
          <cell r="U230">
            <v>0</v>
          </cell>
          <cell r="V230" t="str">
            <v>METALINE</v>
          </cell>
          <cell r="W230">
            <v>0</v>
          </cell>
          <cell r="X230" t="str">
            <v>JAWED</v>
          </cell>
          <cell r="Y230">
            <v>0</v>
          </cell>
          <cell r="Z230">
            <v>0</v>
          </cell>
          <cell r="AA230">
            <v>0</v>
          </cell>
          <cell r="AB230">
            <v>0</v>
          </cell>
          <cell r="AC230" t="str">
            <v>QUOTATION IS NOT POSSIBLE FOR THIS STAGE</v>
          </cell>
          <cell r="AD230">
            <v>0</v>
          </cell>
          <cell r="AE230">
            <v>0</v>
          </cell>
          <cell r="AF230">
            <v>0</v>
          </cell>
          <cell r="AG230">
            <v>0</v>
          </cell>
          <cell r="AH230">
            <v>0</v>
          </cell>
          <cell r="AI230">
            <v>3.4099999999999998E-2</v>
          </cell>
          <cell r="AJ230" t="str">
            <v>P5-2</v>
          </cell>
          <cell r="AK230" t="str">
            <v>48044-809T0</v>
          </cell>
          <cell r="AL230" t="str">
            <v>124.94</v>
          </cell>
          <cell r="AM230" t="str">
            <v>127000</v>
          </cell>
          <cell r="AN230">
            <v>246.36406666666664</v>
          </cell>
          <cell r="AO230">
            <v>5.8658111111111104</v>
          </cell>
          <cell r="AP230" t="str">
            <v>124.94</v>
          </cell>
          <cell r="AQ230" t="str">
            <v>127000</v>
          </cell>
          <cell r="AR230">
            <v>246.36406666666664</v>
          </cell>
          <cell r="AS230">
            <v>5.8658111111111104</v>
          </cell>
          <cell r="AT230" t="str">
            <v>-</v>
          </cell>
          <cell r="AU230" t="str">
            <v>Regret</v>
          </cell>
          <cell r="AV230" t="str">
            <v>Regret</v>
          </cell>
          <cell r="AW230" t="str">
            <v>Regret</v>
          </cell>
          <cell r="AX230" t="str">
            <v>&lt;&lt;&lt;</v>
          </cell>
          <cell r="AY230" t="str">
            <v>&lt;&lt;&lt;</v>
          </cell>
          <cell r="AZ230" t="str">
            <v>&lt;&lt;&lt;</v>
          </cell>
          <cell r="BA230" t="str">
            <v>O</v>
          </cell>
          <cell r="BB230" t="str">
            <v>P</v>
          </cell>
          <cell r="BC230" t="str">
            <v>[PENDING]</v>
          </cell>
          <cell r="BD230" t="str">
            <v>UMI PRICE IS VERY HIGH IMC TO INVITE QUOTATION FROM ANOTHER FOR REDUCE OF CIM</v>
          </cell>
          <cell r="BE230">
            <v>0</v>
          </cell>
          <cell r="BF230">
            <v>0</v>
          </cell>
          <cell r="BG230" t="str">
            <v>P</v>
          </cell>
          <cell r="BH230" t="str">
            <v>P</v>
          </cell>
          <cell r="BI230" t="str">
            <v>[AGRIAUTO]</v>
          </cell>
          <cell r="BJ230" t="str">
            <v>IMC TO CHECK SUITABILATY OF GABRIAL DESIGN WITH GAS AND OIL AND INFORM TO TMC</v>
          </cell>
          <cell r="BK230">
            <v>0</v>
          </cell>
          <cell r="BL230">
            <v>0</v>
          </cell>
          <cell r="BM230">
            <v>0</v>
          </cell>
          <cell r="BN230" t="str">
            <v>P</v>
          </cell>
          <cell r="BO230">
            <v>0</v>
          </cell>
          <cell r="BP230" t="str">
            <v>P</v>
          </cell>
        </row>
        <row r="231">
          <cell r="A231">
            <v>217</v>
          </cell>
          <cell r="B231">
            <v>129</v>
          </cell>
          <cell r="C231">
            <v>104</v>
          </cell>
          <cell r="D231">
            <v>215</v>
          </cell>
          <cell r="E231" t="str">
            <v>DE100</v>
          </cell>
          <cell r="F231" t="str">
            <v>CJ-1G</v>
          </cell>
          <cell r="G231">
            <v>0</v>
          </cell>
          <cell r="H231" t="str">
            <v>4870</v>
          </cell>
          <cell r="I231" t="str">
            <v>02</v>
          </cell>
          <cell r="J231" t="str">
            <v>48530-809T7</v>
          </cell>
          <cell r="K231" t="str">
            <v>ABSORBER ASSY SHOCK RR RH</v>
          </cell>
          <cell r="L231">
            <v>0</v>
          </cell>
          <cell r="M231">
            <v>1</v>
          </cell>
          <cell r="N231" t="str">
            <v>1</v>
          </cell>
          <cell r="O231">
            <v>1</v>
          </cell>
          <cell r="P231">
            <v>1</v>
          </cell>
          <cell r="Q231" t="str">
            <v>1</v>
          </cell>
          <cell r="R231">
            <v>8400</v>
          </cell>
          <cell r="S231" t="str">
            <v>AGRIAUTO</v>
          </cell>
          <cell r="T231" t="str">
            <v>AGRIAUTO</v>
          </cell>
          <cell r="U231">
            <v>0</v>
          </cell>
          <cell r="V231" t="str">
            <v>SHAHEEN</v>
          </cell>
          <cell r="W231">
            <v>0</v>
          </cell>
          <cell r="X231" t="str">
            <v>K. LUMINAIRES</v>
          </cell>
          <cell r="Y231">
            <v>0</v>
          </cell>
          <cell r="Z231">
            <v>0</v>
          </cell>
          <cell r="AA231" t="str">
            <v>K 部品</v>
          </cell>
          <cell r="AB231">
            <v>0</v>
          </cell>
          <cell r="AC231" t="str">
            <v>QUOTATION IS NOT POSSIBLE FOR THIS STAGE</v>
          </cell>
          <cell r="AD231">
            <v>0</v>
          </cell>
          <cell r="AE231">
            <v>0</v>
          </cell>
          <cell r="AF231">
            <v>0</v>
          </cell>
          <cell r="AG231">
            <v>0</v>
          </cell>
          <cell r="AH231">
            <v>0</v>
          </cell>
          <cell r="AI231">
            <v>0.28783999999999998</v>
          </cell>
          <cell r="AJ231" t="str">
            <v>P4-2</v>
          </cell>
          <cell r="AK231" t="str">
            <v>48530-47010  or     REFERENCE DRAWING</v>
          </cell>
          <cell r="AL231" t="str">
            <v>19.28</v>
          </cell>
          <cell r="AM231" t="str">
            <v>38000</v>
          </cell>
          <cell r="AN231">
            <v>0</v>
          </cell>
          <cell r="AO231">
            <v>0</v>
          </cell>
          <cell r="AP231" t="str">
            <v>&lt;&lt;&lt;</v>
          </cell>
          <cell r="AQ231" t="str">
            <v>&lt;&lt;&lt;</v>
          </cell>
          <cell r="AR231" t="str">
            <v>&lt;&lt;&lt;</v>
          </cell>
          <cell r="AS231" t="str">
            <v>&lt;&lt;&lt;</v>
          </cell>
          <cell r="AT231" t="str">
            <v>&lt;&lt;&lt;</v>
          </cell>
          <cell r="AU231" t="str">
            <v>&lt;&lt;&lt;</v>
          </cell>
          <cell r="AV231" t="str">
            <v>&lt;&lt;&lt;</v>
          </cell>
          <cell r="AW231" t="str">
            <v>&lt;&lt;&lt;</v>
          </cell>
          <cell r="AX231" t="str">
            <v>9.19</v>
          </cell>
          <cell r="AY231" t="str">
            <v>66523</v>
          </cell>
          <cell r="AZ231">
            <v>23.445111666666666</v>
          </cell>
          <cell r="BA231" t="str">
            <v>P</v>
          </cell>
          <cell r="BB231" t="str">
            <v>P</v>
          </cell>
          <cell r="BC231" t="str">
            <v>[AGRIAUTO]</v>
          </cell>
          <cell r="BD231" t="str">
            <v xml:space="preserve">1.GABRIEL DESIGE WITH GAS &amp; OIL INJECTION    2.ORIGINAL DESIGN KAYAK            </v>
          </cell>
          <cell r="BE231">
            <v>0</v>
          </cell>
          <cell r="BF231">
            <v>0</v>
          </cell>
          <cell r="BG231" t="str">
            <v>K</v>
          </cell>
          <cell r="BH231" t="str">
            <v>-</v>
          </cell>
          <cell r="BI231" t="str">
            <v>[K]</v>
          </cell>
          <cell r="BJ231" t="str">
            <v>LOCALIZATION OF K PARTS DEPEND ON IN HOUSE ENGINE ASSY.</v>
          </cell>
          <cell r="BK231">
            <v>0</v>
          </cell>
          <cell r="BL231">
            <v>0</v>
          </cell>
          <cell r="BM231">
            <v>0</v>
          </cell>
          <cell r="BN231" t="str">
            <v>-</v>
          </cell>
          <cell r="BO231">
            <v>0</v>
          </cell>
          <cell r="BP231" t="str">
            <v>K</v>
          </cell>
        </row>
        <row r="232">
          <cell r="A232">
            <v>218</v>
          </cell>
          <cell r="B232">
            <v>130</v>
          </cell>
          <cell r="C232">
            <v>105</v>
          </cell>
          <cell r="D232">
            <v>216</v>
          </cell>
          <cell r="E232" t="str">
            <v>DE100</v>
          </cell>
          <cell r="F232" t="str">
            <v>CJ-1G</v>
          </cell>
          <cell r="G232">
            <v>0</v>
          </cell>
          <cell r="H232" t="str">
            <v>4870</v>
          </cell>
          <cell r="I232" t="str">
            <v>02</v>
          </cell>
          <cell r="J232" t="str">
            <v>48530-809T7</v>
          </cell>
          <cell r="K232" t="str">
            <v>ABSORBER ASSY SHOCK RR LH</v>
          </cell>
          <cell r="L232">
            <v>0</v>
          </cell>
          <cell r="M232">
            <v>1</v>
          </cell>
          <cell r="N232" t="str">
            <v>1</v>
          </cell>
          <cell r="O232">
            <v>1</v>
          </cell>
          <cell r="P232">
            <v>1</v>
          </cell>
          <cell r="Q232" t="str">
            <v>1</v>
          </cell>
          <cell r="R232">
            <v>8400</v>
          </cell>
          <cell r="S232" t="str">
            <v>AGRIAUTO</v>
          </cell>
          <cell r="T232" t="str">
            <v>AGRIAUTO</v>
          </cell>
          <cell r="U232">
            <v>0</v>
          </cell>
          <cell r="V232" t="str">
            <v>ALLWIN</v>
          </cell>
          <cell r="W232">
            <v>0</v>
          </cell>
          <cell r="X232">
            <v>0</v>
          </cell>
          <cell r="Y232">
            <v>0</v>
          </cell>
          <cell r="Z232">
            <v>0</v>
          </cell>
          <cell r="AA232">
            <v>0</v>
          </cell>
          <cell r="AB232">
            <v>0</v>
          </cell>
          <cell r="AC232" t="str">
            <v>QUOTATION IS NOT POSSIBLE FOR THIS STAGE</v>
          </cell>
          <cell r="AD232">
            <v>0</v>
          </cell>
          <cell r="AE232">
            <v>0</v>
          </cell>
          <cell r="AF232">
            <v>0</v>
          </cell>
          <cell r="AG232">
            <v>0</v>
          </cell>
          <cell r="AH232">
            <v>0</v>
          </cell>
          <cell r="AI232" t="str">
            <v>INCL</v>
          </cell>
          <cell r="AJ232" t="str">
            <v>P4-2</v>
          </cell>
          <cell r="AK232" t="str">
            <v>48530-47010  or     REFERENCE DRAWING</v>
          </cell>
          <cell r="AL232">
            <v>0</v>
          </cell>
          <cell r="AM232">
            <v>0</v>
          </cell>
          <cell r="AN232">
            <v>0</v>
          </cell>
          <cell r="AO232">
            <v>0</v>
          </cell>
          <cell r="AP232" t="str">
            <v>&lt;&lt;&lt;</v>
          </cell>
          <cell r="AQ232" t="str">
            <v>&lt;&lt;&lt;</v>
          </cell>
          <cell r="AR232" t="str">
            <v>&lt;&lt;&lt;</v>
          </cell>
          <cell r="AS232" t="str">
            <v>&lt;&lt;&lt;</v>
          </cell>
          <cell r="AT232" t="str">
            <v>&lt;&lt;&lt;</v>
          </cell>
          <cell r="AU232" t="str">
            <v>&lt;&lt;&lt;</v>
          </cell>
          <cell r="AV232" t="str">
            <v>&lt;&lt;&lt;</v>
          </cell>
          <cell r="AW232" t="str">
            <v>&lt;&lt;&lt;</v>
          </cell>
          <cell r="AX232" t="str">
            <v>&lt;&lt;&lt;</v>
          </cell>
          <cell r="AY232" t="str">
            <v>&lt;&lt;&lt;</v>
          </cell>
          <cell r="AZ232" t="str">
            <v>&lt;&lt;&lt;</v>
          </cell>
          <cell r="BA232" t="str">
            <v>P</v>
          </cell>
          <cell r="BB232" t="str">
            <v>P</v>
          </cell>
          <cell r="BC232" t="str">
            <v>[AGRIAUTO]</v>
          </cell>
          <cell r="BD232" t="str">
            <v>IMC TO CHECK SUITABILATY OF GABRIAL DESIGN WITH GAS AND OIL AND INFORM TO TMC</v>
          </cell>
          <cell r="BE232">
            <v>0</v>
          </cell>
          <cell r="BF232">
            <v>0</v>
          </cell>
          <cell r="BG232" t="str">
            <v>K</v>
          </cell>
          <cell r="BH232" t="str">
            <v>-</v>
          </cell>
          <cell r="BI232" t="str">
            <v>[K]</v>
          </cell>
          <cell r="BJ232" t="str">
            <v>IT CAN NOT BE LOCALIZE DUE TO LEAKAGEI IN PARTIAL ASSY.</v>
          </cell>
          <cell r="BK232">
            <v>0</v>
          </cell>
          <cell r="BL232">
            <v>0</v>
          </cell>
          <cell r="BM232">
            <v>0</v>
          </cell>
          <cell r="BN232" t="str">
            <v>-</v>
          </cell>
          <cell r="BO232">
            <v>0</v>
          </cell>
          <cell r="BP232" t="str">
            <v>K</v>
          </cell>
        </row>
        <row r="233">
          <cell r="A233">
            <v>219</v>
          </cell>
          <cell r="B233">
            <v>186</v>
          </cell>
          <cell r="C233">
            <v>384</v>
          </cell>
          <cell r="D233">
            <v>217</v>
          </cell>
          <cell r="E233" t="str">
            <v>DF350</v>
          </cell>
          <cell r="F233" t="str">
            <v>LJ-EG</v>
          </cell>
          <cell r="G233">
            <v>0</v>
          </cell>
          <cell r="H233" t="str">
            <v>12Z4</v>
          </cell>
          <cell r="I233" t="str">
            <v>0F</v>
          </cell>
          <cell r="J233" t="str">
            <v>12281-22021</v>
          </cell>
          <cell r="K233" t="str">
            <v>HANGER,ENGINE No.1</v>
          </cell>
          <cell r="L233">
            <v>0</v>
          </cell>
          <cell r="M233">
            <v>0</v>
          </cell>
          <cell r="N233">
            <v>0</v>
          </cell>
          <cell r="O233">
            <v>1</v>
          </cell>
          <cell r="P233">
            <v>1</v>
          </cell>
          <cell r="Q233">
            <v>0</v>
          </cell>
          <cell r="R233">
            <v>2400</v>
          </cell>
          <cell r="S233" t="str">
            <v>DAWN</v>
          </cell>
          <cell r="T233" t="str">
            <v>DAWN</v>
          </cell>
          <cell r="U233">
            <v>0</v>
          </cell>
          <cell r="V233" t="str">
            <v>SHAHEEN</v>
          </cell>
          <cell r="W233">
            <v>0</v>
          </cell>
          <cell r="X233" t="str">
            <v>K. LUMINAIRES</v>
          </cell>
          <cell r="Y233">
            <v>0</v>
          </cell>
          <cell r="Z233">
            <v>0</v>
          </cell>
          <cell r="AA233" t="str">
            <v>K 部品</v>
          </cell>
          <cell r="AB233">
            <v>0</v>
          </cell>
          <cell r="AC233" t="str">
            <v>Only Incase of Eng-Assy</v>
          </cell>
          <cell r="AD233">
            <v>0</v>
          </cell>
          <cell r="AE233">
            <v>0</v>
          </cell>
          <cell r="AF233">
            <v>0</v>
          </cell>
          <cell r="AG233">
            <v>0</v>
          </cell>
          <cell r="AH233">
            <v>0</v>
          </cell>
          <cell r="AI233">
            <v>3.0599999999999998E-3</v>
          </cell>
          <cell r="AJ233" t="str">
            <v>NEW</v>
          </cell>
          <cell r="AK233" t="str">
            <v>12281-64010</v>
          </cell>
          <cell r="AL233" t="str">
            <v>19.28</v>
          </cell>
          <cell r="AM233" t="str">
            <v>38000</v>
          </cell>
          <cell r="AN233">
            <v>40.892133333333334</v>
          </cell>
          <cell r="AO233" t="e">
            <v>#DIV/0!</v>
          </cell>
          <cell r="AP233" t="str">
            <v>17.76</v>
          </cell>
          <cell r="AQ233" t="str">
            <v>62272</v>
          </cell>
          <cell r="AR233">
            <v>39.895146666666669</v>
          </cell>
          <cell r="AS233" t="e">
            <v>#DIV/0!</v>
          </cell>
          <cell r="AT233" t="str">
            <v>9.19</v>
          </cell>
          <cell r="AU233" t="str">
            <v>66523</v>
          </cell>
          <cell r="AV233">
            <v>23.445111666666666</v>
          </cell>
          <cell r="AW233" t="e">
            <v>#DIV/0!</v>
          </cell>
          <cell r="AX233">
            <v>0</v>
          </cell>
          <cell r="AY233">
            <v>0</v>
          </cell>
          <cell r="AZ233">
            <v>0</v>
          </cell>
          <cell r="BA233" t="str">
            <v>K</v>
          </cell>
          <cell r="BB233" t="str">
            <v>-</v>
          </cell>
          <cell r="BC233" t="str">
            <v>[K]</v>
          </cell>
          <cell r="BD233" t="str">
            <v>LOCALIZATION OF K PARTS DEPEND ON IN HOUSE ENGINE ASSY.</v>
          </cell>
          <cell r="BE233">
            <v>0</v>
          </cell>
          <cell r="BF233">
            <v>0</v>
          </cell>
          <cell r="BG233" t="str">
            <v>K</v>
          </cell>
          <cell r="BH233" t="str">
            <v>-</v>
          </cell>
          <cell r="BI233" t="str">
            <v>[K]</v>
          </cell>
          <cell r="BJ233" t="str">
            <v>SELECTED VENDER BEWL</v>
          </cell>
          <cell r="BK233">
            <v>0</v>
          </cell>
          <cell r="BL233">
            <v>0</v>
          </cell>
          <cell r="BM233">
            <v>0</v>
          </cell>
          <cell r="BN233" t="str">
            <v>-</v>
          </cell>
          <cell r="BO233">
            <v>0</v>
          </cell>
          <cell r="BP233" t="str">
            <v>K</v>
          </cell>
        </row>
        <row r="234">
          <cell r="A234">
            <v>220</v>
          </cell>
          <cell r="B234">
            <v>190</v>
          </cell>
          <cell r="C234">
            <v>391</v>
          </cell>
          <cell r="D234">
            <v>218</v>
          </cell>
          <cell r="E234" t="str">
            <v>DF350</v>
          </cell>
          <cell r="F234" t="str">
            <v>LJ-EG</v>
          </cell>
          <cell r="G234">
            <v>0</v>
          </cell>
          <cell r="H234" t="str">
            <v>13Z5</v>
          </cell>
          <cell r="I234" t="str">
            <v>0F</v>
          </cell>
          <cell r="J234" t="str">
            <v>13405-0D020</v>
          </cell>
          <cell r="K234" t="str">
            <v>FLYWHEEL SUB-ASSY</v>
          </cell>
          <cell r="L234">
            <v>0</v>
          </cell>
          <cell r="M234">
            <v>0</v>
          </cell>
          <cell r="N234">
            <v>0</v>
          </cell>
          <cell r="O234">
            <v>1</v>
          </cell>
          <cell r="P234" t="str">
            <v>1</v>
          </cell>
          <cell r="Q234">
            <v>0</v>
          </cell>
          <cell r="R234">
            <v>1200</v>
          </cell>
          <cell r="S234" t="str">
            <v>RASTGAR</v>
          </cell>
          <cell r="T234" t="str">
            <v>RASTGAR</v>
          </cell>
          <cell r="U234">
            <v>0</v>
          </cell>
          <cell r="V234" t="str">
            <v>ALLWIN</v>
          </cell>
          <cell r="W234">
            <v>0</v>
          </cell>
          <cell r="X234" t="str">
            <v>DAWN</v>
          </cell>
          <cell r="Y234">
            <v>0</v>
          </cell>
          <cell r="Z234">
            <v>0</v>
          </cell>
          <cell r="AA234" t="str">
            <v>K 部品</v>
          </cell>
          <cell r="AB234">
            <v>0</v>
          </cell>
          <cell r="AC234" t="str">
            <v>Only Incase of Eng-Assy</v>
          </cell>
          <cell r="AD234">
            <v>0</v>
          </cell>
          <cell r="AE234">
            <v>0</v>
          </cell>
          <cell r="AF234">
            <v>0</v>
          </cell>
          <cell r="AG234">
            <v>0</v>
          </cell>
          <cell r="AH234">
            <v>0</v>
          </cell>
          <cell r="AI234">
            <v>0.24157999999999999</v>
          </cell>
          <cell r="AJ234" t="str">
            <v>NEW</v>
          </cell>
          <cell r="AK234" t="str">
            <v xml:space="preserve">  13405-0D020</v>
          </cell>
          <cell r="AL234">
            <v>0</v>
          </cell>
          <cell r="AM234">
            <v>0</v>
          </cell>
          <cell r="AN234">
            <v>0</v>
          </cell>
          <cell r="AO234" t="e">
            <v>#DIV/0!</v>
          </cell>
          <cell r="AP234">
            <v>0</v>
          </cell>
          <cell r="AQ234" t="e">
            <v>#DIV/0!</v>
          </cell>
          <cell r="AR234">
            <v>0</v>
          </cell>
          <cell r="AS234" t="e">
            <v>#DIV/0!</v>
          </cell>
          <cell r="AT234" t="str">
            <v>&lt;&lt;&lt;</v>
          </cell>
          <cell r="AU234" t="str">
            <v>&lt;&lt;&lt;</v>
          </cell>
          <cell r="AV234" t="str">
            <v>&lt;&lt;&lt;</v>
          </cell>
          <cell r="AW234" t="str">
            <v>&lt;&lt;&lt;</v>
          </cell>
          <cell r="AX234" t="str">
            <v>5.96</v>
          </cell>
          <cell r="AY234" t="str">
            <v>39000</v>
          </cell>
          <cell r="AZ234">
            <v>14.8666</v>
          </cell>
          <cell r="BA234" t="str">
            <v>K</v>
          </cell>
          <cell r="BB234" t="str">
            <v>-</v>
          </cell>
          <cell r="BC234" t="str">
            <v>[K]</v>
          </cell>
          <cell r="BD234" t="str">
            <v>IT CAN NOT BE LOCALIZE DUE TO LEAKAGEI IN PARTIAL ASSY.</v>
          </cell>
          <cell r="BE234">
            <v>0</v>
          </cell>
          <cell r="BF234">
            <v>0</v>
          </cell>
          <cell r="BG234" t="str">
            <v>K</v>
          </cell>
          <cell r="BH234" t="str">
            <v>-</v>
          </cell>
          <cell r="BI234" t="str">
            <v>[K]</v>
          </cell>
          <cell r="BJ234" t="str">
            <v>LOCALIZATION OF K PARTS DEPEND ON IN HOUSE ENGINE ASSY.</v>
          </cell>
          <cell r="BK234">
            <v>0</v>
          </cell>
          <cell r="BL234">
            <v>0</v>
          </cell>
          <cell r="BM234">
            <v>0</v>
          </cell>
          <cell r="BN234" t="str">
            <v>-</v>
          </cell>
          <cell r="BO234">
            <v>0</v>
          </cell>
          <cell r="BP234" t="str">
            <v>K</v>
          </cell>
        </row>
        <row r="235">
          <cell r="A235">
            <v>221</v>
          </cell>
          <cell r="B235">
            <v>189</v>
          </cell>
          <cell r="C235">
            <v>387</v>
          </cell>
          <cell r="D235">
            <v>219</v>
          </cell>
          <cell r="E235" t="str">
            <v>DF352</v>
          </cell>
          <cell r="F235" t="str">
            <v>LJ-EG</v>
          </cell>
          <cell r="G235">
            <v>0</v>
          </cell>
          <cell r="H235" t="str">
            <v>12Z4</v>
          </cell>
          <cell r="I235" t="str">
            <v>0C</v>
          </cell>
          <cell r="J235" t="str">
            <v>12315-22020</v>
          </cell>
          <cell r="K235" t="str">
            <v>BKT,E/G MOUNTING RH</v>
          </cell>
          <cell r="L235">
            <v>0</v>
          </cell>
          <cell r="M235" t="str">
            <v>2</v>
          </cell>
          <cell r="N235" t="str">
            <v>2</v>
          </cell>
          <cell r="O235">
            <v>1</v>
          </cell>
          <cell r="P235">
            <v>1</v>
          </cell>
          <cell r="Q235">
            <v>0</v>
          </cell>
          <cell r="R235">
            <v>2400</v>
          </cell>
          <cell r="S235" t="str">
            <v>MECAS</v>
          </cell>
          <cell r="T235" t="str">
            <v>MECAS</v>
          </cell>
          <cell r="U235">
            <v>0</v>
          </cell>
          <cell r="V235" t="str">
            <v>ASIA</v>
          </cell>
          <cell r="W235">
            <v>0</v>
          </cell>
          <cell r="X235" t="str">
            <v>RASTGAR</v>
          </cell>
          <cell r="Y235">
            <v>0</v>
          </cell>
          <cell r="Z235">
            <v>0</v>
          </cell>
          <cell r="AA235" t="str">
            <v>K 部品</v>
          </cell>
          <cell r="AB235">
            <v>0</v>
          </cell>
          <cell r="AC235" t="str">
            <v>Only Incase of Eng-Assy</v>
          </cell>
          <cell r="AD235">
            <v>0</v>
          </cell>
          <cell r="AE235">
            <v>0</v>
          </cell>
          <cell r="AF235">
            <v>0</v>
          </cell>
          <cell r="AG235">
            <v>0</v>
          </cell>
          <cell r="AH235">
            <v>0</v>
          </cell>
          <cell r="AI235">
            <v>8.2239999999999994E-2</v>
          </cell>
          <cell r="AJ235" t="str">
            <v>NEW</v>
          </cell>
          <cell r="AK235" t="str">
            <v>ＮＥＷ</v>
          </cell>
          <cell r="AL235" t="str">
            <v>43.82</v>
          </cell>
          <cell r="AM235" t="str">
            <v>50000</v>
          </cell>
          <cell r="AN235">
            <v>0</v>
          </cell>
          <cell r="AO235" t="e">
            <v>#DIV/0!</v>
          </cell>
          <cell r="AP235">
            <v>88.064977777777784</v>
          </cell>
          <cell r="AQ235">
            <v>1.2711009394935582</v>
          </cell>
          <cell r="AR235">
            <v>0</v>
          </cell>
          <cell r="AS235" t="e">
            <v>#DIV/0!</v>
          </cell>
          <cell r="AT235">
            <v>67.953199999999995</v>
          </cell>
          <cell r="AU235">
            <v>0.96250991501416427</v>
          </cell>
          <cell r="AV235">
            <v>0</v>
          </cell>
          <cell r="AW235" t="e">
            <v>#DIV/0!</v>
          </cell>
          <cell r="AX235" t="str">
            <v>16.62</v>
          </cell>
          <cell r="AY235" t="str">
            <v>120554</v>
          </cell>
          <cell r="AZ235">
            <v>36.513297333333334</v>
          </cell>
          <cell r="BA235" t="str">
            <v>K</v>
          </cell>
          <cell r="BB235" t="str">
            <v>-</v>
          </cell>
          <cell r="BC235" t="str">
            <v>[K]</v>
          </cell>
          <cell r="BD235" t="str">
            <v>SELECTED VENDER BEWL</v>
          </cell>
          <cell r="BE235">
            <v>0</v>
          </cell>
          <cell r="BF235">
            <v>0</v>
          </cell>
          <cell r="BG235" t="str">
            <v>K</v>
          </cell>
          <cell r="BH235" t="str">
            <v>-</v>
          </cell>
          <cell r="BI235" t="str">
            <v>[K]</v>
          </cell>
          <cell r="BJ235" t="str">
            <v>LOCALIZATION OF K PARTS DEPEND ON IN HOUSE ENGINE ASSY.</v>
          </cell>
          <cell r="BK235">
            <v>0</v>
          </cell>
          <cell r="BL235">
            <v>0</v>
          </cell>
          <cell r="BM235">
            <v>0</v>
          </cell>
          <cell r="BN235" t="str">
            <v>-</v>
          </cell>
          <cell r="BO235">
            <v>0</v>
          </cell>
          <cell r="BP235" t="str">
            <v>K</v>
          </cell>
        </row>
        <row r="236">
          <cell r="A236">
            <v>222</v>
          </cell>
          <cell r="B236">
            <v>169</v>
          </cell>
          <cell r="C236">
            <v>129</v>
          </cell>
          <cell r="D236">
            <v>220</v>
          </cell>
          <cell r="E236" t="str">
            <v>DF358</v>
          </cell>
          <cell r="F236" t="str">
            <v>LJ-EG</v>
          </cell>
          <cell r="G236">
            <v>0</v>
          </cell>
          <cell r="H236" t="str">
            <v>17Z6</v>
          </cell>
          <cell r="I236" t="str">
            <v>0C</v>
          </cell>
          <cell r="J236" t="str">
            <v>17139-22030</v>
          </cell>
          <cell r="K236" t="str">
            <v>STAY MANIFOLD</v>
          </cell>
          <cell r="L236">
            <v>0</v>
          </cell>
          <cell r="M236">
            <v>1</v>
          </cell>
          <cell r="N236" t="str">
            <v>1</v>
          </cell>
          <cell r="O236">
            <v>1</v>
          </cell>
          <cell r="P236" t="str">
            <v>1</v>
          </cell>
          <cell r="Q236">
            <v>0</v>
          </cell>
          <cell r="R236">
            <v>2400</v>
          </cell>
          <cell r="S236" t="str">
            <v>METALINE</v>
          </cell>
          <cell r="T236" t="str">
            <v>METALINE</v>
          </cell>
          <cell r="U236">
            <v>0</v>
          </cell>
          <cell r="V236" t="str">
            <v>MALIK GAS</v>
          </cell>
          <cell r="W236">
            <v>0</v>
          </cell>
          <cell r="X236" t="str">
            <v>DAWN</v>
          </cell>
          <cell r="Y236">
            <v>0</v>
          </cell>
          <cell r="Z236">
            <v>0</v>
          </cell>
          <cell r="AA236" t="str">
            <v>K 部品</v>
          </cell>
          <cell r="AB236">
            <v>0</v>
          </cell>
          <cell r="AC236" t="str">
            <v>Only Incase of Eng-Assy</v>
          </cell>
          <cell r="AD236">
            <v>0</v>
          </cell>
          <cell r="AE236">
            <v>0</v>
          </cell>
          <cell r="AF236">
            <v>0</v>
          </cell>
          <cell r="AG236">
            <v>0</v>
          </cell>
          <cell r="AH236">
            <v>0</v>
          </cell>
          <cell r="AI236">
            <v>2.419E-2</v>
          </cell>
          <cell r="AJ236" t="str">
            <v>P4-3</v>
          </cell>
          <cell r="AK236" t="str">
            <v>17139-22030</v>
          </cell>
          <cell r="AL236" t="str">
            <v>249.5</v>
          </cell>
          <cell r="AM236" t="str">
            <v>400000</v>
          </cell>
          <cell r="AN236">
            <v>0</v>
          </cell>
          <cell r="AO236" t="e">
            <v>#DIV/0!</v>
          </cell>
          <cell r="AP236" t="str">
            <v>13.35</v>
          </cell>
          <cell r="AQ236" t="str">
            <v>15500</v>
          </cell>
          <cell r="AR236">
            <v>27.431833333333334</v>
          </cell>
          <cell r="AS236" t="e">
            <v>#DIV/0!</v>
          </cell>
          <cell r="AT236" t="str">
            <v>5.96</v>
          </cell>
          <cell r="AU236" t="str">
            <v>39000</v>
          </cell>
          <cell r="AV236">
            <v>14.8666</v>
          </cell>
          <cell r="AW236" t="e">
            <v>#DIV/0!</v>
          </cell>
          <cell r="AX236" t="str">
            <v>&lt;&lt;&lt;</v>
          </cell>
          <cell r="AY236" t="str">
            <v>&lt;&lt;&lt;</v>
          </cell>
          <cell r="AZ236" t="str">
            <v>&lt;&lt;&lt;</v>
          </cell>
          <cell r="BA236" t="str">
            <v>K</v>
          </cell>
          <cell r="BB236" t="str">
            <v>-</v>
          </cell>
          <cell r="BC236" t="str">
            <v>[K]</v>
          </cell>
          <cell r="BD236" t="str">
            <v>LOCALIZATION OF K PARTS DEPEND ON IN HOUSE ENGINE ASSY.</v>
          </cell>
          <cell r="BE236">
            <v>0</v>
          </cell>
          <cell r="BF236">
            <v>0</v>
          </cell>
          <cell r="BG236" t="str">
            <v>K</v>
          </cell>
          <cell r="BH236" t="str">
            <v>-</v>
          </cell>
          <cell r="BI236" t="str">
            <v>[K]</v>
          </cell>
          <cell r="BJ236" t="str">
            <v>SELECTED VENDER BEWL</v>
          </cell>
          <cell r="BK236">
            <v>0</v>
          </cell>
          <cell r="BL236">
            <v>0</v>
          </cell>
          <cell r="BM236">
            <v>0</v>
          </cell>
          <cell r="BN236" t="str">
            <v>-</v>
          </cell>
          <cell r="BO236">
            <v>0</v>
          </cell>
          <cell r="BP236" t="str">
            <v>K</v>
          </cell>
        </row>
        <row r="237">
          <cell r="A237">
            <v>223</v>
          </cell>
          <cell r="B237">
            <v>187</v>
          </cell>
          <cell r="C237">
            <v>384.2</v>
          </cell>
          <cell r="D237">
            <v>221</v>
          </cell>
          <cell r="E237" t="str">
            <v>DF412</v>
          </cell>
          <cell r="F237" t="str">
            <v>LJ-EG</v>
          </cell>
          <cell r="G237">
            <v>0</v>
          </cell>
          <cell r="H237" t="str">
            <v>12Z2</v>
          </cell>
          <cell r="I237" t="str">
            <v>0C</v>
          </cell>
          <cell r="J237" t="str">
            <v>12281-21010</v>
          </cell>
          <cell r="K237" t="str">
            <v>HANGER,ENGINE No.1</v>
          </cell>
          <cell r="L237">
            <v>0</v>
          </cell>
          <cell r="M237" t="str">
            <v>2</v>
          </cell>
          <cell r="N237" t="str">
            <v>2</v>
          </cell>
          <cell r="O237">
            <v>0</v>
          </cell>
          <cell r="P237">
            <v>0</v>
          </cell>
          <cell r="Q237">
            <v>0</v>
          </cell>
          <cell r="R237">
            <v>6000</v>
          </cell>
          <cell r="S237" t="str">
            <v>DAWN</v>
          </cell>
          <cell r="T237" t="str">
            <v>DAWN</v>
          </cell>
          <cell r="U237">
            <v>0</v>
          </cell>
          <cell r="V237" t="str">
            <v>SHAHEEN</v>
          </cell>
          <cell r="W237">
            <v>0</v>
          </cell>
          <cell r="X237" t="str">
            <v>K. LUMINAIRES</v>
          </cell>
          <cell r="Y237">
            <v>0</v>
          </cell>
          <cell r="Z237">
            <v>0</v>
          </cell>
          <cell r="AA237" t="str">
            <v>K 部品</v>
          </cell>
          <cell r="AB237">
            <v>0</v>
          </cell>
          <cell r="AC237" t="str">
            <v>Only Incase of Eng-Assy</v>
          </cell>
          <cell r="AD237">
            <v>0</v>
          </cell>
          <cell r="AE237">
            <v>0</v>
          </cell>
          <cell r="AF237">
            <v>0</v>
          </cell>
          <cell r="AG237">
            <v>0</v>
          </cell>
          <cell r="AH237">
            <v>0</v>
          </cell>
          <cell r="AI237">
            <v>3.0599999999999998E-3</v>
          </cell>
          <cell r="AJ237" t="str">
            <v>NEW</v>
          </cell>
          <cell r="AK237" t="str">
            <v>12281-21010</v>
          </cell>
          <cell r="AL237" t="str">
            <v>43.82</v>
          </cell>
          <cell r="AM237" t="str">
            <v>50000</v>
          </cell>
          <cell r="AN237">
            <v>87.520533333333333</v>
          </cell>
          <cell r="AO237">
            <v>1.2396676109537301</v>
          </cell>
          <cell r="AP237" t="str">
            <v>32.83</v>
          </cell>
          <cell r="AQ237" t="str">
            <v>110400</v>
          </cell>
          <cell r="AR237">
            <v>67.953199999999995</v>
          </cell>
          <cell r="AS237">
            <v>0.96250991501416427</v>
          </cell>
          <cell r="AT237" t="str">
            <v>16.62</v>
          </cell>
          <cell r="AU237" t="str">
            <v>120554</v>
          </cell>
          <cell r="AV237">
            <v>36.513297333333334</v>
          </cell>
          <cell r="AW237">
            <v>0.51718551463644957</v>
          </cell>
          <cell r="AX237" t="str">
            <v>&lt;&lt;&lt;</v>
          </cell>
          <cell r="AY237" t="str">
            <v>&lt;&lt;&lt;</v>
          </cell>
          <cell r="AZ237" t="str">
            <v>&lt;&lt;&lt;</v>
          </cell>
          <cell r="BA237" t="str">
            <v>K</v>
          </cell>
          <cell r="BB237" t="str">
            <v>-</v>
          </cell>
          <cell r="BC237" t="str">
            <v>[K]</v>
          </cell>
          <cell r="BD237" t="str">
            <v>LOCALIZATION OF K PARTS DEPEND ON IN HOUSE ENGINE ASSY.</v>
          </cell>
          <cell r="BE237">
            <v>0</v>
          </cell>
          <cell r="BF237">
            <v>0</v>
          </cell>
          <cell r="BG237" t="str">
            <v>O</v>
          </cell>
          <cell r="BH237" t="str">
            <v>O</v>
          </cell>
          <cell r="BI237" t="str">
            <v>RASTGAR</v>
          </cell>
          <cell r="BJ237" t="str">
            <v>SELECTED VENDER RASTGAR</v>
          </cell>
          <cell r="BK237">
            <v>0</v>
          </cell>
          <cell r="BL237">
            <v>4</v>
          </cell>
          <cell r="BM237">
            <v>0</v>
          </cell>
          <cell r="BN237" t="str">
            <v>O</v>
          </cell>
          <cell r="BO237">
            <v>0</v>
          </cell>
          <cell r="BP237" t="str">
            <v>O</v>
          </cell>
        </row>
        <row r="238">
          <cell r="A238">
            <v>224</v>
          </cell>
          <cell r="B238">
            <v>181</v>
          </cell>
          <cell r="C238">
            <v>242</v>
          </cell>
          <cell r="D238">
            <v>222</v>
          </cell>
          <cell r="E238" t="str">
            <v>DF412</v>
          </cell>
          <cell r="F238" t="str">
            <v>LJ-EG</v>
          </cell>
          <cell r="G238">
            <v>0</v>
          </cell>
          <cell r="H238" t="str">
            <v>12Z2</v>
          </cell>
          <cell r="I238" t="str">
            <v>0D</v>
          </cell>
          <cell r="J238" t="str">
            <v>12315-21030</v>
          </cell>
          <cell r="K238" t="str">
            <v>BKT,E/G MOUNTING RH</v>
          </cell>
          <cell r="L238">
            <v>0</v>
          </cell>
          <cell r="M238">
            <v>1</v>
          </cell>
          <cell r="N238" t="str">
            <v>1</v>
          </cell>
          <cell r="O238">
            <v>0</v>
          </cell>
          <cell r="P238">
            <v>0</v>
          </cell>
          <cell r="Q238">
            <v>0</v>
          </cell>
          <cell r="R238">
            <v>3000</v>
          </cell>
          <cell r="S238" t="str">
            <v>MECAS</v>
          </cell>
          <cell r="T238" t="str">
            <v>MECAS</v>
          </cell>
          <cell r="U238">
            <v>0</v>
          </cell>
          <cell r="V238" t="str">
            <v>SHAHEEN</v>
          </cell>
          <cell r="W238">
            <v>0</v>
          </cell>
          <cell r="X238" t="str">
            <v>K. LUMINAIRES</v>
          </cell>
          <cell r="Y238">
            <v>0</v>
          </cell>
          <cell r="Z238">
            <v>0</v>
          </cell>
          <cell r="AA238" t="str">
            <v>K 部品</v>
          </cell>
          <cell r="AB238">
            <v>0</v>
          </cell>
          <cell r="AC238" t="str">
            <v>Only Incase of Eng-Assy</v>
          </cell>
          <cell r="AD238">
            <v>0</v>
          </cell>
          <cell r="AE238">
            <v>0</v>
          </cell>
          <cell r="AF238">
            <v>0</v>
          </cell>
          <cell r="AG238">
            <v>0</v>
          </cell>
          <cell r="AH238">
            <v>0</v>
          </cell>
          <cell r="AI238">
            <v>8.2239999999999994E-2</v>
          </cell>
          <cell r="AJ238" t="str">
            <v>P6-4</v>
          </cell>
          <cell r="AK238" t="str">
            <v>12315-21030</v>
          </cell>
          <cell r="AL238" t="str">
            <v>249.5</v>
          </cell>
          <cell r="AM238" t="str">
            <v>400000</v>
          </cell>
          <cell r="AN238">
            <v>515.15333333333331</v>
          </cell>
          <cell r="AO238">
            <v>1.5107135874877811</v>
          </cell>
          <cell r="AP238" t="str">
            <v>&lt;&lt;&lt;</v>
          </cell>
          <cell r="AQ238" t="str">
            <v>&lt;&lt;&lt;</v>
          </cell>
          <cell r="AR238" t="str">
            <v>&lt;&lt;&lt;</v>
          </cell>
          <cell r="AS238" t="str">
            <v>&lt;&lt;&lt;</v>
          </cell>
          <cell r="AT238" t="str">
            <v>&lt;&lt;&lt;</v>
          </cell>
          <cell r="AU238" t="str">
            <v>&lt;&lt;&lt;</v>
          </cell>
          <cell r="AV238" t="str">
            <v>&lt;&lt;&lt;</v>
          </cell>
          <cell r="AW238" t="str">
            <v>&lt;&lt;&lt;</v>
          </cell>
          <cell r="AX238" t="str">
            <v>8.8</v>
          </cell>
          <cell r="AY238" t="str">
            <v>75493</v>
          </cell>
          <cell r="AZ238">
            <v>22.180209333333334</v>
          </cell>
          <cell r="BA238" t="str">
            <v>K</v>
          </cell>
          <cell r="BB238" t="str">
            <v>-</v>
          </cell>
          <cell r="BC238" t="str">
            <v>[K]</v>
          </cell>
          <cell r="BD238" t="str">
            <v>SELECTED VENDER BEWL</v>
          </cell>
          <cell r="BE238">
            <v>0</v>
          </cell>
          <cell r="BF238">
            <v>0</v>
          </cell>
          <cell r="BG238" t="str">
            <v>K</v>
          </cell>
          <cell r="BH238" t="str">
            <v>-</v>
          </cell>
          <cell r="BI238" t="str">
            <v>[K]</v>
          </cell>
          <cell r="BJ238" t="str">
            <v>LOCALIZATION OF K PARTS DEPEND ON IN HOUSE ENGINE ASSY.</v>
          </cell>
          <cell r="BK238">
            <v>0</v>
          </cell>
          <cell r="BL238">
            <v>0</v>
          </cell>
          <cell r="BM238">
            <v>0</v>
          </cell>
          <cell r="BN238" t="str">
            <v>-</v>
          </cell>
          <cell r="BO238">
            <v>0</v>
          </cell>
          <cell r="BP238" t="str">
            <v>K</v>
          </cell>
        </row>
        <row r="239">
          <cell r="A239">
            <v>225</v>
          </cell>
          <cell r="B239">
            <v>182</v>
          </cell>
          <cell r="C239">
            <v>244</v>
          </cell>
          <cell r="D239">
            <v>223</v>
          </cell>
          <cell r="E239" t="str">
            <v>DF412</v>
          </cell>
          <cell r="F239" t="str">
            <v>LJ-EG</v>
          </cell>
          <cell r="G239">
            <v>0</v>
          </cell>
          <cell r="H239" t="str">
            <v>13Z2</v>
          </cell>
          <cell r="I239" t="str">
            <v>0E</v>
          </cell>
          <cell r="J239" t="str">
            <v>13405-21020</v>
          </cell>
          <cell r="K239" t="str">
            <v>FLYWHEEL SUB-ASSY</v>
          </cell>
          <cell r="L239">
            <v>0</v>
          </cell>
          <cell r="M239">
            <v>1</v>
          </cell>
          <cell r="N239" t="str">
            <v>1</v>
          </cell>
          <cell r="O239">
            <v>0</v>
          </cell>
          <cell r="P239">
            <v>0</v>
          </cell>
          <cell r="Q239">
            <v>0</v>
          </cell>
          <cell r="R239">
            <v>3000</v>
          </cell>
          <cell r="S239" t="str">
            <v>RASTGAR</v>
          </cell>
          <cell r="T239" t="str">
            <v>RASTGAR</v>
          </cell>
          <cell r="U239">
            <v>0</v>
          </cell>
          <cell r="V239" t="str">
            <v>ALLWIN</v>
          </cell>
          <cell r="W239">
            <v>0</v>
          </cell>
          <cell r="X239">
            <v>0</v>
          </cell>
          <cell r="Y239">
            <v>0</v>
          </cell>
          <cell r="Z239">
            <v>0</v>
          </cell>
          <cell r="AA239">
            <v>0</v>
          </cell>
          <cell r="AB239">
            <v>0</v>
          </cell>
          <cell r="AC239" t="str">
            <v>Localization is possible incase of Partial Eng-Assy.</v>
          </cell>
          <cell r="AD239">
            <v>0</v>
          </cell>
          <cell r="AE239">
            <v>0</v>
          </cell>
          <cell r="AF239">
            <v>0</v>
          </cell>
          <cell r="AG239">
            <v>0</v>
          </cell>
          <cell r="AH239">
            <v>0</v>
          </cell>
          <cell r="AI239">
            <v>0.24157999999999999</v>
          </cell>
          <cell r="AJ239" t="str">
            <v>P6-4</v>
          </cell>
          <cell r="AK239" t="str">
            <v>13405-21020</v>
          </cell>
          <cell r="AL239" t="str">
            <v>591</v>
          </cell>
          <cell r="AM239" t="str">
            <v>363000</v>
          </cell>
          <cell r="AN239">
            <v>1182.076</v>
          </cell>
          <cell r="AO239">
            <v>0.74886031042128609</v>
          </cell>
          <cell r="AP239" t="str">
            <v>510.71</v>
          </cell>
          <cell r="AQ239" t="str">
            <v>240000</v>
          </cell>
          <cell r="AR239">
            <v>1016.6716</v>
          </cell>
          <cell r="AS239">
            <v>0.6440745011086475</v>
          </cell>
          <cell r="AT239" t="str">
            <v>&lt;&lt;&lt;</v>
          </cell>
          <cell r="AU239" t="str">
            <v>&lt;&lt;&lt;</v>
          </cell>
          <cell r="AV239" t="str">
            <v>&lt;&lt;&lt;</v>
          </cell>
          <cell r="AW239" t="str">
            <v>&lt;&lt;&lt;</v>
          </cell>
          <cell r="AX239" t="str">
            <v>&lt;&lt;&lt;</v>
          </cell>
          <cell r="AY239" t="str">
            <v>&lt;&lt;&lt;</v>
          </cell>
          <cell r="AZ239" t="str">
            <v>&lt;&lt;&lt;</v>
          </cell>
          <cell r="BA239" t="str">
            <v>O</v>
          </cell>
          <cell r="BB239" t="str">
            <v>O</v>
          </cell>
          <cell r="BC239" t="str">
            <v>RASTGAR</v>
          </cell>
          <cell r="BD239" t="str">
            <v>SELECTED VENDER RASTGAR</v>
          </cell>
          <cell r="BE239">
            <v>0</v>
          </cell>
          <cell r="BF239">
            <v>0</v>
          </cell>
          <cell r="BG239">
            <v>4</v>
          </cell>
          <cell r="BH239" t="str">
            <v>-</v>
          </cell>
          <cell r="BI239" t="str">
            <v>[K]</v>
          </cell>
          <cell r="BJ239" t="str">
            <v>LOCALIZATION OF K PARTS DEPEND ON IN HOUSE ENGINE ASSY.</v>
          </cell>
          <cell r="BK239">
            <v>0</v>
          </cell>
          <cell r="BL239">
            <v>0</v>
          </cell>
          <cell r="BM239">
            <v>0</v>
          </cell>
          <cell r="BN239" t="str">
            <v>-</v>
          </cell>
          <cell r="BO239">
            <v>0</v>
          </cell>
          <cell r="BP239" t="str">
            <v>K</v>
          </cell>
        </row>
        <row r="240">
          <cell r="A240">
            <v>226</v>
          </cell>
          <cell r="B240">
            <v>192</v>
          </cell>
          <cell r="C240">
            <v>393</v>
          </cell>
          <cell r="D240">
            <v>224</v>
          </cell>
          <cell r="E240" t="str">
            <v>DF412</v>
          </cell>
          <cell r="F240" t="str">
            <v>LJ-EG</v>
          </cell>
          <cell r="G240">
            <v>0</v>
          </cell>
          <cell r="H240" t="str">
            <v>16Z2</v>
          </cell>
          <cell r="I240" t="str">
            <v>02</v>
          </cell>
          <cell r="J240" t="str">
            <v>16381-21020</v>
          </cell>
          <cell r="K240" t="str">
            <v>BAR,FAN BELT ADJUSTING</v>
          </cell>
          <cell r="L240">
            <v>0</v>
          </cell>
          <cell r="M240">
            <v>1</v>
          </cell>
          <cell r="N240" t="str">
            <v>1</v>
          </cell>
          <cell r="O240">
            <v>1</v>
          </cell>
          <cell r="P240">
            <v>1</v>
          </cell>
          <cell r="Q240">
            <v>0</v>
          </cell>
          <cell r="R240">
            <v>3000</v>
          </cell>
          <cell r="S240" t="str">
            <v>DAWN</v>
          </cell>
          <cell r="T240" t="str">
            <v>DAWN</v>
          </cell>
          <cell r="U240">
            <v>0</v>
          </cell>
          <cell r="V240" t="str">
            <v>SHAHEEN</v>
          </cell>
          <cell r="W240">
            <v>0</v>
          </cell>
          <cell r="X240" t="str">
            <v>K. LUMINAIRES</v>
          </cell>
          <cell r="Y240">
            <v>0</v>
          </cell>
          <cell r="Z240">
            <v>0</v>
          </cell>
          <cell r="AA240" t="str">
            <v>FOR 2.OD  W/ALT</v>
          </cell>
          <cell r="AB240">
            <v>0</v>
          </cell>
          <cell r="AC240" t="str">
            <v>Only Incase of Eng-Assy</v>
          </cell>
          <cell r="AD240">
            <v>0</v>
          </cell>
          <cell r="AE240">
            <v>0</v>
          </cell>
          <cell r="AF240">
            <v>0</v>
          </cell>
          <cell r="AG240">
            <v>0</v>
          </cell>
          <cell r="AH240">
            <v>0</v>
          </cell>
          <cell r="AI240">
            <v>4.0699999999999998E-3</v>
          </cell>
          <cell r="AJ240" t="str">
            <v>NEW</v>
          </cell>
          <cell r="AK240" t="str">
            <v>16381-21020</v>
          </cell>
          <cell r="AL240" t="str">
            <v>13.38</v>
          </cell>
          <cell r="AM240" t="str">
            <v>47000</v>
          </cell>
          <cell r="AN240">
            <v>29.295466666666666</v>
          </cell>
          <cell r="AO240">
            <v>0.59908929788684395</v>
          </cell>
          <cell r="AP240" t="str">
            <v>22</v>
          </cell>
          <cell r="AQ240" t="str">
            <v>76160</v>
          </cell>
          <cell r="AR240">
            <v>48.095786666666669</v>
          </cell>
          <cell r="AS240">
            <v>0.98355391956373561</v>
          </cell>
          <cell r="AT240" t="str">
            <v>8.8</v>
          </cell>
          <cell r="AU240" t="str">
            <v>75493</v>
          </cell>
          <cell r="AV240">
            <v>22.180209333333334</v>
          </cell>
          <cell r="AW240">
            <v>0.45358301295160192</v>
          </cell>
          <cell r="AX240" t="str">
            <v>&lt;&lt;&lt;</v>
          </cell>
          <cell r="AY240" t="str">
            <v>&lt;&lt;&lt;</v>
          </cell>
          <cell r="AZ240" t="str">
            <v>&lt;&lt;&lt;</v>
          </cell>
          <cell r="BA240" t="str">
            <v>K</v>
          </cell>
          <cell r="BB240" t="str">
            <v>-</v>
          </cell>
          <cell r="BC240" t="str">
            <v>[K]</v>
          </cell>
          <cell r="BD240" t="str">
            <v>LOCALIZATION OF K PARTS DEPEND ON IN HOUSE ENGINE ASSY.</v>
          </cell>
          <cell r="BE240">
            <v>0</v>
          </cell>
          <cell r="BF240">
            <v>0</v>
          </cell>
          <cell r="BG240" t="str">
            <v>K</v>
          </cell>
          <cell r="BH240" t="str">
            <v>-</v>
          </cell>
          <cell r="BI240" t="str">
            <v>[K]</v>
          </cell>
          <cell r="BJ240" t="str">
            <v>LOCALIZATION OF K PARTS DEPEND ON IN HOUSE ENGINE ASSY.</v>
          </cell>
          <cell r="BK240">
            <v>0</v>
          </cell>
          <cell r="BL240">
            <v>0</v>
          </cell>
          <cell r="BM240">
            <v>0</v>
          </cell>
          <cell r="BN240" t="str">
            <v>-</v>
          </cell>
          <cell r="BO240">
            <v>0</v>
          </cell>
          <cell r="BP240" t="str">
            <v>K</v>
          </cell>
        </row>
        <row r="241">
          <cell r="A241">
            <v>227</v>
          </cell>
          <cell r="B241">
            <v>171</v>
          </cell>
          <cell r="C241">
            <v>155</v>
          </cell>
          <cell r="D241">
            <v>225</v>
          </cell>
          <cell r="E241" t="str">
            <v>DF412</v>
          </cell>
          <cell r="F241" t="str">
            <v>LJ-EG</v>
          </cell>
          <cell r="G241">
            <v>0</v>
          </cell>
          <cell r="H241" t="str">
            <v>17Z2</v>
          </cell>
          <cell r="I241" t="str">
            <v>0E</v>
          </cell>
          <cell r="J241" t="str">
            <v>17167-21020</v>
          </cell>
          <cell r="K241" t="str">
            <v>INSULATOR EXHAUST MANIFOLD HEAT</v>
          </cell>
          <cell r="L241">
            <v>0</v>
          </cell>
          <cell r="M241">
            <v>1</v>
          </cell>
          <cell r="N241" t="str">
            <v>1</v>
          </cell>
          <cell r="O241">
            <v>0</v>
          </cell>
          <cell r="P241">
            <v>0</v>
          </cell>
          <cell r="Q241">
            <v>0</v>
          </cell>
          <cell r="R241">
            <v>3000</v>
          </cell>
          <cell r="S241" t="str">
            <v>LOADS</v>
          </cell>
          <cell r="T241" t="str">
            <v>LOADS</v>
          </cell>
          <cell r="U241">
            <v>0</v>
          </cell>
          <cell r="V241" t="str">
            <v>UMI</v>
          </cell>
          <cell r="W241">
            <v>0</v>
          </cell>
          <cell r="X241">
            <v>0</v>
          </cell>
          <cell r="Y241">
            <v>0</v>
          </cell>
          <cell r="Z241">
            <v>0</v>
          </cell>
          <cell r="AA241">
            <v>0</v>
          </cell>
          <cell r="AB241">
            <v>0</v>
          </cell>
          <cell r="AC241" t="str">
            <v>Only Incase of Eng-Assy</v>
          </cell>
          <cell r="AD241">
            <v>0</v>
          </cell>
          <cell r="AE241">
            <v>0</v>
          </cell>
          <cell r="AF241">
            <v>0</v>
          </cell>
          <cell r="AG241">
            <v>0</v>
          </cell>
          <cell r="AH241">
            <v>0</v>
          </cell>
          <cell r="AI241">
            <v>3.755E-2</v>
          </cell>
          <cell r="AJ241" t="str">
            <v>P5-2</v>
          </cell>
          <cell r="AK241" t="str">
            <v>17167-21020</v>
          </cell>
          <cell r="AL241" t="str">
            <v>322</v>
          </cell>
          <cell r="AM241" t="str">
            <v>402901</v>
          </cell>
          <cell r="AN241">
            <v>657.44286533333332</v>
          </cell>
          <cell r="AO241">
            <v>2.2987512773892775</v>
          </cell>
          <cell r="AP241" t="str">
            <v>-</v>
          </cell>
          <cell r="AQ241" t="str">
            <v>Regret</v>
          </cell>
          <cell r="AR241" t="str">
            <v>Regret</v>
          </cell>
          <cell r="AS241" t="str">
            <v>Regret</v>
          </cell>
          <cell r="AT241" t="str">
            <v>&lt;&lt;&lt;</v>
          </cell>
          <cell r="AU241" t="str">
            <v>&lt;&lt;&lt;</v>
          </cell>
          <cell r="AV241" t="str">
            <v>&lt;&lt;&lt;</v>
          </cell>
          <cell r="AW241" t="str">
            <v>&lt;&lt;&lt;</v>
          </cell>
          <cell r="AX241" t="str">
            <v>&lt;&lt;&lt;</v>
          </cell>
          <cell r="AY241" t="str">
            <v>&lt;&lt;&lt;</v>
          </cell>
          <cell r="AZ241" t="str">
            <v>&lt;&lt;&lt;</v>
          </cell>
          <cell r="BA241" t="str">
            <v>K</v>
          </cell>
          <cell r="BB241" t="str">
            <v>-</v>
          </cell>
          <cell r="BC241" t="str">
            <v>[K]</v>
          </cell>
          <cell r="BD241" t="str">
            <v>LOCALIZATION OF K PARTS DEPEND ON IN HOUSE ENGINE ASSY.</v>
          </cell>
          <cell r="BE241">
            <v>0</v>
          </cell>
          <cell r="BF241">
            <v>0</v>
          </cell>
          <cell r="BG241" t="str">
            <v>O</v>
          </cell>
          <cell r="BH241" t="str">
            <v>O</v>
          </cell>
          <cell r="BI241" t="str">
            <v>BEWL</v>
          </cell>
          <cell r="BJ241" t="str">
            <v>SELECTED VENDER BEWL</v>
          </cell>
          <cell r="BK241">
            <v>0</v>
          </cell>
          <cell r="BL241">
            <v>6</v>
          </cell>
          <cell r="BM241">
            <v>0</v>
          </cell>
          <cell r="BN241" t="str">
            <v>O</v>
          </cell>
          <cell r="BO241">
            <v>0</v>
          </cell>
          <cell r="BP241" t="str">
            <v>O</v>
          </cell>
        </row>
        <row r="242">
          <cell r="A242">
            <v>228</v>
          </cell>
          <cell r="B242">
            <v>173</v>
          </cell>
          <cell r="C242">
            <v>155.4</v>
          </cell>
          <cell r="D242">
            <v>226</v>
          </cell>
          <cell r="E242" t="str">
            <v>DF412</v>
          </cell>
          <cell r="F242" t="str">
            <v>LJ-EG</v>
          </cell>
          <cell r="G242">
            <v>0</v>
          </cell>
          <cell r="H242" t="str">
            <v>17Z6</v>
          </cell>
          <cell r="I242" t="str">
            <v>0B</v>
          </cell>
          <cell r="J242" t="str">
            <v>17167-21020-B</v>
          </cell>
          <cell r="K242" t="str">
            <v>INSULATOR EXHAUST MANIFOLD HEAT</v>
          </cell>
          <cell r="L242">
            <v>0</v>
          </cell>
          <cell r="M242">
            <v>0</v>
          </cell>
          <cell r="N242">
            <v>0</v>
          </cell>
          <cell r="O242">
            <v>1</v>
          </cell>
          <cell r="P242">
            <v>1</v>
          </cell>
          <cell r="Q242">
            <v>0</v>
          </cell>
          <cell r="R242">
            <v>2400</v>
          </cell>
          <cell r="S242" t="str">
            <v>LOADS</v>
          </cell>
          <cell r="T242" t="str">
            <v>LOADS</v>
          </cell>
          <cell r="U242">
            <v>0</v>
          </cell>
          <cell r="V242" t="str">
            <v>UMI</v>
          </cell>
          <cell r="W242">
            <v>0</v>
          </cell>
          <cell r="X242">
            <v>0</v>
          </cell>
          <cell r="Y242">
            <v>0</v>
          </cell>
          <cell r="Z242">
            <v>0</v>
          </cell>
          <cell r="AA242">
            <v>0</v>
          </cell>
          <cell r="AB242">
            <v>0</v>
          </cell>
          <cell r="AC242" t="str">
            <v>Only Incase of Eng-Assy. Substituted</v>
          </cell>
          <cell r="AD242">
            <v>0</v>
          </cell>
          <cell r="AE242">
            <v>0</v>
          </cell>
          <cell r="AF242">
            <v>0</v>
          </cell>
          <cell r="AG242">
            <v>0</v>
          </cell>
          <cell r="AH242">
            <v>0</v>
          </cell>
          <cell r="AI242">
            <v>3.755E-2</v>
          </cell>
          <cell r="AJ242" t="str">
            <v>P4-2</v>
          </cell>
          <cell r="AK242" t="str">
            <v xml:space="preserve">  ＮＥＷ</v>
          </cell>
          <cell r="AL242">
            <v>107</v>
          </cell>
          <cell r="AM242">
            <v>204531</v>
          </cell>
          <cell r="AN242">
            <v>0</v>
          </cell>
          <cell r="AO242" t="e">
            <v>#DIV/0!</v>
          </cell>
          <cell r="AP242">
            <v>218.62846133333335</v>
          </cell>
          <cell r="AQ242" t="e">
            <v>#DIV/0!</v>
          </cell>
          <cell r="AR242">
            <v>0</v>
          </cell>
          <cell r="AS242" t="e">
            <v>#DIV/0!</v>
          </cell>
          <cell r="AT242" t="str">
            <v>&lt;&lt;&lt;</v>
          </cell>
          <cell r="AU242" t="str">
            <v>&lt;&lt;&lt;</v>
          </cell>
          <cell r="AV242" t="str">
            <v>&lt;&lt;&lt;</v>
          </cell>
          <cell r="AW242" t="str">
            <v>&lt;&lt;&lt;</v>
          </cell>
          <cell r="AX242" t="str">
            <v>&lt;&lt;&lt;</v>
          </cell>
          <cell r="AY242" t="str">
            <v>&lt;&lt;&lt;</v>
          </cell>
          <cell r="AZ242" t="str">
            <v>&lt;&lt;&lt;</v>
          </cell>
          <cell r="BA242" t="str">
            <v>K</v>
          </cell>
          <cell r="BB242" t="str">
            <v>-</v>
          </cell>
          <cell r="BC242" t="str">
            <v>[K]</v>
          </cell>
          <cell r="BD242" t="str">
            <v>LOCALIZATION OF K PARTS DEPEND ON IN HOUSE ENGINE ASSY.</v>
          </cell>
          <cell r="BE242">
            <v>0</v>
          </cell>
          <cell r="BF242">
            <v>0</v>
          </cell>
          <cell r="BG242" t="str">
            <v>O</v>
          </cell>
          <cell r="BH242" t="str">
            <v>O</v>
          </cell>
          <cell r="BI242" t="str">
            <v>BEWL</v>
          </cell>
          <cell r="BJ242" t="str">
            <v>SELECTED VENDER BEWL</v>
          </cell>
          <cell r="BK242">
            <v>0</v>
          </cell>
          <cell r="BL242">
            <v>6</v>
          </cell>
          <cell r="BM242">
            <v>0</v>
          </cell>
          <cell r="BN242" t="str">
            <v>O</v>
          </cell>
          <cell r="BO242">
            <v>0</v>
          </cell>
          <cell r="BP242" t="str">
            <v>O</v>
          </cell>
        </row>
        <row r="243">
          <cell r="A243">
            <v>229</v>
          </cell>
          <cell r="B243">
            <v>166</v>
          </cell>
          <cell r="C243">
            <v>93</v>
          </cell>
          <cell r="D243">
            <v>227</v>
          </cell>
          <cell r="E243" t="str">
            <v>DF610</v>
          </cell>
          <cell r="F243" t="str">
            <v>LJ-EG</v>
          </cell>
          <cell r="G243">
            <v>0</v>
          </cell>
          <cell r="H243" t="str">
            <v>1200</v>
          </cell>
          <cell r="I243" t="str">
            <v>01</v>
          </cell>
          <cell r="J243" t="str">
            <v>12311-140N0</v>
          </cell>
          <cell r="K243" t="str">
            <v>BRKT,E/G MTG FR</v>
          </cell>
          <cell r="L243">
            <v>0</v>
          </cell>
          <cell r="M243">
            <v>1</v>
          </cell>
          <cell r="N243" t="str">
            <v>1</v>
          </cell>
          <cell r="O243">
            <v>0</v>
          </cell>
          <cell r="P243">
            <v>0</v>
          </cell>
          <cell r="Q243" t="str">
            <v>1</v>
          </cell>
          <cell r="R243">
            <v>3000</v>
          </cell>
          <cell r="S243" t="str">
            <v>BEWL</v>
          </cell>
          <cell r="T243" t="str">
            <v>BEWL</v>
          </cell>
          <cell r="U243">
            <v>0</v>
          </cell>
          <cell r="V243" t="str">
            <v>UMI</v>
          </cell>
          <cell r="W243">
            <v>0</v>
          </cell>
          <cell r="X243">
            <v>0</v>
          </cell>
          <cell r="Y243">
            <v>0</v>
          </cell>
          <cell r="Z243">
            <v>0</v>
          </cell>
          <cell r="AA243">
            <v>0</v>
          </cell>
          <cell r="AB243">
            <v>0</v>
          </cell>
          <cell r="AC243">
            <v>0</v>
          </cell>
          <cell r="AD243">
            <v>0</v>
          </cell>
          <cell r="AE243">
            <v>0</v>
          </cell>
          <cell r="AF243">
            <v>0</v>
          </cell>
          <cell r="AG243">
            <v>0</v>
          </cell>
          <cell r="AH243">
            <v>0</v>
          </cell>
          <cell r="AI243">
            <v>4.9390000000000003E-2</v>
          </cell>
          <cell r="AJ243" t="str">
            <v>P4-2</v>
          </cell>
          <cell r="AK243" t="str">
            <v>12311-140N0</v>
          </cell>
          <cell r="AL243">
            <v>113</v>
          </cell>
          <cell r="AM243">
            <v>204531</v>
          </cell>
          <cell r="AN243">
            <v>234.842692</v>
          </cell>
          <cell r="AO243">
            <v>1.779111303030303</v>
          </cell>
          <cell r="AP243">
            <v>129.05000000000001</v>
          </cell>
          <cell r="AQ243">
            <v>114000</v>
          </cell>
          <cell r="AR243">
            <v>260.38600000000002</v>
          </cell>
          <cell r="AS243">
            <v>1.9726212121212123</v>
          </cell>
          <cell r="AT243" t="str">
            <v>&lt;&lt;&lt;</v>
          </cell>
          <cell r="AU243" t="str">
            <v>&lt;&lt;&lt;</v>
          </cell>
          <cell r="AV243" t="str">
            <v>&lt;&lt;&lt;</v>
          </cell>
          <cell r="AW243" t="str">
            <v>&lt;&lt;&lt;</v>
          </cell>
          <cell r="AX243" t="str">
            <v>&lt;&lt;&lt;</v>
          </cell>
          <cell r="AY243" t="str">
            <v>&lt;&lt;&lt;</v>
          </cell>
          <cell r="AZ243" t="str">
            <v>&lt;&lt;&lt;</v>
          </cell>
          <cell r="BA243" t="str">
            <v>O</v>
          </cell>
          <cell r="BB243" t="str">
            <v>O</v>
          </cell>
          <cell r="BC243" t="str">
            <v>BEWL</v>
          </cell>
          <cell r="BD243" t="str">
            <v>SELECTED VENDER BEWL</v>
          </cell>
          <cell r="BE243">
            <v>0</v>
          </cell>
          <cell r="BF243">
            <v>0</v>
          </cell>
          <cell r="BG243">
            <v>6</v>
          </cell>
          <cell r="BH243" t="str">
            <v>O</v>
          </cell>
          <cell r="BI243" t="str">
            <v>BEWL</v>
          </cell>
          <cell r="BJ243" t="str">
            <v>SELECTED VENDER BEWL</v>
          </cell>
          <cell r="BK243">
            <v>0</v>
          </cell>
          <cell r="BL243">
            <v>6</v>
          </cell>
          <cell r="BM243">
            <v>0</v>
          </cell>
          <cell r="BN243" t="str">
            <v>O</v>
          </cell>
          <cell r="BO243">
            <v>0</v>
          </cell>
          <cell r="BP243" t="str">
            <v>O</v>
          </cell>
        </row>
        <row r="244">
          <cell r="A244">
            <v>230</v>
          </cell>
          <cell r="B244">
            <v>167</v>
          </cell>
          <cell r="C244">
            <v>93</v>
          </cell>
          <cell r="D244">
            <v>228</v>
          </cell>
          <cell r="E244" t="str">
            <v>DF610</v>
          </cell>
          <cell r="F244" t="str">
            <v>LJ-EG</v>
          </cell>
          <cell r="G244">
            <v>0</v>
          </cell>
          <cell r="H244" t="str">
            <v>1200</v>
          </cell>
          <cell r="I244" t="str">
            <v>01</v>
          </cell>
          <cell r="J244" t="str">
            <v>12311-140N3</v>
          </cell>
          <cell r="K244" t="str">
            <v>BRKT,E/G MTG FR</v>
          </cell>
          <cell r="L244">
            <v>0</v>
          </cell>
          <cell r="M244">
            <v>1</v>
          </cell>
          <cell r="N244" t="str">
            <v>1</v>
          </cell>
          <cell r="O244">
            <v>1</v>
          </cell>
          <cell r="P244" t="str">
            <v>1</v>
          </cell>
          <cell r="Q244">
            <v>0</v>
          </cell>
          <cell r="R244">
            <v>2400</v>
          </cell>
          <cell r="S244" t="str">
            <v>BEWL</v>
          </cell>
          <cell r="T244" t="str">
            <v>BEWL</v>
          </cell>
          <cell r="U244">
            <v>0</v>
          </cell>
          <cell r="V244" t="str">
            <v>UMI</v>
          </cell>
          <cell r="W244">
            <v>0</v>
          </cell>
          <cell r="X244">
            <v>0</v>
          </cell>
          <cell r="Y244">
            <v>0</v>
          </cell>
          <cell r="Z244">
            <v>0</v>
          </cell>
          <cell r="AA244">
            <v>0</v>
          </cell>
          <cell r="AB244">
            <v>0</v>
          </cell>
          <cell r="AC244" t="str">
            <v>awaited from UMI</v>
          </cell>
          <cell r="AD244">
            <v>0</v>
          </cell>
          <cell r="AE244">
            <v>0</v>
          </cell>
          <cell r="AF244">
            <v>0</v>
          </cell>
          <cell r="AG244">
            <v>0</v>
          </cell>
          <cell r="AH244">
            <v>0</v>
          </cell>
          <cell r="AI244">
            <v>4.9390000000000003E-2</v>
          </cell>
          <cell r="AJ244" t="str">
            <v>P4-2</v>
          </cell>
          <cell r="AK244" t="str">
            <v>12311-140N3</v>
          </cell>
          <cell r="AL244">
            <v>107</v>
          </cell>
          <cell r="AM244">
            <v>204531</v>
          </cell>
          <cell r="AN244">
            <v>226.42336499999999</v>
          </cell>
          <cell r="AO244" t="e">
            <v>#DIV/0!</v>
          </cell>
          <cell r="AP244">
            <v>129.05000000000001</v>
          </cell>
          <cell r="AQ244">
            <v>114000</v>
          </cell>
          <cell r="AR244">
            <v>262.24799999999999</v>
          </cell>
          <cell r="AS244" t="e">
            <v>#DIV/0!</v>
          </cell>
          <cell r="AT244" t="str">
            <v>&lt;&lt;&lt;</v>
          </cell>
          <cell r="AU244" t="str">
            <v>&lt;&lt;&lt;</v>
          </cell>
          <cell r="AV244" t="str">
            <v>&lt;&lt;&lt;</v>
          </cell>
          <cell r="AW244" t="str">
            <v>&lt;&lt;&lt;</v>
          </cell>
          <cell r="AX244" t="str">
            <v>&lt;&lt;&lt;</v>
          </cell>
          <cell r="AY244" t="str">
            <v>&lt;&lt;&lt;</v>
          </cell>
          <cell r="AZ244" t="str">
            <v>&lt;&lt;&lt;</v>
          </cell>
          <cell r="BA244" t="str">
            <v>O</v>
          </cell>
          <cell r="BB244" t="str">
            <v>O</v>
          </cell>
          <cell r="BC244" t="str">
            <v>BEWL</v>
          </cell>
          <cell r="BD244" t="str">
            <v>SELECTED VENDER BEWL</v>
          </cell>
          <cell r="BE244">
            <v>0</v>
          </cell>
          <cell r="BF244">
            <v>0</v>
          </cell>
          <cell r="BG244">
            <v>6</v>
          </cell>
          <cell r="BH244" t="str">
            <v>O</v>
          </cell>
          <cell r="BI244" t="str">
            <v>BEWL</v>
          </cell>
          <cell r="BJ244" t="str">
            <v>SELECTED VENDER BEWL</v>
          </cell>
          <cell r="BK244">
            <v>0</v>
          </cell>
          <cell r="BL244">
            <v>6</v>
          </cell>
          <cell r="BM244">
            <v>0</v>
          </cell>
          <cell r="BN244" t="str">
            <v>O</v>
          </cell>
          <cell r="BO244">
            <v>0</v>
          </cell>
          <cell r="BP244" t="str">
            <v>O</v>
          </cell>
        </row>
        <row r="245">
          <cell r="A245">
            <v>231</v>
          </cell>
          <cell r="B245">
            <v>168</v>
          </cell>
          <cell r="C245">
            <v>93</v>
          </cell>
          <cell r="D245">
            <v>229</v>
          </cell>
          <cell r="E245" t="str">
            <v>DF610</v>
          </cell>
          <cell r="F245" t="str">
            <v>LJ-EG</v>
          </cell>
          <cell r="G245">
            <v>0</v>
          </cell>
          <cell r="H245" t="str">
            <v>1200</v>
          </cell>
          <cell r="I245" t="str">
            <v>01</v>
          </cell>
          <cell r="J245" t="str">
            <v>12311-140N9</v>
          </cell>
          <cell r="K245" t="str">
            <v>BRKT,E/G MTG FR</v>
          </cell>
          <cell r="L245">
            <v>0</v>
          </cell>
          <cell r="M245">
            <v>0</v>
          </cell>
          <cell r="N245">
            <v>0</v>
          </cell>
          <cell r="O245">
            <v>1</v>
          </cell>
          <cell r="P245">
            <v>0</v>
          </cell>
          <cell r="Q245" t="str">
            <v>1</v>
          </cell>
          <cell r="R245">
            <v>3000</v>
          </cell>
          <cell r="S245" t="str">
            <v>BEWL</v>
          </cell>
          <cell r="T245" t="str">
            <v>BEWL</v>
          </cell>
          <cell r="U245">
            <v>0</v>
          </cell>
          <cell r="V245" t="str">
            <v>UMI</v>
          </cell>
          <cell r="W245">
            <v>0</v>
          </cell>
          <cell r="X245">
            <v>0</v>
          </cell>
          <cell r="Y245">
            <v>0</v>
          </cell>
          <cell r="Z245">
            <v>0</v>
          </cell>
          <cell r="AA245">
            <v>0</v>
          </cell>
          <cell r="AB245">
            <v>0</v>
          </cell>
          <cell r="AC245">
            <v>0</v>
          </cell>
          <cell r="AD245">
            <v>0</v>
          </cell>
          <cell r="AE245">
            <v>0</v>
          </cell>
          <cell r="AF245">
            <v>0</v>
          </cell>
          <cell r="AG245">
            <v>0</v>
          </cell>
          <cell r="AH245">
            <v>0</v>
          </cell>
          <cell r="AI245">
            <v>4.9390000000000003E-2</v>
          </cell>
          <cell r="AJ245" t="str">
            <v>P4-2</v>
          </cell>
          <cell r="AK245" t="str">
            <v>12311-140N9</v>
          </cell>
          <cell r="AL245">
            <v>133</v>
          </cell>
          <cell r="AM245">
            <v>216562</v>
          </cell>
          <cell r="AN245">
            <v>274.82871733333337</v>
          </cell>
          <cell r="AO245" t="e">
            <v>#DIV/0!</v>
          </cell>
          <cell r="AP245">
            <v>154.75</v>
          </cell>
          <cell r="AQ245">
            <v>114000</v>
          </cell>
          <cell r="AR245">
            <v>310.75800000000004</v>
          </cell>
          <cell r="AS245" t="e">
            <v>#DIV/0!</v>
          </cell>
          <cell r="AT245" t="str">
            <v>&lt;&lt;&lt;</v>
          </cell>
          <cell r="AU245" t="str">
            <v>&lt;&lt;&lt;</v>
          </cell>
          <cell r="AV245" t="str">
            <v>&lt;&lt;&lt;</v>
          </cell>
          <cell r="AW245" t="str">
            <v>&lt;&lt;&lt;</v>
          </cell>
          <cell r="AX245" t="str">
            <v>&lt;&lt;&lt;</v>
          </cell>
          <cell r="AY245" t="str">
            <v>&lt;&lt;&lt;</v>
          </cell>
          <cell r="AZ245" t="str">
            <v>&lt;&lt;&lt;</v>
          </cell>
          <cell r="BA245" t="str">
            <v>O</v>
          </cell>
          <cell r="BB245" t="str">
            <v>O</v>
          </cell>
          <cell r="BC245" t="str">
            <v>BEWL</v>
          </cell>
          <cell r="BD245" t="str">
            <v>SELECTED VENDER BEWL</v>
          </cell>
          <cell r="BE245">
            <v>0</v>
          </cell>
          <cell r="BF245">
            <v>0</v>
          </cell>
          <cell r="BG245">
            <v>6</v>
          </cell>
          <cell r="BH245" t="str">
            <v>O</v>
          </cell>
          <cell r="BI245" t="str">
            <v>BEWL</v>
          </cell>
          <cell r="BJ245" t="str">
            <v>SELECTED VENDER BEWL</v>
          </cell>
          <cell r="BK245">
            <v>0</v>
          </cell>
          <cell r="BL245">
            <v>6</v>
          </cell>
          <cell r="BM245">
            <v>0</v>
          </cell>
          <cell r="BN245" t="str">
            <v>O</v>
          </cell>
          <cell r="BO245">
            <v>0</v>
          </cell>
          <cell r="BP245" t="str">
            <v>O</v>
          </cell>
        </row>
        <row r="246">
          <cell r="A246">
            <v>232</v>
          </cell>
          <cell r="B246">
            <v>178</v>
          </cell>
          <cell r="C246">
            <v>207</v>
          </cell>
          <cell r="D246">
            <v>230</v>
          </cell>
          <cell r="E246" t="str">
            <v>DF610</v>
          </cell>
          <cell r="F246" t="str">
            <v>LJ-EG</v>
          </cell>
          <cell r="G246">
            <v>0</v>
          </cell>
          <cell r="H246" t="str">
            <v>1200</v>
          </cell>
          <cell r="I246" t="str">
            <v>02</v>
          </cell>
          <cell r="J246" t="str">
            <v>12321-140N0</v>
          </cell>
          <cell r="K246" t="str">
            <v>BRKT,E/G MTG RR</v>
          </cell>
          <cell r="L246">
            <v>0</v>
          </cell>
          <cell r="M246">
            <v>1</v>
          </cell>
          <cell r="N246" t="str">
            <v>1</v>
          </cell>
          <cell r="O246">
            <v>0</v>
          </cell>
          <cell r="P246">
            <v>0</v>
          </cell>
          <cell r="Q246" t="str">
            <v>1</v>
          </cell>
          <cell r="R246">
            <v>3000</v>
          </cell>
          <cell r="S246" t="str">
            <v>BEWL</v>
          </cell>
          <cell r="T246" t="str">
            <v>BEWL</v>
          </cell>
          <cell r="U246">
            <v>0</v>
          </cell>
          <cell r="V246" t="str">
            <v>UMI</v>
          </cell>
          <cell r="W246">
            <v>0</v>
          </cell>
          <cell r="X246">
            <v>0</v>
          </cell>
          <cell r="Y246">
            <v>0</v>
          </cell>
          <cell r="Z246">
            <v>0</v>
          </cell>
          <cell r="AA246">
            <v>0</v>
          </cell>
          <cell r="AB246">
            <v>0</v>
          </cell>
          <cell r="AC246">
            <v>0</v>
          </cell>
          <cell r="AD246">
            <v>0</v>
          </cell>
          <cell r="AE246">
            <v>0</v>
          </cell>
          <cell r="AF246">
            <v>0</v>
          </cell>
          <cell r="AG246">
            <v>0</v>
          </cell>
          <cell r="AH246">
            <v>0</v>
          </cell>
          <cell r="AI246">
            <v>0.13036</v>
          </cell>
          <cell r="AJ246" t="str">
            <v>P6-1</v>
          </cell>
          <cell r="AK246" t="str">
            <v>12321-140N0</v>
          </cell>
          <cell r="AL246">
            <v>130</v>
          </cell>
          <cell r="AM246">
            <v>491930</v>
          </cell>
          <cell r="AN246">
            <v>286.93942666666669</v>
          </cell>
          <cell r="AO246">
            <v>2.1737835353535355</v>
          </cell>
          <cell r="AP246">
            <v>144.96</v>
          </cell>
          <cell r="AQ246">
            <v>156000</v>
          </cell>
          <cell r="AR246">
            <v>294.31360000000001</v>
          </cell>
          <cell r="AS246">
            <v>2.229648484848485</v>
          </cell>
          <cell r="AT246" t="str">
            <v>&lt;&lt;&lt;</v>
          </cell>
          <cell r="AU246" t="str">
            <v>&lt;&lt;&lt;</v>
          </cell>
          <cell r="AV246" t="str">
            <v>&lt;&lt;&lt;</v>
          </cell>
          <cell r="AW246" t="str">
            <v>&lt;&lt;&lt;</v>
          </cell>
          <cell r="AX246" t="str">
            <v>&lt;&lt;&lt;</v>
          </cell>
          <cell r="AY246" t="str">
            <v>&lt;&lt;&lt;</v>
          </cell>
          <cell r="AZ246" t="str">
            <v>&lt;&lt;&lt;</v>
          </cell>
          <cell r="BA246" t="str">
            <v>O</v>
          </cell>
          <cell r="BB246" t="str">
            <v>O</v>
          </cell>
          <cell r="BC246" t="str">
            <v>BEWL</v>
          </cell>
          <cell r="BD246" t="str">
            <v>SELECTED VENDER BEWL</v>
          </cell>
          <cell r="BE246">
            <v>0</v>
          </cell>
          <cell r="BF246">
            <v>0</v>
          </cell>
          <cell r="BG246">
            <v>6</v>
          </cell>
          <cell r="BH246" t="str">
            <v>O</v>
          </cell>
          <cell r="BI246" t="str">
            <v>BEWL</v>
          </cell>
          <cell r="BJ246" t="str">
            <v>SELECTED VENDER BEWL</v>
          </cell>
          <cell r="BK246">
            <v>0</v>
          </cell>
          <cell r="BL246">
            <v>6</v>
          </cell>
          <cell r="BM246">
            <v>0</v>
          </cell>
          <cell r="BN246" t="str">
            <v>O</v>
          </cell>
          <cell r="BO246">
            <v>0</v>
          </cell>
          <cell r="BP246" t="str">
            <v>O</v>
          </cell>
        </row>
        <row r="247">
          <cell r="A247">
            <v>233</v>
          </cell>
          <cell r="B247">
            <v>179</v>
          </cell>
          <cell r="C247">
            <v>207</v>
          </cell>
          <cell r="D247">
            <v>231</v>
          </cell>
          <cell r="E247" t="str">
            <v>DF610</v>
          </cell>
          <cell r="F247" t="str">
            <v>LJ-EG</v>
          </cell>
          <cell r="G247">
            <v>0</v>
          </cell>
          <cell r="H247" t="str">
            <v>1200</v>
          </cell>
          <cell r="I247" t="str">
            <v>02</v>
          </cell>
          <cell r="J247" t="str">
            <v>12321-140N3</v>
          </cell>
          <cell r="K247" t="str">
            <v>BRKT,E/G MTG RR</v>
          </cell>
          <cell r="L247">
            <v>0</v>
          </cell>
          <cell r="M247">
            <v>0</v>
          </cell>
          <cell r="N247">
            <v>0</v>
          </cell>
          <cell r="O247">
            <v>1</v>
          </cell>
          <cell r="P247" t="str">
            <v>1</v>
          </cell>
          <cell r="Q247">
            <v>0</v>
          </cell>
          <cell r="R247">
            <v>1200</v>
          </cell>
          <cell r="S247" t="str">
            <v>BEWL</v>
          </cell>
          <cell r="T247" t="str">
            <v>BEWL</v>
          </cell>
          <cell r="U247">
            <v>0</v>
          </cell>
          <cell r="V247" t="str">
            <v>UMI</v>
          </cell>
          <cell r="W247">
            <v>0</v>
          </cell>
          <cell r="X247">
            <v>0</v>
          </cell>
          <cell r="Y247">
            <v>0</v>
          </cell>
          <cell r="Z247">
            <v>0</v>
          </cell>
          <cell r="AA247">
            <v>0</v>
          </cell>
          <cell r="AB247">
            <v>0</v>
          </cell>
          <cell r="AC247">
            <v>0</v>
          </cell>
          <cell r="AD247">
            <v>0</v>
          </cell>
          <cell r="AE247">
            <v>0</v>
          </cell>
          <cell r="AF247">
            <v>0</v>
          </cell>
          <cell r="AG247">
            <v>0</v>
          </cell>
          <cell r="AH247">
            <v>0</v>
          </cell>
          <cell r="AI247">
            <v>0.13036</v>
          </cell>
          <cell r="AJ247" t="str">
            <v>P6-1</v>
          </cell>
          <cell r="AK247" t="str">
            <v>12321-140N3</v>
          </cell>
          <cell r="AL247">
            <v>131</v>
          </cell>
          <cell r="AM247">
            <v>408196</v>
          </cell>
          <cell r="AN247">
            <v>323.43201333333332</v>
          </cell>
          <cell r="AO247" t="e">
            <v>#DIV/0!</v>
          </cell>
          <cell r="AP247">
            <v>138.80000000000001</v>
          </cell>
          <cell r="AQ247">
            <v>128000</v>
          </cell>
          <cell r="AR247">
            <v>292.95466666666664</v>
          </cell>
          <cell r="AS247" t="e">
            <v>#DIV/0!</v>
          </cell>
          <cell r="AT247" t="str">
            <v>&lt;&lt;&lt;</v>
          </cell>
          <cell r="AU247" t="str">
            <v>&lt;&lt;&lt;</v>
          </cell>
          <cell r="AV247" t="str">
            <v>&lt;&lt;&lt;</v>
          </cell>
          <cell r="AW247" t="str">
            <v>&lt;&lt;&lt;</v>
          </cell>
          <cell r="AX247" t="str">
            <v>&lt;&lt;&lt;</v>
          </cell>
          <cell r="AY247" t="str">
            <v>&lt;&lt;&lt;</v>
          </cell>
          <cell r="AZ247" t="str">
            <v>&lt;&lt;&lt;</v>
          </cell>
          <cell r="BA247" t="str">
            <v>O</v>
          </cell>
          <cell r="BB247" t="str">
            <v>O</v>
          </cell>
          <cell r="BC247" t="str">
            <v>BEWL</v>
          </cell>
          <cell r="BD247" t="str">
            <v>SELECTED VENDER BEWL</v>
          </cell>
          <cell r="BE247">
            <v>0</v>
          </cell>
          <cell r="BF247">
            <v>0</v>
          </cell>
          <cell r="BG247">
            <v>6</v>
          </cell>
          <cell r="BH247" t="str">
            <v>O</v>
          </cell>
          <cell r="BI247" t="str">
            <v>BEWL</v>
          </cell>
          <cell r="BJ247" t="str">
            <v>SELECTED VENDER BEWL</v>
          </cell>
          <cell r="BK247">
            <v>0</v>
          </cell>
          <cell r="BL247">
            <v>6</v>
          </cell>
          <cell r="BM247">
            <v>0</v>
          </cell>
          <cell r="BN247" t="str">
            <v>O</v>
          </cell>
          <cell r="BO247">
            <v>0</v>
          </cell>
          <cell r="BP247" t="str">
            <v>O</v>
          </cell>
        </row>
        <row r="248">
          <cell r="A248">
            <v>234</v>
          </cell>
          <cell r="B248">
            <v>180</v>
          </cell>
          <cell r="C248">
            <v>207</v>
          </cell>
          <cell r="D248">
            <v>232</v>
          </cell>
          <cell r="E248" t="str">
            <v>DF610</v>
          </cell>
          <cell r="F248" t="str">
            <v>LJ-EG</v>
          </cell>
          <cell r="G248">
            <v>0</v>
          </cell>
          <cell r="H248" t="str">
            <v>1200</v>
          </cell>
          <cell r="I248" t="str">
            <v>02</v>
          </cell>
          <cell r="J248" t="str">
            <v>12321-140N8</v>
          </cell>
          <cell r="K248" t="str">
            <v>BRKT,E/G MTG RR</v>
          </cell>
          <cell r="L248">
            <v>0</v>
          </cell>
          <cell r="M248">
            <v>0</v>
          </cell>
          <cell r="N248">
            <v>0</v>
          </cell>
          <cell r="O248">
            <v>1</v>
          </cell>
          <cell r="P248">
            <v>0</v>
          </cell>
          <cell r="Q248" t="str">
            <v>1</v>
          </cell>
          <cell r="R248">
            <v>3000</v>
          </cell>
          <cell r="S248" t="str">
            <v>BEWL</v>
          </cell>
          <cell r="T248" t="str">
            <v>BEWL</v>
          </cell>
          <cell r="U248">
            <v>0</v>
          </cell>
          <cell r="V248" t="str">
            <v>UMI</v>
          </cell>
          <cell r="W248">
            <v>0</v>
          </cell>
          <cell r="X248">
            <v>0</v>
          </cell>
          <cell r="Y248">
            <v>0</v>
          </cell>
          <cell r="Z248">
            <v>0</v>
          </cell>
          <cell r="AA248" t="str">
            <v>223Ｆ？</v>
          </cell>
          <cell r="AB248">
            <v>0</v>
          </cell>
          <cell r="AC248" t="str">
            <v>QUOTATION IS NOT POSSIBLE FOR THIS STAGE</v>
          </cell>
          <cell r="AD248">
            <v>0</v>
          </cell>
          <cell r="AE248">
            <v>0</v>
          </cell>
          <cell r="AF248">
            <v>0</v>
          </cell>
          <cell r="AG248">
            <v>0</v>
          </cell>
          <cell r="AH248">
            <v>0</v>
          </cell>
          <cell r="AI248">
            <v>0.13036</v>
          </cell>
          <cell r="AJ248" t="str">
            <v>P6-1</v>
          </cell>
          <cell r="AK248" t="str">
            <v>12321-140N8</v>
          </cell>
          <cell r="AL248">
            <v>130</v>
          </cell>
          <cell r="AM248">
            <v>408196</v>
          </cell>
          <cell r="AN248">
            <v>281.46880533333336</v>
          </cell>
          <cell r="AO248" t="e">
            <v>#DIV/0!</v>
          </cell>
          <cell r="AP248">
            <v>143.63</v>
          </cell>
          <cell r="AQ248">
            <v>128000</v>
          </cell>
          <cell r="AR248">
            <v>289.87746666666669</v>
          </cell>
          <cell r="AS248" t="e">
            <v>#DIV/0!</v>
          </cell>
          <cell r="AT248" t="str">
            <v>&lt;&lt;&lt;</v>
          </cell>
          <cell r="AU248" t="str">
            <v>&lt;&lt;&lt;</v>
          </cell>
          <cell r="AV248" t="str">
            <v>&lt;&lt;&lt;</v>
          </cell>
          <cell r="AW248" t="str">
            <v>&lt;&lt;&lt;</v>
          </cell>
          <cell r="AX248" t="str">
            <v>&lt;&lt;&lt;</v>
          </cell>
          <cell r="AY248" t="str">
            <v>&lt;&lt;&lt;</v>
          </cell>
          <cell r="AZ248" t="str">
            <v>&lt;&lt;&lt;</v>
          </cell>
          <cell r="BA248" t="str">
            <v>O</v>
          </cell>
          <cell r="BB248" t="str">
            <v>O</v>
          </cell>
          <cell r="BC248" t="str">
            <v>BEWL</v>
          </cell>
          <cell r="BD248" t="str">
            <v>SELECTED VENDER BEWL</v>
          </cell>
          <cell r="BE248">
            <v>0</v>
          </cell>
          <cell r="BF248">
            <v>0</v>
          </cell>
          <cell r="BG248">
            <v>6</v>
          </cell>
          <cell r="BH248" t="str">
            <v>O</v>
          </cell>
          <cell r="BI248" t="str">
            <v>LOADS</v>
          </cell>
          <cell r="BJ248" t="str">
            <v>IMC TO STUDYOPTION NO.1 &amp; 2 AND INFORM TMC IMC SUBMIT ROUGH ESTIMATE OF RADIATOR TO DIFFERENT QUOTATION 16mm WIDTH CORE AND 32mm WIDTH CORE SIZE</v>
          </cell>
          <cell r="BK248">
            <v>0</v>
          </cell>
          <cell r="BL248">
            <v>0</v>
          </cell>
          <cell r="BM248">
            <v>0</v>
          </cell>
          <cell r="BN248" t="str">
            <v>O</v>
          </cell>
          <cell r="BO248">
            <v>0</v>
          </cell>
          <cell r="BP248" t="str">
            <v>O</v>
          </cell>
        </row>
        <row r="249">
          <cell r="A249">
            <v>235</v>
          </cell>
          <cell r="B249">
            <v>179</v>
          </cell>
          <cell r="C249">
            <v>207</v>
          </cell>
          <cell r="D249">
            <v>233</v>
          </cell>
          <cell r="E249" t="str">
            <v>DF610</v>
          </cell>
          <cell r="F249" t="str">
            <v>LJ-EG</v>
          </cell>
          <cell r="G249">
            <v>0</v>
          </cell>
          <cell r="H249" t="str">
            <v>1200</v>
          </cell>
          <cell r="I249" t="str">
            <v>02</v>
          </cell>
          <cell r="J249" t="str">
            <v>12321-809TH</v>
          </cell>
          <cell r="K249" t="str">
            <v>BRKT,E/G MTG RR</v>
          </cell>
          <cell r="L249">
            <v>0</v>
          </cell>
          <cell r="M249">
            <v>1</v>
          </cell>
          <cell r="N249" t="str">
            <v>1</v>
          </cell>
          <cell r="O249">
            <v>0</v>
          </cell>
          <cell r="P249" t="str">
            <v>1</v>
          </cell>
          <cell r="Q249">
            <v>0</v>
          </cell>
          <cell r="R249">
            <v>1200</v>
          </cell>
          <cell r="S249" t="str">
            <v>BEWL</v>
          </cell>
          <cell r="T249" t="str">
            <v>BEWL</v>
          </cell>
          <cell r="U249">
            <v>0</v>
          </cell>
          <cell r="V249" t="str">
            <v>UMI</v>
          </cell>
          <cell r="W249">
            <v>0</v>
          </cell>
          <cell r="X249">
            <v>0</v>
          </cell>
          <cell r="Y249">
            <v>0</v>
          </cell>
          <cell r="Z249">
            <v>0</v>
          </cell>
          <cell r="AA249">
            <v>0</v>
          </cell>
          <cell r="AB249">
            <v>0</v>
          </cell>
          <cell r="AC249" t="str">
            <v>QUOTATION IS NOT POSSIBLE FOR THIS STAGE</v>
          </cell>
          <cell r="AD249">
            <v>0</v>
          </cell>
          <cell r="AE249">
            <v>0</v>
          </cell>
          <cell r="AF249">
            <v>0</v>
          </cell>
          <cell r="AG249">
            <v>0</v>
          </cell>
          <cell r="AH249">
            <v>0</v>
          </cell>
          <cell r="AI249">
            <v>0.13036</v>
          </cell>
          <cell r="AJ249" t="str">
            <v>P6-1</v>
          </cell>
          <cell r="AK249" t="str">
            <v>12321-809TH</v>
          </cell>
          <cell r="AL249">
            <v>131</v>
          </cell>
          <cell r="AM249">
            <v>408196</v>
          </cell>
          <cell r="AN249">
            <v>323.43201333333332</v>
          </cell>
          <cell r="AO249" t="e">
            <v>#DIV/0!</v>
          </cell>
          <cell r="AP249">
            <v>151.58000000000001</v>
          </cell>
          <cell r="AQ249">
            <v>128000</v>
          </cell>
          <cell r="AR249">
            <v>318.00346666666667</v>
          </cell>
          <cell r="AS249" t="e">
            <v>#DIV/0!</v>
          </cell>
          <cell r="AT249" t="str">
            <v>&lt;&lt;&lt;</v>
          </cell>
          <cell r="AU249" t="str">
            <v>&lt;&lt;&lt;</v>
          </cell>
          <cell r="AV249" t="str">
            <v>&lt;&lt;&lt;</v>
          </cell>
          <cell r="AW249" t="str">
            <v>&lt;&lt;&lt;</v>
          </cell>
          <cell r="AX249" t="str">
            <v>&lt;&lt;&lt;</v>
          </cell>
          <cell r="AY249" t="str">
            <v>&lt;&lt;&lt;</v>
          </cell>
          <cell r="AZ249" t="str">
            <v>&lt;&lt;&lt;</v>
          </cell>
          <cell r="BA249" t="str">
            <v>O</v>
          </cell>
          <cell r="BB249" t="str">
            <v>O</v>
          </cell>
          <cell r="BC249" t="str">
            <v>BEWL</v>
          </cell>
          <cell r="BD249" t="str">
            <v>SELECTED VENDER BEWL</v>
          </cell>
          <cell r="BE249">
            <v>0</v>
          </cell>
          <cell r="BF249">
            <v>0</v>
          </cell>
          <cell r="BG249">
            <v>6</v>
          </cell>
          <cell r="BH249" t="str">
            <v>O</v>
          </cell>
          <cell r="BI249" t="str">
            <v>LOADS</v>
          </cell>
          <cell r="BJ249" t="str">
            <v>=</v>
          </cell>
          <cell r="BK249">
            <v>0</v>
          </cell>
          <cell r="BL249">
            <v>0</v>
          </cell>
          <cell r="BM249">
            <v>0</v>
          </cell>
          <cell r="BN249" t="str">
            <v>O</v>
          </cell>
          <cell r="BO249">
            <v>0</v>
          </cell>
          <cell r="BP249" t="str">
            <v>O</v>
          </cell>
        </row>
        <row r="250">
          <cell r="A250">
            <v>236</v>
          </cell>
          <cell r="B250">
            <v>170</v>
          </cell>
          <cell r="C250">
            <v>154</v>
          </cell>
          <cell r="D250">
            <v>234</v>
          </cell>
          <cell r="E250" t="str">
            <v>DF610</v>
          </cell>
          <cell r="F250" t="str">
            <v>LJ-EG</v>
          </cell>
          <cell r="G250">
            <v>0</v>
          </cell>
          <cell r="H250" t="str">
            <v>1600</v>
          </cell>
          <cell r="I250" t="str">
            <v>01</v>
          </cell>
          <cell r="J250" t="str">
            <v>16410-210F*</v>
          </cell>
          <cell r="K250" t="str">
            <v>RADIATOR ASSY L/CAP</v>
          </cell>
          <cell r="L250">
            <v>0</v>
          </cell>
          <cell r="M250">
            <v>0</v>
          </cell>
          <cell r="N250">
            <v>0</v>
          </cell>
          <cell r="O250">
            <v>1</v>
          </cell>
          <cell r="P250">
            <v>1</v>
          </cell>
          <cell r="Q250">
            <v>0</v>
          </cell>
          <cell r="R250">
            <v>1200</v>
          </cell>
          <cell r="S250" t="str">
            <v>LOADS</v>
          </cell>
          <cell r="T250" t="str">
            <v>LOADS</v>
          </cell>
          <cell r="U250">
            <v>0</v>
          </cell>
          <cell r="V250" t="str">
            <v>ALLWIN</v>
          </cell>
          <cell r="W250">
            <v>0</v>
          </cell>
          <cell r="X250">
            <v>0</v>
          </cell>
          <cell r="Y250">
            <v>0</v>
          </cell>
          <cell r="Z250">
            <v>0</v>
          </cell>
          <cell r="AA250" t="str">
            <v>223Ｆ？</v>
          </cell>
          <cell r="AB250">
            <v>0</v>
          </cell>
          <cell r="AC250" t="str">
            <v>QUOTATION IS NOT POSSIBLE FOR THIS STAGE</v>
          </cell>
          <cell r="AD250">
            <v>0</v>
          </cell>
          <cell r="AE250">
            <v>0</v>
          </cell>
          <cell r="AF250">
            <v>0</v>
          </cell>
          <cell r="AG250">
            <v>0</v>
          </cell>
          <cell r="AH250">
            <v>0</v>
          </cell>
          <cell r="AI250" t="str">
            <v>INCL</v>
          </cell>
          <cell r="AJ250" t="str">
            <v>P5-2</v>
          </cell>
          <cell r="AK250" t="str">
            <v>16400-140N2</v>
          </cell>
          <cell r="AL250">
            <v>0</v>
          </cell>
          <cell r="AM250">
            <v>0</v>
          </cell>
          <cell r="AN250">
            <v>0</v>
          </cell>
          <cell r="AO250" t="e">
            <v>#DIV/0!</v>
          </cell>
          <cell r="AP250">
            <v>0</v>
          </cell>
          <cell r="AQ250" t="e">
            <v>#DIV/0!</v>
          </cell>
          <cell r="AR250">
            <v>0</v>
          </cell>
          <cell r="AS250" t="e">
            <v>#DIV/0!</v>
          </cell>
          <cell r="AT250" t="str">
            <v>&lt;&lt;&lt;</v>
          </cell>
          <cell r="AU250" t="str">
            <v>&lt;&lt;&lt;</v>
          </cell>
          <cell r="AV250" t="str">
            <v>&lt;&lt;&lt;</v>
          </cell>
          <cell r="AW250" t="str">
            <v>&lt;&lt;&lt;</v>
          </cell>
          <cell r="AX250" t="str">
            <v>&lt;&lt;&lt;</v>
          </cell>
          <cell r="AY250" t="str">
            <v>&lt;&lt;&lt;</v>
          </cell>
          <cell r="AZ250" t="str">
            <v>&lt;&lt;&lt;</v>
          </cell>
          <cell r="BA250" t="str">
            <v>O</v>
          </cell>
          <cell r="BB250" t="str">
            <v>O</v>
          </cell>
          <cell r="BC250" t="str">
            <v>LOADS</v>
          </cell>
          <cell r="BD250" t="str">
            <v>IMC TO STUDYOPTION NO.1 &amp; 2 AND INFORM TMC IMC SUBMIT ROUGH ESTIMATE OF RADIATOR TO DIFFERENT QUOTATION 16mm WIDTH CORE AND 32mm WIDTH CORE SIZE</v>
          </cell>
          <cell r="BE250">
            <v>0</v>
          </cell>
          <cell r="BF250">
            <v>0</v>
          </cell>
          <cell r="BG250" t="str">
            <v>O</v>
          </cell>
          <cell r="BH250" t="str">
            <v>O</v>
          </cell>
          <cell r="BI250" t="str">
            <v>LOADS</v>
          </cell>
          <cell r="BJ250" t="str">
            <v>=</v>
          </cell>
          <cell r="BK250">
            <v>0</v>
          </cell>
          <cell r="BL250">
            <v>0</v>
          </cell>
          <cell r="BM250">
            <v>0</v>
          </cell>
          <cell r="BN250" t="str">
            <v>O</v>
          </cell>
          <cell r="BO250">
            <v>0</v>
          </cell>
          <cell r="BP250" t="str">
            <v>O</v>
          </cell>
        </row>
        <row r="251">
          <cell r="A251">
            <v>237</v>
          </cell>
          <cell r="B251">
            <v>183</v>
          </cell>
          <cell r="C251">
            <v>248</v>
          </cell>
          <cell r="D251">
            <v>235</v>
          </cell>
          <cell r="E251" t="str">
            <v>DF610</v>
          </cell>
          <cell r="F251" t="str">
            <v>LJ-EG</v>
          </cell>
          <cell r="G251">
            <v>0</v>
          </cell>
          <cell r="H251" t="str">
            <v>1600</v>
          </cell>
          <cell r="I251" t="str">
            <v>01</v>
          </cell>
          <cell r="J251" t="str">
            <v>16410-210F*</v>
          </cell>
          <cell r="K251" t="str">
            <v>RADIATOR ASSY,L/CAP</v>
          </cell>
          <cell r="L251">
            <v>0</v>
          </cell>
          <cell r="M251">
            <v>1</v>
          </cell>
          <cell r="N251" t="str">
            <v>1</v>
          </cell>
          <cell r="O251">
            <v>0</v>
          </cell>
          <cell r="P251">
            <v>0</v>
          </cell>
          <cell r="Q251" t="str">
            <v>1</v>
          </cell>
          <cell r="R251">
            <v>3000</v>
          </cell>
          <cell r="S251" t="str">
            <v>LOADS</v>
          </cell>
          <cell r="T251" t="str">
            <v>LOADS</v>
          </cell>
          <cell r="U251">
            <v>0</v>
          </cell>
          <cell r="V251" t="str">
            <v>ALLWIN</v>
          </cell>
          <cell r="W251">
            <v>0</v>
          </cell>
          <cell r="X251">
            <v>0</v>
          </cell>
          <cell r="Y251">
            <v>0</v>
          </cell>
          <cell r="Z251">
            <v>0</v>
          </cell>
          <cell r="AA251" t="str">
            <v>ＮＯ ＶＥＮＤＥＲ</v>
          </cell>
          <cell r="AB251">
            <v>0</v>
          </cell>
          <cell r="AC251" t="str">
            <v>QUOTATION IS NOT POSSIBLE FOR THIS STAGE</v>
          </cell>
          <cell r="AD251">
            <v>0</v>
          </cell>
          <cell r="AE251">
            <v>0</v>
          </cell>
          <cell r="AF251">
            <v>0</v>
          </cell>
          <cell r="AG251">
            <v>0</v>
          </cell>
          <cell r="AH251">
            <v>0</v>
          </cell>
          <cell r="AI251" t="str">
            <v>INCL</v>
          </cell>
          <cell r="AJ251" t="str">
            <v>P6-4</v>
          </cell>
          <cell r="AK251" t="str">
            <v>16400-140N2</v>
          </cell>
          <cell r="AL251">
            <v>0</v>
          </cell>
          <cell r="AM251">
            <v>0</v>
          </cell>
          <cell r="AN251">
            <v>0</v>
          </cell>
          <cell r="AO251">
            <v>0</v>
          </cell>
          <cell r="AP251">
            <v>0</v>
          </cell>
          <cell r="AQ251" t="e">
            <v>#DIV/0!</v>
          </cell>
          <cell r="AR251">
            <v>0</v>
          </cell>
          <cell r="AS251">
            <v>0</v>
          </cell>
          <cell r="AT251" t="str">
            <v>&lt;&lt;&lt;</v>
          </cell>
          <cell r="AU251" t="str">
            <v>&lt;&lt;&lt;</v>
          </cell>
          <cell r="AV251" t="str">
            <v>&lt;&lt;&lt;</v>
          </cell>
          <cell r="AW251" t="str">
            <v>&lt;&lt;&lt;</v>
          </cell>
          <cell r="AX251" t="str">
            <v>&lt;&lt;&lt;</v>
          </cell>
          <cell r="AY251" t="str">
            <v>&lt;&lt;&lt;</v>
          </cell>
          <cell r="AZ251" t="str">
            <v>&lt;&lt;&lt;</v>
          </cell>
          <cell r="BA251" t="str">
            <v>O</v>
          </cell>
          <cell r="BB251" t="str">
            <v>O</v>
          </cell>
          <cell r="BC251" t="str">
            <v>LOADS</v>
          </cell>
          <cell r="BD251" t="str">
            <v>=</v>
          </cell>
          <cell r="BE251">
            <v>0</v>
          </cell>
          <cell r="BF251">
            <v>0</v>
          </cell>
          <cell r="BG251" t="str">
            <v>P</v>
          </cell>
          <cell r="BH251" t="str">
            <v>P</v>
          </cell>
          <cell r="BI251" t="str">
            <v>[PENDING]</v>
          </cell>
          <cell r="BJ251" t="str">
            <v>SELECTED VENDER OMER JIBRAN &amp; SPEL SHROUD SIZE TO BE SELECTED BASED ON RADIATOR CORE SIZE. SHROUD &amp; TANK DEVELOPMENT SEPRATLY</v>
          </cell>
          <cell r="BK251" t="str">
            <v>HILUX FAN SHROUD = RS 427 &amp; 840H RESRVE TANK PRICE = 100.53. TMC TO INFORM CIM</v>
          </cell>
          <cell r="BL251">
            <v>0</v>
          </cell>
          <cell r="BM251">
            <v>0</v>
          </cell>
          <cell r="BN251" t="str">
            <v>P</v>
          </cell>
          <cell r="BO251">
            <v>0</v>
          </cell>
          <cell r="BP251" t="str">
            <v>P</v>
          </cell>
        </row>
        <row r="252">
          <cell r="A252">
            <v>238</v>
          </cell>
          <cell r="B252">
            <v>184</v>
          </cell>
          <cell r="C252">
            <v>350</v>
          </cell>
          <cell r="D252">
            <v>236</v>
          </cell>
          <cell r="E252" t="str">
            <v>DF610</v>
          </cell>
          <cell r="F252" t="str">
            <v>LJ-EG</v>
          </cell>
          <cell r="G252">
            <v>0</v>
          </cell>
          <cell r="H252" t="str">
            <v>1600</v>
          </cell>
          <cell r="I252" t="str">
            <v>01</v>
          </cell>
          <cell r="J252" t="str">
            <v>16410-210F*</v>
          </cell>
          <cell r="K252" t="str">
            <v>RADIATOR ASSY,L/CAP</v>
          </cell>
          <cell r="L252">
            <v>0</v>
          </cell>
          <cell r="M252">
            <v>1</v>
          </cell>
          <cell r="N252" t="str">
            <v>1</v>
          </cell>
          <cell r="O252">
            <v>0</v>
          </cell>
          <cell r="P252">
            <v>1</v>
          </cell>
          <cell r="Q252">
            <v>0</v>
          </cell>
          <cell r="R252">
            <v>1200</v>
          </cell>
          <cell r="S252" t="str">
            <v>LOADS</v>
          </cell>
          <cell r="T252" t="str">
            <v>LOADS</v>
          </cell>
          <cell r="U252">
            <v>0</v>
          </cell>
          <cell r="V252" t="str">
            <v>ALLWIN</v>
          </cell>
          <cell r="W252">
            <v>0</v>
          </cell>
          <cell r="X252">
            <v>0</v>
          </cell>
          <cell r="Y252">
            <v>0</v>
          </cell>
          <cell r="Z252">
            <v>0</v>
          </cell>
          <cell r="AA252" t="str">
            <v>223Ｆ？</v>
          </cell>
          <cell r="AB252">
            <v>0</v>
          </cell>
          <cell r="AC252" t="str">
            <v>QUOTATION IS NOT POSSIBLE FOR THIS STAGE</v>
          </cell>
          <cell r="AD252">
            <v>0</v>
          </cell>
          <cell r="AE252">
            <v>0</v>
          </cell>
          <cell r="AF252">
            <v>0</v>
          </cell>
          <cell r="AG252">
            <v>0</v>
          </cell>
          <cell r="AH252">
            <v>0</v>
          </cell>
          <cell r="AI252" t="str">
            <v>INCL</v>
          </cell>
          <cell r="AJ252" t="str">
            <v>P8?</v>
          </cell>
          <cell r="AK252" t="str">
            <v>16400-140N2</v>
          </cell>
          <cell r="AL252">
            <v>0</v>
          </cell>
          <cell r="AM252">
            <v>0</v>
          </cell>
          <cell r="AN252">
            <v>0</v>
          </cell>
          <cell r="AO252" t="e">
            <v>#DIV/0!</v>
          </cell>
          <cell r="AP252">
            <v>0</v>
          </cell>
          <cell r="AQ252" t="e">
            <v>#DIV/0!</v>
          </cell>
          <cell r="AR252">
            <v>0</v>
          </cell>
          <cell r="AS252" t="e">
            <v>#DIV/0!</v>
          </cell>
          <cell r="AT252" t="str">
            <v>&lt;&lt;&lt;</v>
          </cell>
          <cell r="AU252" t="str">
            <v>&lt;&lt;&lt;</v>
          </cell>
          <cell r="AV252" t="str">
            <v>&lt;&lt;&lt;</v>
          </cell>
          <cell r="AW252" t="str">
            <v>&lt;&lt;&lt;</v>
          </cell>
          <cell r="AX252" t="str">
            <v>&lt;&lt;&lt;</v>
          </cell>
          <cell r="AY252" t="str">
            <v>&lt;&lt;&lt;</v>
          </cell>
          <cell r="AZ252" t="str">
            <v>&lt;&lt;&lt;</v>
          </cell>
          <cell r="BA252" t="str">
            <v>O</v>
          </cell>
          <cell r="BB252" t="str">
            <v>O</v>
          </cell>
          <cell r="BC252" t="str">
            <v>LOADS</v>
          </cell>
          <cell r="BD252" t="str">
            <v>=</v>
          </cell>
          <cell r="BE252">
            <v>0</v>
          </cell>
          <cell r="BF252">
            <v>0</v>
          </cell>
          <cell r="BG252" t="str">
            <v>P</v>
          </cell>
          <cell r="BH252" t="str">
            <v>P</v>
          </cell>
          <cell r="BI252" t="str">
            <v>[PENDING]</v>
          </cell>
          <cell r="BJ252" t="str">
            <v>AND THEN ASSY. WITH BOLT IMC TO SUBMIT QUOTATION BY END OF FEB.</v>
          </cell>
          <cell r="BK252" t="str">
            <v>HILUX FAN SHROUD = RS 427 &amp; 840H RESRVE TANK PRICE = 100.53. TMC TO INFORM CIM</v>
          </cell>
          <cell r="BL252">
            <v>0</v>
          </cell>
          <cell r="BM252">
            <v>0</v>
          </cell>
          <cell r="BN252" t="str">
            <v>P</v>
          </cell>
          <cell r="BO252">
            <v>0</v>
          </cell>
          <cell r="BP252" t="str">
            <v>P</v>
          </cell>
        </row>
        <row r="253">
          <cell r="A253">
            <v>239</v>
          </cell>
          <cell r="B253">
            <v>198</v>
          </cell>
          <cell r="C253">
            <v>613</v>
          </cell>
          <cell r="D253" t="str">
            <v>SE</v>
          </cell>
          <cell r="E253" t="str">
            <v>DF610</v>
          </cell>
          <cell r="F253" t="str">
            <v>LJ-EG</v>
          </cell>
          <cell r="G253">
            <v>0</v>
          </cell>
          <cell r="H253" t="str">
            <v>1600</v>
          </cell>
          <cell r="I253" t="str">
            <v>05</v>
          </cell>
          <cell r="J253" t="str">
            <v>16360-140N4</v>
          </cell>
          <cell r="K253" t="str">
            <v>FAN ASSY W/MOTOR</v>
          </cell>
          <cell r="L253">
            <v>0</v>
          </cell>
          <cell r="M253">
            <v>0</v>
          </cell>
          <cell r="N253">
            <v>0</v>
          </cell>
          <cell r="O253">
            <v>1</v>
          </cell>
          <cell r="P253">
            <v>1</v>
          </cell>
          <cell r="Q253" t="str">
            <v>1</v>
          </cell>
          <cell r="R253">
            <v>3000</v>
          </cell>
          <cell r="S253" t="str">
            <v>&lt;NEW&gt;</v>
          </cell>
          <cell r="T253" t="str">
            <v>OMAR JIBRAN</v>
          </cell>
          <cell r="U253">
            <v>0</v>
          </cell>
          <cell r="V253" t="str">
            <v>SPEL</v>
          </cell>
          <cell r="W253">
            <v>0</v>
          </cell>
          <cell r="X253">
            <v>0</v>
          </cell>
          <cell r="Y253">
            <v>0</v>
          </cell>
          <cell r="Z253">
            <v>0</v>
          </cell>
          <cell r="AA253" t="str">
            <v>ＮＯ ＶＥＮＤＥＲ</v>
          </cell>
          <cell r="AB253">
            <v>0</v>
          </cell>
          <cell r="AC253" t="str">
            <v>CANNOT BE COMMONIZED WITH PETROL</v>
          </cell>
          <cell r="AD253">
            <v>0</v>
          </cell>
          <cell r="AE253">
            <v>0</v>
          </cell>
          <cell r="AF253">
            <v>0</v>
          </cell>
          <cell r="AG253">
            <v>0</v>
          </cell>
          <cell r="AH253">
            <v>0</v>
          </cell>
          <cell r="AI253">
            <v>0.21049999999999999</v>
          </cell>
          <cell r="AJ253" t="str">
            <v>NEW</v>
          </cell>
          <cell r="AK253" t="str">
            <v>16360-140N4</v>
          </cell>
          <cell r="AL253">
            <v>0</v>
          </cell>
          <cell r="AM253">
            <v>0</v>
          </cell>
          <cell r="AN253">
            <v>0</v>
          </cell>
          <cell r="AO253" t="e">
            <v>#DIV/0!</v>
          </cell>
          <cell r="AP253">
            <v>0</v>
          </cell>
          <cell r="AQ253" t="e">
            <v>#DIV/0!</v>
          </cell>
          <cell r="AR253">
            <v>0</v>
          </cell>
          <cell r="AS253" t="e">
            <v>#DIV/0!</v>
          </cell>
          <cell r="AT253" t="str">
            <v>&lt;&lt;&lt;</v>
          </cell>
          <cell r="AU253" t="str">
            <v>&lt;&lt;&lt;</v>
          </cell>
          <cell r="AV253" t="str">
            <v>&lt;&lt;&lt;</v>
          </cell>
          <cell r="AW253" t="str">
            <v>&lt;&lt;&lt;</v>
          </cell>
          <cell r="AX253" t="str">
            <v>&lt;&lt;&lt;</v>
          </cell>
          <cell r="AY253" t="str">
            <v>&lt;&lt;&lt;</v>
          </cell>
          <cell r="AZ253" t="str">
            <v>&lt;&lt;&lt;</v>
          </cell>
          <cell r="BA253" t="str">
            <v>P</v>
          </cell>
          <cell r="BB253" t="str">
            <v>P</v>
          </cell>
          <cell r="BC253" t="str">
            <v>[PENDING]</v>
          </cell>
          <cell r="BD253" t="str">
            <v>SELECTED VENDER OMER JIBRAN &amp; SPEL SHROUD SIZE TO BE SELECTED BASED ON RADIATOR CORE SIZE. SHROUD &amp; TANK DEVELOPMENT SEPRATLY</v>
          </cell>
          <cell r="BE253">
            <v>0</v>
          </cell>
          <cell r="BF253">
            <v>0</v>
          </cell>
          <cell r="BG253" t="str">
            <v>P</v>
          </cell>
          <cell r="BH253" t="str">
            <v>P</v>
          </cell>
          <cell r="BI253" t="str">
            <v>[PENDING]</v>
          </cell>
          <cell r="BJ253" t="str">
            <v>=</v>
          </cell>
          <cell r="BK253" t="str">
            <v>HILUX FAN SHROUD = RS 427 &amp; 840H RESRVE TANK PRICE = 100.53. TMC TO INFORM CIM</v>
          </cell>
          <cell r="BL253">
            <v>0</v>
          </cell>
          <cell r="BM253">
            <v>0</v>
          </cell>
          <cell r="BN253" t="str">
            <v>P</v>
          </cell>
          <cell r="BO253">
            <v>0</v>
          </cell>
          <cell r="BP253" t="str">
            <v>P</v>
          </cell>
        </row>
        <row r="254">
          <cell r="A254">
            <v>240</v>
          </cell>
          <cell r="B254">
            <v>199</v>
          </cell>
          <cell r="C254">
            <v>613</v>
          </cell>
          <cell r="D254">
            <v>238</v>
          </cell>
          <cell r="E254" t="str">
            <v>DF610</v>
          </cell>
          <cell r="F254" t="str">
            <v>LJ-EG</v>
          </cell>
          <cell r="G254">
            <v>0</v>
          </cell>
          <cell r="H254" t="str">
            <v>1600</v>
          </cell>
          <cell r="I254" t="str">
            <v>05</v>
          </cell>
          <cell r="J254" t="str">
            <v>16360-210F0</v>
          </cell>
          <cell r="K254" t="str">
            <v>FAN ASSY W/MOTOR</v>
          </cell>
          <cell r="L254">
            <v>0</v>
          </cell>
          <cell r="M254">
            <v>1</v>
          </cell>
          <cell r="N254" t="str">
            <v>1</v>
          </cell>
          <cell r="O254">
            <v>1</v>
          </cell>
          <cell r="P254">
            <v>1</v>
          </cell>
          <cell r="Q254" t="str">
            <v>1</v>
          </cell>
          <cell r="R254">
            <v>3000</v>
          </cell>
          <cell r="S254" t="str">
            <v>&lt;NEW&gt;</v>
          </cell>
          <cell r="T254" t="str">
            <v>OMAR JIBRAN</v>
          </cell>
          <cell r="U254">
            <v>0</v>
          </cell>
          <cell r="V254" t="str">
            <v>SPEL</v>
          </cell>
          <cell r="W254">
            <v>0</v>
          </cell>
          <cell r="X254">
            <v>0</v>
          </cell>
          <cell r="Y254">
            <v>0</v>
          </cell>
          <cell r="Z254">
            <v>0</v>
          </cell>
          <cell r="AA254" t="str">
            <v>C/O</v>
          </cell>
          <cell r="AB254">
            <v>0</v>
          </cell>
          <cell r="AC254" t="str">
            <v>FAN IS COMMON (1.3 &amp; 1.6) EXCEPT MOTOR.QUOTATION NOT POSSIBLE DUE TO NO MAT. INDICATION ON DRAWING &amp; DIFFICULT VISUALIZING OF MOULD DESIGN</v>
          </cell>
          <cell r="AD254">
            <v>0</v>
          </cell>
          <cell r="AE254">
            <v>0</v>
          </cell>
          <cell r="AF254">
            <v>0</v>
          </cell>
          <cell r="AG254">
            <v>0</v>
          </cell>
          <cell r="AH254">
            <v>0</v>
          </cell>
          <cell r="AI254">
            <v>0.21049999999999999</v>
          </cell>
          <cell r="AJ254" t="str">
            <v>NEW</v>
          </cell>
          <cell r="AK254" t="str">
            <v>16360-140N4</v>
          </cell>
          <cell r="AL254" t="str">
            <v>0</v>
          </cell>
          <cell r="AM254">
            <v>0</v>
          </cell>
          <cell r="AN254">
            <v>0</v>
          </cell>
          <cell r="AO254">
            <v>0</v>
          </cell>
          <cell r="AP254">
            <v>0</v>
          </cell>
          <cell r="AQ254" t="e">
            <v>#DIV/0!</v>
          </cell>
          <cell r="AR254">
            <v>0</v>
          </cell>
          <cell r="AS254">
            <v>0</v>
          </cell>
          <cell r="AT254" t="str">
            <v>&lt;&lt;&lt;</v>
          </cell>
          <cell r="AU254" t="str">
            <v>&lt;&lt;&lt;</v>
          </cell>
          <cell r="AV254" t="str">
            <v>&lt;&lt;&lt;</v>
          </cell>
          <cell r="AW254" t="str">
            <v>&lt;&lt;&lt;</v>
          </cell>
          <cell r="AX254" t="str">
            <v>&lt;&lt;&lt;</v>
          </cell>
          <cell r="AY254" t="str">
            <v>&lt;&lt;&lt;</v>
          </cell>
          <cell r="AZ254" t="str">
            <v>&lt;&lt;&lt;</v>
          </cell>
          <cell r="BA254" t="str">
            <v>P</v>
          </cell>
          <cell r="BB254" t="str">
            <v>P</v>
          </cell>
          <cell r="BC254" t="str">
            <v>[PENDING]</v>
          </cell>
          <cell r="BD254" t="str">
            <v>AND THEN ASSY. WITH BOLT IMC TO SUBMIT QUOTATION BY END OF FEB.</v>
          </cell>
          <cell r="BE254">
            <v>0</v>
          </cell>
          <cell r="BF254">
            <v>0</v>
          </cell>
          <cell r="BG254" t="str">
            <v>O</v>
          </cell>
          <cell r="BH254" t="str">
            <v>O</v>
          </cell>
          <cell r="BI254" t="str">
            <v>LOADS</v>
          </cell>
          <cell r="BJ254" t="str">
            <v>V-V</v>
          </cell>
          <cell r="BK254">
            <v>0</v>
          </cell>
          <cell r="BL254">
            <v>0</v>
          </cell>
          <cell r="BM254">
            <v>0</v>
          </cell>
          <cell r="BN254" t="str">
            <v>O</v>
          </cell>
          <cell r="BO254">
            <v>0</v>
          </cell>
          <cell r="BP254" t="str">
            <v>O</v>
          </cell>
        </row>
        <row r="255">
          <cell r="A255">
            <v>241</v>
          </cell>
          <cell r="B255">
            <v>200</v>
          </cell>
          <cell r="C255">
            <v>613</v>
          </cell>
          <cell r="D255">
            <v>239</v>
          </cell>
          <cell r="E255" t="str">
            <v>DF610</v>
          </cell>
          <cell r="F255" t="str">
            <v>LJ-EG</v>
          </cell>
          <cell r="G255">
            <v>0</v>
          </cell>
          <cell r="H255" t="str">
            <v>1600</v>
          </cell>
          <cell r="I255" t="str">
            <v>05</v>
          </cell>
          <cell r="J255" t="str">
            <v>16360-210F1</v>
          </cell>
          <cell r="K255" t="str">
            <v>FAN ASSY W/MOTOR</v>
          </cell>
          <cell r="L255">
            <v>0</v>
          </cell>
          <cell r="M255">
            <v>0</v>
          </cell>
          <cell r="N255">
            <v>0</v>
          </cell>
          <cell r="O255">
            <v>1</v>
          </cell>
          <cell r="P255">
            <v>1</v>
          </cell>
          <cell r="Q255" t="str">
            <v>1</v>
          </cell>
          <cell r="R255">
            <v>2400</v>
          </cell>
          <cell r="S255" t="str">
            <v>&lt;NEW&gt;</v>
          </cell>
          <cell r="T255" t="str">
            <v>OMAR JIBRAN</v>
          </cell>
          <cell r="U255">
            <v>0</v>
          </cell>
          <cell r="V255" t="str">
            <v>SPEL</v>
          </cell>
          <cell r="W255">
            <v>0</v>
          </cell>
          <cell r="X255">
            <v>0</v>
          </cell>
          <cell r="Y255">
            <v>0</v>
          </cell>
          <cell r="Z255">
            <v>0</v>
          </cell>
          <cell r="AA255" t="str">
            <v>223Ｆ？</v>
          </cell>
          <cell r="AB255">
            <v>0</v>
          </cell>
          <cell r="AC255" t="str">
            <v>FAN IS COMMON (1.3 &amp; 1.6) EXCEPT MOTOR</v>
          </cell>
          <cell r="AD255">
            <v>0</v>
          </cell>
          <cell r="AE255">
            <v>0</v>
          </cell>
          <cell r="AF255">
            <v>0</v>
          </cell>
          <cell r="AG255">
            <v>0</v>
          </cell>
          <cell r="AH255">
            <v>0</v>
          </cell>
          <cell r="AI255">
            <v>0.21049999999999999</v>
          </cell>
          <cell r="AJ255" t="str">
            <v>NEW</v>
          </cell>
          <cell r="AK255" t="str">
            <v>16360-140N4</v>
          </cell>
          <cell r="AL255">
            <v>0</v>
          </cell>
          <cell r="AM255">
            <v>0</v>
          </cell>
          <cell r="AN255">
            <v>0</v>
          </cell>
          <cell r="AO255" t="e">
            <v>#DIV/0!</v>
          </cell>
          <cell r="AP255">
            <v>0</v>
          </cell>
          <cell r="AQ255" t="e">
            <v>#DIV/0!</v>
          </cell>
          <cell r="AR255">
            <v>0</v>
          </cell>
          <cell r="AS255" t="e">
            <v>#DIV/0!</v>
          </cell>
          <cell r="AT255" t="str">
            <v>&lt;&lt;&lt;</v>
          </cell>
          <cell r="AU255" t="str">
            <v>&lt;&lt;&lt;</v>
          </cell>
          <cell r="AV255" t="str">
            <v>&lt;&lt;&lt;</v>
          </cell>
          <cell r="AW255" t="str">
            <v>&lt;&lt;&lt;</v>
          </cell>
          <cell r="AX255" t="str">
            <v>&lt;&lt;&lt;</v>
          </cell>
          <cell r="AY255" t="str">
            <v>&lt;&lt;&lt;</v>
          </cell>
          <cell r="AZ255" t="str">
            <v>&lt;&lt;&lt;</v>
          </cell>
          <cell r="BA255" t="str">
            <v>P</v>
          </cell>
          <cell r="BB255" t="str">
            <v>P</v>
          </cell>
          <cell r="BC255" t="str">
            <v>[PENDING]</v>
          </cell>
          <cell r="BD255" t="str">
            <v>=</v>
          </cell>
          <cell r="BE255">
            <v>0</v>
          </cell>
          <cell r="BF255">
            <v>0</v>
          </cell>
          <cell r="BG255" t="str">
            <v>O</v>
          </cell>
          <cell r="BH255" t="str">
            <v>O</v>
          </cell>
          <cell r="BI255" t="str">
            <v>LOADS</v>
          </cell>
          <cell r="BJ255" t="str">
            <v>IMC TO STUDYOPTION NO.1 &amp; 2 AND INFORM TMC IMC SUBMIT ROUGH ESTIMATE OF RADIATOR TO DIFFERENT QUOTATION 16mm WIDTH CORE AND 32mm WIDTH CORE SIZE</v>
          </cell>
          <cell r="BK255">
            <v>0</v>
          </cell>
          <cell r="BL255">
            <v>0</v>
          </cell>
          <cell r="BM255">
            <v>0</v>
          </cell>
          <cell r="BN255" t="str">
            <v>O</v>
          </cell>
          <cell r="BO255">
            <v>0</v>
          </cell>
          <cell r="BP255" t="str">
            <v>O</v>
          </cell>
        </row>
        <row r="256">
          <cell r="A256">
            <v>242</v>
          </cell>
          <cell r="B256">
            <v>16</v>
          </cell>
          <cell r="C256">
            <v>153</v>
          </cell>
          <cell r="D256">
            <v>240</v>
          </cell>
          <cell r="E256" t="str">
            <v>DF610</v>
          </cell>
          <cell r="F256" t="str">
            <v>LJ-EG</v>
          </cell>
          <cell r="G256">
            <v>0</v>
          </cell>
          <cell r="H256" t="str">
            <v>1600/16C0</v>
          </cell>
          <cell r="I256" t="str">
            <v>01</v>
          </cell>
          <cell r="J256" t="str">
            <v>16401-72090</v>
          </cell>
          <cell r="K256" t="str">
            <v>CAP S/A RADIATOR</v>
          </cell>
          <cell r="L256">
            <v>0</v>
          </cell>
          <cell r="M256">
            <v>1</v>
          </cell>
          <cell r="N256" t="str">
            <v>1</v>
          </cell>
          <cell r="O256">
            <v>1</v>
          </cell>
          <cell r="P256">
            <v>1</v>
          </cell>
          <cell r="Q256" t="str">
            <v>1</v>
          </cell>
          <cell r="R256">
            <v>8400</v>
          </cell>
          <cell r="S256" t="str">
            <v>LOADS</v>
          </cell>
          <cell r="T256" t="str">
            <v>LOADS</v>
          </cell>
          <cell r="U256">
            <v>0</v>
          </cell>
          <cell r="V256">
            <v>0</v>
          </cell>
          <cell r="W256">
            <v>0</v>
          </cell>
          <cell r="X256">
            <v>0</v>
          </cell>
          <cell r="Y256">
            <v>0</v>
          </cell>
          <cell r="Z256">
            <v>0</v>
          </cell>
          <cell r="AA256" t="str">
            <v>C/O</v>
          </cell>
          <cell r="AB256">
            <v>0</v>
          </cell>
          <cell r="AC256" t="str">
            <v>V~V, COST INCLUDED IN RADIATOR ASSY</v>
          </cell>
          <cell r="AD256">
            <v>0</v>
          </cell>
          <cell r="AE256">
            <v>0</v>
          </cell>
          <cell r="AF256">
            <v>0</v>
          </cell>
          <cell r="AG256">
            <v>0</v>
          </cell>
          <cell r="AH256">
            <v>0</v>
          </cell>
          <cell r="AI256">
            <v>0.53837999999999997</v>
          </cell>
          <cell r="AJ256" t="str">
            <v>P5-2</v>
          </cell>
          <cell r="AK256" t="str">
            <v>16401-72090</v>
          </cell>
          <cell r="AL256" t="str">
            <v>0</v>
          </cell>
          <cell r="AM256">
            <v>0</v>
          </cell>
          <cell r="AN256">
            <v>0</v>
          </cell>
          <cell r="AO256">
            <v>0</v>
          </cell>
          <cell r="AP256" t="str">
            <v>&lt;&lt;&lt;</v>
          </cell>
          <cell r="AQ256" t="str">
            <v>&lt;&lt;&lt;</v>
          </cell>
          <cell r="AR256" t="str">
            <v>&lt;&lt;&lt;</v>
          </cell>
          <cell r="AS256" t="str">
            <v>&lt;&lt;&lt;</v>
          </cell>
          <cell r="AT256" t="str">
            <v>&lt;&lt;&lt;</v>
          </cell>
          <cell r="AU256" t="str">
            <v>&lt;&lt;&lt;</v>
          </cell>
          <cell r="AV256" t="str">
            <v>&lt;&lt;&lt;</v>
          </cell>
          <cell r="AW256" t="str">
            <v>&lt;&lt;&lt;</v>
          </cell>
          <cell r="AX256" t="str">
            <v>&lt;&lt;&lt;</v>
          </cell>
          <cell r="AY256" t="str">
            <v>&lt;&lt;&lt;</v>
          </cell>
          <cell r="AZ256" t="str">
            <v>&lt;&lt;&lt;</v>
          </cell>
          <cell r="BA256" t="str">
            <v>O</v>
          </cell>
          <cell r="BB256" t="str">
            <v>O</v>
          </cell>
          <cell r="BC256" t="str">
            <v>LOADS</v>
          </cell>
          <cell r="BD256" t="str">
            <v>V-V</v>
          </cell>
          <cell r="BE256">
            <v>0</v>
          </cell>
          <cell r="BF256">
            <v>0</v>
          </cell>
          <cell r="BG256" t="str">
            <v>O</v>
          </cell>
          <cell r="BH256" t="str">
            <v>O</v>
          </cell>
          <cell r="BI256" t="str">
            <v>OMAR JIBRAN</v>
          </cell>
          <cell r="BJ256" t="str">
            <v xml:space="preserve">SIMILER TO HILUX SO IMC SEND HILUX QUOTATION TO TMC </v>
          </cell>
          <cell r="BK256">
            <v>0</v>
          </cell>
          <cell r="BL256">
            <v>0</v>
          </cell>
          <cell r="BM256">
            <v>0</v>
          </cell>
          <cell r="BN256" t="str">
            <v>O</v>
          </cell>
          <cell r="BO256">
            <v>0</v>
          </cell>
          <cell r="BP256" t="str">
            <v>O</v>
          </cell>
        </row>
        <row r="257">
          <cell r="A257">
            <v>243</v>
          </cell>
          <cell r="B257">
            <v>184</v>
          </cell>
          <cell r="C257">
            <v>350</v>
          </cell>
          <cell r="D257">
            <v>241</v>
          </cell>
          <cell r="E257" t="str">
            <v>DF610</v>
          </cell>
          <cell r="F257" t="str">
            <v>LJ-EG</v>
          </cell>
          <cell r="G257">
            <v>0</v>
          </cell>
          <cell r="H257" t="str">
            <v>16C0</v>
          </cell>
          <cell r="I257" t="str">
            <v>01</v>
          </cell>
          <cell r="J257" t="str">
            <v>16410-210F*</v>
          </cell>
          <cell r="K257" t="str">
            <v>RADIATOR ASSY,L/CAP</v>
          </cell>
          <cell r="L257">
            <v>0</v>
          </cell>
          <cell r="M257">
            <v>0</v>
          </cell>
          <cell r="N257">
            <v>0</v>
          </cell>
          <cell r="O257">
            <v>1</v>
          </cell>
          <cell r="P257">
            <v>1</v>
          </cell>
          <cell r="Q257" t="str">
            <v>1</v>
          </cell>
          <cell r="R257">
            <v>3000</v>
          </cell>
          <cell r="S257" t="str">
            <v>LOADS</v>
          </cell>
          <cell r="T257" t="str">
            <v>LOADS</v>
          </cell>
          <cell r="U257">
            <v>0</v>
          </cell>
          <cell r="V257" t="str">
            <v>ALLWIN</v>
          </cell>
          <cell r="W257">
            <v>0</v>
          </cell>
          <cell r="X257">
            <v>0</v>
          </cell>
          <cell r="Y257">
            <v>0</v>
          </cell>
          <cell r="Z257">
            <v>0</v>
          </cell>
          <cell r="AA257" t="str">
            <v>223Ｆ？</v>
          </cell>
          <cell r="AB257">
            <v>0</v>
          </cell>
          <cell r="AC257" t="str">
            <v>QUOTATION IS NOT POSSIBLE FOR THIS STAGE</v>
          </cell>
          <cell r="AD257">
            <v>0</v>
          </cell>
          <cell r="AE257">
            <v>0</v>
          </cell>
          <cell r="AF257">
            <v>0</v>
          </cell>
          <cell r="AG257">
            <v>0</v>
          </cell>
          <cell r="AH257">
            <v>0</v>
          </cell>
          <cell r="AI257" t="str">
            <v>INCL</v>
          </cell>
          <cell r="AJ257" t="str">
            <v>P8?</v>
          </cell>
          <cell r="AK257" t="str">
            <v>17700-164F4</v>
          </cell>
          <cell r="AL257">
            <v>0</v>
          </cell>
          <cell r="AM257">
            <v>0</v>
          </cell>
          <cell r="AN257">
            <v>0</v>
          </cell>
          <cell r="AO257" t="e">
            <v>#DIV/0!</v>
          </cell>
          <cell r="AP257">
            <v>0</v>
          </cell>
          <cell r="AQ257" t="e">
            <v>#DIV/0!</v>
          </cell>
          <cell r="AR257">
            <v>0</v>
          </cell>
          <cell r="AS257" t="e">
            <v>#DIV/0!</v>
          </cell>
          <cell r="AT257" t="str">
            <v>&lt;&lt;&lt;</v>
          </cell>
          <cell r="AU257" t="str">
            <v>&lt;&lt;&lt;</v>
          </cell>
          <cell r="AV257" t="str">
            <v>&lt;&lt;&lt;</v>
          </cell>
          <cell r="AW257" t="str">
            <v>&lt;&lt;&lt;</v>
          </cell>
          <cell r="AX257" t="str">
            <v>&lt;&lt;&lt;</v>
          </cell>
          <cell r="AY257" t="str">
            <v>&lt;&lt;&lt;</v>
          </cell>
          <cell r="AZ257" t="str">
            <v>&lt;&lt;&lt;</v>
          </cell>
          <cell r="BA257" t="str">
            <v>O</v>
          </cell>
          <cell r="BB257" t="str">
            <v>O</v>
          </cell>
          <cell r="BC257" t="str">
            <v>LOADS</v>
          </cell>
          <cell r="BD257" t="str">
            <v>IMC TO STUDYOPTION NO.1 &amp; 2 AND INFORM TMC IMC SUBMIT ROUGH ESTIMATE OF RADIATOR TO DIFFERENT QUOTATION 16mm WIDTH CORE AND 32mm WIDTH CORE SIZE</v>
          </cell>
          <cell r="BE257">
            <v>0</v>
          </cell>
          <cell r="BF257">
            <v>0</v>
          </cell>
          <cell r="BG257" t="str">
            <v>O</v>
          </cell>
          <cell r="BH257" t="str">
            <v>O</v>
          </cell>
          <cell r="BI257" t="str">
            <v>OMAR JIBRAN</v>
          </cell>
          <cell r="BJ257" t="str">
            <v>DROPPED</v>
          </cell>
          <cell r="BK257">
            <v>0</v>
          </cell>
          <cell r="BL257">
            <v>0</v>
          </cell>
          <cell r="BM257">
            <v>0</v>
          </cell>
          <cell r="BN257" t="str">
            <v>O</v>
          </cell>
          <cell r="BO257">
            <v>0</v>
          </cell>
          <cell r="BP257" t="str">
            <v>O</v>
          </cell>
        </row>
        <row r="258">
          <cell r="A258">
            <v>244</v>
          </cell>
          <cell r="B258">
            <v>174</v>
          </cell>
          <cell r="C258">
            <v>156</v>
          </cell>
          <cell r="D258">
            <v>242</v>
          </cell>
          <cell r="E258" t="str">
            <v>DF610</v>
          </cell>
          <cell r="F258" t="str">
            <v>LJ-EG</v>
          </cell>
          <cell r="G258">
            <v>0</v>
          </cell>
          <cell r="H258" t="str">
            <v>1700</v>
          </cell>
          <cell r="I258" t="str">
            <v>01</v>
          </cell>
          <cell r="J258" t="str">
            <v>17700-140N2</v>
          </cell>
          <cell r="K258" t="str">
            <v>CLENER ASSY AIR L/ELEMENT</v>
          </cell>
          <cell r="L258">
            <v>0</v>
          </cell>
          <cell r="M258">
            <v>1</v>
          </cell>
          <cell r="N258" t="str">
            <v>1</v>
          </cell>
          <cell r="O258">
            <v>0</v>
          </cell>
          <cell r="P258">
            <v>0</v>
          </cell>
          <cell r="Q258" t="str">
            <v>1</v>
          </cell>
          <cell r="R258">
            <v>3000</v>
          </cell>
          <cell r="S258" t="str">
            <v>RAZI SONS</v>
          </cell>
          <cell r="T258" t="str">
            <v>OMAR JIBRAN</v>
          </cell>
          <cell r="U258">
            <v>0</v>
          </cell>
          <cell r="V258">
            <v>0</v>
          </cell>
          <cell r="W258">
            <v>0</v>
          </cell>
          <cell r="X258">
            <v>0</v>
          </cell>
          <cell r="Y258">
            <v>0</v>
          </cell>
          <cell r="Z258">
            <v>0</v>
          </cell>
          <cell r="AA258">
            <v>0</v>
          </cell>
          <cell r="AB258">
            <v>0</v>
          </cell>
          <cell r="AC258" t="str">
            <v>STUDY 2C LOCALIZATION BECAUSE OF HIGH VOLUME (DROPPED BY OBUCHI SAN). QUOTATION NOT POSSIBLE DUE TO NO MAT. INDICATION ON DRAWING &amp; DIFFICULT VISUALIZING OF MOULD DESIGN</v>
          </cell>
          <cell r="AD258">
            <v>0</v>
          </cell>
          <cell r="AE258">
            <v>0</v>
          </cell>
          <cell r="AF258">
            <v>0</v>
          </cell>
          <cell r="AG258">
            <v>0</v>
          </cell>
          <cell r="AH258">
            <v>0</v>
          </cell>
          <cell r="AI258">
            <v>0.22108</v>
          </cell>
          <cell r="AJ258" t="str">
            <v>P5-2</v>
          </cell>
          <cell r="AK258" t="str">
            <v>17700-140N2</v>
          </cell>
          <cell r="AL258">
            <v>0</v>
          </cell>
          <cell r="AM258">
            <v>0</v>
          </cell>
          <cell r="AN258">
            <v>0</v>
          </cell>
          <cell r="AO258" t="e">
            <v>#DIV/0!</v>
          </cell>
          <cell r="AP258" t="str">
            <v>&lt;&lt;&lt;</v>
          </cell>
          <cell r="AQ258" t="str">
            <v>&lt;&lt;&lt;</v>
          </cell>
          <cell r="AR258" t="str">
            <v>&lt;&lt;&lt;</v>
          </cell>
          <cell r="AS258" t="str">
            <v>&lt;&lt;&lt;</v>
          </cell>
          <cell r="AT258" t="str">
            <v>&lt;&lt;&lt;</v>
          </cell>
          <cell r="AU258" t="str">
            <v>&lt;&lt;&lt;</v>
          </cell>
          <cell r="AV258" t="str">
            <v>&lt;&lt;&lt;</v>
          </cell>
          <cell r="AW258" t="str">
            <v>&lt;&lt;&lt;</v>
          </cell>
          <cell r="AX258" t="str">
            <v>&lt;&lt;&lt;</v>
          </cell>
          <cell r="AY258" t="str">
            <v>&lt;&lt;&lt;</v>
          </cell>
          <cell r="AZ258" t="str">
            <v>&lt;&lt;&lt;</v>
          </cell>
          <cell r="BA258" t="str">
            <v>O</v>
          </cell>
          <cell r="BB258" t="str">
            <v>O</v>
          </cell>
          <cell r="BC258" t="str">
            <v>OMAR JIBRAN</v>
          </cell>
          <cell r="BD258" t="str">
            <v xml:space="preserve">SIMILER TO HILUX SO IMC SEND HILUX QUOTATION TO TMC </v>
          </cell>
          <cell r="BE258">
            <v>0</v>
          </cell>
          <cell r="BF258">
            <v>0</v>
          </cell>
          <cell r="BG258" t="str">
            <v>O</v>
          </cell>
          <cell r="BH258" t="str">
            <v>O</v>
          </cell>
          <cell r="BI258" t="str">
            <v>OMAR JIBRAN</v>
          </cell>
          <cell r="BJ258" t="str">
            <v>DROPPED</v>
          </cell>
          <cell r="BK258">
            <v>0</v>
          </cell>
          <cell r="BL258">
            <v>0</v>
          </cell>
          <cell r="BM258">
            <v>0</v>
          </cell>
          <cell r="BN258" t="str">
            <v>O</v>
          </cell>
          <cell r="BO258">
            <v>0</v>
          </cell>
          <cell r="BP258" t="str">
            <v>O</v>
          </cell>
        </row>
        <row r="259">
          <cell r="A259">
            <v>245</v>
          </cell>
          <cell r="B259">
            <v>175</v>
          </cell>
          <cell r="C259">
            <v>156</v>
          </cell>
          <cell r="D259">
            <v>243</v>
          </cell>
          <cell r="E259" t="str">
            <v>DF610</v>
          </cell>
          <cell r="F259" t="str">
            <v>LJ-EG</v>
          </cell>
          <cell r="G259">
            <v>0</v>
          </cell>
          <cell r="H259" t="str">
            <v>1700</v>
          </cell>
          <cell r="I259" t="str">
            <v>01</v>
          </cell>
          <cell r="J259" t="str">
            <v>17700-164F4</v>
          </cell>
          <cell r="K259" t="str">
            <v>CLENER ASSY AIR L/ELEMENT</v>
          </cell>
          <cell r="L259">
            <v>0</v>
          </cell>
          <cell r="M259">
            <v>0</v>
          </cell>
          <cell r="N259">
            <v>0</v>
          </cell>
          <cell r="O259">
            <v>1</v>
          </cell>
          <cell r="P259">
            <v>1</v>
          </cell>
          <cell r="Q259" t="str">
            <v>1</v>
          </cell>
          <cell r="R259">
            <v>2400</v>
          </cell>
          <cell r="S259" t="str">
            <v>RAZI SONS</v>
          </cell>
          <cell r="T259" t="str">
            <v>OMAR JIBRAN</v>
          </cell>
          <cell r="U259">
            <v>0</v>
          </cell>
          <cell r="V259" t="str">
            <v>PROCON</v>
          </cell>
          <cell r="W259">
            <v>0</v>
          </cell>
          <cell r="X259" t="str">
            <v>SPEL</v>
          </cell>
          <cell r="Y259">
            <v>0</v>
          </cell>
          <cell r="Z259">
            <v>0</v>
          </cell>
          <cell r="AA259">
            <v>0</v>
          </cell>
          <cell r="AB259">
            <v>0</v>
          </cell>
          <cell r="AC259" t="str">
            <v>STUDY 2C LOCALIZATION BECAUSE OF HIGH VOLUME (DROPPED BY OBUCHI SAN)</v>
          </cell>
          <cell r="AD259">
            <v>0</v>
          </cell>
          <cell r="AE259">
            <v>0</v>
          </cell>
          <cell r="AF259">
            <v>0</v>
          </cell>
          <cell r="AG259">
            <v>0</v>
          </cell>
          <cell r="AH259">
            <v>0</v>
          </cell>
          <cell r="AI259">
            <v>0.22108</v>
          </cell>
          <cell r="AJ259" t="str">
            <v>P5-2</v>
          </cell>
          <cell r="AK259" t="str">
            <v>17700-164F4</v>
          </cell>
          <cell r="AL259">
            <v>0</v>
          </cell>
          <cell r="AM259">
            <v>0</v>
          </cell>
          <cell r="AN259">
            <v>0</v>
          </cell>
          <cell r="AO259" t="e">
            <v>#DIV/0!</v>
          </cell>
          <cell r="AP259" t="str">
            <v>&lt;&lt;&lt;</v>
          </cell>
          <cell r="AQ259" t="str">
            <v>&lt;&lt;&lt;</v>
          </cell>
          <cell r="AR259" t="str">
            <v>&lt;&lt;&lt;</v>
          </cell>
          <cell r="AS259" t="str">
            <v>&lt;&lt;&lt;</v>
          </cell>
          <cell r="AT259" t="str">
            <v>&lt;&lt;&lt;</v>
          </cell>
          <cell r="AU259" t="str">
            <v>&lt;&lt;&lt;</v>
          </cell>
          <cell r="AV259" t="str">
            <v>&lt;&lt;&lt;</v>
          </cell>
          <cell r="AW259" t="str">
            <v>&lt;&lt;&lt;</v>
          </cell>
          <cell r="AX259">
            <v>0</v>
          </cell>
          <cell r="AY259">
            <v>0</v>
          </cell>
          <cell r="AZ259">
            <v>0</v>
          </cell>
          <cell r="BA259" t="str">
            <v>O</v>
          </cell>
          <cell r="BB259" t="str">
            <v>O</v>
          </cell>
          <cell r="BC259" t="str">
            <v>OMAR JIBRAN</v>
          </cell>
          <cell r="BD259" t="str">
            <v>DROPPED</v>
          </cell>
          <cell r="BE259">
            <v>0</v>
          </cell>
          <cell r="BF259">
            <v>0</v>
          </cell>
          <cell r="BG259" t="str">
            <v>-</v>
          </cell>
          <cell r="BH259" t="str">
            <v>-</v>
          </cell>
          <cell r="BI259" t="str">
            <v>[-]</v>
          </cell>
          <cell r="BJ259" t="str">
            <v>AIR CLENER PARTS</v>
          </cell>
          <cell r="BK259">
            <v>0</v>
          </cell>
          <cell r="BL259">
            <v>0</v>
          </cell>
          <cell r="BM259">
            <v>0</v>
          </cell>
          <cell r="BN259" t="str">
            <v>-</v>
          </cell>
          <cell r="BO259">
            <v>0</v>
          </cell>
          <cell r="BP259" t="str">
            <v>-</v>
          </cell>
        </row>
        <row r="260">
          <cell r="A260">
            <v>246</v>
          </cell>
          <cell r="B260">
            <v>174</v>
          </cell>
          <cell r="C260">
            <v>156</v>
          </cell>
          <cell r="D260">
            <v>244</v>
          </cell>
          <cell r="E260" t="str">
            <v>DF610</v>
          </cell>
          <cell r="F260" t="str">
            <v>LJ-EG</v>
          </cell>
          <cell r="G260">
            <v>0</v>
          </cell>
          <cell r="H260" t="str">
            <v>1700</v>
          </cell>
          <cell r="I260" t="str">
            <v>01</v>
          </cell>
          <cell r="J260" t="str">
            <v>17700-210F4</v>
          </cell>
          <cell r="K260" t="str">
            <v>CLENER ASSY AIR L/ELEMENT</v>
          </cell>
          <cell r="L260">
            <v>0</v>
          </cell>
          <cell r="M260">
            <v>1</v>
          </cell>
          <cell r="N260" t="str">
            <v>1</v>
          </cell>
          <cell r="O260">
            <v>0</v>
          </cell>
          <cell r="P260">
            <v>0</v>
          </cell>
          <cell r="Q260">
            <v>0</v>
          </cell>
          <cell r="R260">
            <v>3000</v>
          </cell>
          <cell r="S260" t="str">
            <v>RAZI SONS</v>
          </cell>
          <cell r="T260" t="str">
            <v>OMAR JIBRAN</v>
          </cell>
          <cell r="U260">
            <v>0</v>
          </cell>
          <cell r="V260" t="str">
            <v>PROCON</v>
          </cell>
          <cell r="W260">
            <v>0</v>
          </cell>
          <cell r="X260" t="str">
            <v>SPEL</v>
          </cell>
          <cell r="Y260">
            <v>0</v>
          </cell>
          <cell r="Z260">
            <v>0</v>
          </cell>
          <cell r="AA260">
            <v>0</v>
          </cell>
          <cell r="AB260">
            <v>0</v>
          </cell>
          <cell r="AC260" t="str">
            <v>STUDY 2C LOCALIZATION BECAUSE OF HIGH VOLUME (DROPPED BY OBUCHI SAN)</v>
          </cell>
          <cell r="AD260">
            <v>0</v>
          </cell>
          <cell r="AE260">
            <v>0</v>
          </cell>
          <cell r="AF260">
            <v>0</v>
          </cell>
          <cell r="AG260">
            <v>0</v>
          </cell>
          <cell r="AH260">
            <v>0</v>
          </cell>
          <cell r="AI260">
            <v>0.22108</v>
          </cell>
          <cell r="AJ260" t="str">
            <v>P5-2</v>
          </cell>
          <cell r="AK260" t="str">
            <v>17700-210F4</v>
          </cell>
          <cell r="AL260">
            <v>0</v>
          </cell>
          <cell r="AM260">
            <v>0</v>
          </cell>
          <cell r="AN260">
            <v>0</v>
          </cell>
          <cell r="AO260" t="e">
            <v>#DIV/0!</v>
          </cell>
          <cell r="AP260" t="str">
            <v>&lt;&lt;&lt;</v>
          </cell>
          <cell r="AQ260" t="str">
            <v>&lt;&lt;&lt;</v>
          </cell>
          <cell r="AR260" t="str">
            <v>&lt;&lt;&lt;</v>
          </cell>
          <cell r="AS260" t="str">
            <v>&lt;&lt;&lt;</v>
          </cell>
          <cell r="AT260" t="str">
            <v>&lt;&lt;&lt;</v>
          </cell>
          <cell r="AU260" t="str">
            <v>&lt;&lt;&lt;</v>
          </cell>
          <cell r="AV260" t="str">
            <v>&lt;&lt;&lt;</v>
          </cell>
          <cell r="AW260" t="str">
            <v>&lt;&lt;&lt;</v>
          </cell>
          <cell r="AX260">
            <v>0</v>
          </cell>
          <cell r="AY260">
            <v>0</v>
          </cell>
          <cell r="AZ260">
            <v>0</v>
          </cell>
          <cell r="BA260" t="str">
            <v>O</v>
          </cell>
          <cell r="BB260" t="str">
            <v>O</v>
          </cell>
          <cell r="BC260" t="str">
            <v>OMAR JIBRAN</v>
          </cell>
          <cell r="BD260" t="str">
            <v>DROPPED</v>
          </cell>
          <cell r="BE260">
            <v>0</v>
          </cell>
          <cell r="BF260">
            <v>0</v>
          </cell>
          <cell r="BG260" t="str">
            <v>-</v>
          </cell>
          <cell r="BH260" t="str">
            <v>-</v>
          </cell>
          <cell r="BI260" t="str">
            <v>[-]</v>
          </cell>
          <cell r="BJ260" t="str">
            <v>AIR CLENER PARTS</v>
          </cell>
          <cell r="BK260">
            <v>0</v>
          </cell>
          <cell r="BL260">
            <v>0</v>
          </cell>
          <cell r="BM260">
            <v>0</v>
          </cell>
          <cell r="BN260" t="str">
            <v>-</v>
          </cell>
          <cell r="BO260">
            <v>0</v>
          </cell>
          <cell r="BP260" t="str">
            <v>-</v>
          </cell>
        </row>
        <row r="261">
          <cell r="A261">
            <v>247</v>
          </cell>
          <cell r="B261">
            <v>195</v>
          </cell>
          <cell r="C261">
            <v>397</v>
          </cell>
          <cell r="D261">
            <v>245</v>
          </cell>
          <cell r="E261" t="str">
            <v>DF610</v>
          </cell>
          <cell r="F261" t="str">
            <v>LJ-EG</v>
          </cell>
          <cell r="G261">
            <v>0</v>
          </cell>
          <cell r="H261" t="str">
            <v>1700</v>
          </cell>
          <cell r="I261" t="str">
            <v>01</v>
          </cell>
          <cell r="J261" t="str">
            <v>17701-*****</v>
          </cell>
          <cell r="K261" t="str">
            <v>CASE S/A, AIR CLEANER</v>
          </cell>
          <cell r="L261">
            <v>0</v>
          </cell>
          <cell r="M261">
            <v>0</v>
          </cell>
          <cell r="N261">
            <v>0</v>
          </cell>
          <cell r="O261">
            <v>1</v>
          </cell>
          <cell r="P261">
            <v>1</v>
          </cell>
          <cell r="Q261" t="str">
            <v>1</v>
          </cell>
          <cell r="R261">
            <v>3000</v>
          </cell>
          <cell r="S261" t="str">
            <v>&lt;NEW&gt;</v>
          </cell>
          <cell r="T261" t="str">
            <v>RAZI SONS</v>
          </cell>
          <cell r="U261">
            <v>0</v>
          </cell>
          <cell r="V261" t="str">
            <v>PROCON</v>
          </cell>
          <cell r="W261">
            <v>0</v>
          </cell>
          <cell r="X261" t="str">
            <v>SPEL</v>
          </cell>
          <cell r="Y261">
            <v>0</v>
          </cell>
          <cell r="Z261">
            <v>0</v>
          </cell>
          <cell r="AA261">
            <v>0</v>
          </cell>
          <cell r="AB261">
            <v>0</v>
          </cell>
          <cell r="AC261" t="str">
            <v>PART NO UNCLEAR</v>
          </cell>
          <cell r="AD261">
            <v>0</v>
          </cell>
          <cell r="AE261">
            <v>0</v>
          </cell>
          <cell r="AF261">
            <v>0</v>
          </cell>
          <cell r="AG261">
            <v>0</v>
          </cell>
          <cell r="AH261">
            <v>0</v>
          </cell>
          <cell r="AI261" t="str">
            <v>INCL</v>
          </cell>
          <cell r="AJ261" t="str">
            <v>NEW</v>
          </cell>
          <cell r="AK261" t="str">
            <v>17701-*****</v>
          </cell>
          <cell r="AL261">
            <v>0</v>
          </cell>
          <cell r="AM261">
            <v>0</v>
          </cell>
          <cell r="AN261">
            <v>0</v>
          </cell>
          <cell r="AO261" t="e">
            <v>#DIV/0!</v>
          </cell>
          <cell r="AP261">
            <v>0</v>
          </cell>
          <cell r="AQ261" t="e">
            <v>#DIV/0!</v>
          </cell>
          <cell r="AR261">
            <v>0</v>
          </cell>
          <cell r="AS261" t="e">
            <v>#DIV/0!</v>
          </cell>
          <cell r="AT261">
            <v>0</v>
          </cell>
          <cell r="AU261" t="e">
            <v>#DIV/0!</v>
          </cell>
          <cell r="AV261">
            <v>0</v>
          </cell>
          <cell r="AW261" t="e">
            <v>#DIV/0!</v>
          </cell>
          <cell r="AX261">
            <v>0</v>
          </cell>
          <cell r="AY261">
            <v>0</v>
          </cell>
          <cell r="AZ261">
            <v>0</v>
          </cell>
          <cell r="BA261" t="str">
            <v>-</v>
          </cell>
          <cell r="BB261" t="str">
            <v>-</v>
          </cell>
          <cell r="BC261" t="str">
            <v>[-]</v>
          </cell>
          <cell r="BD261" t="str">
            <v>AIR CLENER PARTS</v>
          </cell>
          <cell r="BE261">
            <v>0</v>
          </cell>
          <cell r="BF261">
            <v>0</v>
          </cell>
          <cell r="BG261" t="str">
            <v>-</v>
          </cell>
          <cell r="BH261" t="str">
            <v>-</v>
          </cell>
          <cell r="BI261" t="str">
            <v>[-]</v>
          </cell>
          <cell r="BJ261" t="str">
            <v>AIR CLENER PARTS</v>
          </cell>
          <cell r="BK261">
            <v>0</v>
          </cell>
          <cell r="BL261">
            <v>0</v>
          </cell>
          <cell r="BM261">
            <v>0</v>
          </cell>
          <cell r="BN261" t="str">
            <v>-</v>
          </cell>
          <cell r="BO261">
            <v>0</v>
          </cell>
          <cell r="BP261" t="str">
            <v>-</v>
          </cell>
        </row>
        <row r="262">
          <cell r="A262">
            <v>248</v>
          </cell>
          <cell r="B262">
            <v>194</v>
          </cell>
          <cell r="C262">
            <v>397</v>
          </cell>
          <cell r="D262">
            <v>246</v>
          </cell>
          <cell r="E262" t="str">
            <v>DF610</v>
          </cell>
          <cell r="F262" t="str">
            <v>LJ-EG</v>
          </cell>
          <cell r="G262">
            <v>0</v>
          </cell>
          <cell r="H262" t="str">
            <v>1700</v>
          </cell>
          <cell r="I262" t="str">
            <v>01</v>
          </cell>
          <cell r="J262" t="str">
            <v>17701-210F3</v>
          </cell>
          <cell r="K262" t="str">
            <v>CASE S/A, AIR CLEANER</v>
          </cell>
          <cell r="L262">
            <v>0</v>
          </cell>
          <cell r="M262">
            <v>1</v>
          </cell>
          <cell r="N262" t="str">
            <v>1</v>
          </cell>
          <cell r="O262">
            <v>0</v>
          </cell>
          <cell r="P262">
            <v>0</v>
          </cell>
          <cell r="Q262" t="str">
            <v>1</v>
          </cell>
          <cell r="R262">
            <v>3000</v>
          </cell>
          <cell r="S262" t="str">
            <v>&lt;NEW&gt;</v>
          </cell>
          <cell r="T262" t="str">
            <v>RAZI SONS</v>
          </cell>
          <cell r="U262">
            <v>0</v>
          </cell>
          <cell r="V262" t="str">
            <v>PROCON</v>
          </cell>
          <cell r="W262">
            <v>0</v>
          </cell>
          <cell r="X262" t="str">
            <v>SPEL</v>
          </cell>
          <cell r="Y262">
            <v>0</v>
          </cell>
          <cell r="Z262">
            <v>0</v>
          </cell>
          <cell r="AA262">
            <v>0</v>
          </cell>
          <cell r="AB262">
            <v>0</v>
          </cell>
          <cell r="AC262" t="str">
            <v>SUB PART OF CLEANER ASSY AIR</v>
          </cell>
          <cell r="AD262">
            <v>0</v>
          </cell>
          <cell r="AE262">
            <v>0</v>
          </cell>
          <cell r="AF262">
            <v>0</v>
          </cell>
          <cell r="AG262">
            <v>0</v>
          </cell>
          <cell r="AH262">
            <v>0</v>
          </cell>
          <cell r="AI262" t="str">
            <v>INCL</v>
          </cell>
          <cell r="AJ262" t="str">
            <v>NEW</v>
          </cell>
          <cell r="AK262" t="str">
            <v>17701-210F3</v>
          </cell>
          <cell r="AL262">
            <v>0</v>
          </cell>
          <cell r="AM262">
            <v>0</v>
          </cell>
          <cell r="AN262">
            <v>0</v>
          </cell>
          <cell r="AO262">
            <v>0</v>
          </cell>
          <cell r="AP262">
            <v>0</v>
          </cell>
          <cell r="AQ262" t="e">
            <v>#DIV/0!</v>
          </cell>
          <cell r="AR262">
            <v>0</v>
          </cell>
          <cell r="AS262">
            <v>0</v>
          </cell>
          <cell r="AT262">
            <v>0</v>
          </cell>
          <cell r="AU262" t="e">
            <v>#DIV/0!</v>
          </cell>
          <cell r="AV262">
            <v>0</v>
          </cell>
          <cell r="AW262">
            <v>0</v>
          </cell>
          <cell r="AX262">
            <v>0</v>
          </cell>
          <cell r="AY262">
            <v>0</v>
          </cell>
          <cell r="AZ262">
            <v>0</v>
          </cell>
          <cell r="BA262" t="str">
            <v>-</v>
          </cell>
          <cell r="BB262" t="str">
            <v>-</v>
          </cell>
          <cell r="BC262" t="str">
            <v>[-]</v>
          </cell>
          <cell r="BD262" t="str">
            <v>AIR CLENER PARTS</v>
          </cell>
          <cell r="BE262">
            <v>0</v>
          </cell>
          <cell r="BF262">
            <v>0</v>
          </cell>
          <cell r="BG262" t="str">
            <v>-</v>
          </cell>
          <cell r="BH262" t="str">
            <v>-</v>
          </cell>
          <cell r="BI262" t="str">
            <v>[-]</v>
          </cell>
          <cell r="BJ262" t="str">
            <v>AIR CLENER PARTS</v>
          </cell>
          <cell r="BK262">
            <v>0</v>
          </cell>
          <cell r="BL262">
            <v>0</v>
          </cell>
          <cell r="BM262">
            <v>0</v>
          </cell>
          <cell r="BN262" t="str">
            <v>-</v>
          </cell>
          <cell r="BO262">
            <v>0</v>
          </cell>
          <cell r="BP262" t="str">
            <v>-</v>
          </cell>
        </row>
        <row r="263">
          <cell r="A263">
            <v>249</v>
          </cell>
          <cell r="B263">
            <v>195</v>
          </cell>
          <cell r="C263">
            <v>397</v>
          </cell>
          <cell r="D263">
            <v>247</v>
          </cell>
          <cell r="E263" t="str">
            <v>DF610</v>
          </cell>
          <cell r="F263" t="str">
            <v>LJ-EG</v>
          </cell>
          <cell r="G263">
            <v>0</v>
          </cell>
          <cell r="H263" t="str">
            <v>1700</v>
          </cell>
          <cell r="I263" t="str">
            <v>01</v>
          </cell>
          <cell r="J263" t="str">
            <v>17701-210F3</v>
          </cell>
          <cell r="K263" t="str">
            <v>CASE S/A, AIR CLEANER</v>
          </cell>
          <cell r="L263">
            <v>0</v>
          </cell>
          <cell r="M263">
            <v>0</v>
          </cell>
          <cell r="N263">
            <v>0</v>
          </cell>
          <cell r="O263">
            <v>1</v>
          </cell>
          <cell r="P263">
            <v>1</v>
          </cell>
          <cell r="Q263">
            <v>0</v>
          </cell>
          <cell r="R263">
            <v>2400</v>
          </cell>
          <cell r="S263" t="str">
            <v>&lt;NEW&gt;</v>
          </cell>
          <cell r="T263" t="str">
            <v>RAZI SONS</v>
          </cell>
          <cell r="U263">
            <v>0</v>
          </cell>
          <cell r="V263" t="str">
            <v>PROCON</v>
          </cell>
          <cell r="W263">
            <v>0</v>
          </cell>
          <cell r="X263" t="str">
            <v>SPEL</v>
          </cell>
          <cell r="Y263">
            <v>0</v>
          </cell>
          <cell r="Z263">
            <v>0</v>
          </cell>
          <cell r="AA263">
            <v>0</v>
          </cell>
          <cell r="AB263">
            <v>0</v>
          </cell>
          <cell r="AC263" t="str">
            <v>SUB PART OF CLEANER ASSY AIR</v>
          </cell>
          <cell r="AD263">
            <v>0</v>
          </cell>
          <cell r="AE263">
            <v>0</v>
          </cell>
          <cell r="AF263">
            <v>0</v>
          </cell>
          <cell r="AG263">
            <v>0</v>
          </cell>
          <cell r="AH263">
            <v>0</v>
          </cell>
          <cell r="AI263" t="str">
            <v>INCL</v>
          </cell>
          <cell r="AJ263" t="str">
            <v>NEW</v>
          </cell>
          <cell r="AK263" t="str">
            <v>17701-210F3</v>
          </cell>
          <cell r="AL263">
            <v>0</v>
          </cell>
          <cell r="AM263">
            <v>0</v>
          </cell>
          <cell r="AN263">
            <v>0</v>
          </cell>
          <cell r="AO263" t="e">
            <v>#DIV/0!</v>
          </cell>
          <cell r="AP263">
            <v>0</v>
          </cell>
          <cell r="AQ263" t="e">
            <v>#DIV/0!</v>
          </cell>
          <cell r="AR263">
            <v>0</v>
          </cell>
          <cell r="AS263" t="e">
            <v>#DIV/0!</v>
          </cell>
          <cell r="AT263">
            <v>0</v>
          </cell>
          <cell r="AU263" t="e">
            <v>#DIV/0!</v>
          </cell>
          <cell r="AV263">
            <v>0</v>
          </cell>
          <cell r="AW263" t="e">
            <v>#DIV/0!</v>
          </cell>
          <cell r="AX263">
            <v>0</v>
          </cell>
          <cell r="AY263">
            <v>0</v>
          </cell>
          <cell r="AZ263">
            <v>0</v>
          </cell>
          <cell r="BA263" t="str">
            <v>-</v>
          </cell>
          <cell r="BB263" t="str">
            <v>-</v>
          </cell>
          <cell r="BC263" t="str">
            <v>[-]</v>
          </cell>
          <cell r="BD263" t="str">
            <v>AIR CLENER PARTS</v>
          </cell>
          <cell r="BE263">
            <v>0</v>
          </cell>
          <cell r="BF263">
            <v>0</v>
          </cell>
          <cell r="BG263" t="str">
            <v>-</v>
          </cell>
          <cell r="BH263" t="str">
            <v>-</v>
          </cell>
          <cell r="BI263" t="str">
            <v>[-]</v>
          </cell>
          <cell r="BJ263" t="str">
            <v>AIR CLENER PARTS</v>
          </cell>
          <cell r="BK263">
            <v>0</v>
          </cell>
          <cell r="BL263">
            <v>0</v>
          </cell>
          <cell r="BM263">
            <v>0</v>
          </cell>
          <cell r="BN263" t="str">
            <v>-</v>
          </cell>
          <cell r="BO263">
            <v>0</v>
          </cell>
          <cell r="BP263" t="str">
            <v>-</v>
          </cell>
        </row>
        <row r="264">
          <cell r="A264">
            <v>250</v>
          </cell>
          <cell r="B264">
            <v>196</v>
          </cell>
          <cell r="C264">
            <v>399</v>
          </cell>
          <cell r="D264">
            <v>248</v>
          </cell>
          <cell r="E264" t="str">
            <v>DF610</v>
          </cell>
          <cell r="F264" t="str">
            <v>LJ-EG</v>
          </cell>
          <cell r="G264">
            <v>0</v>
          </cell>
          <cell r="H264" t="str">
            <v>1700</v>
          </cell>
          <cell r="I264" t="str">
            <v>01</v>
          </cell>
          <cell r="J264" t="str">
            <v>17705-*****</v>
          </cell>
          <cell r="K264" t="str">
            <v>CAP S/A, AIR CLEANER</v>
          </cell>
          <cell r="L264">
            <v>0</v>
          </cell>
          <cell r="M264">
            <v>1</v>
          </cell>
          <cell r="N264" t="str">
            <v>1</v>
          </cell>
          <cell r="O264">
            <v>0</v>
          </cell>
          <cell r="P264">
            <v>0</v>
          </cell>
          <cell r="Q264" t="str">
            <v>1</v>
          </cell>
          <cell r="R264">
            <v>3000</v>
          </cell>
          <cell r="S264" t="str">
            <v>&lt;NEW&gt;</v>
          </cell>
          <cell r="T264" t="str">
            <v>RAZI SONS</v>
          </cell>
          <cell r="U264">
            <v>0</v>
          </cell>
          <cell r="V264" t="str">
            <v>SPEL</v>
          </cell>
          <cell r="W264">
            <v>0</v>
          </cell>
          <cell r="X264" t="str">
            <v>OMAR JIBRAN</v>
          </cell>
          <cell r="Y264">
            <v>0</v>
          </cell>
          <cell r="Z264">
            <v>0</v>
          </cell>
          <cell r="AA264">
            <v>0</v>
          </cell>
          <cell r="AB264">
            <v>0</v>
          </cell>
          <cell r="AC264" t="str">
            <v>PART NO UNCLEAR</v>
          </cell>
          <cell r="AD264">
            <v>0</v>
          </cell>
          <cell r="AE264">
            <v>0</v>
          </cell>
          <cell r="AF264">
            <v>0</v>
          </cell>
          <cell r="AG264">
            <v>0</v>
          </cell>
          <cell r="AH264">
            <v>0</v>
          </cell>
          <cell r="AI264" t="str">
            <v>INCL</v>
          </cell>
          <cell r="AJ264" t="str">
            <v>NEW</v>
          </cell>
          <cell r="AK264" t="str">
            <v>17705-*****</v>
          </cell>
          <cell r="AL264">
            <v>0</v>
          </cell>
          <cell r="AM264">
            <v>0</v>
          </cell>
          <cell r="AN264">
            <v>0</v>
          </cell>
          <cell r="AO264" t="e">
            <v>#DIV/0!</v>
          </cell>
          <cell r="AP264">
            <v>0</v>
          </cell>
          <cell r="AQ264" t="e">
            <v>#DIV/0!</v>
          </cell>
          <cell r="AR264">
            <v>0</v>
          </cell>
          <cell r="AS264" t="e">
            <v>#DIV/0!</v>
          </cell>
          <cell r="AT264">
            <v>0</v>
          </cell>
          <cell r="AU264">
            <v>0</v>
          </cell>
          <cell r="AV264">
            <v>0</v>
          </cell>
          <cell r="AW264" t="e">
            <v>#DIV/0!</v>
          </cell>
          <cell r="AX264">
            <v>0</v>
          </cell>
          <cell r="AY264">
            <v>0</v>
          </cell>
          <cell r="AZ264">
            <v>0</v>
          </cell>
          <cell r="BA264" t="str">
            <v>-</v>
          </cell>
          <cell r="BB264" t="str">
            <v>-</v>
          </cell>
          <cell r="BC264" t="str">
            <v>[-]</v>
          </cell>
          <cell r="BD264" t="str">
            <v>AIR CLENER PARTS</v>
          </cell>
          <cell r="BE264">
            <v>0</v>
          </cell>
          <cell r="BF264">
            <v>0</v>
          </cell>
          <cell r="BG264" t="str">
            <v>-</v>
          </cell>
          <cell r="BH264" t="str">
            <v>-</v>
          </cell>
          <cell r="BI264" t="str">
            <v>[-]</v>
          </cell>
          <cell r="BJ264" t="str">
            <v>AIR CLENER PARTS</v>
          </cell>
          <cell r="BK264">
            <v>0</v>
          </cell>
          <cell r="BL264">
            <v>0</v>
          </cell>
          <cell r="BM264">
            <v>0</v>
          </cell>
          <cell r="BN264" t="str">
            <v>-</v>
          </cell>
          <cell r="BO264">
            <v>0</v>
          </cell>
          <cell r="BP264" t="str">
            <v>-</v>
          </cell>
        </row>
        <row r="265">
          <cell r="A265">
            <v>251</v>
          </cell>
          <cell r="B265">
            <v>197</v>
          </cell>
          <cell r="C265">
            <v>399</v>
          </cell>
          <cell r="D265">
            <v>249</v>
          </cell>
          <cell r="E265" t="str">
            <v>DF610</v>
          </cell>
          <cell r="F265" t="str">
            <v>LJ-EG</v>
          </cell>
          <cell r="G265">
            <v>0</v>
          </cell>
          <cell r="H265" t="str">
            <v>1700</v>
          </cell>
          <cell r="I265" t="str">
            <v>01</v>
          </cell>
          <cell r="J265" t="str">
            <v>17705-164F3</v>
          </cell>
          <cell r="K265" t="str">
            <v>CAP S/A, AIR CLEANER</v>
          </cell>
          <cell r="L265" t="str">
            <v>*</v>
          </cell>
          <cell r="M265">
            <v>0</v>
          </cell>
          <cell r="N265">
            <v>0</v>
          </cell>
          <cell r="O265">
            <v>1</v>
          </cell>
          <cell r="P265">
            <v>1</v>
          </cell>
          <cell r="Q265">
            <v>0</v>
          </cell>
          <cell r="R265">
            <v>2400</v>
          </cell>
          <cell r="S265" t="str">
            <v>&lt;NEW&gt;</v>
          </cell>
          <cell r="T265" t="str">
            <v>RAZI SONS</v>
          </cell>
          <cell r="U265">
            <v>0</v>
          </cell>
          <cell r="V265" t="str">
            <v>SPEL</v>
          </cell>
          <cell r="W265">
            <v>0</v>
          </cell>
          <cell r="X265" t="str">
            <v>OMAR JIBRAN</v>
          </cell>
          <cell r="Y265">
            <v>0</v>
          </cell>
          <cell r="Z265">
            <v>0</v>
          </cell>
          <cell r="AA265">
            <v>0</v>
          </cell>
          <cell r="AB265">
            <v>0</v>
          </cell>
          <cell r="AC265" t="str">
            <v>SUB PART OF CLEANER ASSY AIR</v>
          </cell>
          <cell r="AD265">
            <v>0</v>
          </cell>
          <cell r="AE265">
            <v>0</v>
          </cell>
          <cell r="AF265">
            <v>0</v>
          </cell>
          <cell r="AG265">
            <v>0</v>
          </cell>
          <cell r="AH265">
            <v>0</v>
          </cell>
          <cell r="AI265" t="str">
            <v>INCL</v>
          </cell>
          <cell r="AJ265" t="str">
            <v>NEW</v>
          </cell>
          <cell r="AK265" t="str">
            <v>17705-164F3</v>
          </cell>
          <cell r="AL265">
            <v>10.01</v>
          </cell>
          <cell r="AM265">
            <v>196398</v>
          </cell>
          <cell r="AN265">
            <v>0</v>
          </cell>
          <cell r="AO265" t="e">
            <v>#DIV/0!</v>
          </cell>
          <cell r="AP265">
            <v>28.173824</v>
          </cell>
          <cell r="AQ265">
            <v>0.51951328499072646</v>
          </cell>
          <cell r="AR265">
            <v>0</v>
          </cell>
          <cell r="AS265" t="e">
            <v>#DIV/0!</v>
          </cell>
          <cell r="AT265">
            <v>0</v>
          </cell>
          <cell r="AU265">
            <v>0</v>
          </cell>
          <cell r="AV265">
            <v>0</v>
          </cell>
          <cell r="AW265" t="e">
            <v>#DIV/0!</v>
          </cell>
          <cell r="AX265">
            <v>9.3800000000000008</v>
          </cell>
          <cell r="AY265">
            <v>107000</v>
          </cell>
          <cell r="AZ265">
            <v>35.861466666666665</v>
          </cell>
          <cell r="BA265" t="str">
            <v>-</v>
          </cell>
          <cell r="BB265" t="str">
            <v>-</v>
          </cell>
          <cell r="BC265" t="str">
            <v>[-]</v>
          </cell>
          <cell r="BD265" t="str">
            <v>AIR CLENER PARTS</v>
          </cell>
          <cell r="BE265">
            <v>0</v>
          </cell>
          <cell r="BF265">
            <v>0</v>
          </cell>
          <cell r="BG265" t="str">
            <v>O</v>
          </cell>
          <cell r="BH265" t="str">
            <v>O</v>
          </cell>
          <cell r="BI265" t="str">
            <v>DAWN</v>
          </cell>
          <cell r="BJ265" t="str">
            <v>SELECTED VENDER MALIK GAS</v>
          </cell>
          <cell r="BK265">
            <v>0</v>
          </cell>
          <cell r="BL265">
            <v>2.5</v>
          </cell>
          <cell r="BM265">
            <v>0</v>
          </cell>
          <cell r="BN265" t="str">
            <v>O</v>
          </cell>
          <cell r="BO265">
            <v>0</v>
          </cell>
          <cell r="BP265" t="str">
            <v>O</v>
          </cell>
        </row>
        <row r="266">
          <cell r="A266">
            <v>252</v>
          </cell>
          <cell r="B266">
            <v>196</v>
          </cell>
          <cell r="C266">
            <v>399</v>
          </cell>
          <cell r="D266">
            <v>250</v>
          </cell>
          <cell r="E266" t="str">
            <v>DF610</v>
          </cell>
          <cell r="F266" t="str">
            <v>LJ-EG</v>
          </cell>
          <cell r="G266">
            <v>0</v>
          </cell>
          <cell r="H266" t="str">
            <v>1700</v>
          </cell>
          <cell r="I266" t="str">
            <v>01</v>
          </cell>
          <cell r="J266" t="str">
            <v>17705-210F5</v>
          </cell>
          <cell r="K266" t="str">
            <v>CAP S/A, AIR CLEANER</v>
          </cell>
          <cell r="L266">
            <v>0</v>
          </cell>
          <cell r="M266">
            <v>1</v>
          </cell>
          <cell r="N266" t="str">
            <v>1</v>
          </cell>
          <cell r="O266">
            <v>0</v>
          </cell>
          <cell r="P266">
            <v>0</v>
          </cell>
          <cell r="Q266" t="str">
            <v>1</v>
          </cell>
          <cell r="R266">
            <v>3000</v>
          </cell>
          <cell r="S266" t="str">
            <v>&lt;NEW&gt;</v>
          </cell>
          <cell r="T266" t="str">
            <v>RAZI SONS</v>
          </cell>
          <cell r="U266">
            <v>0</v>
          </cell>
          <cell r="V266" t="str">
            <v>SPEL</v>
          </cell>
          <cell r="W266">
            <v>0</v>
          </cell>
          <cell r="X266" t="str">
            <v>OMAR JIBRAN</v>
          </cell>
          <cell r="Y266">
            <v>0</v>
          </cell>
          <cell r="Z266">
            <v>0</v>
          </cell>
          <cell r="AA266">
            <v>0</v>
          </cell>
          <cell r="AB266">
            <v>0</v>
          </cell>
          <cell r="AC266" t="str">
            <v>SUB PART OF CLEANER ASSY AIR</v>
          </cell>
          <cell r="AD266">
            <v>0</v>
          </cell>
          <cell r="AE266">
            <v>0</v>
          </cell>
          <cell r="AF266">
            <v>0</v>
          </cell>
          <cell r="AG266">
            <v>0</v>
          </cell>
          <cell r="AH266">
            <v>0</v>
          </cell>
          <cell r="AI266" t="str">
            <v>INCL</v>
          </cell>
          <cell r="AJ266" t="str">
            <v>NEW</v>
          </cell>
          <cell r="AK266" t="str">
            <v>17705-210F5</v>
          </cell>
          <cell r="AL266">
            <v>0</v>
          </cell>
          <cell r="AM266">
            <v>0</v>
          </cell>
          <cell r="AN266">
            <v>0</v>
          </cell>
          <cell r="AO266">
            <v>0</v>
          </cell>
          <cell r="AP266">
            <v>0</v>
          </cell>
          <cell r="AQ266" t="e">
            <v>#DIV/0!</v>
          </cell>
          <cell r="AR266">
            <v>0</v>
          </cell>
          <cell r="AS266">
            <v>0</v>
          </cell>
          <cell r="AT266" t="str">
            <v>&lt;&lt;&lt;</v>
          </cell>
          <cell r="AU266" t="str">
            <v>&lt;&lt;&lt;</v>
          </cell>
          <cell r="AV266">
            <v>0</v>
          </cell>
          <cell r="AW266">
            <v>0</v>
          </cell>
          <cell r="AX266" t="str">
            <v>&lt;&lt;&lt;</v>
          </cell>
          <cell r="AY266" t="str">
            <v>&lt;&lt;&lt;</v>
          </cell>
          <cell r="AZ266" t="str">
            <v>&lt;&lt;&lt;</v>
          </cell>
          <cell r="BA266" t="str">
            <v>-</v>
          </cell>
          <cell r="BB266" t="str">
            <v>-</v>
          </cell>
          <cell r="BC266" t="str">
            <v>[-]</v>
          </cell>
          <cell r="BD266" t="str">
            <v>AIR CLENER PARTS</v>
          </cell>
          <cell r="BE266">
            <v>0</v>
          </cell>
          <cell r="BF266">
            <v>0</v>
          </cell>
          <cell r="BG266" t="str">
            <v>X</v>
          </cell>
          <cell r="BH266" t="str">
            <v>-</v>
          </cell>
          <cell r="BI266" t="str">
            <v>[X]</v>
          </cell>
          <cell r="BJ266" t="str">
            <v>DROPPED</v>
          </cell>
          <cell r="BK266">
            <v>0</v>
          </cell>
          <cell r="BL266">
            <v>0</v>
          </cell>
          <cell r="BM266">
            <v>0</v>
          </cell>
          <cell r="BN266" t="str">
            <v>-</v>
          </cell>
          <cell r="BO266">
            <v>0</v>
          </cell>
          <cell r="BP266" t="str">
            <v>X</v>
          </cell>
        </row>
        <row r="267">
          <cell r="A267">
            <v>253</v>
          </cell>
          <cell r="B267">
            <v>153</v>
          </cell>
          <cell r="C267">
            <v>7</v>
          </cell>
          <cell r="D267">
            <v>251</v>
          </cell>
          <cell r="E267" t="str">
            <v>EH435</v>
          </cell>
          <cell r="F267" t="str">
            <v>LJ-DT</v>
          </cell>
          <cell r="G267">
            <v>0</v>
          </cell>
          <cell r="H267" t="str">
            <v>35D3</v>
          </cell>
          <cell r="I267" t="str">
            <v>05</v>
          </cell>
          <cell r="J267" t="str">
            <v>33117-12050</v>
          </cell>
          <cell r="K267" t="str">
            <v>PROTECTOR TRANSMISSION CASE</v>
          </cell>
          <cell r="L267" t="str">
            <v>*</v>
          </cell>
          <cell r="M267">
            <v>1</v>
          </cell>
          <cell r="N267" t="str">
            <v>1</v>
          </cell>
          <cell r="O267">
            <v>0</v>
          </cell>
          <cell r="P267">
            <v>1</v>
          </cell>
          <cell r="Q267">
            <v>0</v>
          </cell>
          <cell r="R267">
            <v>1200</v>
          </cell>
          <cell r="S267" t="str">
            <v>PAK POLYMER</v>
          </cell>
          <cell r="T267" t="str">
            <v xml:space="preserve">SHAHEEN </v>
          </cell>
          <cell r="U267">
            <v>0</v>
          </cell>
          <cell r="V267" t="str">
            <v>MALIK GAS</v>
          </cell>
          <cell r="W267">
            <v>0</v>
          </cell>
          <cell r="X267" t="str">
            <v>DAWN</v>
          </cell>
          <cell r="Y267">
            <v>0</v>
          </cell>
          <cell r="Z267">
            <v>0</v>
          </cell>
          <cell r="AA267">
            <v>0</v>
          </cell>
          <cell r="AB267">
            <v>0</v>
          </cell>
          <cell r="AC267" t="str">
            <v>AWAITED FROM Malik Gas</v>
          </cell>
          <cell r="AD267">
            <v>0</v>
          </cell>
          <cell r="AE267">
            <v>0</v>
          </cell>
          <cell r="AF267">
            <v>0</v>
          </cell>
          <cell r="AG267">
            <v>0</v>
          </cell>
          <cell r="AH267">
            <v>0</v>
          </cell>
          <cell r="AI267">
            <v>1.478E-2</v>
          </cell>
          <cell r="AJ267" t="str">
            <v>P1</v>
          </cell>
          <cell r="AK267" t="str">
            <v>33117-740T1</v>
          </cell>
          <cell r="AL267">
            <v>10.01</v>
          </cell>
          <cell r="AM267">
            <v>196398</v>
          </cell>
          <cell r="AN267">
            <v>51.697940000000003</v>
          </cell>
          <cell r="AO267">
            <v>0.36177704688593421</v>
          </cell>
          <cell r="AP267">
            <v>0</v>
          </cell>
          <cell r="AQ267" t="e">
            <v>#DIV/0!</v>
          </cell>
          <cell r="AR267">
            <v>0</v>
          </cell>
          <cell r="AS267">
            <v>0</v>
          </cell>
          <cell r="AT267">
            <v>9.3800000000000008</v>
          </cell>
          <cell r="AU267">
            <v>107000</v>
          </cell>
          <cell r="AV267">
            <v>35.861466666666665</v>
          </cell>
          <cell r="AW267">
            <v>0.25095498017261486</v>
          </cell>
          <cell r="AX267" t="str">
            <v>&lt;&lt;&lt;</v>
          </cell>
          <cell r="AY267" t="str">
            <v>&lt;&lt;&lt;</v>
          </cell>
          <cell r="AZ267" t="str">
            <v>&lt;&lt;&lt;</v>
          </cell>
          <cell r="BA267" t="str">
            <v>O</v>
          </cell>
          <cell r="BB267" t="str">
            <v>O</v>
          </cell>
          <cell r="BC267" t="str">
            <v>DAWN</v>
          </cell>
          <cell r="BD267" t="str">
            <v>SELECTED VENDER MALIK GAS</v>
          </cell>
          <cell r="BE267">
            <v>0</v>
          </cell>
          <cell r="BF267">
            <v>0</v>
          </cell>
          <cell r="BG267">
            <v>2.5</v>
          </cell>
          <cell r="BH267" t="str">
            <v>-</v>
          </cell>
          <cell r="BI267" t="str">
            <v>[X]</v>
          </cell>
          <cell r="BJ267" t="str">
            <v>DROPPED</v>
          </cell>
          <cell r="BK267">
            <v>0</v>
          </cell>
          <cell r="BL267">
            <v>0</v>
          </cell>
          <cell r="BM267">
            <v>0</v>
          </cell>
          <cell r="BN267" t="str">
            <v>-</v>
          </cell>
          <cell r="BO267">
            <v>0</v>
          </cell>
          <cell r="BP267" t="str">
            <v>X</v>
          </cell>
        </row>
        <row r="268">
          <cell r="A268">
            <v>254</v>
          </cell>
          <cell r="B268">
            <v>266</v>
          </cell>
          <cell r="C268">
            <v>401</v>
          </cell>
          <cell r="D268">
            <v>252</v>
          </cell>
          <cell r="E268" t="str">
            <v>EP410</v>
          </cell>
          <cell r="F268" t="str">
            <v>NJ-5G</v>
          </cell>
          <cell r="G268">
            <v>0</v>
          </cell>
          <cell r="H268" t="str">
            <v>2700</v>
          </cell>
          <cell r="I268" t="str">
            <v>01</v>
          </cell>
          <cell r="J268" t="str">
            <v>27060-*****</v>
          </cell>
          <cell r="K268" t="str">
            <v>ALTERNATOR ASSY W/REGULATOR</v>
          </cell>
          <cell r="L268">
            <v>0</v>
          </cell>
          <cell r="M268">
            <v>0</v>
          </cell>
          <cell r="N268">
            <v>0</v>
          </cell>
          <cell r="O268">
            <v>1</v>
          </cell>
          <cell r="P268">
            <v>0</v>
          </cell>
          <cell r="Q268" t="str">
            <v>1</v>
          </cell>
          <cell r="R268">
            <v>3000</v>
          </cell>
          <cell r="S268" t="str">
            <v>&lt;NEW&gt;</v>
          </cell>
          <cell r="T268" t="str">
            <v>THAL ENGG</v>
          </cell>
          <cell r="U268">
            <v>0</v>
          </cell>
          <cell r="V268">
            <v>0</v>
          </cell>
          <cell r="W268">
            <v>0</v>
          </cell>
          <cell r="X268">
            <v>0</v>
          </cell>
          <cell r="Y268">
            <v>0</v>
          </cell>
          <cell r="Z268">
            <v>0</v>
          </cell>
          <cell r="AA268">
            <v>0</v>
          </cell>
          <cell r="AB268">
            <v>0</v>
          </cell>
          <cell r="AC268" t="str">
            <v>Only Incase of Eng-Assy</v>
          </cell>
          <cell r="AD268">
            <v>0</v>
          </cell>
          <cell r="AE268">
            <v>0</v>
          </cell>
          <cell r="AF268">
            <v>0</v>
          </cell>
          <cell r="AG268">
            <v>0</v>
          </cell>
          <cell r="AH268">
            <v>0</v>
          </cell>
          <cell r="AI268">
            <v>0.58582000000000001</v>
          </cell>
          <cell r="AJ268" t="str">
            <v>NEW</v>
          </cell>
          <cell r="AK268" t="str">
            <v>27060-*****</v>
          </cell>
          <cell r="AL268">
            <v>0</v>
          </cell>
          <cell r="AM268">
            <v>0</v>
          </cell>
          <cell r="AN268">
            <v>0</v>
          </cell>
          <cell r="AO268" t="e">
            <v>#DIV/0!</v>
          </cell>
          <cell r="AP268" t="str">
            <v>&lt;&lt;&lt;</v>
          </cell>
          <cell r="AQ268" t="str">
            <v>&lt;&lt;&lt;</v>
          </cell>
          <cell r="AR268" t="str">
            <v>&lt;&lt;&lt;</v>
          </cell>
          <cell r="AS268" t="str">
            <v>&lt;&lt;&lt;</v>
          </cell>
          <cell r="AT268" t="str">
            <v>&lt;&lt;&lt;</v>
          </cell>
          <cell r="AU268" t="str">
            <v>&lt;&lt;&lt;</v>
          </cell>
          <cell r="AV268" t="str">
            <v>&lt;&lt;&lt;</v>
          </cell>
          <cell r="AW268" t="str">
            <v>&lt;&lt;&lt;</v>
          </cell>
          <cell r="AX268" t="str">
            <v>&lt;&lt;&lt;</v>
          </cell>
          <cell r="AY268" t="str">
            <v>&lt;&lt;&lt;</v>
          </cell>
          <cell r="AZ268" t="str">
            <v>&lt;&lt;&lt;</v>
          </cell>
          <cell r="BA268" t="str">
            <v>X</v>
          </cell>
          <cell r="BB268" t="str">
            <v>-</v>
          </cell>
          <cell r="BC268" t="str">
            <v>[X]</v>
          </cell>
          <cell r="BD268" t="str">
            <v>DROPPED</v>
          </cell>
          <cell r="BE268">
            <v>0</v>
          </cell>
          <cell r="BF268">
            <v>0</v>
          </cell>
          <cell r="BG268" t="str">
            <v>X</v>
          </cell>
          <cell r="BH268" t="str">
            <v>-</v>
          </cell>
          <cell r="BI268" t="str">
            <v>[X]</v>
          </cell>
          <cell r="BJ268" t="str">
            <v>DROPPED</v>
          </cell>
          <cell r="BK268">
            <v>0</v>
          </cell>
          <cell r="BL268">
            <v>0</v>
          </cell>
          <cell r="BM268">
            <v>0</v>
          </cell>
          <cell r="BN268" t="str">
            <v>-</v>
          </cell>
          <cell r="BO268">
            <v>0</v>
          </cell>
          <cell r="BP268" t="str">
            <v>X</v>
          </cell>
        </row>
        <row r="269">
          <cell r="A269">
            <v>255</v>
          </cell>
          <cell r="B269">
            <v>264</v>
          </cell>
          <cell r="C269">
            <v>401</v>
          </cell>
          <cell r="D269">
            <v>253</v>
          </cell>
          <cell r="E269" t="str">
            <v>EP410</v>
          </cell>
          <cell r="F269" t="str">
            <v>NJ-5G</v>
          </cell>
          <cell r="G269">
            <v>0</v>
          </cell>
          <cell r="H269" t="str">
            <v>2700</v>
          </cell>
          <cell r="I269" t="str">
            <v>01</v>
          </cell>
          <cell r="J269" t="str">
            <v>27060-111FJ</v>
          </cell>
          <cell r="K269" t="str">
            <v>ALTERNATOR ASSY W/REGULATOR</v>
          </cell>
          <cell r="L269">
            <v>0</v>
          </cell>
          <cell r="M269">
            <v>1</v>
          </cell>
          <cell r="N269" t="str">
            <v>1</v>
          </cell>
          <cell r="O269">
            <v>0</v>
          </cell>
          <cell r="P269">
            <v>1</v>
          </cell>
          <cell r="Q269">
            <v>0</v>
          </cell>
          <cell r="R269">
            <v>3000</v>
          </cell>
          <cell r="S269" t="str">
            <v>&lt;NEW&gt;</v>
          </cell>
          <cell r="T269" t="str">
            <v>THAL ENGG</v>
          </cell>
          <cell r="U269">
            <v>0</v>
          </cell>
          <cell r="V269">
            <v>0</v>
          </cell>
          <cell r="W269">
            <v>0</v>
          </cell>
          <cell r="X269">
            <v>0</v>
          </cell>
          <cell r="Y269">
            <v>0</v>
          </cell>
          <cell r="Z269">
            <v>0</v>
          </cell>
          <cell r="AA269">
            <v>0</v>
          </cell>
          <cell r="AB269">
            <v>0</v>
          </cell>
          <cell r="AC269" t="str">
            <v>Only Incase of Eng-Assy</v>
          </cell>
          <cell r="AD269">
            <v>0</v>
          </cell>
          <cell r="AE269">
            <v>0</v>
          </cell>
          <cell r="AF269">
            <v>0</v>
          </cell>
          <cell r="AG269">
            <v>0</v>
          </cell>
          <cell r="AH269">
            <v>0</v>
          </cell>
          <cell r="AI269">
            <v>0.58582000000000001</v>
          </cell>
          <cell r="AJ269" t="str">
            <v>NEW</v>
          </cell>
          <cell r="AK269" t="str">
            <v>27060-111FJ</v>
          </cell>
          <cell r="AL269">
            <v>0</v>
          </cell>
          <cell r="AM269">
            <v>0</v>
          </cell>
          <cell r="AN269">
            <v>0</v>
          </cell>
          <cell r="AO269">
            <v>0</v>
          </cell>
          <cell r="AP269" t="str">
            <v>&lt;&lt;&lt;</v>
          </cell>
          <cell r="AQ269" t="str">
            <v>&lt;&lt;&lt;</v>
          </cell>
          <cell r="AR269" t="str">
            <v>&lt;&lt;&lt;</v>
          </cell>
          <cell r="AS269" t="str">
            <v>&lt;&lt;&lt;</v>
          </cell>
          <cell r="AT269" t="str">
            <v>&lt;&lt;&lt;</v>
          </cell>
          <cell r="AU269" t="str">
            <v>&lt;&lt;&lt;</v>
          </cell>
          <cell r="AV269" t="str">
            <v>&lt;&lt;&lt;</v>
          </cell>
          <cell r="AW269" t="str">
            <v>&lt;&lt;&lt;</v>
          </cell>
          <cell r="AX269" t="str">
            <v>&lt;&lt;&lt;</v>
          </cell>
          <cell r="AY269" t="str">
            <v>&lt;&lt;&lt;</v>
          </cell>
          <cell r="AZ269" t="str">
            <v>&lt;&lt;&lt;</v>
          </cell>
          <cell r="BA269" t="str">
            <v>X</v>
          </cell>
          <cell r="BB269" t="str">
            <v>-</v>
          </cell>
          <cell r="BC269" t="str">
            <v>[X]</v>
          </cell>
          <cell r="BD269" t="str">
            <v>DROPPED</v>
          </cell>
          <cell r="BE269">
            <v>0</v>
          </cell>
          <cell r="BF269">
            <v>0</v>
          </cell>
          <cell r="BG269" t="str">
            <v>X</v>
          </cell>
          <cell r="BH269" t="str">
            <v>-</v>
          </cell>
          <cell r="BI269" t="str">
            <v>[X]</v>
          </cell>
          <cell r="BJ269" t="str">
            <v>DROPPED</v>
          </cell>
          <cell r="BK269">
            <v>0</v>
          </cell>
          <cell r="BL269">
            <v>0</v>
          </cell>
          <cell r="BM269">
            <v>0</v>
          </cell>
          <cell r="BN269" t="str">
            <v>-</v>
          </cell>
          <cell r="BO269">
            <v>0</v>
          </cell>
          <cell r="BP269" t="str">
            <v>X</v>
          </cell>
        </row>
        <row r="270">
          <cell r="A270">
            <v>256</v>
          </cell>
          <cell r="B270">
            <v>265</v>
          </cell>
          <cell r="C270">
            <v>401</v>
          </cell>
          <cell r="D270">
            <v>254</v>
          </cell>
          <cell r="E270" t="str">
            <v>EP410</v>
          </cell>
          <cell r="F270" t="str">
            <v>NJ-5G</v>
          </cell>
          <cell r="G270">
            <v>0</v>
          </cell>
          <cell r="H270" t="str">
            <v>2700</v>
          </cell>
          <cell r="I270" t="str">
            <v>01</v>
          </cell>
          <cell r="J270" t="str">
            <v>27060-164F2-A</v>
          </cell>
          <cell r="K270" t="str">
            <v>ALTERNATOR ASSY W/REGULATOR</v>
          </cell>
          <cell r="L270">
            <v>0</v>
          </cell>
          <cell r="M270">
            <v>0</v>
          </cell>
          <cell r="N270">
            <v>0</v>
          </cell>
          <cell r="O270">
            <v>1</v>
          </cell>
          <cell r="P270">
            <v>0</v>
          </cell>
          <cell r="Q270" t="str">
            <v>1</v>
          </cell>
          <cell r="R270">
            <v>1200</v>
          </cell>
          <cell r="S270" t="str">
            <v>&lt;NEW&gt;</v>
          </cell>
          <cell r="T270" t="str">
            <v>THAL ENGG</v>
          </cell>
          <cell r="U270">
            <v>0</v>
          </cell>
          <cell r="V270">
            <v>0</v>
          </cell>
          <cell r="W270">
            <v>0</v>
          </cell>
          <cell r="X270">
            <v>0</v>
          </cell>
          <cell r="Y270">
            <v>0</v>
          </cell>
          <cell r="Z270">
            <v>0</v>
          </cell>
          <cell r="AA270">
            <v>0</v>
          </cell>
          <cell r="AB270">
            <v>0</v>
          </cell>
          <cell r="AC270" t="str">
            <v>Only Incase of Eng-Assy</v>
          </cell>
          <cell r="AD270">
            <v>0</v>
          </cell>
          <cell r="AE270">
            <v>0</v>
          </cell>
          <cell r="AF270">
            <v>0</v>
          </cell>
          <cell r="AG270">
            <v>0</v>
          </cell>
          <cell r="AH270">
            <v>0</v>
          </cell>
          <cell r="AI270">
            <v>0.58582000000000001</v>
          </cell>
          <cell r="AJ270" t="str">
            <v>NEW</v>
          </cell>
          <cell r="AK270" t="str">
            <v>27060-164F2-A</v>
          </cell>
          <cell r="AL270">
            <v>0</v>
          </cell>
          <cell r="AM270">
            <v>0</v>
          </cell>
          <cell r="AN270">
            <v>0</v>
          </cell>
          <cell r="AO270" t="e">
            <v>#DIV/0!</v>
          </cell>
          <cell r="AP270" t="str">
            <v>&lt;&lt;&lt;</v>
          </cell>
          <cell r="AQ270" t="str">
            <v>&lt;&lt;&lt;</v>
          </cell>
          <cell r="AR270" t="str">
            <v>&lt;&lt;&lt;</v>
          </cell>
          <cell r="AS270" t="str">
            <v>&lt;&lt;&lt;</v>
          </cell>
          <cell r="AT270" t="str">
            <v>&lt;&lt;&lt;</v>
          </cell>
          <cell r="AU270" t="str">
            <v>&lt;&lt;&lt;</v>
          </cell>
          <cell r="AV270" t="str">
            <v>&lt;&lt;&lt;</v>
          </cell>
          <cell r="AW270" t="str">
            <v>&lt;&lt;&lt;</v>
          </cell>
          <cell r="AX270" t="str">
            <v>&lt;&lt;&lt;</v>
          </cell>
          <cell r="AY270" t="str">
            <v>&lt;&lt;&lt;</v>
          </cell>
          <cell r="AZ270" t="str">
            <v>&lt;&lt;&lt;</v>
          </cell>
          <cell r="BA270" t="str">
            <v>X</v>
          </cell>
          <cell r="BB270" t="str">
            <v>-</v>
          </cell>
          <cell r="BC270" t="str">
            <v>[X]</v>
          </cell>
          <cell r="BD270" t="str">
            <v>DROPPED</v>
          </cell>
          <cell r="BE270">
            <v>0</v>
          </cell>
          <cell r="BF270">
            <v>0</v>
          </cell>
          <cell r="BG270" t="str">
            <v>X</v>
          </cell>
          <cell r="BH270" t="str">
            <v>-</v>
          </cell>
          <cell r="BI270" t="str">
            <v>[X]</v>
          </cell>
          <cell r="BJ270" t="str">
            <v>DROPPED</v>
          </cell>
          <cell r="BK270">
            <v>0</v>
          </cell>
          <cell r="BL270">
            <v>0</v>
          </cell>
          <cell r="BM270">
            <v>0</v>
          </cell>
          <cell r="BN270" t="str">
            <v>-</v>
          </cell>
          <cell r="BO270">
            <v>0</v>
          </cell>
          <cell r="BP270" t="str">
            <v>X</v>
          </cell>
        </row>
        <row r="271">
          <cell r="A271">
            <v>257</v>
          </cell>
          <cell r="B271">
            <v>266</v>
          </cell>
          <cell r="C271">
            <v>401</v>
          </cell>
          <cell r="D271">
            <v>255</v>
          </cell>
          <cell r="E271" t="str">
            <v>EP410</v>
          </cell>
          <cell r="F271" t="str">
            <v>NJ-5G</v>
          </cell>
          <cell r="G271">
            <v>0</v>
          </cell>
          <cell r="H271" t="str">
            <v>2700</v>
          </cell>
          <cell r="I271" t="str">
            <v>01</v>
          </cell>
          <cell r="J271" t="str">
            <v>27060-165F0</v>
          </cell>
          <cell r="K271" t="str">
            <v>ALTERNATOR ASSY W/REGULATOR</v>
          </cell>
          <cell r="L271">
            <v>0</v>
          </cell>
          <cell r="M271">
            <v>1</v>
          </cell>
          <cell r="N271" t="str">
            <v>1</v>
          </cell>
          <cell r="O271">
            <v>0</v>
          </cell>
          <cell r="P271">
            <v>1</v>
          </cell>
          <cell r="Q271">
            <v>0</v>
          </cell>
          <cell r="R271">
            <v>1200</v>
          </cell>
          <cell r="S271" t="str">
            <v>&lt;NEW&gt;</v>
          </cell>
          <cell r="T271" t="str">
            <v>THAL ENGG</v>
          </cell>
          <cell r="U271">
            <v>0</v>
          </cell>
          <cell r="V271">
            <v>0</v>
          </cell>
          <cell r="W271">
            <v>0</v>
          </cell>
          <cell r="X271">
            <v>0</v>
          </cell>
          <cell r="Y271">
            <v>0</v>
          </cell>
          <cell r="Z271">
            <v>0</v>
          </cell>
          <cell r="AA271">
            <v>0</v>
          </cell>
          <cell r="AB271">
            <v>0</v>
          </cell>
          <cell r="AC271" t="str">
            <v>Only Incase of Eng-Assy</v>
          </cell>
          <cell r="AD271">
            <v>0</v>
          </cell>
          <cell r="AE271">
            <v>0</v>
          </cell>
          <cell r="AF271">
            <v>0</v>
          </cell>
          <cell r="AG271">
            <v>0</v>
          </cell>
          <cell r="AH271">
            <v>0</v>
          </cell>
          <cell r="AI271">
            <v>0.58582000000000001</v>
          </cell>
          <cell r="AJ271" t="str">
            <v>NEW</v>
          </cell>
          <cell r="AK271" t="str">
            <v>27060-164F3-A</v>
          </cell>
          <cell r="AL271">
            <v>0</v>
          </cell>
          <cell r="AM271">
            <v>0</v>
          </cell>
          <cell r="AN271">
            <v>0</v>
          </cell>
          <cell r="AO271" t="e">
            <v>#DIV/0!</v>
          </cell>
          <cell r="AP271" t="str">
            <v>&lt;&lt;&lt;</v>
          </cell>
          <cell r="AQ271" t="str">
            <v>&lt;&lt;&lt;</v>
          </cell>
          <cell r="AR271" t="str">
            <v>&lt;&lt;&lt;</v>
          </cell>
          <cell r="AS271" t="str">
            <v>&lt;&lt;&lt;</v>
          </cell>
          <cell r="AT271" t="str">
            <v>&lt;&lt;&lt;</v>
          </cell>
          <cell r="AU271" t="str">
            <v>&lt;&lt;&lt;</v>
          </cell>
          <cell r="AV271" t="str">
            <v>&lt;&lt;&lt;</v>
          </cell>
          <cell r="AW271" t="str">
            <v>&lt;&lt;&lt;</v>
          </cell>
          <cell r="AX271" t="str">
            <v>&lt;&lt;&lt;</v>
          </cell>
          <cell r="AY271" t="str">
            <v>&lt;&lt;&lt;</v>
          </cell>
          <cell r="AZ271" t="str">
            <v>&lt;&lt;&lt;</v>
          </cell>
          <cell r="BA271" t="str">
            <v>X</v>
          </cell>
          <cell r="BB271" t="str">
            <v>-</v>
          </cell>
          <cell r="BC271" t="str">
            <v>[X]</v>
          </cell>
          <cell r="BD271" t="str">
            <v>DROPPED</v>
          </cell>
          <cell r="BE271">
            <v>0</v>
          </cell>
          <cell r="BF271">
            <v>0</v>
          </cell>
          <cell r="BG271" t="str">
            <v>X</v>
          </cell>
          <cell r="BH271" t="str">
            <v>-</v>
          </cell>
          <cell r="BI271" t="str">
            <v>[X]</v>
          </cell>
          <cell r="BJ271" t="str">
            <v>DROPPED</v>
          </cell>
          <cell r="BK271">
            <v>0</v>
          </cell>
          <cell r="BL271">
            <v>0</v>
          </cell>
          <cell r="BM271">
            <v>0</v>
          </cell>
          <cell r="BN271" t="str">
            <v>-</v>
          </cell>
          <cell r="BO271">
            <v>0</v>
          </cell>
          <cell r="BP271" t="str">
            <v>X</v>
          </cell>
        </row>
        <row r="272">
          <cell r="A272">
            <v>258</v>
          </cell>
          <cell r="B272">
            <v>269</v>
          </cell>
          <cell r="C272">
            <v>404</v>
          </cell>
          <cell r="D272">
            <v>256</v>
          </cell>
          <cell r="E272" t="str">
            <v>EP410</v>
          </cell>
          <cell r="F272" t="str">
            <v>NJ-5G</v>
          </cell>
          <cell r="G272">
            <v>0</v>
          </cell>
          <cell r="H272" t="str">
            <v>2810</v>
          </cell>
          <cell r="I272" t="str">
            <v>01</v>
          </cell>
          <cell r="J272" t="str">
            <v>28100-*****</v>
          </cell>
          <cell r="K272" t="str">
            <v>STARTER ASSY</v>
          </cell>
          <cell r="L272">
            <v>0</v>
          </cell>
          <cell r="M272">
            <v>0</v>
          </cell>
          <cell r="N272">
            <v>0</v>
          </cell>
          <cell r="O272" t="str">
            <v>1</v>
          </cell>
          <cell r="P272">
            <v>1</v>
          </cell>
          <cell r="Q272" t="str">
            <v>1</v>
          </cell>
          <cell r="R272">
            <v>3000</v>
          </cell>
          <cell r="S272" t="str">
            <v>&lt;NEW&gt;</v>
          </cell>
          <cell r="T272" t="str">
            <v>THAL ENGG</v>
          </cell>
          <cell r="U272">
            <v>0</v>
          </cell>
          <cell r="V272">
            <v>0</v>
          </cell>
          <cell r="W272">
            <v>0</v>
          </cell>
          <cell r="X272">
            <v>0</v>
          </cell>
          <cell r="Y272">
            <v>0</v>
          </cell>
          <cell r="Z272">
            <v>0</v>
          </cell>
          <cell r="AA272">
            <v>0</v>
          </cell>
          <cell r="AB272">
            <v>0</v>
          </cell>
          <cell r="AC272" t="str">
            <v>Only Incase of Eng-Assy</v>
          </cell>
          <cell r="AD272">
            <v>0</v>
          </cell>
          <cell r="AE272">
            <v>0</v>
          </cell>
          <cell r="AF272">
            <v>0</v>
          </cell>
          <cell r="AG272">
            <v>0</v>
          </cell>
          <cell r="AH272">
            <v>0</v>
          </cell>
          <cell r="AI272">
            <v>0.43228</v>
          </cell>
          <cell r="AJ272" t="str">
            <v>NEW</v>
          </cell>
          <cell r="AK272" t="str">
            <v>28100-*****</v>
          </cell>
          <cell r="AL272">
            <v>0</v>
          </cell>
          <cell r="AM272">
            <v>0</v>
          </cell>
          <cell r="AN272">
            <v>0</v>
          </cell>
          <cell r="AO272" t="e">
            <v>#DIV/0!</v>
          </cell>
          <cell r="AP272" t="str">
            <v>&lt;&lt;&lt;</v>
          </cell>
          <cell r="AQ272" t="str">
            <v>&lt;&lt;&lt;</v>
          </cell>
          <cell r="AR272" t="str">
            <v>&lt;&lt;&lt;</v>
          </cell>
          <cell r="AS272" t="str">
            <v>&lt;&lt;&lt;</v>
          </cell>
          <cell r="AT272" t="str">
            <v>&lt;&lt;&lt;</v>
          </cell>
          <cell r="AU272" t="str">
            <v>&lt;&lt;&lt;</v>
          </cell>
          <cell r="AV272" t="str">
            <v>&lt;&lt;&lt;</v>
          </cell>
          <cell r="AW272" t="str">
            <v>&lt;&lt;&lt;</v>
          </cell>
          <cell r="AX272" t="str">
            <v>&lt;&lt;&lt;</v>
          </cell>
          <cell r="AY272" t="str">
            <v>&lt;&lt;&lt;</v>
          </cell>
          <cell r="AZ272" t="str">
            <v>&lt;&lt;&lt;</v>
          </cell>
          <cell r="BA272" t="str">
            <v>X</v>
          </cell>
          <cell r="BB272" t="str">
            <v>-</v>
          </cell>
          <cell r="BC272" t="str">
            <v>[X]</v>
          </cell>
          <cell r="BD272" t="str">
            <v>DROPPED</v>
          </cell>
          <cell r="BE272">
            <v>0</v>
          </cell>
          <cell r="BF272">
            <v>0</v>
          </cell>
          <cell r="BG272" t="str">
            <v>X</v>
          </cell>
          <cell r="BH272" t="str">
            <v>-</v>
          </cell>
          <cell r="BI272" t="str">
            <v>[X]</v>
          </cell>
          <cell r="BJ272" t="str">
            <v>DROPPED</v>
          </cell>
          <cell r="BK272">
            <v>0</v>
          </cell>
          <cell r="BL272">
            <v>0</v>
          </cell>
          <cell r="BM272">
            <v>0</v>
          </cell>
          <cell r="BN272" t="str">
            <v>-</v>
          </cell>
          <cell r="BO272">
            <v>0</v>
          </cell>
          <cell r="BP272" t="str">
            <v>X</v>
          </cell>
        </row>
        <row r="273">
          <cell r="A273">
            <v>259</v>
          </cell>
          <cell r="B273">
            <v>267</v>
          </cell>
          <cell r="C273">
            <v>404</v>
          </cell>
          <cell r="D273">
            <v>257</v>
          </cell>
          <cell r="E273" t="str">
            <v>EP410</v>
          </cell>
          <cell r="F273" t="str">
            <v>NJ-5G</v>
          </cell>
          <cell r="G273">
            <v>0</v>
          </cell>
          <cell r="H273" t="str">
            <v>2810</v>
          </cell>
          <cell r="I273" t="str">
            <v>01</v>
          </cell>
          <cell r="J273" t="str">
            <v>28100-111FF</v>
          </cell>
          <cell r="K273" t="str">
            <v>STARTER ASSY</v>
          </cell>
          <cell r="L273">
            <v>0</v>
          </cell>
          <cell r="M273">
            <v>1</v>
          </cell>
          <cell r="N273" t="str">
            <v>1</v>
          </cell>
          <cell r="O273">
            <v>0</v>
          </cell>
          <cell r="P273">
            <v>0</v>
          </cell>
          <cell r="Q273" t="str">
            <v>1</v>
          </cell>
          <cell r="R273">
            <v>3000</v>
          </cell>
          <cell r="S273" t="str">
            <v>&lt;NEW&gt;</v>
          </cell>
          <cell r="T273" t="str">
            <v>THAL ENGG</v>
          </cell>
          <cell r="U273">
            <v>0</v>
          </cell>
          <cell r="V273">
            <v>0</v>
          </cell>
          <cell r="W273">
            <v>0</v>
          </cell>
          <cell r="X273">
            <v>0</v>
          </cell>
          <cell r="Y273">
            <v>0</v>
          </cell>
          <cell r="Z273">
            <v>0</v>
          </cell>
          <cell r="AA273">
            <v>0</v>
          </cell>
          <cell r="AB273">
            <v>0</v>
          </cell>
          <cell r="AC273" t="str">
            <v>Only Incase of Eng-Assy</v>
          </cell>
          <cell r="AD273">
            <v>0</v>
          </cell>
          <cell r="AE273">
            <v>0</v>
          </cell>
          <cell r="AF273">
            <v>0</v>
          </cell>
          <cell r="AG273">
            <v>0</v>
          </cell>
          <cell r="AH273">
            <v>0</v>
          </cell>
          <cell r="AI273">
            <v>0.43228</v>
          </cell>
          <cell r="AJ273" t="str">
            <v>NEW</v>
          </cell>
          <cell r="AK273" t="str">
            <v>28100-111FF</v>
          </cell>
          <cell r="AL273" t="str">
            <v>259参考</v>
          </cell>
          <cell r="AM273" t="str">
            <v>259参考</v>
          </cell>
          <cell r="AN273">
            <v>0</v>
          </cell>
          <cell r="AO273">
            <v>0</v>
          </cell>
          <cell r="AP273" t="str">
            <v>&lt;&lt;&lt;</v>
          </cell>
          <cell r="AQ273" t="str">
            <v>&lt;&lt;&lt;</v>
          </cell>
          <cell r="AR273" t="str">
            <v>&lt;&lt;&lt;</v>
          </cell>
          <cell r="AS273" t="str">
            <v>&lt;&lt;&lt;</v>
          </cell>
          <cell r="AT273" t="str">
            <v>&lt;&lt;&lt;</v>
          </cell>
          <cell r="AU273" t="str">
            <v>&lt;&lt;&lt;</v>
          </cell>
          <cell r="AV273" t="str">
            <v>&lt;&lt;&lt;</v>
          </cell>
          <cell r="AW273" t="str">
            <v>&lt;&lt;&lt;</v>
          </cell>
          <cell r="AX273" t="str">
            <v>&lt;&lt;&lt;</v>
          </cell>
          <cell r="AY273" t="str">
            <v>&lt;&lt;&lt;</v>
          </cell>
          <cell r="AZ273" t="str">
            <v>&lt;&lt;&lt;</v>
          </cell>
          <cell r="BA273" t="str">
            <v>X</v>
          </cell>
          <cell r="BB273" t="str">
            <v>-</v>
          </cell>
          <cell r="BC273" t="str">
            <v>[X]</v>
          </cell>
          <cell r="BD273" t="str">
            <v>DROPPED</v>
          </cell>
          <cell r="BE273">
            <v>0</v>
          </cell>
          <cell r="BF273">
            <v>0</v>
          </cell>
          <cell r="BG273" t="str">
            <v>O</v>
          </cell>
          <cell r="BH273" t="str">
            <v>O</v>
          </cell>
          <cell r="BI273" t="str">
            <v>AUTOMOTIVE</v>
          </cell>
          <cell r="BJ273" t="str">
            <v>AUTOMOTIVE BATTERY</v>
          </cell>
          <cell r="BK273">
            <v>0</v>
          </cell>
          <cell r="BL273">
            <v>0</v>
          </cell>
          <cell r="BM273">
            <v>0</v>
          </cell>
          <cell r="BN273" t="str">
            <v>O</v>
          </cell>
          <cell r="BO273">
            <v>0</v>
          </cell>
          <cell r="BP273" t="str">
            <v>O</v>
          </cell>
        </row>
        <row r="274">
          <cell r="A274">
            <v>260</v>
          </cell>
          <cell r="B274">
            <v>269</v>
          </cell>
          <cell r="C274">
            <v>404</v>
          </cell>
          <cell r="D274">
            <v>258</v>
          </cell>
          <cell r="E274" t="str">
            <v>EP410</v>
          </cell>
          <cell r="F274" t="str">
            <v>NJ-5G</v>
          </cell>
          <cell r="G274">
            <v>0</v>
          </cell>
          <cell r="H274" t="str">
            <v>2810</v>
          </cell>
          <cell r="I274" t="str">
            <v>01</v>
          </cell>
          <cell r="J274" t="str">
            <v>28100-22030-B</v>
          </cell>
          <cell r="K274" t="str">
            <v>STARTER ASSY</v>
          </cell>
          <cell r="L274">
            <v>0</v>
          </cell>
          <cell r="M274">
            <v>1</v>
          </cell>
          <cell r="N274" t="str">
            <v>1</v>
          </cell>
          <cell r="O274" t="str">
            <v>1</v>
          </cell>
          <cell r="P274">
            <v>1</v>
          </cell>
          <cell r="Q274">
            <v>0</v>
          </cell>
          <cell r="R274">
            <v>2400</v>
          </cell>
          <cell r="S274" t="str">
            <v>&lt;NEW&gt;</v>
          </cell>
          <cell r="T274" t="str">
            <v>THAL ENGG</v>
          </cell>
          <cell r="U274">
            <v>0</v>
          </cell>
          <cell r="V274">
            <v>0</v>
          </cell>
          <cell r="W274">
            <v>0</v>
          </cell>
          <cell r="X274">
            <v>0</v>
          </cell>
          <cell r="Y274">
            <v>0</v>
          </cell>
          <cell r="Z274">
            <v>0</v>
          </cell>
          <cell r="AA274">
            <v>0</v>
          </cell>
          <cell r="AB274">
            <v>0</v>
          </cell>
          <cell r="AC274" t="str">
            <v>Only Incase of Eng-Assy</v>
          </cell>
          <cell r="AD274">
            <v>0</v>
          </cell>
          <cell r="AE274">
            <v>0</v>
          </cell>
          <cell r="AF274">
            <v>0</v>
          </cell>
          <cell r="AG274">
            <v>0</v>
          </cell>
          <cell r="AH274">
            <v>0</v>
          </cell>
          <cell r="AI274">
            <v>0.43228</v>
          </cell>
          <cell r="AJ274" t="str">
            <v>NEW</v>
          </cell>
          <cell r="AK274" t="str">
            <v>28100-22030-B</v>
          </cell>
          <cell r="AL274">
            <v>571.74</v>
          </cell>
          <cell r="AM274" t="str">
            <v>0</v>
          </cell>
          <cell r="AN274">
            <v>0</v>
          </cell>
          <cell r="AO274" t="e">
            <v>#DIV/0!</v>
          </cell>
          <cell r="AP274" t="str">
            <v>&lt;&lt;&lt;</v>
          </cell>
          <cell r="AQ274" t="str">
            <v>&lt;&lt;&lt;</v>
          </cell>
          <cell r="AR274" t="str">
            <v>&lt;&lt;&lt;</v>
          </cell>
          <cell r="AS274" t="str">
            <v>&lt;&lt;&lt;</v>
          </cell>
          <cell r="AT274" t="str">
            <v>&lt;&lt;&lt;</v>
          </cell>
          <cell r="AU274" t="str">
            <v>&lt;&lt;&lt;</v>
          </cell>
          <cell r="AV274" t="str">
            <v>&lt;&lt;&lt;</v>
          </cell>
          <cell r="AW274" t="str">
            <v>&lt;&lt;&lt;</v>
          </cell>
          <cell r="AX274" t="str">
            <v>&lt;&lt;&lt;</v>
          </cell>
          <cell r="AY274" t="str">
            <v>&lt;&lt;&lt;</v>
          </cell>
          <cell r="AZ274" t="str">
            <v>&lt;&lt;&lt;</v>
          </cell>
          <cell r="BA274" t="str">
            <v>X</v>
          </cell>
          <cell r="BB274" t="str">
            <v>-</v>
          </cell>
          <cell r="BC274" t="str">
            <v>[X]</v>
          </cell>
          <cell r="BD274" t="str">
            <v>DROPPED</v>
          </cell>
          <cell r="BE274">
            <v>0</v>
          </cell>
          <cell r="BF274">
            <v>0</v>
          </cell>
          <cell r="BG274" t="str">
            <v>O</v>
          </cell>
          <cell r="BH274" t="str">
            <v>O</v>
          </cell>
          <cell r="BI274" t="str">
            <v>AUTOMOTIVE</v>
          </cell>
          <cell r="BJ274" t="str">
            <v>AUTOMOTIVE BATTERY</v>
          </cell>
          <cell r="BK274">
            <v>0</v>
          </cell>
          <cell r="BL274">
            <v>0</v>
          </cell>
          <cell r="BM274">
            <v>0</v>
          </cell>
          <cell r="BN274" t="str">
            <v>O</v>
          </cell>
          <cell r="BO274">
            <v>0</v>
          </cell>
          <cell r="BP274" t="str">
            <v>O</v>
          </cell>
        </row>
        <row r="275">
          <cell r="A275">
            <v>261</v>
          </cell>
          <cell r="B275">
            <v>270</v>
          </cell>
          <cell r="C275">
            <v>6</v>
          </cell>
          <cell r="D275">
            <v>259</v>
          </cell>
          <cell r="E275" t="str">
            <v>EP410</v>
          </cell>
          <cell r="F275" t="str">
            <v>NJ-5G</v>
          </cell>
          <cell r="G275">
            <v>0</v>
          </cell>
          <cell r="H275" t="str">
            <v>2880</v>
          </cell>
          <cell r="I275" t="str">
            <v>01</v>
          </cell>
          <cell r="J275" t="str">
            <v>28800-*****</v>
          </cell>
          <cell r="K275" t="str">
            <v>BATTERY</v>
          </cell>
          <cell r="L275">
            <v>0</v>
          </cell>
          <cell r="M275" t="str">
            <v>1</v>
          </cell>
          <cell r="N275">
            <v>0</v>
          </cell>
          <cell r="O275">
            <v>0</v>
          </cell>
          <cell r="P275">
            <v>0</v>
          </cell>
          <cell r="Q275" t="str">
            <v>1</v>
          </cell>
          <cell r="R275">
            <v>3000</v>
          </cell>
          <cell r="S275" t="str">
            <v>AUTOMOTIVE</v>
          </cell>
          <cell r="T275" t="str">
            <v>AUTOMOTIVE</v>
          </cell>
          <cell r="U275">
            <v>0</v>
          </cell>
          <cell r="V275">
            <v>0</v>
          </cell>
          <cell r="W275">
            <v>0</v>
          </cell>
          <cell r="X275">
            <v>0</v>
          </cell>
          <cell r="Y275">
            <v>0</v>
          </cell>
          <cell r="Z275">
            <v>0</v>
          </cell>
          <cell r="AA275">
            <v>0</v>
          </cell>
          <cell r="AB275">
            <v>0</v>
          </cell>
          <cell r="AC275" t="str">
            <v>PART NO UNCLEAR</v>
          </cell>
          <cell r="AD275">
            <v>0</v>
          </cell>
          <cell r="AE275">
            <v>0</v>
          </cell>
          <cell r="AF275">
            <v>0</v>
          </cell>
          <cell r="AG275">
            <v>0</v>
          </cell>
          <cell r="AH275">
            <v>0</v>
          </cell>
          <cell r="AI275">
            <v>0.26273999999999997</v>
          </cell>
          <cell r="AJ275" t="str">
            <v>P1</v>
          </cell>
          <cell r="AK275" t="str">
            <v>28800-*****</v>
          </cell>
          <cell r="AL275" t="str">
            <v>259参考</v>
          </cell>
          <cell r="AM275" t="str">
            <v>259参考</v>
          </cell>
          <cell r="AN275" t="str">
            <v>259参考</v>
          </cell>
          <cell r="AO275" t="str">
            <v>259参考</v>
          </cell>
          <cell r="AP275" t="str">
            <v>&lt;&lt;&lt;</v>
          </cell>
          <cell r="AQ275" t="str">
            <v>&lt;&lt;&lt;</v>
          </cell>
          <cell r="AR275" t="str">
            <v>&lt;&lt;&lt;</v>
          </cell>
          <cell r="AS275" t="str">
            <v>&lt;&lt;&lt;</v>
          </cell>
          <cell r="AT275" t="str">
            <v>&lt;&lt;&lt;</v>
          </cell>
          <cell r="AU275" t="str">
            <v>&lt;&lt;&lt;</v>
          </cell>
          <cell r="AV275" t="str">
            <v>&lt;&lt;&lt;</v>
          </cell>
          <cell r="AW275" t="str">
            <v>&lt;&lt;&lt;</v>
          </cell>
          <cell r="AX275" t="str">
            <v>&lt;&lt;&lt;</v>
          </cell>
          <cell r="AY275" t="str">
            <v>&lt;&lt;&lt;</v>
          </cell>
          <cell r="AZ275" t="str">
            <v>&lt;&lt;&lt;</v>
          </cell>
          <cell r="BA275" t="str">
            <v>O</v>
          </cell>
          <cell r="BB275" t="str">
            <v>O</v>
          </cell>
          <cell r="BC275" t="str">
            <v>AUTOMOTIVE</v>
          </cell>
          <cell r="BD275" t="str">
            <v>AUTOMOTIVE BATTERY</v>
          </cell>
          <cell r="BE275">
            <v>0</v>
          </cell>
          <cell r="BF275">
            <v>0</v>
          </cell>
          <cell r="BG275" t="str">
            <v>O</v>
          </cell>
          <cell r="BH275" t="str">
            <v>O</v>
          </cell>
          <cell r="BI275" t="str">
            <v>AUTOMATE</v>
          </cell>
          <cell r="BJ275" t="str">
            <v>AUTOMATE</v>
          </cell>
          <cell r="BK275">
            <v>0</v>
          </cell>
          <cell r="BL275">
            <v>0</v>
          </cell>
          <cell r="BM275">
            <v>0</v>
          </cell>
          <cell r="BN275" t="str">
            <v>O</v>
          </cell>
          <cell r="BO275">
            <v>0</v>
          </cell>
          <cell r="BP275" t="str">
            <v>O</v>
          </cell>
        </row>
        <row r="276">
          <cell r="A276">
            <v>262</v>
          </cell>
          <cell r="B276">
            <v>270</v>
          </cell>
          <cell r="C276">
            <v>6</v>
          </cell>
          <cell r="D276">
            <v>260</v>
          </cell>
          <cell r="E276" t="str">
            <v>EP410</v>
          </cell>
          <cell r="F276" t="str">
            <v>NJ-5G</v>
          </cell>
          <cell r="G276">
            <v>0</v>
          </cell>
          <cell r="H276" t="str">
            <v>2880</v>
          </cell>
          <cell r="I276" t="str">
            <v>01</v>
          </cell>
          <cell r="J276" t="str">
            <v>28800-22010</v>
          </cell>
          <cell r="K276" t="str">
            <v>BATTERY</v>
          </cell>
          <cell r="L276">
            <v>0</v>
          </cell>
          <cell r="M276">
            <v>1</v>
          </cell>
          <cell r="N276" t="str">
            <v>1</v>
          </cell>
          <cell r="O276">
            <v>1</v>
          </cell>
          <cell r="P276">
            <v>1</v>
          </cell>
          <cell r="Q276">
            <v>0</v>
          </cell>
          <cell r="R276">
            <v>5400</v>
          </cell>
          <cell r="S276" t="str">
            <v>AUTOMOTIVE</v>
          </cell>
          <cell r="T276" t="str">
            <v>AUTOMOTIVE</v>
          </cell>
          <cell r="U276">
            <v>0</v>
          </cell>
          <cell r="V276">
            <v>0</v>
          </cell>
          <cell r="W276">
            <v>0</v>
          </cell>
          <cell r="X276">
            <v>0</v>
          </cell>
          <cell r="Y276">
            <v>0</v>
          </cell>
          <cell r="Z276">
            <v>0</v>
          </cell>
          <cell r="AA276">
            <v>0</v>
          </cell>
          <cell r="AB276">
            <v>0</v>
          </cell>
          <cell r="AC276" t="str">
            <v>CARRY OVER WITH Gli</v>
          </cell>
          <cell r="AD276">
            <v>0</v>
          </cell>
          <cell r="AE276">
            <v>0</v>
          </cell>
          <cell r="AF276">
            <v>0</v>
          </cell>
          <cell r="AG276">
            <v>0</v>
          </cell>
          <cell r="AH276">
            <v>0</v>
          </cell>
          <cell r="AI276">
            <v>0.26273999999999997</v>
          </cell>
          <cell r="AJ276" t="str">
            <v>P1</v>
          </cell>
          <cell r="AK276" t="str">
            <v>28800-16040</v>
          </cell>
          <cell r="AL276">
            <v>571.74</v>
          </cell>
          <cell r="AM276" t="str">
            <v>0</v>
          </cell>
          <cell r="AN276">
            <v>1120.6104</v>
          </cell>
          <cell r="AO276">
            <v>0.91329290953545239</v>
          </cell>
          <cell r="AP276" t="str">
            <v>&lt;&lt;&lt;</v>
          </cell>
          <cell r="AQ276" t="str">
            <v>&lt;&lt;&lt;</v>
          </cell>
          <cell r="AR276" t="str">
            <v>&lt;&lt;&lt;</v>
          </cell>
          <cell r="AS276" t="str">
            <v>&lt;&lt;&lt;</v>
          </cell>
          <cell r="AT276" t="str">
            <v>&lt;&lt;&lt;</v>
          </cell>
          <cell r="AU276" t="str">
            <v>&lt;&lt;&lt;</v>
          </cell>
          <cell r="AV276" t="str">
            <v>&lt;&lt;&lt;</v>
          </cell>
          <cell r="AW276" t="str">
            <v>&lt;&lt;&lt;</v>
          </cell>
          <cell r="AX276" t="str">
            <v>&lt;&lt;&lt;</v>
          </cell>
          <cell r="AY276" t="str">
            <v>&lt;&lt;&lt;</v>
          </cell>
          <cell r="AZ276" t="str">
            <v>&lt;&lt;&lt;</v>
          </cell>
          <cell r="BA276" t="str">
            <v>O</v>
          </cell>
          <cell r="BB276" t="str">
            <v>O</v>
          </cell>
          <cell r="BC276" t="str">
            <v>AUTOMOTIVE</v>
          </cell>
          <cell r="BD276" t="str">
            <v>AUTOMOTIVE BATTERY</v>
          </cell>
          <cell r="BE276">
            <v>0</v>
          </cell>
          <cell r="BF276">
            <v>0</v>
          </cell>
          <cell r="BG276" t="str">
            <v>O</v>
          </cell>
          <cell r="BH276" t="str">
            <v>O</v>
          </cell>
          <cell r="BI276" t="str">
            <v>AUTOMATE</v>
          </cell>
          <cell r="BJ276" t="str">
            <v>=</v>
          </cell>
          <cell r="BK276">
            <v>0</v>
          </cell>
          <cell r="BL276">
            <v>0</v>
          </cell>
          <cell r="BM276">
            <v>0</v>
          </cell>
          <cell r="BN276" t="str">
            <v>O</v>
          </cell>
          <cell r="BO276">
            <v>0</v>
          </cell>
          <cell r="BP276" t="str">
            <v>O</v>
          </cell>
        </row>
        <row r="277">
          <cell r="A277">
            <v>263</v>
          </cell>
          <cell r="B277">
            <v>161</v>
          </cell>
          <cell r="C277">
            <v>62</v>
          </cell>
          <cell r="D277">
            <v>261</v>
          </cell>
          <cell r="E277" t="str">
            <v>EP430</v>
          </cell>
          <cell r="F277" t="str">
            <v>NJ-5G</v>
          </cell>
          <cell r="G277">
            <v>0</v>
          </cell>
          <cell r="H277" t="str">
            <v>8612</v>
          </cell>
          <cell r="I277" t="str">
            <v>01</v>
          </cell>
          <cell r="J277" t="str">
            <v>86120-16660</v>
          </cell>
          <cell r="K277" t="str">
            <v>RECEIVER ASSY RADIO-2SP</v>
          </cell>
          <cell r="L277">
            <v>0</v>
          </cell>
          <cell r="M277" t="str">
            <v>1</v>
          </cell>
          <cell r="N277" t="str">
            <v>8</v>
          </cell>
          <cell r="O277" t="str">
            <v>8</v>
          </cell>
          <cell r="P277" t="str">
            <v>8</v>
          </cell>
          <cell r="Q277" t="str">
            <v>1</v>
          </cell>
          <cell r="R277">
            <v>5400</v>
          </cell>
          <cell r="S277" t="str">
            <v>AUTOMATE</v>
          </cell>
          <cell r="T277" t="str">
            <v>AUTOMATE</v>
          </cell>
          <cell r="U277">
            <v>0</v>
          </cell>
          <cell r="V277">
            <v>0</v>
          </cell>
          <cell r="W277">
            <v>0</v>
          </cell>
          <cell r="X277">
            <v>0</v>
          </cell>
          <cell r="Y277">
            <v>0</v>
          </cell>
          <cell r="Z277">
            <v>0</v>
          </cell>
          <cell r="AA277" t="str">
            <v>C/O</v>
          </cell>
          <cell r="AB277">
            <v>0</v>
          </cell>
          <cell r="AC277" t="str">
            <v>840H PRICE</v>
          </cell>
          <cell r="AD277">
            <v>0</v>
          </cell>
          <cell r="AE277">
            <v>0</v>
          </cell>
          <cell r="AF277">
            <v>0</v>
          </cell>
          <cell r="AG277">
            <v>0</v>
          </cell>
          <cell r="AH277">
            <v>0</v>
          </cell>
          <cell r="AI277">
            <v>1.1661900000000001</v>
          </cell>
          <cell r="AJ277" t="str">
            <v>P2-2</v>
          </cell>
          <cell r="AK277" t="str">
            <v>86120-16660</v>
          </cell>
          <cell r="AL277" t="str">
            <v>7848.34</v>
          </cell>
          <cell r="AM277" t="str">
            <v>0</v>
          </cell>
          <cell r="AN277">
            <v>15382.7464</v>
          </cell>
          <cell r="AO277">
            <v>0.75045108791101567</v>
          </cell>
          <cell r="AP277" t="str">
            <v>&lt;&lt;&lt;</v>
          </cell>
          <cell r="AQ277" t="str">
            <v>&lt;&lt;&lt;</v>
          </cell>
          <cell r="AR277" t="str">
            <v>&lt;&lt;&lt;</v>
          </cell>
          <cell r="AS277" t="str">
            <v>&lt;&lt;&lt;</v>
          </cell>
          <cell r="AT277" t="str">
            <v>&lt;&lt;&lt;</v>
          </cell>
          <cell r="AU277" t="str">
            <v>&lt;&lt;&lt;</v>
          </cell>
          <cell r="AV277" t="str">
            <v>&lt;&lt;&lt;</v>
          </cell>
          <cell r="AW277" t="str">
            <v>&lt;&lt;&lt;</v>
          </cell>
          <cell r="AX277" t="str">
            <v>&lt;&lt;&lt;</v>
          </cell>
          <cell r="AY277" t="str">
            <v>&lt;&lt;&lt;</v>
          </cell>
          <cell r="AZ277" t="str">
            <v>&lt;&lt;&lt;</v>
          </cell>
          <cell r="BA277" t="str">
            <v>O</v>
          </cell>
          <cell r="BB277" t="str">
            <v>O</v>
          </cell>
          <cell r="BC277" t="str">
            <v>AUTOMATE</v>
          </cell>
          <cell r="BD277" t="str">
            <v>AUTOMATE</v>
          </cell>
          <cell r="BE277">
            <v>0</v>
          </cell>
          <cell r="BF277">
            <v>0</v>
          </cell>
          <cell r="BG277" t="str">
            <v>O</v>
          </cell>
          <cell r="BH277" t="str">
            <v>O</v>
          </cell>
          <cell r="BI277" t="str">
            <v>AUTOMATE</v>
          </cell>
          <cell r="BJ277" t="str">
            <v>=</v>
          </cell>
          <cell r="BK277">
            <v>0</v>
          </cell>
          <cell r="BL277">
            <v>0</v>
          </cell>
          <cell r="BM277">
            <v>0</v>
          </cell>
          <cell r="BN277" t="str">
            <v>O</v>
          </cell>
          <cell r="BO277">
            <v>0</v>
          </cell>
          <cell r="BP277" t="str">
            <v>O</v>
          </cell>
        </row>
        <row r="278">
          <cell r="A278">
            <v>264</v>
          </cell>
          <cell r="B278">
            <v>154</v>
          </cell>
          <cell r="C278">
            <v>35</v>
          </cell>
          <cell r="D278">
            <v>262</v>
          </cell>
          <cell r="E278" t="str">
            <v>EP430</v>
          </cell>
          <cell r="F278" t="str">
            <v>NJ-5G</v>
          </cell>
          <cell r="G278">
            <v>0</v>
          </cell>
          <cell r="H278" t="str">
            <v>8612</v>
          </cell>
          <cell r="I278" t="str">
            <v>01</v>
          </cell>
          <cell r="J278" t="str">
            <v>86120-2B610</v>
          </cell>
          <cell r="K278" t="str">
            <v>RECEIVER ASSY RADIO-4SP</v>
          </cell>
          <cell r="L278">
            <v>0</v>
          </cell>
          <cell r="M278" t="str">
            <v>1</v>
          </cell>
          <cell r="N278" t="str">
            <v>1</v>
          </cell>
          <cell r="O278" t="str">
            <v>1</v>
          </cell>
          <cell r="P278" t="str">
            <v>1</v>
          </cell>
          <cell r="Q278" t="str">
            <v>1</v>
          </cell>
          <cell r="R278">
            <v>3000</v>
          </cell>
          <cell r="S278" t="str">
            <v>AUTOMATE</v>
          </cell>
          <cell r="T278" t="str">
            <v>AUTOMATE</v>
          </cell>
          <cell r="U278">
            <v>0</v>
          </cell>
          <cell r="V278" t="str">
            <v>FEROZ</v>
          </cell>
          <cell r="W278">
            <v>0</v>
          </cell>
          <cell r="X278" t="str">
            <v>ALI BROS</v>
          </cell>
          <cell r="Y278">
            <v>0</v>
          </cell>
          <cell r="Z278">
            <v>0</v>
          </cell>
          <cell r="AA278">
            <v>0</v>
          </cell>
          <cell r="AB278">
            <v>0</v>
          </cell>
          <cell r="AC278">
            <v>0</v>
          </cell>
          <cell r="AD278">
            <v>0</v>
          </cell>
          <cell r="AE278">
            <v>0</v>
          </cell>
          <cell r="AF278">
            <v>0</v>
          </cell>
          <cell r="AG278">
            <v>0</v>
          </cell>
          <cell r="AH278">
            <v>0</v>
          </cell>
          <cell r="AI278">
            <v>1.1661900000000001</v>
          </cell>
          <cell r="AJ278" t="str">
            <v>P1</v>
          </cell>
          <cell r="AK278" t="str">
            <v>86120-2B610</v>
          </cell>
          <cell r="AL278" t="str">
            <v>7848.34</v>
          </cell>
          <cell r="AM278" t="str">
            <v>0</v>
          </cell>
          <cell r="AN278">
            <v>15382.7464</v>
          </cell>
          <cell r="AO278" t="e">
            <v>#DIV/0!</v>
          </cell>
          <cell r="AP278" t="str">
            <v>&lt;&lt;&lt;</v>
          </cell>
          <cell r="AQ278" t="str">
            <v>&lt;&lt;&lt;</v>
          </cell>
          <cell r="AR278" t="str">
            <v>&lt;&lt;&lt;</v>
          </cell>
          <cell r="AS278" t="str">
            <v>&lt;&lt;&lt;</v>
          </cell>
          <cell r="AT278" t="str">
            <v>&lt;&lt;&lt;</v>
          </cell>
          <cell r="AU278" t="str">
            <v>&lt;&lt;&lt;</v>
          </cell>
          <cell r="AV278" t="str">
            <v>&lt;&lt;&lt;</v>
          </cell>
          <cell r="AW278" t="str">
            <v>&lt;&lt;&lt;</v>
          </cell>
          <cell r="AX278" t="str">
            <v>24.07</v>
          </cell>
          <cell r="AY278" t="str">
            <v>150000</v>
          </cell>
          <cell r="AZ278">
            <v>50.677199999999999</v>
          </cell>
          <cell r="BA278" t="str">
            <v>O</v>
          </cell>
          <cell r="BB278" t="str">
            <v>O</v>
          </cell>
          <cell r="BC278" t="str">
            <v>AUTOMATE</v>
          </cell>
          <cell r="BD278" t="str">
            <v>=</v>
          </cell>
          <cell r="BE278">
            <v>0</v>
          </cell>
          <cell r="BF278">
            <v>0</v>
          </cell>
          <cell r="BG278" t="str">
            <v>O</v>
          </cell>
          <cell r="BH278" t="str">
            <v>O</v>
          </cell>
          <cell r="BI278" t="str">
            <v>AUTOMATE</v>
          </cell>
          <cell r="BJ278" t="str">
            <v>=</v>
          </cell>
          <cell r="BK278">
            <v>0</v>
          </cell>
          <cell r="BL278">
            <v>0</v>
          </cell>
          <cell r="BM278">
            <v>0</v>
          </cell>
          <cell r="BN278" t="str">
            <v>O</v>
          </cell>
          <cell r="BO278">
            <v>0</v>
          </cell>
          <cell r="BP278" t="str">
            <v>O</v>
          </cell>
        </row>
        <row r="279">
          <cell r="A279">
            <v>265</v>
          </cell>
          <cell r="B279">
            <v>14</v>
          </cell>
          <cell r="C279">
            <v>41</v>
          </cell>
          <cell r="D279">
            <v>263</v>
          </cell>
          <cell r="E279" t="str">
            <v>EP430</v>
          </cell>
          <cell r="F279" t="str">
            <v>NJ-5G</v>
          </cell>
          <cell r="G279">
            <v>0</v>
          </cell>
          <cell r="H279" t="str">
            <v>8612</v>
          </cell>
          <cell r="I279" t="str">
            <v>01</v>
          </cell>
          <cell r="J279" t="str">
            <v>90153-50010</v>
          </cell>
          <cell r="K279" t="str">
            <v>SCREW CROSSRECESS HEXAGON</v>
          </cell>
          <cell r="L279">
            <v>0</v>
          </cell>
          <cell r="M279" t="str">
            <v>8</v>
          </cell>
          <cell r="N279" t="str">
            <v>8</v>
          </cell>
          <cell r="O279" t="str">
            <v>8</v>
          </cell>
          <cell r="P279" t="str">
            <v>8</v>
          </cell>
          <cell r="Q279" t="str">
            <v>8</v>
          </cell>
          <cell r="R279">
            <v>67200</v>
          </cell>
          <cell r="S279" t="str">
            <v>AUTOMATE</v>
          </cell>
          <cell r="T279" t="str">
            <v>AUTOMATE</v>
          </cell>
          <cell r="U279">
            <v>0</v>
          </cell>
          <cell r="V279" t="str">
            <v>FEROZ</v>
          </cell>
          <cell r="W279">
            <v>0</v>
          </cell>
          <cell r="X279" t="str">
            <v>ALI BROS</v>
          </cell>
          <cell r="Y279">
            <v>0</v>
          </cell>
          <cell r="Z279">
            <v>0</v>
          </cell>
          <cell r="AA279" t="str">
            <v>C/O</v>
          </cell>
          <cell r="AB279">
            <v>0</v>
          </cell>
          <cell r="AC279" t="str">
            <v>840H PRICE</v>
          </cell>
          <cell r="AD279">
            <v>0</v>
          </cell>
          <cell r="AE279">
            <v>0</v>
          </cell>
          <cell r="AF279">
            <v>0</v>
          </cell>
          <cell r="AG279">
            <v>0</v>
          </cell>
          <cell r="AH279">
            <v>0</v>
          </cell>
          <cell r="AI279">
            <v>1.8500000000000001E-3</v>
          </cell>
          <cell r="AJ279" t="str">
            <v>P1</v>
          </cell>
          <cell r="AK279" t="str">
            <v>90153-50010</v>
          </cell>
          <cell r="AL279" t="str">
            <v>0</v>
          </cell>
          <cell r="AM279" t="str">
            <v>0</v>
          </cell>
          <cell r="AN279">
            <v>0</v>
          </cell>
          <cell r="AO279">
            <v>0</v>
          </cell>
          <cell r="AP279" t="str">
            <v>&lt;&lt;&lt;</v>
          </cell>
          <cell r="AQ279" t="str">
            <v>&lt;&lt;&lt;</v>
          </cell>
          <cell r="AR279" t="str">
            <v>&lt;&lt;&lt;</v>
          </cell>
          <cell r="AS279" t="str">
            <v>&lt;&lt;&lt;</v>
          </cell>
          <cell r="AT279" t="str">
            <v>&lt;&lt;&lt;</v>
          </cell>
          <cell r="AU279" t="str">
            <v>&lt;&lt;&lt;</v>
          </cell>
          <cell r="AV279" t="str">
            <v>&lt;&lt;&lt;</v>
          </cell>
          <cell r="AW279" t="str">
            <v>&lt;&lt;&lt;</v>
          </cell>
          <cell r="AX279" t="str">
            <v>24.07</v>
          </cell>
          <cell r="AY279" t="str">
            <v>150000</v>
          </cell>
          <cell r="AZ279">
            <v>50.677199999999999</v>
          </cell>
          <cell r="BA279" t="str">
            <v>O</v>
          </cell>
          <cell r="BB279" t="str">
            <v>O</v>
          </cell>
          <cell r="BC279" t="str">
            <v>AUTOMATE</v>
          </cell>
          <cell r="BD279" t="str">
            <v>=</v>
          </cell>
          <cell r="BE279">
            <v>0</v>
          </cell>
          <cell r="BF279">
            <v>0</v>
          </cell>
          <cell r="BG279" t="str">
            <v>O</v>
          </cell>
          <cell r="BH279" t="str">
            <v>O</v>
          </cell>
          <cell r="BI279" t="str">
            <v>AUTOMATE</v>
          </cell>
          <cell r="BJ279" t="str">
            <v>=</v>
          </cell>
          <cell r="BK279">
            <v>0</v>
          </cell>
          <cell r="BL279">
            <v>0</v>
          </cell>
          <cell r="BM279">
            <v>0</v>
          </cell>
          <cell r="BN279" t="str">
            <v>O</v>
          </cell>
          <cell r="BO279">
            <v>0</v>
          </cell>
          <cell r="BP279" t="str">
            <v>O</v>
          </cell>
        </row>
        <row r="280">
          <cell r="A280">
            <v>266</v>
          </cell>
          <cell r="B280">
            <v>157</v>
          </cell>
          <cell r="C280">
            <v>38</v>
          </cell>
          <cell r="D280">
            <v>264</v>
          </cell>
          <cell r="E280" t="str">
            <v>EP430</v>
          </cell>
          <cell r="F280" t="str">
            <v>NJ-5G</v>
          </cell>
          <cell r="G280">
            <v>0</v>
          </cell>
          <cell r="H280" t="str">
            <v>8612</v>
          </cell>
          <cell r="I280" t="str">
            <v>02</v>
          </cell>
          <cell r="J280" t="str">
            <v>86211-12370</v>
          </cell>
          <cell r="K280" t="str">
            <v>BKT RADIO RECEIVER A</v>
          </cell>
          <cell r="L280">
            <v>0</v>
          </cell>
          <cell r="M280" t="str">
            <v>1</v>
          </cell>
          <cell r="N280" t="str">
            <v>1</v>
          </cell>
          <cell r="O280">
            <v>1</v>
          </cell>
          <cell r="P280">
            <v>1</v>
          </cell>
          <cell r="Q280" t="str">
            <v>1</v>
          </cell>
          <cell r="R280">
            <v>8400</v>
          </cell>
          <cell r="S280" t="str">
            <v>AUTOMATE</v>
          </cell>
          <cell r="T280" t="str">
            <v>AUTOMATE</v>
          </cell>
          <cell r="U280">
            <v>0</v>
          </cell>
          <cell r="V280" t="str">
            <v>FEROZ</v>
          </cell>
          <cell r="W280">
            <v>0</v>
          </cell>
          <cell r="X280" t="str">
            <v>ALI BROS</v>
          </cell>
          <cell r="Y280">
            <v>0</v>
          </cell>
          <cell r="Z280">
            <v>0</v>
          </cell>
          <cell r="AA280">
            <v>0</v>
          </cell>
          <cell r="AB280">
            <v>0</v>
          </cell>
          <cell r="AC280" t="str">
            <v>VENDOR REGRETTED</v>
          </cell>
          <cell r="AD280">
            <v>0</v>
          </cell>
          <cell r="AE280">
            <v>0</v>
          </cell>
          <cell r="AF280">
            <v>0</v>
          </cell>
          <cell r="AG280">
            <v>0</v>
          </cell>
          <cell r="AH280">
            <v>0</v>
          </cell>
          <cell r="AI280">
            <v>1.7729999999999999E-2</v>
          </cell>
          <cell r="AJ280" t="str">
            <v>P1</v>
          </cell>
          <cell r="AK280" t="str">
            <v>86211-12370</v>
          </cell>
          <cell r="AL280" t="str">
            <v>0</v>
          </cell>
          <cell r="AM280" t="str">
            <v>0</v>
          </cell>
          <cell r="AN280">
            <v>0</v>
          </cell>
          <cell r="AO280">
            <v>0</v>
          </cell>
          <cell r="AP280" t="str">
            <v>21.81</v>
          </cell>
          <cell r="AQ280" t="str">
            <v>250000</v>
          </cell>
          <cell r="AR280">
            <v>48.580933333333334</v>
          </cell>
          <cell r="AS280">
            <v>1.3494703703703703</v>
          </cell>
          <cell r="AT280" t="str">
            <v>24.07</v>
          </cell>
          <cell r="AU280" t="str">
            <v>150000</v>
          </cell>
          <cell r="AV280">
            <v>50.677199999999999</v>
          </cell>
          <cell r="AW280">
            <v>1.4077</v>
          </cell>
          <cell r="AX280" t="str">
            <v>&lt;&lt;&lt;</v>
          </cell>
          <cell r="AY280" t="str">
            <v>&lt;&lt;&lt;</v>
          </cell>
          <cell r="AZ280" t="str">
            <v>&lt;&lt;&lt;</v>
          </cell>
          <cell r="BA280" t="str">
            <v>O</v>
          </cell>
          <cell r="BB280" t="str">
            <v>O</v>
          </cell>
          <cell r="BC280" t="str">
            <v>AUTOMATE</v>
          </cell>
          <cell r="BD280" t="str">
            <v>=</v>
          </cell>
          <cell r="BE280">
            <v>0</v>
          </cell>
          <cell r="BF280">
            <v>0</v>
          </cell>
          <cell r="BG280" t="str">
            <v>P</v>
          </cell>
          <cell r="BH280" t="str">
            <v>P</v>
          </cell>
          <cell r="BI280" t="str">
            <v>AUTOMATE</v>
          </cell>
          <cell r="BJ280" t="str">
            <v>=</v>
          </cell>
          <cell r="BK280" t="str">
            <v>HILUX FAN SHROUD = RS 427 &amp; 840H RESRVE TANK PRICE = 100.53. TMC TO INFORM CIM</v>
          </cell>
          <cell r="BL280">
            <v>0</v>
          </cell>
          <cell r="BM280">
            <v>0</v>
          </cell>
          <cell r="BN280" t="str">
            <v>P</v>
          </cell>
          <cell r="BO280">
            <v>0</v>
          </cell>
          <cell r="BP280" t="str">
            <v>P</v>
          </cell>
        </row>
        <row r="281">
          <cell r="A281">
            <v>267</v>
          </cell>
          <cell r="B281">
            <v>158</v>
          </cell>
          <cell r="C281">
            <v>39</v>
          </cell>
          <cell r="D281">
            <v>265</v>
          </cell>
          <cell r="E281" t="str">
            <v>EP430</v>
          </cell>
          <cell r="F281" t="str">
            <v>NJ-5G</v>
          </cell>
          <cell r="G281">
            <v>0</v>
          </cell>
          <cell r="H281" t="str">
            <v>8612</v>
          </cell>
          <cell r="I281" t="str">
            <v>02</v>
          </cell>
          <cell r="J281" t="str">
            <v>86212-12350</v>
          </cell>
          <cell r="K281" t="str">
            <v>BKT RADIO RECEIVER B</v>
          </cell>
          <cell r="L281">
            <v>0</v>
          </cell>
          <cell r="M281" t="str">
            <v>1</v>
          </cell>
          <cell r="N281" t="str">
            <v>1</v>
          </cell>
          <cell r="O281">
            <v>1</v>
          </cell>
          <cell r="P281">
            <v>1</v>
          </cell>
          <cell r="Q281" t="str">
            <v>1</v>
          </cell>
          <cell r="R281">
            <v>8400</v>
          </cell>
          <cell r="S281" t="str">
            <v>AUTOMATE</v>
          </cell>
          <cell r="T281" t="str">
            <v>AUTOMATE</v>
          </cell>
          <cell r="U281">
            <v>0</v>
          </cell>
          <cell r="V281" t="str">
            <v>FEROZ</v>
          </cell>
          <cell r="W281">
            <v>0</v>
          </cell>
          <cell r="X281" t="str">
            <v>ALI BROS</v>
          </cell>
          <cell r="Y281">
            <v>0</v>
          </cell>
          <cell r="Z281">
            <v>0</v>
          </cell>
          <cell r="AA281">
            <v>0</v>
          </cell>
          <cell r="AB281">
            <v>0</v>
          </cell>
          <cell r="AC281" t="str">
            <v>840H PRICE</v>
          </cell>
          <cell r="AD281">
            <v>0</v>
          </cell>
          <cell r="AE281">
            <v>0</v>
          </cell>
          <cell r="AF281">
            <v>0</v>
          </cell>
          <cell r="AG281">
            <v>0</v>
          </cell>
          <cell r="AH281">
            <v>0</v>
          </cell>
          <cell r="AI281">
            <v>2.0789999999999999E-2</v>
          </cell>
          <cell r="AJ281" t="str">
            <v>P1</v>
          </cell>
          <cell r="AK281" t="str">
            <v>86212-12350</v>
          </cell>
          <cell r="AL281" t="str">
            <v>0</v>
          </cell>
          <cell r="AM281" t="str">
            <v>0</v>
          </cell>
          <cell r="AN281">
            <v>0</v>
          </cell>
          <cell r="AO281">
            <v>0</v>
          </cell>
          <cell r="AP281" t="str">
            <v>21.81</v>
          </cell>
          <cell r="AQ281" t="str">
            <v>250000</v>
          </cell>
          <cell r="AR281">
            <v>48.580933333333334</v>
          </cell>
          <cell r="AS281">
            <v>1.3494703703703703</v>
          </cell>
          <cell r="AT281" t="str">
            <v>24.07</v>
          </cell>
          <cell r="AU281" t="str">
            <v>150000</v>
          </cell>
          <cell r="AV281">
            <v>50.677199999999999</v>
          </cell>
          <cell r="AW281">
            <v>1.4077</v>
          </cell>
          <cell r="AX281" t="str">
            <v>&lt;&lt;&lt;</v>
          </cell>
          <cell r="AY281" t="str">
            <v>&lt;&lt;&lt;</v>
          </cell>
          <cell r="AZ281" t="str">
            <v>&lt;&lt;&lt;</v>
          </cell>
          <cell r="BA281" t="str">
            <v>O</v>
          </cell>
          <cell r="BB281" t="str">
            <v>O</v>
          </cell>
          <cell r="BC281" t="str">
            <v>AUTOMATE</v>
          </cell>
          <cell r="BD281" t="str">
            <v>=</v>
          </cell>
          <cell r="BE281">
            <v>0</v>
          </cell>
          <cell r="BF281">
            <v>0</v>
          </cell>
          <cell r="BG281" t="str">
            <v>O</v>
          </cell>
          <cell r="BH281" t="str">
            <v>O</v>
          </cell>
          <cell r="BI281" t="str">
            <v>AUTOMATE</v>
          </cell>
          <cell r="BJ281" t="str">
            <v>=</v>
          </cell>
          <cell r="BK281">
            <v>0</v>
          </cell>
          <cell r="BL281">
            <v>0</v>
          </cell>
          <cell r="BM281">
            <v>0</v>
          </cell>
          <cell r="BN281" t="str">
            <v>O</v>
          </cell>
          <cell r="BO281">
            <v>0</v>
          </cell>
          <cell r="BP281" t="str">
            <v>O</v>
          </cell>
        </row>
        <row r="282">
          <cell r="A282">
            <v>268</v>
          </cell>
          <cell r="B282">
            <v>165</v>
          </cell>
          <cell r="C282">
            <v>523</v>
          </cell>
          <cell r="D282">
            <v>266</v>
          </cell>
          <cell r="E282" t="str">
            <v>EP430</v>
          </cell>
          <cell r="F282" t="str">
            <v>NJ-5G</v>
          </cell>
          <cell r="G282">
            <v>0</v>
          </cell>
          <cell r="H282" t="str">
            <v>8612</v>
          </cell>
          <cell r="I282" t="str">
            <v>04</v>
          </cell>
          <cell r="J282" t="str">
            <v>90980-07345</v>
          </cell>
          <cell r="K282" t="str">
            <v>CABLE BAND</v>
          </cell>
          <cell r="L282">
            <v>0</v>
          </cell>
          <cell r="M282">
            <v>1</v>
          </cell>
          <cell r="N282" t="str">
            <v>1</v>
          </cell>
          <cell r="O282">
            <v>1</v>
          </cell>
          <cell r="P282">
            <v>1</v>
          </cell>
          <cell r="Q282" t="str">
            <v>1</v>
          </cell>
          <cell r="R282">
            <v>8400</v>
          </cell>
          <cell r="S282" t="str">
            <v>&lt;NEW&gt;</v>
          </cell>
          <cell r="T282" t="str">
            <v>SKYWAYS</v>
          </cell>
          <cell r="U282">
            <v>0</v>
          </cell>
          <cell r="V282">
            <v>0</v>
          </cell>
          <cell r="W282">
            <v>0</v>
          </cell>
          <cell r="X282">
            <v>0</v>
          </cell>
          <cell r="Y282">
            <v>0</v>
          </cell>
          <cell r="Z282">
            <v>0</v>
          </cell>
          <cell r="AA282">
            <v>0</v>
          </cell>
          <cell r="AB282">
            <v>0</v>
          </cell>
          <cell r="AC282" t="str">
            <v>VENDOR REGRETTED</v>
          </cell>
          <cell r="AD282">
            <v>0</v>
          </cell>
          <cell r="AE282">
            <v>0</v>
          </cell>
          <cell r="AF282">
            <v>0</v>
          </cell>
          <cell r="AG282">
            <v>0</v>
          </cell>
          <cell r="AH282">
            <v>0</v>
          </cell>
          <cell r="AI282">
            <v>6.7454583333333325E-3</v>
          </cell>
          <cell r="AJ282" t="str">
            <v>NEW</v>
          </cell>
          <cell r="AK282" t="str">
            <v>90980-07345</v>
          </cell>
          <cell r="AL282" t="str">
            <v>-</v>
          </cell>
          <cell r="AM282" t="str">
            <v>Regret</v>
          </cell>
          <cell r="AN282" t="str">
            <v>Regret</v>
          </cell>
          <cell r="AO282" t="str">
            <v>Regret</v>
          </cell>
          <cell r="AP282" t="str">
            <v>&lt;&lt;&lt;</v>
          </cell>
          <cell r="AQ282" t="str">
            <v>&lt;&lt;&lt;</v>
          </cell>
          <cell r="AR282" t="str">
            <v>&lt;&lt;&lt;</v>
          </cell>
          <cell r="AS282" t="str">
            <v>&lt;&lt;&lt;</v>
          </cell>
          <cell r="AT282" t="str">
            <v>&lt;&lt;&lt;</v>
          </cell>
          <cell r="AU282" t="str">
            <v>&lt;&lt;&lt;</v>
          </cell>
          <cell r="AV282" t="str">
            <v>&lt;&lt;&lt;</v>
          </cell>
          <cell r="AW282" t="str">
            <v>&lt;&lt;&lt;</v>
          </cell>
          <cell r="AX282" t="str">
            <v>&lt;&lt;&lt;</v>
          </cell>
          <cell r="AY282" t="str">
            <v>&lt;&lt;&lt;</v>
          </cell>
          <cell r="AZ282" t="str">
            <v>&lt;&lt;&lt;</v>
          </cell>
          <cell r="BA282" t="str">
            <v>P</v>
          </cell>
          <cell r="BB282" t="str">
            <v>P</v>
          </cell>
          <cell r="BC282" t="str">
            <v>[PENDING]</v>
          </cell>
          <cell r="BD282" t="str">
            <v>=</v>
          </cell>
          <cell r="BE282">
            <v>0</v>
          </cell>
          <cell r="BF282">
            <v>0</v>
          </cell>
          <cell r="BG282" t="str">
            <v>O</v>
          </cell>
          <cell r="BH282" t="str">
            <v>O</v>
          </cell>
          <cell r="BI282" t="str">
            <v>AUTOMATE</v>
          </cell>
          <cell r="BJ282" t="str">
            <v>=</v>
          </cell>
          <cell r="BK282">
            <v>0</v>
          </cell>
          <cell r="BL282">
            <v>0</v>
          </cell>
          <cell r="BM282">
            <v>0</v>
          </cell>
          <cell r="BN282" t="str">
            <v>O</v>
          </cell>
          <cell r="BO282">
            <v>0</v>
          </cell>
          <cell r="BP282" t="str">
            <v>O</v>
          </cell>
        </row>
        <row r="283">
          <cell r="A283">
            <v>269</v>
          </cell>
          <cell r="B283">
            <v>155</v>
          </cell>
          <cell r="C283">
            <v>36</v>
          </cell>
          <cell r="D283">
            <v>267</v>
          </cell>
          <cell r="E283" t="str">
            <v>EP430</v>
          </cell>
          <cell r="F283" t="str">
            <v>NJ-5G</v>
          </cell>
          <cell r="G283">
            <v>0</v>
          </cell>
          <cell r="H283" t="str">
            <v>8612</v>
          </cell>
          <cell r="I283" t="str">
            <v>05</v>
          </cell>
          <cell r="J283" t="str">
            <v>86160-1A080</v>
          </cell>
          <cell r="K283" t="str">
            <v>SPEAKER ASSY RADIO-FR</v>
          </cell>
          <cell r="L283">
            <v>0</v>
          </cell>
          <cell r="M283" t="str">
            <v>2</v>
          </cell>
          <cell r="N283" t="str">
            <v>2</v>
          </cell>
          <cell r="O283" t="str">
            <v>2</v>
          </cell>
          <cell r="P283" t="str">
            <v>2</v>
          </cell>
          <cell r="Q283" t="str">
            <v>2</v>
          </cell>
          <cell r="R283">
            <v>16800</v>
          </cell>
          <cell r="S283" t="str">
            <v>AUTOMATE</v>
          </cell>
          <cell r="T283" t="str">
            <v>AUTOMATE</v>
          </cell>
          <cell r="U283">
            <v>0</v>
          </cell>
          <cell r="V283">
            <v>0</v>
          </cell>
          <cell r="W283">
            <v>0</v>
          </cell>
          <cell r="X283">
            <v>0</v>
          </cell>
          <cell r="Y283">
            <v>0</v>
          </cell>
          <cell r="Z283">
            <v>0</v>
          </cell>
          <cell r="AA283">
            <v>0</v>
          </cell>
          <cell r="AB283">
            <v>0</v>
          </cell>
          <cell r="AC283" t="str">
            <v>840H PRICE</v>
          </cell>
          <cell r="AD283">
            <v>0</v>
          </cell>
          <cell r="AE283">
            <v>0</v>
          </cell>
          <cell r="AF283">
            <v>0</v>
          </cell>
          <cell r="AG283">
            <v>0</v>
          </cell>
          <cell r="AH283">
            <v>0</v>
          </cell>
          <cell r="AI283">
            <v>0.53003999999999996</v>
          </cell>
          <cell r="AJ283" t="str">
            <v>P1</v>
          </cell>
          <cell r="AK283" t="str">
            <v>86160-1A080</v>
          </cell>
          <cell r="AL283" t="str">
            <v>0</v>
          </cell>
          <cell r="AM283" t="str">
            <v>0</v>
          </cell>
          <cell r="AN283">
            <v>0</v>
          </cell>
          <cell r="AO283">
            <v>0</v>
          </cell>
          <cell r="AP283" t="str">
            <v>&lt;&lt;&lt;</v>
          </cell>
          <cell r="AQ283" t="str">
            <v>&lt;&lt;&lt;</v>
          </cell>
          <cell r="AR283" t="str">
            <v>&lt;&lt;&lt;</v>
          </cell>
          <cell r="AS283" t="str">
            <v>&lt;&lt;&lt;</v>
          </cell>
          <cell r="AT283" t="str">
            <v>&lt;&lt;&lt;</v>
          </cell>
          <cell r="AU283" t="str">
            <v>&lt;&lt;&lt;</v>
          </cell>
          <cell r="AV283" t="str">
            <v>&lt;&lt;&lt;</v>
          </cell>
          <cell r="AW283" t="str">
            <v>&lt;&lt;&lt;</v>
          </cell>
          <cell r="AX283" t="str">
            <v>&lt;&lt;&lt;</v>
          </cell>
          <cell r="AY283" t="str">
            <v>&lt;&lt;&lt;</v>
          </cell>
          <cell r="AZ283" t="str">
            <v>&lt;&lt;&lt;</v>
          </cell>
          <cell r="BA283" t="str">
            <v>O</v>
          </cell>
          <cell r="BB283" t="str">
            <v>O</v>
          </cell>
          <cell r="BC283" t="str">
            <v>AUTOMATE</v>
          </cell>
          <cell r="BD283" t="str">
            <v>=</v>
          </cell>
          <cell r="BE283">
            <v>0</v>
          </cell>
          <cell r="BF283">
            <v>0</v>
          </cell>
          <cell r="BG283" t="str">
            <v>O</v>
          </cell>
          <cell r="BH283" t="str">
            <v>O</v>
          </cell>
          <cell r="BI283" t="str">
            <v>AUTOMATE</v>
          </cell>
          <cell r="BJ283" t="str">
            <v>=</v>
          </cell>
          <cell r="BK283">
            <v>0</v>
          </cell>
          <cell r="BL283">
            <v>0</v>
          </cell>
          <cell r="BM283">
            <v>0</v>
          </cell>
          <cell r="BN283" t="str">
            <v>O</v>
          </cell>
          <cell r="BO283">
            <v>0</v>
          </cell>
          <cell r="BP283" t="str">
            <v>O</v>
          </cell>
        </row>
        <row r="284">
          <cell r="A284">
            <v>270</v>
          </cell>
          <cell r="B284">
            <v>156</v>
          </cell>
          <cell r="C284">
            <v>37</v>
          </cell>
          <cell r="D284">
            <v>268</v>
          </cell>
          <cell r="E284" t="str">
            <v>EP430</v>
          </cell>
          <cell r="F284" t="str">
            <v>NJ-5G</v>
          </cell>
          <cell r="G284">
            <v>0</v>
          </cell>
          <cell r="H284" t="str">
            <v>8612</v>
          </cell>
          <cell r="I284" t="str">
            <v>06</v>
          </cell>
          <cell r="J284" t="str">
            <v>86160-1A120</v>
          </cell>
          <cell r="K284" t="str">
            <v>SPEAKER ASSY RADIO-RR</v>
          </cell>
          <cell r="L284">
            <v>0</v>
          </cell>
          <cell r="M284">
            <v>0</v>
          </cell>
          <cell r="N284" t="str">
            <v>2</v>
          </cell>
          <cell r="O284" t="str">
            <v>2</v>
          </cell>
          <cell r="P284" t="str">
            <v>2</v>
          </cell>
          <cell r="Q284">
            <v>0</v>
          </cell>
          <cell r="R284">
            <v>6000</v>
          </cell>
          <cell r="S284" t="str">
            <v>AUTOMATE</v>
          </cell>
          <cell r="T284" t="str">
            <v>AUTOMATE</v>
          </cell>
          <cell r="U284">
            <v>0</v>
          </cell>
          <cell r="V284" t="str">
            <v>SHAHEEN</v>
          </cell>
          <cell r="W284">
            <v>0</v>
          </cell>
          <cell r="X284">
            <v>0</v>
          </cell>
          <cell r="Y284">
            <v>0</v>
          </cell>
          <cell r="Z284">
            <v>0</v>
          </cell>
          <cell r="AA284" t="str">
            <v>K 部品</v>
          </cell>
          <cell r="AB284">
            <v>0</v>
          </cell>
          <cell r="AC284" t="str">
            <v>840H PRICE</v>
          </cell>
          <cell r="AD284">
            <v>0</v>
          </cell>
          <cell r="AE284">
            <v>0</v>
          </cell>
          <cell r="AF284">
            <v>0</v>
          </cell>
          <cell r="AG284">
            <v>0</v>
          </cell>
          <cell r="AH284">
            <v>0</v>
          </cell>
          <cell r="AI284">
            <v>0.53003999999999996</v>
          </cell>
          <cell r="AJ284" t="str">
            <v>P1</v>
          </cell>
          <cell r="AK284" t="str">
            <v>86160-1A120</v>
          </cell>
          <cell r="AL284" t="str">
            <v>0</v>
          </cell>
          <cell r="AM284" t="str">
            <v>0</v>
          </cell>
          <cell r="AN284">
            <v>0</v>
          </cell>
          <cell r="AO284" t="e">
            <v>#VALUE!</v>
          </cell>
          <cell r="AP284" t="str">
            <v>&lt;&lt;&lt;</v>
          </cell>
          <cell r="AQ284" t="str">
            <v>&lt;&lt;&lt;</v>
          </cell>
          <cell r="AR284" t="str">
            <v>&lt;&lt;&lt;</v>
          </cell>
          <cell r="AS284" t="str">
            <v>&lt;&lt;&lt;</v>
          </cell>
          <cell r="AT284" t="str">
            <v>&lt;&lt;&lt;</v>
          </cell>
          <cell r="AU284" t="str">
            <v>&lt;&lt;&lt;</v>
          </cell>
          <cell r="AV284" t="str">
            <v>&lt;&lt;&lt;</v>
          </cell>
          <cell r="AW284" t="str">
            <v>&lt;&lt;&lt;</v>
          </cell>
          <cell r="AX284" t="str">
            <v>&lt;&lt;&lt;</v>
          </cell>
          <cell r="AY284" t="str">
            <v>&lt;&lt;&lt;</v>
          </cell>
          <cell r="AZ284" t="str">
            <v>&lt;&lt;&lt;</v>
          </cell>
          <cell r="BA284" t="str">
            <v>O</v>
          </cell>
          <cell r="BB284" t="str">
            <v>O</v>
          </cell>
          <cell r="BC284" t="str">
            <v>AUTOMATE</v>
          </cell>
          <cell r="BD284" t="str">
            <v>=</v>
          </cell>
          <cell r="BE284">
            <v>0</v>
          </cell>
          <cell r="BF284">
            <v>0</v>
          </cell>
          <cell r="BG284" t="str">
            <v>K</v>
          </cell>
          <cell r="BH284" t="str">
            <v>-</v>
          </cell>
          <cell r="BI284" t="str">
            <v>[K]</v>
          </cell>
          <cell r="BJ284" t="str">
            <v>LOCALIZATION OF K PARTS DEPEND ON IN HOUSE ENGINE ASSY.</v>
          </cell>
          <cell r="BK284">
            <v>0</v>
          </cell>
          <cell r="BL284">
            <v>0</v>
          </cell>
          <cell r="BM284">
            <v>0</v>
          </cell>
          <cell r="BN284" t="str">
            <v>-</v>
          </cell>
          <cell r="BO284">
            <v>0</v>
          </cell>
          <cell r="BP284" t="str">
            <v>K</v>
          </cell>
        </row>
        <row r="285">
          <cell r="A285">
            <v>271</v>
          </cell>
          <cell r="B285">
            <v>159</v>
          </cell>
          <cell r="C285">
            <v>40</v>
          </cell>
          <cell r="D285">
            <v>269</v>
          </cell>
          <cell r="E285" t="str">
            <v>EP430</v>
          </cell>
          <cell r="F285" t="str">
            <v>NJ-5G</v>
          </cell>
          <cell r="G285">
            <v>0</v>
          </cell>
          <cell r="H285" t="str">
            <v>8630</v>
          </cell>
          <cell r="I285" t="str">
            <v>01</v>
          </cell>
          <cell r="J285" t="str">
            <v>86300-12720</v>
          </cell>
          <cell r="K285" t="str">
            <v>ANTENNA ASSY W/HOLDER</v>
          </cell>
          <cell r="L285" t="str">
            <v>*</v>
          </cell>
          <cell r="M285">
            <v>1</v>
          </cell>
          <cell r="N285" t="str">
            <v>1</v>
          </cell>
          <cell r="O285">
            <v>1</v>
          </cell>
          <cell r="P285">
            <v>1</v>
          </cell>
          <cell r="Q285" t="str">
            <v>1</v>
          </cell>
          <cell r="R285">
            <v>8400</v>
          </cell>
          <cell r="S285" t="str">
            <v>AUTOMATE</v>
          </cell>
          <cell r="T285" t="str">
            <v>AUTOMATE</v>
          </cell>
          <cell r="U285">
            <v>0</v>
          </cell>
          <cell r="V285" t="str">
            <v>SHAHEEN</v>
          </cell>
          <cell r="W285">
            <v>0</v>
          </cell>
          <cell r="X285">
            <v>0</v>
          </cell>
          <cell r="Y285">
            <v>0</v>
          </cell>
          <cell r="Z285">
            <v>0</v>
          </cell>
          <cell r="AA285">
            <v>0</v>
          </cell>
          <cell r="AB285">
            <v>0</v>
          </cell>
          <cell r="AC285" t="str">
            <v>840H PRICE</v>
          </cell>
          <cell r="AD285">
            <v>0</v>
          </cell>
          <cell r="AE285">
            <v>0</v>
          </cell>
          <cell r="AF285">
            <v>0</v>
          </cell>
          <cell r="AG285">
            <v>0</v>
          </cell>
          <cell r="AH285">
            <v>0</v>
          </cell>
          <cell r="AI285">
            <v>0.19608999999999999</v>
          </cell>
          <cell r="AJ285" t="str">
            <v>P1</v>
          </cell>
          <cell r="AK285" t="str">
            <v>86300-12720</v>
          </cell>
          <cell r="AL285" t="str">
            <v>0</v>
          </cell>
          <cell r="AM285" t="str">
            <v>0</v>
          </cell>
          <cell r="AN285">
            <v>0</v>
          </cell>
          <cell r="AO285">
            <v>0</v>
          </cell>
          <cell r="AP285" t="str">
            <v>&lt;&lt;&lt;</v>
          </cell>
          <cell r="AQ285" t="str">
            <v>&lt;&lt;&lt;</v>
          </cell>
          <cell r="AR285" t="str">
            <v>&lt;&lt;&lt;</v>
          </cell>
          <cell r="AS285" t="str">
            <v>&lt;&lt;&lt;</v>
          </cell>
          <cell r="AT285" t="str">
            <v>&lt;&lt;&lt;</v>
          </cell>
          <cell r="AU285" t="str">
            <v>&lt;&lt;&lt;</v>
          </cell>
          <cell r="AV285" t="str">
            <v>&lt;&lt;&lt;</v>
          </cell>
          <cell r="AW285" t="str">
            <v>&lt;&lt;&lt;</v>
          </cell>
          <cell r="AX285" t="str">
            <v>&lt;&lt;&lt;</v>
          </cell>
          <cell r="AY285" t="str">
            <v>&lt;&lt;&lt;</v>
          </cell>
          <cell r="AZ285" t="str">
            <v>&lt;&lt;&lt;</v>
          </cell>
          <cell r="BA285" t="str">
            <v>O</v>
          </cell>
          <cell r="BB285" t="str">
            <v>O</v>
          </cell>
          <cell r="BC285" t="str">
            <v>AUTOMATE</v>
          </cell>
          <cell r="BD285" t="str">
            <v>=</v>
          </cell>
          <cell r="BE285">
            <v>0</v>
          </cell>
          <cell r="BF285">
            <v>0</v>
          </cell>
          <cell r="BG285" t="str">
            <v>O</v>
          </cell>
          <cell r="BH285" t="str">
            <v>O</v>
          </cell>
          <cell r="BI285" t="str">
            <v>METALINE (SHAHEEN)</v>
          </cell>
          <cell r="BJ285" t="str">
            <v>SELECTED VENDOR METALINE BACK UP SHAHEEN</v>
          </cell>
          <cell r="BK285">
            <v>0</v>
          </cell>
          <cell r="BL285">
            <v>0</v>
          </cell>
          <cell r="BM285">
            <v>0</v>
          </cell>
          <cell r="BN285" t="str">
            <v>O</v>
          </cell>
          <cell r="BO285">
            <v>0</v>
          </cell>
          <cell r="BP285" t="str">
            <v>O</v>
          </cell>
        </row>
        <row r="286">
          <cell r="A286">
            <v>272</v>
          </cell>
          <cell r="B286">
            <v>188</v>
          </cell>
          <cell r="C286">
            <v>386</v>
          </cell>
          <cell r="D286">
            <v>270</v>
          </cell>
          <cell r="E286" t="str">
            <v>ET340</v>
          </cell>
          <cell r="F286" t="str">
            <v>LJ-EG</v>
          </cell>
          <cell r="G286">
            <v>0</v>
          </cell>
          <cell r="H286" t="str">
            <v>12Z6</v>
          </cell>
          <cell r="I286" t="str">
            <v>0F</v>
          </cell>
          <cell r="J286" t="str">
            <v>12281-15040</v>
          </cell>
          <cell r="K286" t="str">
            <v>HANGER,ENGINE No.2</v>
          </cell>
          <cell r="L286">
            <v>0</v>
          </cell>
          <cell r="M286">
            <v>1</v>
          </cell>
          <cell r="N286" t="str">
            <v>1</v>
          </cell>
          <cell r="O286">
            <v>1</v>
          </cell>
          <cell r="P286">
            <v>1</v>
          </cell>
          <cell r="Q286" t="str">
            <v>1</v>
          </cell>
          <cell r="R286">
            <v>2400</v>
          </cell>
          <cell r="S286" t="str">
            <v>DAWN</v>
          </cell>
          <cell r="T286" t="str">
            <v>DAWN</v>
          </cell>
          <cell r="U286">
            <v>0</v>
          </cell>
          <cell r="V286" t="str">
            <v>SHAHEEN</v>
          </cell>
          <cell r="W286">
            <v>0</v>
          </cell>
          <cell r="X286">
            <v>0</v>
          </cell>
          <cell r="Y286">
            <v>0</v>
          </cell>
          <cell r="Z286">
            <v>0</v>
          </cell>
          <cell r="AA286" t="str">
            <v>K 部品</v>
          </cell>
          <cell r="AB286">
            <v>0</v>
          </cell>
          <cell r="AC286" t="str">
            <v>840H PRICE</v>
          </cell>
          <cell r="AD286">
            <v>0</v>
          </cell>
          <cell r="AE286">
            <v>0</v>
          </cell>
          <cell r="AF286">
            <v>0</v>
          </cell>
          <cell r="AG286">
            <v>0</v>
          </cell>
          <cell r="AH286">
            <v>0</v>
          </cell>
          <cell r="AI286">
            <v>8.5299999999999994E-3</v>
          </cell>
          <cell r="AJ286" t="str">
            <v>NEW</v>
          </cell>
          <cell r="AK286" t="str">
            <v>12281-64081</v>
          </cell>
          <cell r="AL286" t="str">
            <v>20.11</v>
          </cell>
          <cell r="AM286" t="str">
            <v>49000</v>
          </cell>
          <cell r="AN286">
            <v>43.41726666666667</v>
          </cell>
          <cell r="AO286" t="e">
            <v>#DIV/0!</v>
          </cell>
          <cell r="AP286" t="str">
            <v>23.42</v>
          </cell>
          <cell r="AQ286" t="str">
            <v>45000</v>
          </cell>
          <cell r="AR286">
            <v>49.578200000000002</v>
          </cell>
          <cell r="AS286" t="e">
            <v>#DIV/0!</v>
          </cell>
          <cell r="AT286" t="str">
            <v>&lt;&lt;&lt;</v>
          </cell>
          <cell r="AU286" t="str">
            <v>&lt;&lt;&lt;</v>
          </cell>
          <cell r="AV286" t="str">
            <v>&lt;&lt;&lt;</v>
          </cell>
          <cell r="AW286" t="str">
            <v>&lt;&lt;&lt;</v>
          </cell>
          <cell r="AX286" t="str">
            <v>&lt;&lt;&lt;</v>
          </cell>
          <cell r="AY286" t="str">
            <v>&lt;&lt;&lt;</v>
          </cell>
          <cell r="AZ286" t="str">
            <v>&lt;&lt;&lt;</v>
          </cell>
          <cell r="BA286" t="str">
            <v>K</v>
          </cell>
          <cell r="BB286" t="str">
            <v>-</v>
          </cell>
          <cell r="BC286" t="str">
            <v>[K]</v>
          </cell>
          <cell r="BD286" t="str">
            <v>LOCALIZATION OF K PARTS DEPEND ON IN HOUSE ENGINE ASSY.</v>
          </cell>
          <cell r="BE286">
            <v>0</v>
          </cell>
          <cell r="BF286">
            <v>0</v>
          </cell>
          <cell r="BG286" t="str">
            <v>O</v>
          </cell>
          <cell r="BH286" t="str">
            <v>O</v>
          </cell>
          <cell r="BI286" t="str">
            <v>OMEGA</v>
          </cell>
          <cell r="BJ286" t="str">
            <v>CARRY OVER VENDOR OMEGA</v>
          </cell>
          <cell r="BK286">
            <v>0</v>
          </cell>
          <cell r="BL286">
            <v>0</v>
          </cell>
          <cell r="BM286">
            <v>0</v>
          </cell>
          <cell r="BN286" t="str">
            <v>O</v>
          </cell>
          <cell r="BO286">
            <v>0</v>
          </cell>
          <cell r="BP286" t="str">
            <v>O</v>
          </cell>
        </row>
        <row r="287">
          <cell r="A287">
            <v>273</v>
          </cell>
          <cell r="B287">
            <v>19</v>
          </cell>
          <cell r="C287">
            <v>4</v>
          </cell>
          <cell r="D287">
            <v>271</v>
          </cell>
          <cell r="E287" t="str">
            <v>KNBF1</v>
          </cell>
          <cell r="F287" t="str">
            <v>BJ-1G</v>
          </cell>
          <cell r="G287">
            <v>0</v>
          </cell>
          <cell r="H287" t="str">
            <v>0900</v>
          </cell>
          <cell r="I287" t="str">
            <v>01</v>
          </cell>
          <cell r="J287" t="str">
            <v>09111-20110</v>
          </cell>
          <cell r="K287" t="str">
            <v>JACK S/A PANTOGRAPH</v>
          </cell>
          <cell r="L287" t="str">
            <v>*</v>
          </cell>
          <cell r="M287">
            <v>1</v>
          </cell>
          <cell r="N287" t="str">
            <v>1</v>
          </cell>
          <cell r="O287">
            <v>1</v>
          </cell>
          <cell r="P287">
            <v>1</v>
          </cell>
          <cell r="Q287" t="str">
            <v>1</v>
          </cell>
          <cell r="R287">
            <v>8400</v>
          </cell>
          <cell r="S287" t="str">
            <v>METALINE</v>
          </cell>
          <cell r="T287" t="str">
            <v>METALINE</v>
          </cell>
          <cell r="U287">
            <v>0</v>
          </cell>
          <cell r="V287" t="str">
            <v>SHAHEEN</v>
          </cell>
          <cell r="W287">
            <v>0</v>
          </cell>
          <cell r="X287">
            <v>0</v>
          </cell>
          <cell r="Y287">
            <v>0</v>
          </cell>
          <cell r="Z287">
            <v>0</v>
          </cell>
          <cell r="AA287">
            <v>0</v>
          </cell>
          <cell r="AB287">
            <v>0</v>
          </cell>
          <cell r="AC287" t="str">
            <v>INCLUDED IN 09111</v>
          </cell>
          <cell r="AD287">
            <v>0</v>
          </cell>
          <cell r="AE287">
            <v>0</v>
          </cell>
          <cell r="AF287">
            <v>0</v>
          </cell>
          <cell r="AG287">
            <v>0</v>
          </cell>
          <cell r="AH287">
            <v>0</v>
          </cell>
          <cell r="AI287">
            <v>0.10706</v>
          </cell>
          <cell r="AJ287" t="str">
            <v>P1</v>
          </cell>
          <cell r="AK287" t="str">
            <v>09111-20110</v>
          </cell>
          <cell r="AL287" t="str">
            <v>344</v>
          </cell>
          <cell r="AM287" t="str">
            <v>0</v>
          </cell>
          <cell r="AN287">
            <v>674.24</v>
          </cell>
          <cell r="AO287">
            <v>1.7789973614775725</v>
          </cell>
          <cell r="AP287" t="str">
            <v>282.35</v>
          </cell>
          <cell r="AQ287" t="str">
            <v>323500</v>
          </cell>
          <cell r="AR287">
            <v>560.95433333333335</v>
          </cell>
          <cell r="AS287">
            <v>1.4800905892700089</v>
          </cell>
          <cell r="AT287" t="str">
            <v>&lt;&lt;&lt;</v>
          </cell>
          <cell r="AU287" t="str">
            <v>&lt;&lt;&lt;</v>
          </cell>
          <cell r="AV287" t="str">
            <v>&lt;&lt;&lt;</v>
          </cell>
          <cell r="AW287" t="str">
            <v>&lt;&lt;&lt;</v>
          </cell>
          <cell r="AX287" t="str">
            <v>&lt;&lt;&lt;</v>
          </cell>
          <cell r="AY287" t="str">
            <v>&lt;&lt;&lt;</v>
          </cell>
          <cell r="AZ287" t="str">
            <v>&lt;&lt;&lt;</v>
          </cell>
          <cell r="BA287" t="str">
            <v>O</v>
          </cell>
          <cell r="BB287" t="str">
            <v>O</v>
          </cell>
          <cell r="BC287" t="str">
            <v>METALINE (SHAHEEN)</v>
          </cell>
          <cell r="BD287" t="str">
            <v>SELECTED VENDOR METALINE BACK UP SHAHEEN</v>
          </cell>
          <cell r="BE287">
            <v>0</v>
          </cell>
          <cell r="BF287">
            <v>0</v>
          </cell>
          <cell r="BG287" t="str">
            <v>O</v>
          </cell>
          <cell r="BH287" t="str">
            <v>O</v>
          </cell>
          <cell r="BI287" t="str">
            <v>METALINE (SHAHEEN)</v>
          </cell>
          <cell r="BJ287" t="str">
            <v>SAME SOURCE WITH JACK ASSY</v>
          </cell>
          <cell r="BK287">
            <v>0</v>
          </cell>
          <cell r="BL287">
            <v>0</v>
          </cell>
          <cell r="BM287">
            <v>0</v>
          </cell>
          <cell r="BN287" t="str">
            <v>O</v>
          </cell>
          <cell r="BO287">
            <v>0</v>
          </cell>
          <cell r="BP287" t="str">
            <v>O</v>
          </cell>
        </row>
        <row r="288">
          <cell r="A288">
            <v>274</v>
          </cell>
          <cell r="B288">
            <v>18</v>
          </cell>
          <cell r="C288">
            <v>3</v>
          </cell>
          <cell r="D288">
            <v>272</v>
          </cell>
          <cell r="E288" t="str">
            <v>KNBF1</v>
          </cell>
          <cell r="F288" t="str">
            <v>BJ-1G</v>
          </cell>
          <cell r="G288">
            <v>0</v>
          </cell>
          <cell r="H288" t="str">
            <v>0900</v>
          </cell>
          <cell r="I288" t="str">
            <v>02</v>
          </cell>
          <cell r="J288" t="str">
            <v>09101-140N0</v>
          </cell>
          <cell r="K288" t="str">
            <v>TOOL SET STD L/JACK</v>
          </cell>
          <cell r="L288">
            <v>0</v>
          </cell>
          <cell r="M288">
            <v>1</v>
          </cell>
          <cell r="N288" t="str">
            <v>1</v>
          </cell>
          <cell r="O288">
            <v>1</v>
          </cell>
          <cell r="P288">
            <v>1</v>
          </cell>
          <cell r="Q288" t="str">
            <v>1</v>
          </cell>
          <cell r="R288">
            <v>8400</v>
          </cell>
          <cell r="S288" t="str">
            <v>OMEGA</v>
          </cell>
          <cell r="T288" t="str">
            <v>OMEGA</v>
          </cell>
          <cell r="U288">
            <v>0</v>
          </cell>
          <cell r="V288" t="str">
            <v>TECNO</v>
          </cell>
          <cell r="W288">
            <v>0</v>
          </cell>
          <cell r="X288">
            <v>0</v>
          </cell>
          <cell r="Y288">
            <v>0</v>
          </cell>
          <cell r="Z288">
            <v>0</v>
          </cell>
          <cell r="AA288">
            <v>0</v>
          </cell>
          <cell r="AB288">
            <v>0</v>
          </cell>
          <cell r="AC288" t="str">
            <v>840H PRICE</v>
          </cell>
          <cell r="AD288">
            <v>0</v>
          </cell>
          <cell r="AE288">
            <v>0</v>
          </cell>
          <cell r="AF288">
            <v>0</v>
          </cell>
          <cell r="AG288">
            <v>0</v>
          </cell>
          <cell r="AH288">
            <v>0</v>
          </cell>
          <cell r="AI288">
            <v>6.8890000000000007E-2</v>
          </cell>
          <cell r="AJ288" t="str">
            <v>P1</v>
          </cell>
          <cell r="AK288" t="str">
            <v>09101-140N0</v>
          </cell>
          <cell r="AL288" t="str">
            <v>319.83</v>
          </cell>
          <cell r="AM288">
            <v>0</v>
          </cell>
          <cell r="AN288">
            <v>626.86680000000001</v>
          </cell>
          <cell r="AO288">
            <v>0.69651866666666673</v>
          </cell>
          <cell r="AP288">
            <v>0</v>
          </cell>
          <cell r="AQ288" t="str">
            <v>NO NEED</v>
          </cell>
          <cell r="AR288" t="str">
            <v>NO NEED</v>
          </cell>
          <cell r="AS288" t="str">
            <v>NO NEED</v>
          </cell>
          <cell r="AT288" t="str">
            <v>&lt;&lt;&lt;</v>
          </cell>
          <cell r="AU288" t="str">
            <v>&lt;&lt;&lt;</v>
          </cell>
          <cell r="AV288" t="str">
            <v>&lt;&lt;&lt;</v>
          </cell>
          <cell r="AW288" t="str">
            <v>&lt;&lt;&lt;</v>
          </cell>
          <cell r="AX288" t="str">
            <v>&lt;&lt;&lt;</v>
          </cell>
          <cell r="AY288" t="str">
            <v>&lt;&lt;&lt;</v>
          </cell>
          <cell r="AZ288" t="str">
            <v>&lt;&lt;&lt;</v>
          </cell>
          <cell r="BA288" t="str">
            <v>O</v>
          </cell>
          <cell r="BB288" t="str">
            <v>O</v>
          </cell>
          <cell r="BC288" t="str">
            <v>OMEGA</v>
          </cell>
          <cell r="BD288" t="str">
            <v>CARRY OVER VENDOR OMEGA</v>
          </cell>
          <cell r="BE288">
            <v>0</v>
          </cell>
          <cell r="BF288">
            <v>0</v>
          </cell>
          <cell r="BG288" t="str">
            <v>O</v>
          </cell>
          <cell r="BH288" t="str">
            <v>O</v>
          </cell>
          <cell r="BI288" t="str">
            <v>SPEL</v>
          </cell>
          <cell r="BJ288" t="str">
            <v>SELECTED VENDOR SPEL</v>
          </cell>
          <cell r="BK288">
            <v>0</v>
          </cell>
          <cell r="BL288">
            <v>0</v>
          </cell>
          <cell r="BM288">
            <v>0</v>
          </cell>
          <cell r="BN288" t="str">
            <v>O</v>
          </cell>
          <cell r="BO288">
            <v>0</v>
          </cell>
          <cell r="BP288" t="str">
            <v>O</v>
          </cell>
        </row>
        <row r="289">
          <cell r="A289">
            <v>275</v>
          </cell>
          <cell r="B289">
            <v>20</v>
          </cell>
          <cell r="C289">
            <v>5</v>
          </cell>
          <cell r="D289">
            <v>273</v>
          </cell>
          <cell r="E289" t="str">
            <v>KNBF1</v>
          </cell>
          <cell r="F289" t="str">
            <v>BJ-1G</v>
          </cell>
          <cell r="G289">
            <v>0</v>
          </cell>
          <cell r="H289" t="str">
            <v>0900</v>
          </cell>
          <cell r="I289" t="str">
            <v>02</v>
          </cell>
          <cell r="J289" t="str">
            <v>09113-20040</v>
          </cell>
          <cell r="K289" t="str">
            <v>HANDLE PANTOGRAPH JACK</v>
          </cell>
          <cell r="L289">
            <v>0</v>
          </cell>
          <cell r="M289">
            <v>1</v>
          </cell>
          <cell r="N289" t="str">
            <v>1</v>
          </cell>
          <cell r="O289">
            <v>1</v>
          </cell>
          <cell r="P289">
            <v>1</v>
          </cell>
          <cell r="Q289" t="str">
            <v>1</v>
          </cell>
          <cell r="R289">
            <v>8400</v>
          </cell>
          <cell r="S289" t="str">
            <v>METALINE</v>
          </cell>
          <cell r="T289" t="str">
            <v>METALINE</v>
          </cell>
          <cell r="U289">
            <v>0</v>
          </cell>
          <cell r="V289" t="str">
            <v>SHAHEEN</v>
          </cell>
          <cell r="W289">
            <v>0</v>
          </cell>
          <cell r="X289">
            <v>0</v>
          </cell>
          <cell r="Y289">
            <v>0</v>
          </cell>
          <cell r="Z289">
            <v>0</v>
          </cell>
          <cell r="AA289">
            <v>0</v>
          </cell>
          <cell r="AB289">
            <v>0</v>
          </cell>
          <cell r="AC289" t="str">
            <v>INCLUDED IN 09111</v>
          </cell>
          <cell r="AD289">
            <v>0</v>
          </cell>
          <cell r="AE289">
            <v>0</v>
          </cell>
          <cell r="AF289">
            <v>0</v>
          </cell>
          <cell r="AG289">
            <v>0</v>
          </cell>
          <cell r="AH289">
            <v>0</v>
          </cell>
          <cell r="AI289">
            <v>1.566E-2</v>
          </cell>
          <cell r="AJ289" t="str">
            <v>P1</v>
          </cell>
          <cell r="AK289" t="str">
            <v>09113-20040</v>
          </cell>
          <cell r="AL289" t="str">
            <v>0</v>
          </cell>
          <cell r="AM289" t="str">
            <v>0</v>
          </cell>
          <cell r="AN289">
            <v>0</v>
          </cell>
          <cell r="AO289">
            <v>0</v>
          </cell>
          <cell r="AP289" t="str">
            <v>0</v>
          </cell>
          <cell r="AQ289" t="str">
            <v>0</v>
          </cell>
          <cell r="AR289">
            <v>0</v>
          </cell>
          <cell r="AS289">
            <v>0</v>
          </cell>
          <cell r="AT289" t="str">
            <v>&lt;&lt;&lt;</v>
          </cell>
          <cell r="AU289" t="str">
            <v>&lt;&lt;&lt;</v>
          </cell>
          <cell r="AV289" t="str">
            <v>&lt;&lt;&lt;</v>
          </cell>
          <cell r="AW289" t="str">
            <v>&lt;&lt;&lt;</v>
          </cell>
          <cell r="AX289" t="str">
            <v>&lt;&lt;&lt;</v>
          </cell>
          <cell r="AY289" t="str">
            <v>&lt;&lt;&lt;</v>
          </cell>
          <cell r="AZ289" t="str">
            <v>&lt;&lt;&lt;</v>
          </cell>
          <cell r="BA289" t="str">
            <v>O</v>
          </cell>
          <cell r="BB289" t="str">
            <v>O</v>
          </cell>
          <cell r="BC289" t="str">
            <v>METALINE (SHAHEEN)</v>
          </cell>
          <cell r="BD289" t="str">
            <v>SAME SOURCE WITH JACK ASSY</v>
          </cell>
          <cell r="BE289">
            <v>0</v>
          </cell>
          <cell r="BF289">
            <v>0</v>
          </cell>
          <cell r="BG289" t="str">
            <v>O</v>
          </cell>
          <cell r="BH289" t="str">
            <v>O</v>
          </cell>
          <cell r="BI289" t="str">
            <v>PROCON AND RAZI SONS (DUAL SOURCE)</v>
          </cell>
          <cell r="BJ289" t="str">
            <v>PROCON AND RAZI SONS (DUAL SOURCE)</v>
          </cell>
          <cell r="BK289">
            <v>0</v>
          </cell>
          <cell r="BL289" t="str">
            <v>procon 6/razisons 6</v>
          </cell>
          <cell r="BM289">
            <v>0</v>
          </cell>
          <cell r="BN289" t="str">
            <v>O</v>
          </cell>
          <cell r="BO289">
            <v>0</v>
          </cell>
          <cell r="BP289" t="str">
            <v>O</v>
          </cell>
        </row>
        <row r="290">
          <cell r="A290">
            <v>276</v>
          </cell>
          <cell r="B290">
            <v>60</v>
          </cell>
          <cell r="C290">
            <v>202</v>
          </cell>
          <cell r="D290">
            <v>274</v>
          </cell>
          <cell r="E290" t="str">
            <v>KNBF1</v>
          </cell>
          <cell r="F290" t="str">
            <v>BJ-1G</v>
          </cell>
          <cell r="G290">
            <v>0</v>
          </cell>
          <cell r="H290" t="str">
            <v>8530</v>
          </cell>
          <cell r="I290" t="str">
            <v>01</v>
          </cell>
          <cell r="J290" t="str">
            <v>85310-140N0</v>
          </cell>
          <cell r="K290" t="str">
            <v>JAR &amp; PUMP ASSY FR WASHER</v>
          </cell>
          <cell r="L290">
            <v>0</v>
          </cell>
          <cell r="M290">
            <v>1</v>
          </cell>
          <cell r="N290" t="str">
            <v>1</v>
          </cell>
          <cell r="O290">
            <v>1</v>
          </cell>
          <cell r="P290">
            <v>1</v>
          </cell>
          <cell r="Q290" t="str">
            <v>1</v>
          </cell>
          <cell r="R290">
            <v>8400</v>
          </cell>
          <cell r="S290" t="str">
            <v>SPEL</v>
          </cell>
          <cell r="T290" t="str">
            <v>SPEL</v>
          </cell>
          <cell r="U290">
            <v>0</v>
          </cell>
          <cell r="V290" t="str">
            <v>MERAJ</v>
          </cell>
          <cell r="W290">
            <v>0</v>
          </cell>
          <cell r="X290">
            <v>0</v>
          </cell>
          <cell r="Y290">
            <v>0</v>
          </cell>
          <cell r="Z290">
            <v>0</v>
          </cell>
          <cell r="AA290">
            <v>0</v>
          </cell>
          <cell r="AB290">
            <v>0</v>
          </cell>
          <cell r="AC290" t="str">
            <v>Meraj regretted</v>
          </cell>
          <cell r="AD290">
            <v>0</v>
          </cell>
          <cell r="AE290">
            <v>0</v>
          </cell>
          <cell r="AF290">
            <v>0</v>
          </cell>
          <cell r="AG290">
            <v>0</v>
          </cell>
          <cell r="AH290">
            <v>0</v>
          </cell>
          <cell r="AI290">
            <v>4.7E-2</v>
          </cell>
          <cell r="AJ290" t="str">
            <v>P5-2</v>
          </cell>
          <cell r="AK290" t="str">
            <v>85310-140N0</v>
          </cell>
          <cell r="AL290" t="str">
            <v>5621.84</v>
          </cell>
          <cell r="AM290" t="str">
            <v>1766528</v>
          </cell>
          <cell r="AN290">
            <v>0</v>
          </cell>
          <cell r="AO290">
            <v>0</v>
          </cell>
          <cell r="AP290" t="str">
            <v>-</v>
          </cell>
          <cell r="AQ290" t="str">
            <v>Regret</v>
          </cell>
          <cell r="AR290" t="str">
            <v>Regret</v>
          </cell>
          <cell r="AS290" t="str">
            <v>Regret</v>
          </cell>
          <cell r="AT290" t="str">
            <v>&lt;&lt;&lt;</v>
          </cell>
          <cell r="AU290" t="str">
            <v>&lt;&lt;&lt;</v>
          </cell>
          <cell r="AV290" t="str">
            <v>&lt;&lt;&lt;</v>
          </cell>
          <cell r="AW290" t="str">
            <v>&lt;&lt;&lt;</v>
          </cell>
          <cell r="AX290" t="str">
            <v>&lt;&lt;&lt;</v>
          </cell>
          <cell r="AY290" t="str">
            <v>&lt;&lt;&lt;</v>
          </cell>
          <cell r="AZ290" t="str">
            <v>&lt;&lt;&lt;</v>
          </cell>
          <cell r="BA290" t="str">
            <v>O</v>
          </cell>
          <cell r="BB290" t="str">
            <v>O</v>
          </cell>
          <cell r="BC290" t="str">
            <v>SPEL</v>
          </cell>
          <cell r="BD290" t="str">
            <v>SELECTED VENDOR SPEL</v>
          </cell>
          <cell r="BE290">
            <v>0</v>
          </cell>
          <cell r="BF290">
            <v>0</v>
          </cell>
          <cell r="BG290" t="str">
            <v>O</v>
          </cell>
          <cell r="BH290" t="str">
            <v>O</v>
          </cell>
          <cell r="BI290" t="str">
            <v>PROCON AND RAZI SONS (DUAL SOURCE)</v>
          </cell>
          <cell r="BJ290" t="str">
            <v>PROCON AND RAZI SONS (DUAL SOURCE)</v>
          </cell>
          <cell r="BK290">
            <v>0</v>
          </cell>
          <cell r="BL290" t="str">
            <v>procon 6/razisons 6</v>
          </cell>
          <cell r="BM290">
            <v>0</v>
          </cell>
          <cell r="BN290" t="str">
            <v>O</v>
          </cell>
          <cell r="BO290">
            <v>0</v>
          </cell>
          <cell r="BP290" t="str">
            <v>O</v>
          </cell>
        </row>
        <row r="291">
          <cell r="A291">
            <v>277</v>
          </cell>
          <cell r="B291">
            <v>204</v>
          </cell>
          <cell r="C291">
            <v>20</v>
          </cell>
          <cell r="D291">
            <v>275</v>
          </cell>
          <cell r="E291" t="str">
            <v>KNES1</v>
          </cell>
          <cell r="F291" t="str">
            <v>NJ-1G</v>
          </cell>
          <cell r="G291">
            <v>0</v>
          </cell>
          <cell r="H291" t="str">
            <v>7100</v>
          </cell>
          <cell r="I291" t="str">
            <v>01</v>
          </cell>
          <cell r="J291" t="str">
            <v>71001-140N3</v>
          </cell>
          <cell r="K291" t="str">
            <v>SEAT SET</v>
          </cell>
          <cell r="L291">
            <v>0</v>
          </cell>
          <cell r="M291">
            <v>1</v>
          </cell>
          <cell r="N291" t="str">
            <v>1</v>
          </cell>
          <cell r="O291">
            <v>1</v>
          </cell>
          <cell r="P291">
            <v>1</v>
          </cell>
          <cell r="Q291" t="str">
            <v>1</v>
          </cell>
          <cell r="R291">
            <v>5400</v>
          </cell>
          <cell r="S291" t="str">
            <v>RAZIS/PROCON</v>
          </cell>
          <cell r="T291" t="str">
            <v>RAZI SONS</v>
          </cell>
          <cell r="U291">
            <v>0</v>
          </cell>
          <cell r="V291" t="str">
            <v>PROCON</v>
          </cell>
          <cell r="W291">
            <v>0</v>
          </cell>
          <cell r="X291">
            <v>0</v>
          </cell>
          <cell r="Y291">
            <v>0</v>
          </cell>
          <cell r="Z291">
            <v>0</v>
          </cell>
          <cell r="AA291">
            <v>0</v>
          </cell>
          <cell r="AB291">
            <v>0</v>
          </cell>
          <cell r="AC291" t="str">
            <v>SUBSTITUTED</v>
          </cell>
          <cell r="AD291">
            <v>0</v>
          </cell>
          <cell r="AE291">
            <v>0</v>
          </cell>
          <cell r="AF291">
            <v>0</v>
          </cell>
          <cell r="AG291">
            <v>0</v>
          </cell>
          <cell r="AH291">
            <v>0</v>
          </cell>
          <cell r="AI291">
            <v>4.0542999999999996</v>
          </cell>
          <cell r="AJ291" t="str">
            <v>P1</v>
          </cell>
          <cell r="AK291" t="str">
            <v>SUBSTITUTED 71001-140N4</v>
          </cell>
          <cell r="AL291" t="str">
            <v>276参考</v>
          </cell>
          <cell r="AM291" t="str">
            <v>276参考</v>
          </cell>
          <cell r="AN291" t="str">
            <v>276参考</v>
          </cell>
          <cell r="AO291" t="str">
            <v>276参考</v>
          </cell>
          <cell r="AP291" t="str">
            <v>276参考</v>
          </cell>
          <cell r="AQ291" t="str">
            <v>276参考</v>
          </cell>
          <cell r="AR291" t="str">
            <v>276参考</v>
          </cell>
          <cell r="AS291" t="str">
            <v>276参考</v>
          </cell>
          <cell r="AT291" t="str">
            <v>&lt;&lt;&lt;</v>
          </cell>
          <cell r="AU291" t="str">
            <v>&lt;&lt;&lt;</v>
          </cell>
          <cell r="AV291" t="str">
            <v>&lt;&lt;&lt;</v>
          </cell>
          <cell r="AW291" t="str">
            <v>&lt;&lt;&lt;</v>
          </cell>
          <cell r="AX291" t="str">
            <v>&lt;&lt;&lt;</v>
          </cell>
          <cell r="AY291" t="str">
            <v>&lt;&lt;&lt;</v>
          </cell>
          <cell r="AZ291" t="str">
            <v>&lt;&lt;&lt;</v>
          </cell>
          <cell r="BA291" t="str">
            <v>O</v>
          </cell>
          <cell r="BB291" t="str">
            <v>O</v>
          </cell>
          <cell r="BC291" t="str">
            <v>PROCON AND RAZI SONS (DUAL SOURCE)</v>
          </cell>
          <cell r="BD291" t="str">
            <v>PROCON AND RAZI SONS (DUAL SOURCE)</v>
          </cell>
          <cell r="BE291">
            <v>0</v>
          </cell>
          <cell r="BF291">
            <v>0</v>
          </cell>
          <cell r="BG291" t="str">
            <v>procon 6/razisons 6</v>
          </cell>
          <cell r="BH291" t="str">
            <v>O</v>
          </cell>
          <cell r="BI291" t="str">
            <v>SPEL</v>
          </cell>
          <cell r="BJ291" t="str">
            <v>VENDOR SPEL</v>
          </cell>
          <cell r="BK291">
            <v>0</v>
          </cell>
          <cell r="BL291">
            <v>5</v>
          </cell>
          <cell r="BM291">
            <v>0</v>
          </cell>
          <cell r="BN291" t="str">
            <v>O</v>
          </cell>
          <cell r="BO291">
            <v>0</v>
          </cell>
          <cell r="BP291" t="str">
            <v>O</v>
          </cell>
        </row>
        <row r="292">
          <cell r="A292">
            <v>278</v>
          </cell>
          <cell r="B292">
            <v>205</v>
          </cell>
          <cell r="C292">
            <v>21</v>
          </cell>
          <cell r="D292">
            <v>276</v>
          </cell>
          <cell r="E292" t="str">
            <v>KNES1</v>
          </cell>
          <cell r="F292" t="str">
            <v>NJ-1G</v>
          </cell>
          <cell r="G292">
            <v>0</v>
          </cell>
          <cell r="H292" t="str">
            <v>7100</v>
          </cell>
          <cell r="I292" t="str">
            <v>01</v>
          </cell>
          <cell r="J292" t="str">
            <v>71001-140N4</v>
          </cell>
          <cell r="K292" t="str">
            <v>SEAT SET</v>
          </cell>
          <cell r="L292">
            <v>0</v>
          </cell>
          <cell r="M292">
            <v>1</v>
          </cell>
          <cell r="N292" t="str">
            <v>1</v>
          </cell>
          <cell r="O292">
            <v>1</v>
          </cell>
          <cell r="P292">
            <v>1</v>
          </cell>
          <cell r="Q292" t="str">
            <v>1</v>
          </cell>
          <cell r="R292">
            <v>3000</v>
          </cell>
          <cell r="S292" t="str">
            <v>RAZIS/PROCON</v>
          </cell>
          <cell r="T292" t="str">
            <v>RAZI SONS</v>
          </cell>
          <cell r="U292">
            <v>0</v>
          </cell>
          <cell r="V292" t="str">
            <v>PROCON</v>
          </cell>
          <cell r="W292">
            <v>0</v>
          </cell>
          <cell r="X292">
            <v>0</v>
          </cell>
          <cell r="Y292">
            <v>0</v>
          </cell>
          <cell r="Z292">
            <v>0</v>
          </cell>
          <cell r="AA292">
            <v>0</v>
          </cell>
          <cell r="AB292">
            <v>0</v>
          </cell>
          <cell r="AC292" t="str">
            <v>W/O FABRIC AND SSP</v>
          </cell>
          <cell r="AD292">
            <v>0</v>
          </cell>
          <cell r="AE292">
            <v>0</v>
          </cell>
          <cell r="AF292">
            <v>0</v>
          </cell>
          <cell r="AG292">
            <v>0</v>
          </cell>
          <cell r="AH292">
            <v>0</v>
          </cell>
          <cell r="AI292">
            <v>4.0542999999999996</v>
          </cell>
          <cell r="AJ292" t="str">
            <v>P1</v>
          </cell>
          <cell r="AK292" t="str">
            <v>71001-140N4</v>
          </cell>
          <cell r="AL292" t="str">
            <v>5621.84</v>
          </cell>
          <cell r="AM292" t="str">
            <v>1766528</v>
          </cell>
          <cell r="AN292">
            <v>11134.219562666667</v>
          </cell>
          <cell r="AO292">
            <v>0.3033847292279746</v>
          </cell>
          <cell r="AP292" t="str">
            <v>6637.5</v>
          </cell>
          <cell r="AQ292" t="str">
            <v>2999125</v>
          </cell>
          <cell r="AR292">
            <v>13205.442833333334</v>
          </cell>
          <cell r="AS292">
            <v>0.35982133060853772</v>
          </cell>
          <cell r="AT292" t="str">
            <v>&lt;&lt;&lt;</v>
          </cell>
          <cell r="AU292" t="str">
            <v>&lt;&lt;&lt;</v>
          </cell>
          <cell r="AV292" t="str">
            <v>&lt;&lt;&lt;</v>
          </cell>
          <cell r="AW292" t="str">
            <v>&lt;&lt;&lt;</v>
          </cell>
          <cell r="AX292" t="str">
            <v>&lt;&lt;&lt;</v>
          </cell>
          <cell r="AY292" t="str">
            <v>&lt;&lt;&lt;</v>
          </cell>
          <cell r="AZ292" t="str">
            <v>&lt;&lt;&lt;</v>
          </cell>
          <cell r="BA292" t="str">
            <v>O</v>
          </cell>
          <cell r="BB292" t="str">
            <v>O</v>
          </cell>
          <cell r="BC292" t="str">
            <v>PROCON AND RAZI SONS (DUAL SOURCE)</v>
          </cell>
          <cell r="BD292" t="str">
            <v>PROCON AND RAZI SONS (DUAL SOURCE)</v>
          </cell>
          <cell r="BE292">
            <v>0</v>
          </cell>
          <cell r="BF292">
            <v>0</v>
          </cell>
          <cell r="BG292" t="str">
            <v>procon 6/razisons 6</v>
          </cell>
          <cell r="BH292" t="str">
            <v>O</v>
          </cell>
          <cell r="BI292" t="str">
            <v>SPEL</v>
          </cell>
          <cell r="BJ292" t="str">
            <v>VENDOR SPEL</v>
          </cell>
          <cell r="BK292">
            <v>0</v>
          </cell>
          <cell r="BL292">
            <v>5</v>
          </cell>
          <cell r="BM292">
            <v>0</v>
          </cell>
          <cell r="BN292" t="str">
            <v>O</v>
          </cell>
          <cell r="BO292">
            <v>0</v>
          </cell>
          <cell r="BP292" t="str">
            <v>O</v>
          </cell>
        </row>
        <row r="293">
          <cell r="A293">
            <v>279</v>
          </cell>
          <cell r="B293">
            <v>217</v>
          </cell>
          <cell r="C293">
            <v>119</v>
          </cell>
          <cell r="D293">
            <v>277</v>
          </cell>
          <cell r="E293" t="str">
            <v>KNES1</v>
          </cell>
          <cell r="F293" t="str">
            <v>NJ-1G</v>
          </cell>
          <cell r="G293">
            <v>0</v>
          </cell>
          <cell r="H293" t="str">
            <v>7100</v>
          </cell>
          <cell r="I293" t="str">
            <v>01</v>
          </cell>
          <cell r="J293" t="str">
            <v>71811-277N3</v>
          </cell>
          <cell r="K293" t="str">
            <v>SHIELD FR SEAT CUSHION RH</v>
          </cell>
          <cell r="L293">
            <v>0</v>
          </cell>
          <cell r="M293">
            <v>1</v>
          </cell>
          <cell r="N293" t="str">
            <v>1</v>
          </cell>
          <cell r="O293">
            <v>1</v>
          </cell>
          <cell r="P293">
            <v>1</v>
          </cell>
          <cell r="Q293" t="str">
            <v>1</v>
          </cell>
          <cell r="R293">
            <v>8400</v>
          </cell>
          <cell r="S293" t="str">
            <v>OMAR JIBRAN</v>
          </cell>
          <cell r="T293" t="str">
            <v>OMAR JIBRAN</v>
          </cell>
          <cell r="U293">
            <v>0</v>
          </cell>
          <cell r="V293" t="str">
            <v>SPEL</v>
          </cell>
          <cell r="W293">
            <v>0</v>
          </cell>
          <cell r="X293">
            <v>0</v>
          </cell>
          <cell r="Y293">
            <v>0</v>
          </cell>
          <cell r="Z293">
            <v>0</v>
          </cell>
          <cell r="AA293">
            <v>0</v>
          </cell>
          <cell r="AB293">
            <v>0</v>
          </cell>
          <cell r="AC293" t="str">
            <v>SUBSTITUTED</v>
          </cell>
          <cell r="AD293">
            <v>0</v>
          </cell>
          <cell r="AE293">
            <v>0</v>
          </cell>
          <cell r="AF293">
            <v>0</v>
          </cell>
          <cell r="AG293">
            <v>0</v>
          </cell>
          <cell r="AH293">
            <v>0</v>
          </cell>
          <cell r="AI293">
            <v>1.206E-2</v>
          </cell>
          <cell r="AJ293" t="str">
            <v>P4-2</v>
          </cell>
          <cell r="AK293" t="str">
            <v>71811-277N3</v>
          </cell>
          <cell r="AL293" t="str">
            <v>112</v>
          </cell>
          <cell r="AM293">
            <v>2596000</v>
          </cell>
          <cell r="AN293">
            <v>280.09333333333331</v>
          </cell>
          <cell r="AO293">
            <v>2.1882291666666664</v>
          </cell>
          <cell r="AP293" t="str">
            <v>54.67</v>
          </cell>
          <cell r="AQ293" t="str">
            <v>2000000</v>
          </cell>
          <cell r="AR293">
            <v>153.81986666666666</v>
          </cell>
          <cell r="AS293">
            <v>1.2017177083333332</v>
          </cell>
          <cell r="AT293" t="str">
            <v>&lt;&lt;&lt;</v>
          </cell>
          <cell r="AU293" t="str">
            <v>&lt;&lt;&lt;</v>
          </cell>
          <cell r="AV293" t="str">
            <v>&lt;&lt;&lt;</v>
          </cell>
          <cell r="AW293" t="str">
            <v>&lt;&lt;&lt;</v>
          </cell>
          <cell r="AX293" t="str">
            <v>&lt;&lt;&lt;</v>
          </cell>
          <cell r="AY293" t="str">
            <v>&lt;&lt;&lt;</v>
          </cell>
          <cell r="AZ293" t="str">
            <v>&lt;&lt;&lt;</v>
          </cell>
          <cell r="BA293" t="str">
            <v>O</v>
          </cell>
          <cell r="BB293" t="str">
            <v>O</v>
          </cell>
          <cell r="BC293" t="str">
            <v>SPEL</v>
          </cell>
          <cell r="BD293" t="str">
            <v>VENDOR SPEL</v>
          </cell>
          <cell r="BE293">
            <v>0</v>
          </cell>
          <cell r="BF293">
            <v>0</v>
          </cell>
          <cell r="BG293">
            <v>5</v>
          </cell>
          <cell r="BH293" t="str">
            <v>O</v>
          </cell>
          <cell r="BI293" t="str">
            <v>SPEL</v>
          </cell>
          <cell r="BJ293" t="str">
            <v>VENDOR SPEL</v>
          </cell>
          <cell r="BK293">
            <v>0</v>
          </cell>
          <cell r="BL293">
            <v>5</v>
          </cell>
          <cell r="BM293">
            <v>0</v>
          </cell>
          <cell r="BN293" t="str">
            <v>O</v>
          </cell>
          <cell r="BO293">
            <v>0</v>
          </cell>
          <cell r="BP293" t="str">
            <v>O</v>
          </cell>
        </row>
        <row r="294">
          <cell r="A294">
            <v>280</v>
          </cell>
          <cell r="B294">
            <v>218</v>
          </cell>
          <cell r="C294">
            <v>120</v>
          </cell>
          <cell r="D294">
            <v>278</v>
          </cell>
          <cell r="E294" t="str">
            <v>KNES1</v>
          </cell>
          <cell r="F294" t="str">
            <v>NJ-1G</v>
          </cell>
          <cell r="G294">
            <v>0</v>
          </cell>
          <cell r="H294" t="str">
            <v>7100</v>
          </cell>
          <cell r="I294" t="str">
            <v>01</v>
          </cell>
          <cell r="J294" t="str">
            <v>71812-277N3</v>
          </cell>
          <cell r="K294" t="str">
            <v>SHIELD FR SEAT CUSHION LH</v>
          </cell>
          <cell r="L294">
            <v>0</v>
          </cell>
          <cell r="M294">
            <v>1</v>
          </cell>
          <cell r="N294" t="str">
            <v>1</v>
          </cell>
          <cell r="O294">
            <v>1</v>
          </cell>
          <cell r="P294">
            <v>1</v>
          </cell>
          <cell r="Q294" t="str">
            <v>1</v>
          </cell>
          <cell r="R294">
            <v>8400</v>
          </cell>
          <cell r="S294" t="str">
            <v>OMAR JIBRAN</v>
          </cell>
          <cell r="T294" t="str">
            <v>OMAR JIBRAN</v>
          </cell>
          <cell r="U294">
            <v>0</v>
          </cell>
          <cell r="V294" t="str">
            <v>SPEL</v>
          </cell>
          <cell r="W294">
            <v>0</v>
          </cell>
          <cell r="X294">
            <v>0</v>
          </cell>
          <cell r="Y294">
            <v>0</v>
          </cell>
          <cell r="Z294">
            <v>0</v>
          </cell>
          <cell r="AA294">
            <v>0</v>
          </cell>
          <cell r="AB294">
            <v>0</v>
          </cell>
          <cell r="AC294" t="str">
            <v>SUBSTITUTED</v>
          </cell>
          <cell r="AD294">
            <v>0</v>
          </cell>
          <cell r="AE294">
            <v>0</v>
          </cell>
          <cell r="AF294">
            <v>0</v>
          </cell>
          <cell r="AG294">
            <v>0</v>
          </cell>
          <cell r="AH294">
            <v>0</v>
          </cell>
          <cell r="AI294">
            <v>1.4080000000000001E-2</v>
          </cell>
          <cell r="AJ294" t="str">
            <v>P4-2</v>
          </cell>
          <cell r="AK294" t="str">
            <v>SUBSTITUTED 71811-277N3</v>
          </cell>
          <cell r="AL294" t="str">
            <v>277参考</v>
          </cell>
          <cell r="AM294" t="str">
            <v>277参考</v>
          </cell>
          <cell r="AN294" t="str">
            <v>277参考</v>
          </cell>
          <cell r="AO294" t="str">
            <v>277参考</v>
          </cell>
          <cell r="AP294" t="str">
            <v>277参考</v>
          </cell>
          <cell r="AQ294" t="str">
            <v>277参考</v>
          </cell>
          <cell r="AR294" t="str">
            <v>277参考</v>
          </cell>
          <cell r="AS294" t="str">
            <v>277参考</v>
          </cell>
          <cell r="AT294" t="str">
            <v>&lt;&lt;&lt;</v>
          </cell>
          <cell r="AU294" t="str">
            <v>&lt;&lt;&lt;</v>
          </cell>
          <cell r="AV294" t="str">
            <v>&lt;&lt;&lt;</v>
          </cell>
          <cell r="AW294" t="str">
            <v>&lt;&lt;&lt;</v>
          </cell>
          <cell r="AX294" t="str">
            <v>&lt;&lt;&lt;</v>
          </cell>
          <cell r="AY294" t="str">
            <v>&lt;&lt;&lt;</v>
          </cell>
          <cell r="AZ294" t="str">
            <v>&lt;&lt;&lt;</v>
          </cell>
          <cell r="BA294" t="str">
            <v>O</v>
          </cell>
          <cell r="BB294" t="str">
            <v>O</v>
          </cell>
          <cell r="BC294" t="str">
            <v>SPEL</v>
          </cell>
          <cell r="BD294" t="str">
            <v>VENDOR SPEL</v>
          </cell>
          <cell r="BE294">
            <v>0</v>
          </cell>
          <cell r="BF294">
            <v>0</v>
          </cell>
          <cell r="BG294">
            <v>5</v>
          </cell>
          <cell r="BH294" t="str">
            <v>O</v>
          </cell>
          <cell r="BI294" t="str">
            <v>SPEL</v>
          </cell>
          <cell r="BJ294" t="str">
            <v>VENDOR SPEL</v>
          </cell>
          <cell r="BK294">
            <v>0</v>
          </cell>
          <cell r="BL294">
            <v>5</v>
          </cell>
          <cell r="BM294">
            <v>0</v>
          </cell>
          <cell r="BN294" t="str">
            <v>O</v>
          </cell>
          <cell r="BO294">
            <v>0</v>
          </cell>
          <cell r="BP294" t="str">
            <v>O</v>
          </cell>
        </row>
        <row r="295">
          <cell r="A295">
            <v>281</v>
          </cell>
          <cell r="B295">
            <v>219</v>
          </cell>
          <cell r="C295">
            <v>121</v>
          </cell>
          <cell r="D295">
            <v>279</v>
          </cell>
          <cell r="E295" t="str">
            <v>KNES1</v>
          </cell>
          <cell r="F295" t="str">
            <v>NJ-1G</v>
          </cell>
          <cell r="G295">
            <v>0</v>
          </cell>
          <cell r="H295" t="str">
            <v>7100</v>
          </cell>
          <cell r="I295" t="str">
            <v>01</v>
          </cell>
          <cell r="J295" t="str">
            <v>71861-140N0</v>
          </cell>
          <cell r="K295" t="str">
            <v>SHIELD FR SEAT CUSHION INNER RH</v>
          </cell>
          <cell r="L295">
            <v>0</v>
          </cell>
          <cell r="M295">
            <v>1</v>
          </cell>
          <cell r="N295" t="str">
            <v>1</v>
          </cell>
          <cell r="O295">
            <v>1</v>
          </cell>
          <cell r="P295">
            <v>1</v>
          </cell>
          <cell r="Q295" t="str">
            <v>1</v>
          </cell>
          <cell r="R295">
            <v>8400</v>
          </cell>
          <cell r="S295" t="str">
            <v>OMAR JIBRAN</v>
          </cell>
          <cell r="T295" t="str">
            <v>OMAR JIBRAN</v>
          </cell>
          <cell r="U295">
            <v>0</v>
          </cell>
          <cell r="V295" t="str">
            <v>SPEL</v>
          </cell>
          <cell r="W295">
            <v>0</v>
          </cell>
          <cell r="X295">
            <v>0</v>
          </cell>
          <cell r="Y295">
            <v>0</v>
          </cell>
          <cell r="Z295">
            <v>0</v>
          </cell>
          <cell r="AA295">
            <v>0</v>
          </cell>
          <cell r="AB295">
            <v>0</v>
          </cell>
          <cell r="AC295" t="str">
            <v>SUBSTITUTED</v>
          </cell>
          <cell r="AD295">
            <v>0</v>
          </cell>
          <cell r="AE295">
            <v>0</v>
          </cell>
          <cell r="AF295">
            <v>0</v>
          </cell>
          <cell r="AG295">
            <v>0</v>
          </cell>
          <cell r="AH295">
            <v>0</v>
          </cell>
          <cell r="AI295">
            <v>3.7499999999999999E-3</v>
          </cell>
          <cell r="AJ295" t="str">
            <v>P4-2</v>
          </cell>
          <cell r="AK295" t="str">
            <v>SUBSTITUTED 71811-277N3</v>
          </cell>
          <cell r="AL295" t="str">
            <v>277参考</v>
          </cell>
          <cell r="AM295" t="str">
            <v>277参考</v>
          </cell>
          <cell r="AN295" t="str">
            <v>277参考</v>
          </cell>
          <cell r="AO295" t="str">
            <v>277参考</v>
          </cell>
          <cell r="AP295" t="str">
            <v>277参考</v>
          </cell>
          <cell r="AQ295" t="str">
            <v>277参考</v>
          </cell>
          <cell r="AR295" t="str">
            <v>277参考</v>
          </cell>
          <cell r="AS295" t="str">
            <v>277参考</v>
          </cell>
          <cell r="AT295" t="str">
            <v>&lt;&lt;&lt;</v>
          </cell>
          <cell r="AU295" t="str">
            <v>&lt;&lt;&lt;</v>
          </cell>
          <cell r="AV295" t="str">
            <v>&lt;&lt;&lt;</v>
          </cell>
          <cell r="AW295" t="str">
            <v>&lt;&lt;&lt;</v>
          </cell>
          <cell r="AX295" t="str">
            <v>&lt;&lt;&lt;</v>
          </cell>
          <cell r="AY295" t="str">
            <v>&lt;&lt;&lt;</v>
          </cell>
          <cell r="AZ295" t="str">
            <v>&lt;&lt;&lt;</v>
          </cell>
          <cell r="BA295" t="str">
            <v>O</v>
          </cell>
          <cell r="BB295" t="str">
            <v>O</v>
          </cell>
          <cell r="BC295" t="str">
            <v>SPEL</v>
          </cell>
          <cell r="BD295" t="str">
            <v>VENDOR SPEL</v>
          </cell>
          <cell r="BE295">
            <v>0</v>
          </cell>
          <cell r="BF295">
            <v>0</v>
          </cell>
          <cell r="BG295">
            <v>5</v>
          </cell>
          <cell r="BH295" t="str">
            <v>O</v>
          </cell>
          <cell r="BI295" t="str">
            <v>SPEL</v>
          </cell>
          <cell r="BJ295" t="str">
            <v>VENDOR SPEL</v>
          </cell>
          <cell r="BK295">
            <v>0</v>
          </cell>
          <cell r="BL295">
            <v>5</v>
          </cell>
          <cell r="BM295">
            <v>0</v>
          </cell>
          <cell r="BN295" t="str">
            <v>O</v>
          </cell>
          <cell r="BO295">
            <v>0</v>
          </cell>
          <cell r="BP295" t="str">
            <v>O</v>
          </cell>
        </row>
        <row r="296">
          <cell r="A296">
            <v>282</v>
          </cell>
          <cell r="B296">
            <v>220</v>
          </cell>
          <cell r="C296">
            <v>122</v>
          </cell>
          <cell r="D296">
            <v>280</v>
          </cell>
          <cell r="E296" t="str">
            <v>KNES1</v>
          </cell>
          <cell r="F296" t="str">
            <v>NJ-1G</v>
          </cell>
          <cell r="G296">
            <v>0</v>
          </cell>
          <cell r="H296" t="str">
            <v>7100</v>
          </cell>
          <cell r="I296" t="str">
            <v>01</v>
          </cell>
          <cell r="J296" t="str">
            <v>71862-140N0</v>
          </cell>
          <cell r="K296" t="str">
            <v>SHIELD FR SEAT CUSHION INNER LH</v>
          </cell>
          <cell r="L296">
            <v>0</v>
          </cell>
          <cell r="M296">
            <v>1</v>
          </cell>
          <cell r="N296" t="str">
            <v>1</v>
          </cell>
          <cell r="O296">
            <v>1</v>
          </cell>
          <cell r="P296">
            <v>1</v>
          </cell>
          <cell r="Q296" t="str">
            <v>1</v>
          </cell>
          <cell r="R296">
            <v>8400</v>
          </cell>
          <cell r="S296" t="str">
            <v>OMAR JIBRAN</v>
          </cell>
          <cell r="T296" t="str">
            <v>OMAR JIBRAN</v>
          </cell>
          <cell r="U296">
            <v>0</v>
          </cell>
          <cell r="V296" t="str">
            <v>SPEL</v>
          </cell>
          <cell r="W296">
            <v>0</v>
          </cell>
          <cell r="X296">
            <v>0</v>
          </cell>
          <cell r="Y296">
            <v>0</v>
          </cell>
          <cell r="Z296">
            <v>0</v>
          </cell>
          <cell r="AA296">
            <v>0</v>
          </cell>
          <cell r="AB296">
            <v>0</v>
          </cell>
          <cell r="AC296" t="str">
            <v>SUBSTITUTED</v>
          </cell>
          <cell r="AD296">
            <v>0</v>
          </cell>
          <cell r="AE296">
            <v>0</v>
          </cell>
          <cell r="AF296">
            <v>0</v>
          </cell>
          <cell r="AG296">
            <v>0</v>
          </cell>
          <cell r="AH296">
            <v>0</v>
          </cell>
          <cell r="AI296">
            <v>3.7499999999999999E-3</v>
          </cell>
          <cell r="AJ296" t="str">
            <v>P4-2</v>
          </cell>
          <cell r="AK296" t="str">
            <v>SUBSTITUTED 71811-277N3</v>
          </cell>
          <cell r="AL296" t="str">
            <v>277参考</v>
          </cell>
          <cell r="AM296" t="str">
            <v>277参考</v>
          </cell>
          <cell r="AN296" t="str">
            <v>277参考</v>
          </cell>
          <cell r="AO296" t="str">
            <v>277参考</v>
          </cell>
          <cell r="AP296" t="str">
            <v>277参考</v>
          </cell>
          <cell r="AQ296" t="str">
            <v>277参考</v>
          </cell>
          <cell r="AR296" t="str">
            <v>277参考</v>
          </cell>
          <cell r="AS296" t="str">
            <v>277参考</v>
          </cell>
          <cell r="AT296" t="str">
            <v>&lt;&lt;&lt;</v>
          </cell>
          <cell r="AU296" t="str">
            <v>&lt;&lt;&lt;</v>
          </cell>
          <cell r="AV296" t="str">
            <v>&lt;&lt;&lt;</v>
          </cell>
          <cell r="AW296" t="str">
            <v>&lt;&lt;&lt;</v>
          </cell>
          <cell r="AX296" t="str">
            <v>&lt;&lt;&lt;</v>
          </cell>
          <cell r="AY296" t="str">
            <v>&lt;&lt;&lt;</v>
          </cell>
          <cell r="AZ296" t="str">
            <v>&lt;&lt;&lt;</v>
          </cell>
          <cell r="BA296" t="str">
            <v>O</v>
          </cell>
          <cell r="BB296" t="str">
            <v>O</v>
          </cell>
          <cell r="BC296" t="str">
            <v>SPEL</v>
          </cell>
          <cell r="BD296" t="str">
            <v>VENDOR SPEL</v>
          </cell>
          <cell r="BE296">
            <v>0</v>
          </cell>
          <cell r="BF296">
            <v>0</v>
          </cell>
          <cell r="BG296">
            <v>5</v>
          </cell>
          <cell r="BH296" t="str">
            <v>O</v>
          </cell>
          <cell r="BI296" t="str">
            <v>SPEL</v>
          </cell>
          <cell r="BJ296" t="str">
            <v>VENDOR SPEL</v>
          </cell>
          <cell r="BK296">
            <v>0</v>
          </cell>
          <cell r="BL296">
            <v>5</v>
          </cell>
          <cell r="BM296">
            <v>0</v>
          </cell>
          <cell r="BN296" t="str">
            <v>O</v>
          </cell>
          <cell r="BO296">
            <v>0</v>
          </cell>
          <cell r="BP296" t="str">
            <v>O</v>
          </cell>
        </row>
        <row r="297">
          <cell r="A297">
            <v>283</v>
          </cell>
          <cell r="B297">
            <v>221</v>
          </cell>
          <cell r="C297">
            <v>123</v>
          </cell>
          <cell r="D297">
            <v>281</v>
          </cell>
          <cell r="E297" t="str">
            <v>KNES1</v>
          </cell>
          <cell r="F297" t="str">
            <v>NJ-1G</v>
          </cell>
          <cell r="G297">
            <v>0</v>
          </cell>
          <cell r="H297" t="str">
            <v>7100</v>
          </cell>
          <cell r="I297" t="str">
            <v>01</v>
          </cell>
          <cell r="J297" t="str">
            <v>72525-277N0</v>
          </cell>
          <cell r="K297" t="str">
            <v>HANDLE RECLINING ADJUSTER RELEASE RH</v>
          </cell>
          <cell r="L297">
            <v>0</v>
          </cell>
          <cell r="M297">
            <v>1</v>
          </cell>
          <cell r="N297" t="str">
            <v>1</v>
          </cell>
          <cell r="O297">
            <v>1</v>
          </cell>
          <cell r="P297">
            <v>1</v>
          </cell>
          <cell r="Q297" t="str">
            <v>1</v>
          </cell>
          <cell r="R297">
            <v>8400</v>
          </cell>
          <cell r="S297" t="str">
            <v>OMAR JIBRAN</v>
          </cell>
          <cell r="T297" t="str">
            <v>OMAR JIBRAN</v>
          </cell>
          <cell r="U297">
            <v>0</v>
          </cell>
          <cell r="V297" t="str">
            <v>SPEL</v>
          </cell>
          <cell r="W297">
            <v>0</v>
          </cell>
          <cell r="X297">
            <v>0</v>
          </cell>
          <cell r="Y297">
            <v>0</v>
          </cell>
          <cell r="Z297">
            <v>0</v>
          </cell>
          <cell r="AA297">
            <v>0</v>
          </cell>
          <cell r="AB297">
            <v>0</v>
          </cell>
          <cell r="AC297" t="str">
            <v>840 PRICE</v>
          </cell>
          <cell r="AD297">
            <v>0</v>
          </cell>
          <cell r="AE297">
            <v>0</v>
          </cell>
          <cell r="AF297">
            <v>0</v>
          </cell>
          <cell r="AG297">
            <v>0</v>
          </cell>
          <cell r="AH297">
            <v>0</v>
          </cell>
          <cell r="AI297">
            <v>2.5999999999999999E-3</v>
          </cell>
          <cell r="AJ297" t="str">
            <v>P4-2</v>
          </cell>
          <cell r="AK297" t="str">
            <v>SUBSTITUTED 72525-12100</v>
          </cell>
          <cell r="AL297" t="str">
            <v>284参考</v>
          </cell>
          <cell r="AM297" t="str">
            <v>284参考</v>
          </cell>
          <cell r="AN297">
            <v>0</v>
          </cell>
          <cell r="AO297" t="e">
            <v>#DIV/0!</v>
          </cell>
          <cell r="AP297">
            <v>0</v>
          </cell>
          <cell r="AQ297">
            <v>0</v>
          </cell>
          <cell r="AR297">
            <v>0</v>
          </cell>
          <cell r="AS297" t="e">
            <v>#DIV/0!</v>
          </cell>
          <cell r="AT297" t="str">
            <v>&lt;&lt;&lt;</v>
          </cell>
          <cell r="AU297" t="str">
            <v>&lt;&lt;&lt;</v>
          </cell>
          <cell r="AV297" t="str">
            <v>&lt;&lt;&lt;</v>
          </cell>
          <cell r="AW297" t="str">
            <v>&lt;&lt;&lt;</v>
          </cell>
          <cell r="AX297" t="str">
            <v>&lt;&lt;&lt;</v>
          </cell>
          <cell r="AY297" t="str">
            <v>&lt;&lt;&lt;</v>
          </cell>
          <cell r="AZ297" t="str">
            <v>&lt;&lt;&lt;</v>
          </cell>
          <cell r="BA297" t="str">
            <v>O</v>
          </cell>
          <cell r="BB297" t="str">
            <v>O</v>
          </cell>
          <cell r="BC297" t="str">
            <v>SPEL</v>
          </cell>
          <cell r="BD297" t="str">
            <v>VENDOR SPEL</v>
          </cell>
          <cell r="BE297">
            <v>0</v>
          </cell>
          <cell r="BF297">
            <v>0</v>
          </cell>
          <cell r="BG297">
            <v>5</v>
          </cell>
          <cell r="BH297" t="str">
            <v>O</v>
          </cell>
          <cell r="BI297" t="str">
            <v>PLASTECH</v>
          </cell>
          <cell r="BJ297" t="str">
            <v>VENDOR PLASTECH</v>
          </cell>
          <cell r="BK297">
            <v>0</v>
          </cell>
          <cell r="BL297">
            <v>0</v>
          </cell>
          <cell r="BM297">
            <v>0</v>
          </cell>
          <cell r="BN297" t="str">
            <v>O</v>
          </cell>
          <cell r="BO297">
            <v>0</v>
          </cell>
          <cell r="BP297" t="str">
            <v>O</v>
          </cell>
        </row>
        <row r="298">
          <cell r="A298">
            <v>284</v>
          </cell>
          <cell r="B298">
            <v>222</v>
          </cell>
          <cell r="C298">
            <v>124</v>
          </cell>
          <cell r="D298">
            <v>282</v>
          </cell>
          <cell r="E298" t="str">
            <v>KNES1</v>
          </cell>
          <cell r="F298" t="str">
            <v>NJ-1G</v>
          </cell>
          <cell r="G298">
            <v>0</v>
          </cell>
          <cell r="H298" t="str">
            <v>7100</v>
          </cell>
          <cell r="I298" t="str">
            <v>01</v>
          </cell>
          <cell r="J298" t="str">
            <v>72526-277N0</v>
          </cell>
          <cell r="K298" t="str">
            <v>HANDLE RECLINING ADJUSTER RELEASE LH</v>
          </cell>
          <cell r="L298">
            <v>0</v>
          </cell>
          <cell r="M298">
            <v>1</v>
          </cell>
          <cell r="N298" t="str">
            <v>1</v>
          </cell>
          <cell r="O298">
            <v>1</v>
          </cell>
          <cell r="P298">
            <v>1</v>
          </cell>
          <cell r="Q298" t="str">
            <v>1</v>
          </cell>
          <cell r="R298">
            <v>8400</v>
          </cell>
          <cell r="S298" t="str">
            <v>OMAR JIBRAN</v>
          </cell>
          <cell r="T298" t="str">
            <v>OMAR JIBRAN</v>
          </cell>
          <cell r="U298">
            <v>0</v>
          </cell>
          <cell r="V298" t="str">
            <v>SPEL</v>
          </cell>
          <cell r="W298">
            <v>0</v>
          </cell>
          <cell r="X298">
            <v>0</v>
          </cell>
          <cell r="Y298">
            <v>0</v>
          </cell>
          <cell r="Z298">
            <v>0</v>
          </cell>
          <cell r="AA298">
            <v>0</v>
          </cell>
          <cell r="AB298">
            <v>0</v>
          </cell>
          <cell r="AC298" t="str">
            <v>840 PRICE</v>
          </cell>
          <cell r="AD298">
            <v>0</v>
          </cell>
          <cell r="AE298">
            <v>0</v>
          </cell>
          <cell r="AF298">
            <v>0</v>
          </cell>
          <cell r="AG298">
            <v>0</v>
          </cell>
          <cell r="AH298">
            <v>0</v>
          </cell>
          <cell r="AI298">
            <v>2.5999999999999999E-3</v>
          </cell>
          <cell r="AJ298" t="str">
            <v>P4-2</v>
          </cell>
          <cell r="AK298" t="str">
            <v>SUBSTITUTED 72525-12100</v>
          </cell>
          <cell r="AL298" t="str">
            <v>282参考</v>
          </cell>
          <cell r="AM298" t="str">
            <v>282参考</v>
          </cell>
          <cell r="AN298" t="str">
            <v>282参考</v>
          </cell>
          <cell r="AO298" t="str">
            <v>282参考</v>
          </cell>
          <cell r="AP298" t="str">
            <v>282参考</v>
          </cell>
          <cell r="AQ298" t="str">
            <v>282参考</v>
          </cell>
          <cell r="AR298" t="str">
            <v>282参考</v>
          </cell>
          <cell r="AS298" t="str">
            <v>282参考</v>
          </cell>
          <cell r="AT298" t="str">
            <v>&lt;&lt;&lt;</v>
          </cell>
          <cell r="AU298" t="str">
            <v>&lt;&lt;&lt;</v>
          </cell>
          <cell r="AV298" t="str">
            <v>&lt;&lt;&lt;</v>
          </cell>
          <cell r="AW298" t="str">
            <v>&lt;&lt;&lt;</v>
          </cell>
          <cell r="AX298" t="str">
            <v>&lt;&lt;&lt;</v>
          </cell>
          <cell r="AY298" t="str">
            <v>&lt;&lt;&lt;</v>
          </cell>
          <cell r="AZ298" t="str">
            <v>&lt;&lt;&lt;</v>
          </cell>
          <cell r="BA298" t="str">
            <v>O</v>
          </cell>
          <cell r="BB298" t="str">
            <v>O</v>
          </cell>
          <cell r="BC298" t="str">
            <v>SPEL</v>
          </cell>
          <cell r="BD298" t="str">
            <v>VENDOR SPEL</v>
          </cell>
          <cell r="BE298">
            <v>0</v>
          </cell>
          <cell r="BF298">
            <v>0</v>
          </cell>
          <cell r="BG298">
            <v>5</v>
          </cell>
          <cell r="BH298" t="str">
            <v>O</v>
          </cell>
          <cell r="BI298" t="str">
            <v>PLASTECH</v>
          </cell>
          <cell r="BJ298" t="str">
            <v>VENDOR PLASTECH</v>
          </cell>
          <cell r="BK298">
            <v>0</v>
          </cell>
          <cell r="BL298">
            <v>0</v>
          </cell>
          <cell r="BM298">
            <v>0</v>
          </cell>
          <cell r="BN298" t="str">
            <v>O</v>
          </cell>
          <cell r="BO298">
            <v>0</v>
          </cell>
          <cell r="BP298" t="str">
            <v>O</v>
          </cell>
        </row>
        <row r="299">
          <cell r="A299">
            <v>285</v>
          </cell>
          <cell r="B299">
            <v>225</v>
          </cell>
          <cell r="C299">
            <v>194</v>
          </cell>
          <cell r="D299">
            <v>283</v>
          </cell>
          <cell r="E299" t="str">
            <v>KNES1</v>
          </cell>
          <cell r="F299" t="str">
            <v>NJ-1G</v>
          </cell>
          <cell r="G299">
            <v>0</v>
          </cell>
          <cell r="H299" t="str">
            <v>7100</v>
          </cell>
          <cell r="I299" t="str">
            <v>01</v>
          </cell>
          <cell r="J299" t="str">
            <v>73230-140N0</v>
          </cell>
          <cell r="K299" t="str">
            <v>BELT ASSY FR SEAT INNER</v>
          </cell>
          <cell r="L299">
            <v>0</v>
          </cell>
          <cell r="M299">
            <v>1</v>
          </cell>
          <cell r="N299" t="str">
            <v>3</v>
          </cell>
          <cell r="O299" t="str">
            <v>3</v>
          </cell>
          <cell r="P299" t="str">
            <v>3</v>
          </cell>
          <cell r="Q299" t="str">
            <v>1</v>
          </cell>
          <cell r="R299">
            <v>5400</v>
          </cell>
          <cell r="S299" t="str">
            <v>PLASTECH</v>
          </cell>
          <cell r="T299" t="str">
            <v>PLASTECH</v>
          </cell>
          <cell r="U299">
            <v>0</v>
          </cell>
          <cell r="V299" t="str">
            <v>TECHMAN</v>
          </cell>
          <cell r="W299">
            <v>0</v>
          </cell>
          <cell r="X299" t="str">
            <v>ALI BROS</v>
          </cell>
          <cell r="Y299">
            <v>0</v>
          </cell>
          <cell r="Z299">
            <v>0</v>
          </cell>
          <cell r="AA299">
            <v>0</v>
          </cell>
          <cell r="AB299">
            <v>0</v>
          </cell>
          <cell r="AC299" t="str">
            <v>cost included in73210-xxxxx</v>
          </cell>
          <cell r="AD299">
            <v>0</v>
          </cell>
          <cell r="AE299">
            <v>0</v>
          </cell>
          <cell r="AF299">
            <v>0</v>
          </cell>
          <cell r="AG299">
            <v>0</v>
          </cell>
          <cell r="AH299">
            <v>0</v>
          </cell>
          <cell r="AI299">
            <v>6.1069999999999999E-2</v>
          </cell>
          <cell r="AJ299" t="str">
            <v>P5-2</v>
          </cell>
          <cell r="AK299" t="str">
            <v>SUBSTITUTED 73230-140N1</v>
          </cell>
          <cell r="AL299" t="str">
            <v>284参考</v>
          </cell>
          <cell r="AM299" t="str">
            <v>284参考</v>
          </cell>
          <cell r="AN299" t="str">
            <v>284参考</v>
          </cell>
          <cell r="AO299" t="str">
            <v>284参考</v>
          </cell>
          <cell r="AP299" t="str">
            <v>&lt;&lt;&lt;</v>
          </cell>
          <cell r="AQ299" t="str">
            <v>&lt;&lt;&lt;</v>
          </cell>
          <cell r="AR299" t="str">
            <v>&lt;&lt;&lt;</v>
          </cell>
          <cell r="AS299" t="str">
            <v>&lt;&lt;&lt;</v>
          </cell>
          <cell r="AT299" t="str">
            <v>&lt;&lt;&lt;</v>
          </cell>
          <cell r="AU299" t="str">
            <v>&lt;&lt;&lt;</v>
          </cell>
          <cell r="AV299" t="str">
            <v>&lt;&lt;&lt;</v>
          </cell>
          <cell r="AW299" t="str">
            <v>&lt;&lt;&lt;</v>
          </cell>
          <cell r="AX299">
            <v>0</v>
          </cell>
          <cell r="AY299">
            <v>0</v>
          </cell>
          <cell r="AZ299">
            <v>0</v>
          </cell>
          <cell r="BA299" t="str">
            <v>O</v>
          </cell>
          <cell r="BB299" t="str">
            <v>O</v>
          </cell>
          <cell r="BC299" t="str">
            <v>PLASTECH</v>
          </cell>
          <cell r="BD299" t="str">
            <v>VENDOR PLASTECH</v>
          </cell>
          <cell r="BE299">
            <v>0</v>
          </cell>
          <cell r="BF299">
            <v>0</v>
          </cell>
          <cell r="BG299" t="str">
            <v>P</v>
          </cell>
          <cell r="BH299" t="str">
            <v>P</v>
          </cell>
          <cell r="BI299" t="str">
            <v>[PENDING]</v>
          </cell>
          <cell r="BJ299" t="str">
            <v>AFTER RECEIVING DWG.IMC INVITE QUOTATION AND DECIDE VENDOR</v>
          </cell>
          <cell r="BK299" t="str">
            <v>IMC ESTIMATE FOR CIM CALCULATION IS RS 5.00. TMC TO INFORM CIM.</v>
          </cell>
          <cell r="BL299">
            <v>0</v>
          </cell>
          <cell r="BM299">
            <v>0</v>
          </cell>
          <cell r="BN299" t="str">
            <v>P</v>
          </cell>
          <cell r="BO299">
            <v>0</v>
          </cell>
          <cell r="BP299" t="str">
            <v>P</v>
          </cell>
        </row>
        <row r="300">
          <cell r="A300">
            <v>286</v>
          </cell>
          <cell r="B300">
            <v>226</v>
          </cell>
          <cell r="C300">
            <v>194</v>
          </cell>
          <cell r="D300">
            <v>284</v>
          </cell>
          <cell r="E300" t="str">
            <v>KNES1</v>
          </cell>
          <cell r="F300" t="str">
            <v>NJ-1G</v>
          </cell>
          <cell r="G300">
            <v>0</v>
          </cell>
          <cell r="H300" t="str">
            <v>7100</v>
          </cell>
          <cell r="I300" t="str">
            <v>01</v>
          </cell>
          <cell r="J300" t="str">
            <v>73230-140N1</v>
          </cell>
          <cell r="K300" t="str">
            <v>BELT ASSY FR SEAT INNER</v>
          </cell>
          <cell r="L300">
            <v>0</v>
          </cell>
          <cell r="M300" t="str">
            <v>2</v>
          </cell>
          <cell r="N300" t="str">
            <v>1</v>
          </cell>
          <cell r="O300">
            <v>1</v>
          </cell>
          <cell r="P300">
            <v>1</v>
          </cell>
          <cell r="Q300" t="str">
            <v>2</v>
          </cell>
          <cell r="R300">
            <v>3000</v>
          </cell>
          <cell r="S300" t="str">
            <v>PLASTECH</v>
          </cell>
          <cell r="T300" t="str">
            <v>PLASTECH</v>
          </cell>
          <cell r="U300">
            <v>0</v>
          </cell>
          <cell r="V300" t="str">
            <v>THERMOSOLE</v>
          </cell>
          <cell r="W300">
            <v>0</v>
          </cell>
          <cell r="X300" t="str">
            <v>MERAJ</v>
          </cell>
          <cell r="Y300">
            <v>0</v>
          </cell>
          <cell r="Z300">
            <v>0</v>
          </cell>
          <cell r="AA300">
            <v>0</v>
          </cell>
          <cell r="AB300">
            <v>0</v>
          </cell>
          <cell r="AC300" t="str">
            <v>cost included in73210-xxxxx</v>
          </cell>
          <cell r="AD300">
            <v>0</v>
          </cell>
          <cell r="AE300">
            <v>0</v>
          </cell>
          <cell r="AF300">
            <v>0</v>
          </cell>
          <cell r="AG300">
            <v>0</v>
          </cell>
          <cell r="AH300">
            <v>0</v>
          </cell>
          <cell r="AI300">
            <v>6.1069999999999999E-2</v>
          </cell>
          <cell r="AJ300" t="str">
            <v>P5-2</v>
          </cell>
          <cell r="AK300" t="str">
            <v>73230-140N1</v>
          </cell>
          <cell r="AL300" t="str">
            <v>0</v>
          </cell>
          <cell r="AM300" t="str">
            <v>0</v>
          </cell>
          <cell r="AN300">
            <v>0</v>
          </cell>
          <cell r="AO300">
            <v>0</v>
          </cell>
          <cell r="AP300" t="str">
            <v>&lt;&lt;&lt;</v>
          </cell>
          <cell r="AQ300" t="str">
            <v>&lt;&lt;&lt;</v>
          </cell>
          <cell r="AR300" t="str">
            <v>&lt;&lt;&lt;</v>
          </cell>
          <cell r="AS300" t="str">
            <v>&lt;&lt;&lt;</v>
          </cell>
          <cell r="AT300" t="str">
            <v>&lt;&lt;&lt;</v>
          </cell>
          <cell r="AU300" t="str">
            <v>&lt;&lt;&lt;</v>
          </cell>
          <cell r="AV300" t="str">
            <v>&lt;&lt;&lt;</v>
          </cell>
          <cell r="AW300" t="str">
            <v>&lt;&lt;&lt;</v>
          </cell>
          <cell r="AX300">
            <v>8.2899999999999991</v>
          </cell>
          <cell r="AY300">
            <v>90000</v>
          </cell>
          <cell r="AZ300">
            <v>18.348399999999998</v>
          </cell>
          <cell r="BA300" t="str">
            <v>O</v>
          </cell>
          <cell r="BB300" t="str">
            <v>O</v>
          </cell>
          <cell r="BC300" t="str">
            <v>PLASTECH</v>
          </cell>
          <cell r="BD300" t="str">
            <v>VENDOR PLASTECH</v>
          </cell>
          <cell r="BE300">
            <v>0</v>
          </cell>
          <cell r="BF300">
            <v>0</v>
          </cell>
          <cell r="BG300" t="str">
            <v>P</v>
          </cell>
          <cell r="BH300" t="str">
            <v>P</v>
          </cell>
          <cell r="BI300" t="str">
            <v>THERMOSOLE</v>
          </cell>
          <cell r="BJ300" t="str">
            <v>AFTER RECEIVING DWG.IMC INVITE QUOTATION AND DECIDE VENDOR</v>
          </cell>
          <cell r="BK300" t="str">
            <v>QUOTATION TAKEN FROM THERMOSOLE &amp; MERAJ. THERMOSOLE IS RECOMMENDED TO DEVELOP THIS PART.</v>
          </cell>
          <cell r="BL300">
            <v>0</v>
          </cell>
          <cell r="BM300">
            <v>0</v>
          </cell>
          <cell r="BN300" t="str">
            <v>P</v>
          </cell>
          <cell r="BO300">
            <v>0</v>
          </cell>
          <cell r="BP300" t="str">
            <v>P</v>
          </cell>
        </row>
        <row r="301">
          <cell r="A301">
            <v>287</v>
          </cell>
          <cell r="B301">
            <v>254</v>
          </cell>
          <cell r="C301">
            <v>476</v>
          </cell>
          <cell r="D301">
            <v>285</v>
          </cell>
          <cell r="E301" t="str">
            <v>KNES1</v>
          </cell>
          <cell r="F301" t="str">
            <v>NJ-1G</v>
          </cell>
          <cell r="G301">
            <v>0</v>
          </cell>
          <cell r="H301" t="str">
            <v>7100</v>
          </cell>
          <cell r="I301" t="str">
            <v>05</v>
          </cell>
          <cell r="J301" t="str">
            <v>71398-32010</v>
          </cell>
          <cell r="K301" t="str">
            <v>HOLDER RR SEAT BACK</v>
          </cell>
          <cell r="L301">
            <v>0</v>
          </cell>
          <cell r="M301" t="str">
            <v>3</v>
          </cell>
          <cell r="N301" t="str">
            <v>3</v>
          </cell>
          <cell r="O301" t="str">
            <v>3</v>
          </cell>
          <cell r="P301" t="str">
            <v>3</v>
          </cell>
          <cell r="Q301" t="str">
            <v>3</v>
          </cell>
          <cell r="R301">
            <v>25200</v>
          </cell>
          <cell r="S301" t="str">
            <v>&lt;NEW&gt;</v>
          </cell>
          <cell r="T301" t="str">
            <v>MERAJ</v>
          </cell>
          <cell r="U301">
            <v>0</v>
          </cell>
          <cell r="V301" t="str">
            <v>TECHMAN</v>
          </cell>
          <cell r="W301">
            <v>0</v>
          </cell>
          <cell r="X301" t="str">
            <v>ALI BROS</v>
          </cell>
          <cell r="Y301">
            <v>0</v>
          </cell>
          <cell r="Z301">
            <v>0</v>
          </cell>
          <cell r="AA301">
            <v>0</v>
          </cell>
          <cell r="AB301">
            <v>0</v>
          </cell>
          <cell r="AC301" t="str">
            <v>DWG NOT AVAILABLE</v>
          </cell>
          <cell r="AD301">
            <v>0</v>
          </cell>
          <cell r="AE301">
            <v>0</v>
          </cell>
          <cell r="AF301">
            <v>0</v>
          </cell>
          <cell r="AG301">
            <v>0</v>
          </cell>
          <cell r="AH301">
            <v>0</v>
          </cell>
          <cell r="AI301">
            <v>1.33864E-2</v>
          </cell>
          <cell r="AJ301" t="str">
            <v>NEW</v>
          </cell>
          <cell r="AK301" t="str">
            <v>SUBSTITUTED 71398-12030</v>
          </cell>
          <cell r="AL301" t="str">
            <v>11.99</v>
          </cell>
          <cell r="AM301" t="str">
            <v>0</v>
          </cell>
          <cell r="AN301">
            <v>0</v>
          </cell>
          <cell r="AO301">
            <v>0</v>
          </cell>
          <cell r="AP301">
            <v>23.500399999999999</v>
          </cell>
          <cell r="AQ301">
            <v>0</v>
          </cell>
          <cell r="AR301">
            <v>0</v>
          </cell>
          <cell r="AS301">
            <v>0</v>
          </cell>
          <cell r="AT301">
            <v>13.649066666666666</v>
          </cell>
          <cell r="AU301" t="str">
            <v>?</v>
          </cell>
          <cell r="AV301">
            <v>0</v>
          </cell>
          <cell r="AW301">
            <v>0</v>
          </cell>
          <cell r="AX301">
            <v>8.2899999999999991</v>
          </cell>
          <cell r="AY301">
            <v>180000</v>
          </cell>
          <cell r="AZ301">
            <v>20.448399999999996</v>
          </cell>
          <cell r="BA301" t="str">
            <v>P</v>
          </cell>
          <cell r="BB301" t="str">
            <v>P</v>
          </cell>
          <cell r="BC301" t="str">
            <v>[PENDING]</v>
          </cell>
          <cell r="BD301" t="str">
            <v>AFTER RECEIVING DWG.IMC INVITE QUOTATION AND DECIDE VENDOR</v>
          </cell>
          <cell r="BE301">
            <v>0</v>
          </cell>
          <cell r="BF301">
            <v>0</v>
          </cell>
          <cell r="BG301" t="str">
            <v>P</v>
          </cell>
          <cell r="BH301" t="str">
            <v>P</v>
          </cell>
          <cell r="BI301" t="str">
            <v>THERMOSOLE</v>
          </cell>
          <cell r="BJ301" t="str">
            <v>AFTER RECEIVING DWG.IMC INVITE QUOTATION AND DECIDE VENDOR</v>
          </cell>
          <cell r="BK301" t="str">
            <v>QUOTATION TAKEN FROM THERMOSOLE &amp; MERAJ. THERMOSOLE IS RECOMMENDED TO DEVELOP THIS PART.</v>
          </cell>
          <cell r="BL301">
            <v>0</v>
          </cell>
          <cell r="BM301">
            <v>0</v>
          </cell>
          <cell r="BN301" t="str">
            <v>P</v>
          </cell>
          <cell r="BO301">
            <v>0</v>
          </cell>
          <cell r="BP301" t="str">
            <v>P</v>
          </cell>
        </row>
        <row r="302">
          <cell r="A302">
            <v>288</v>
          </cell>
          <cell r="B302">
            <v>255</v>
          </cell>
          <cell r="C302">
            <v>482</v>
          </cell>
          <cell r="D302">
            <v>286</v>
          </cell>
          <cell r="E302" t="str">
            <v>KNES1</v>
          </cell>
          <cell r="F302" t="str">
            <v>NJ-1G</v>
          </cell>
          <cell r="G302">
            <v>0</v>
          </cell>
          <cell r="H302" t="str">
            <v>7100</v>
          </cell>
          <cell r="I302" t="str">
            <v>05</v>
          </cell>
          <cell r="J302" t="str">
            <v>72137-52010</v>
          </cell>
          <cell r="K302" t="str">
            <v>COVER SEAT TRACK BRACKET OUTER RR RH</v>
          </cell>
          <cell r="L302">
            <v>0</v>
          </cell>
          <cell r="M302" t="str">
            <v>2</v>
          </cell>
          <cell r="N302" t="str">
            <v>2</v>
          </cell>
          <cell r="O302" t="str">
            <v>2</v>
          </cell>
          <cell r="P302" t="str">
            <v>2</v>
          </cell>
          <cell r="Q302" t="str">
            <v>2</v>
          </cell>
          <cell r="R302">
            <v>16800</v>
          </cell>
          <cell r="S302" t="str">
            <v>&lt;NEW&gt;</v>
          </cell>
          <cell r="T302" t="str">
            <v>PAK POLYMER</v>
          </cell>
          <cell r="U302">
            <v>0</v>
          </cell>
          <cell r="V302" t="str">
            <v>THERMOSOLE</v>
          </cell>
          <cell r="W302">
            <v>0</v>
          </cell>
          <cell r="X302" t="str">
            <v>MERAJ</v>
          </cell>
          <cell r="Y302">
            <v>0</v>
          </cell>
          <cell r="Z302">
            <v>0</v>
          </cell>
          <cell r="AA302">
            <v>0</v>
          </cell>
          <cell r="AB302">
            <v>0</v>
          </cell>
          <cell r="AC302" t="str">
            <v>SUBSTITUTED</v>
          </cell>
          <cell r="AD302">
            <v>0</v>
          </cell>
          <cell r="AE302">
            <v>0</v>
          </cell>
          <cell r="AF302">
            <v>0</v>
          </cell>
          <cell r="AG302">
            <v>0</v>
          </cell>
          <cell r="AH302">
            <v>0</v>
          </cell>
          <cell r="AI302">
            <v>5.1504000000000003E-3</v>
          </cell>
          <cell r="AJ302" t="str">
            <v>NEW</v>
          </cell>
          <cell r="AK302" t="str">
            <v>SUBSTITUTED 67491-140N0</v>
          </cell>
          <cell r="AL302" t="str">
            <v>11.99</v>
          </cell>
          <cell r="AM302" t="str">
            <v>168000</v>
          </cell>
          <cell r="AN302">
            <v>25.4604</v>
          </cell>
          <cell r="AO302" t="e">
            <v>#VALUE!</v>
          </cell>
          <cell r="AP302" t="str">
            <v>-</v>
          </cell>
          <cell r="AQ302" t="str">
            <v>Regret</v>
          </cell>
          <cell r="AR302" t="str">
            <v>Regret</v>
          </cell>
          <cell r="AS302" t="str">
            <v>Regret</v>
          </cell>
          <cell r="AT302" t="str">
            <v>&lt;&lt;&lt;</v>
          </cell>
          <cell r="AU302" t="str">
            <v>&lt;&lt;&lt;</v>
          </cell>
          <cell r="AV302" t="str">
            <v>&lt;&lt;&lt;</v>
          </cell>
          <cell r="AW302" t="str">
            <v>&lt;&lt;&lt;</v>
          </cell>
          <cell r="AX302">
            <v>8.2899999999999991</v>
          </cell>
          <cell r="AY302">
            <v>0</v>
          </cell>
          <cell r="AZ302">
            <v>16.248399999999997</v>
          </cell>
          <cell r="BA302" t="str">
            <v>P</v>
          </cell>
          <cell r="BB302" t="str">
            <v>P</v>
          </cell>
          <cell r="BC302" t="str">
            <v>[PENDING]</v>
          </cell>
          <cell r="BD302" t="str">
            <v>AFTER RECEIVING DWG.IMC INVITE QUOTATION AND DECIDE VENDOR</v>
          </cell>
          <cell r="BE302">
            <v>0</v>
          </cell>
          <cell r="BF302">
            <v>0</v>
          </cell>
          <cell r="BG302" t="str">
            <v>P</v>
          </cell>
          <cell r="BH302" t="str">
            <v>P</v>
          </cell>
          <cell r="BI302" t="str">
            <v>THERMOSOLE</v>
          </cell>
          <cell r="BJ302" t="str">
            <v>AFTER RECEIVING DWG.IMC INVITE QUOTATION AND DECIDE VENDOR</v>
          </cell>
          <cell r="BK302" t="str">
            <v>QUOTATION TAKEN FROM THERMOSOLE &amp; MERAJ. THERMOSOLE IS RECOMMENDED TO DEVELOP THIS PART.</v>
          </cell>
          <cell r="BL302">
            <v>0</v>
          </cell>
          <cell r="BM302">
            <v>0</v>
          </cell>
          <cell r="BN302" t="str">
            <v>P</v>
          </cell>
          <cell r="BO302">
            <v>0</v>
          </cell>
          <cell r="BP302" t="str">
            <v>P</v>
          </cell>
        </row>
        <row r="303">
          <cell r="A303">
            <v>289</v>
          </cell>
          <cell r="B303">
            <v>257</v>
          </cell>
          <cell r="C303">
            <v>484</v>
          </cell>
          <cell r="D303">
            <v>287</v>
          </cell>
          <cell r="E303" t="str">
            <v>KNES1</v>
          </cell>
          <cell r="F303" t="str">
            <v>NJ-1G</v>
          </cell>
          <cell r="G303">
            <v>0</v>
          </cell>
          <cell r="H303" t="str">
            <v>7100</v>
          </cell>
          <cell r="I303" t="str">
            <v>05</v>
          </cell>
          <cell r="J303" t="str">
            <v>72157-12100</v>
          </cell>
          <cell r="K303" t="str">
            <v>COVER SEAT TRACK BRACKET INNER RR RH</v>
          </cell>
          <cell r="L303">
            <v>0</v>
          </cell>
          <cell r="M303">
            <v>1</v>
          </cell>
          <cell r="N303" t="str">
            <v>1</v>
          </cell>
          <cell r="O303">
            <v>1</v>
          </cell>
          <cell r="P303">
            <v>1</v>
          </cell>
          <cell r="Q303" t="str">
            <v>1</v>
          </cell>
          <cell r="R303">
            <v>8400</v>
          </cell>
          <cell r="S303" t="str">
            <v>&lt;NEW&gt;</v>
          </cell>
          <cell r="T303" t="str">
            <v>PAK POLYMER</v>
          </cell>
          <cell r="U303">
            <v>0</v>
          </cell>
          <cell r="V303" t="str">
            <v>THERMOSOLE</v>
          </cell>
          <cell r="W303">
            <v>0</v>
          </cell>
          <cell r="X303" t="str">
            <v>JAWED</v>
          </cell>
          <cell r="Y303">
            <v>0</v>
          </cell>
          <cell r="Z303">
            <v>0</v>
          </cell>
          <cell r="AA303" t="str">
            <v>K 部品</v>
          </cell>
          <cell r="AB303">
            <v>0</v>
          </cell>
          <cell r="AC303" t="str">
            <v>SUBSTITUTED</v>
          </cell>
          <cell r="AD303">
            <v>0</v>
          </cell>
          <cell r="AE303">
            <v>0</v>
          </cell>
          <cell r="AF303">
            <v>0</v>
          </cell>
          <cell r="AG303">
            <v>0</v>
          </cell>
          <cell r="AH303">
            <v>0</v>
          </cell>
          <cell r="AI303">
            <v>3.3871999999999995E-3</v>
          </cell>
          <cell r="AJ303" t="str">
            <v>NEW</v>
          </cell>
          <cell r="AK303" t="str">
            <v>SUBSTITUTED 67491-140N0</v>
          </cell>
          <cell r="AL303" t="str">
            <v>11.99</v>
          </cell>
          <cell r="AM303" t="str">
            <v>0</v>
          </cell>
          <cell r="AN303">
            <v>23.500399999999999</v>
          </cell>
          <cell r="AO303" t="e">
            <v>#VALUE!</v>
          </cell>
          <cell r="AP303" t="str">
            <v>-</v>
          </cell>
          <cell r="AQ303" t="str">
            <v>Regret</v>
          </cell>
          <cell r="AR303" t="str">
            <v>Regret</v>
          </cell>
          <cell r="AS303" t="str">
            <v>Regret</v>
          </cell>
          <cell r="AT303" t="str">
            <v>&lt;&lt;&lt;</v>
          </cell>
          <cell r="AU303" t="str">
            <v>&lt;&lt;&lt;</v>
          </cell>
          <cell r="AV303" t="str">
            <v>&lt;&lt;&lt;</v>
          </cell>
          <cell r="AW303" t="str">
            <v>&lt;&lt;&lt;</v>
          </cell>
          <cell r="AX303" t="str">
            <v>-</v>
          </cell>
          <cell r="AY303" t="str">
            <v>Regret</v>
          </cell>
          <cell r="AZ303" t="e">
            <v>#VALUE!</v>
          </cell>
          <cell r="BA303" t="str">
            <v>P</v>
          </cell>
          <cell r="BB303" t="str">
            <v>P</v>
          </cell>
          <cell r="BC303" t="str">
            <v>[PENDING]</v>
          </cell>
          <cell r="BD303" t="str">
            <v>AFTER RECEIVING DWG.IMC INVITE QUOTATION AND DECIDE VENDOR</v>
          </cell>
          <cell r="BE303">
            <v>0</v>
          </cell>
          <cell r="BF303">
            <v>0</v>
          </cell>
          <cell r="BG303" t="str">
            <v>K</v>
          </cell>
          <cell r="BH303" t="str">
            <v>-</v>
          </cell>
          <cell r="BI303" t="str">
            <v>[K]</v>
          </cell>
          <cell r="BJ303" t="str">
            <v>LOCALIZATION OF K PARTS DEPEND ON IN HOUSE ENGINE ASSY.</v>
          </cell>
          <cell r="BK303">
            <v>0</v>
          </cell>
          <cell r="BL303">
            <v>0</v>
          </cell>
          <cell r="BM303">
            <v>0</v>
          </cell>
          <cell r="BN303" t="str">
            <v>-</v>
          </cell>
          <cell r="BO303">
            <v>0</v>
          </cell>
          <cell r="BP303" t="str">
            <v>K</v>
          </cell>
        </row>
        <row r="304">
          <cell r="A304">
            <v>290</v>
          </cell>
          <cell r="B304">
            <v>258</v>
          </cell>
          <cell r="C304">
            <v>485</v>
          </cell>
          <cell r="D304">
            <v>288</v>
          </cell>
          <cell r="E304" t="str">
            <v>KNES1</v>
          </cell>
          <cell r="F304" t="str">
            <v>NJ-1G</v>
          </cell>
          <cell r="G304">
            <v>0</v>
          </cell>
          <cell r="H304" t="str">
            <v>7100</v>
          </cell>
          <cell r="I304" t="str">
            <v>05</v>
          </cell>
          <cell r="J304" t="str">
            <v>72158-12100</v>
          </cell>
          <cell r="K304" t="str">
            <v>COVER SEAT TRACK BRACKET INNER LH</v>
          </cell>
          <cell r="L304">
            <v>0</v>
          </cell>
          <cell r="M304">
            <v>1</v>
          </cell>
          <cell r="N304" t="str">
            <v>1</v>
          </cell>
          <cell r="O304">
            <v>1</v>
          </cell>
          <cell r="P304">
            <v>1</v>
          </cell>
          <cell r="Q304" t="str">
            <v>1</v>
          </cell>
          <cell r="R304">
            <v>8400</v>
          </cell>
          <cell r="S304" t="str">
            <v>&lt;NEW&gt;</v>
          </cell>
          <cell r="T304" t="str">
            <v>PAK POLYMER</v>
          </cell>
          <cell r="U304">
            <v>0</v>
          </cell>
          <cell r="V304" t="str">
            <v>THERMOSOLE</v>
          </cell>
          <cell r="W304">
            <v>0</v>
          </cell>
          <cell r="X304">
            <v>0</v>
          </cell>
          <cell r="Y304">
            <v>0</v>
          </cell>
          <cell r="Z304">
            <v>0</v>
          </cell>
          <cell r="AA304" t="str">
            <v>FOR 2.OD  K 部品</v>
          </cell>
          <cell r="AB304">
            <v>0</v>
          </cell>
          <cell r="AC304" t="str">
            <v>SUBSTITUTED</v>
          </cell>
          <cell r="AD304">
            <v>0</v>
          </cell>
          <cell r="AE304">
            <v>0</v>
          </cell>
          <cell r="AF304">
            <v>0</v>
          </cell>
          <cell r="AG304">
            <v>0</v>
          </cell>
          <cell r="AH304">
            <v>0</v>
          </cell>
          <cell r="AI304">
            <v>3.3871999999999995E-3</v>
          </cell>
          <cell r="AJ304" t="str">
            <v>NEW</v>
          </cell>
          <cell r="AK304" t="str">
            <v>SUBSTITUTED 67491-140N0</v>
          </cell>
          <cell r="AL304" t="str">
            <v>11.99</v>
          </cell>
          <cell r="AM304" t="str">
            <v>0</v>
          </cell>
          <cell r="AN304">
            <v>23.500399999999999</v>
          </cell>
          <cell r="AO304" t="e">
            <v>#VALUE!</v>
          </cell>
          <cell r="AP304" t="str">
            <v>-</v>
          </cell>
          <cell r="AQ304" t="str">
            <v>Regret</v>
          </cell>
          <cell r="AR304" t="str">
            <v>Regret</v>
          </cell>
          <cell r="AS304" t="str">
            <v>Regret</v>
          </cell>
          <cell r="AT304" t="str">
            <v>&lt;&lt;&lt;</v>
          </cell>
          <cell r="AU304" t="str">
            <v>&lt;&lt;&lt;</v>
          </cell>
          <cell r="AV304" t="str">
            <v>&lt;&lt;&lt;</v>
          </cell>
          <cell r="AW304" t="str">
            <v>&lt;&lt;&lt;</v>
          </cell>
          <cell r="AX304" t="str">
            <v>&lt;&lt;&lt;</v>
          </cell>
          <cell r="AY304" t="str">
            <v>&lt;&lt;&lt;</v>
          </cell>
          <cell r="AZ304" t="str">
            <v>&lt;&lt;&lt;</v>
          </cell>
          <cell r="BA304" t="str">
            <v>P</v>
          </cell>
          <cell r="BB304" t="str">
            <v>P</v>
          </cell>
          <cell r="BC304" t="str">
            <v>[PENDING]</v>
          </cell>
          <cell r="BD304" t="str">
            <v>AFTER RECEIVING DWG.IMC INVITE QUOTATION AND DECIDE VENDOR</v>
          </cell>
          <cell r="BE304">
            <v>0</v>
          </cell>
          <cell r="BF304">
            <v>0</v>
          </cell>
          <cell r="BG304" t="str">
            <v>K</v>
          </cell>
          <cell r="BH304" t="str">
            <v>-</v>
          </cell>
          <cell r="BI304" t="str">
            <v>[K]</v>
          </cell>
          <cell r="BJ304" t="str">
            <v>LOCALIZATION OF K PARTS DEPEND ON IN HOUSE ENGINE ASSY.</v>
          </cell>
          <cell r="BK304">
            <v>0</v>
          </cell>
          <cell r="BL304">
            <v>0</v>
          </cell>
          <cell r="BM304">
            <v>0</v>
          </cell>
          <cell r="BN304" t="str">
            <v>-</v>
          </cell>
          <cell r="BO304">
            <v>0</v>
          </cell>
          <cell r="BP304" t="str">
            <v>K</v>
          </cell>
        </row>
        <row r="305">
          <cell r="A305">
            <v>291</v>
          </cell>
          <cell r="B305">
            <v>185</v>
          </cell>
          <cell r="C305">
            <v>382</v>
          </cell>
          <cell r="D305">
            <v>289</v>
          </cell>
          <cell r="E305" t="str">
            <v>KYJ56</v>
          </cell>
          <cell r="F305" t="str">
            <v>LJ-EG</v>
          </cell>
          <cell r="G305">
            <v>0</v>
          </cell>
          <cell r="H305" t="str">
            <v>11C0</v>
          </cell>
          <cell r="I305" t="str">
            <v>0K</v>
          </cell>
          <cell r="J305" t="str">
            <v>11305-64041</v>
          </cell>
          <cell r="K305" t="str">
            <v>PLATE S/A RR END</v>
          </cell>
          <cell r="L305">
            <v>0</v>
          </cell>
          <cell r="M305">
            <v>0</v>
          </cell>
          <cell r="N305">
            <v>0</v>
          </cell>
          <cell r="O305">
            <v>0</v>
          </cell>
          <cell r="P305">
            <v>0</v>
          </cell>
          <cell r="Q305" t="str">
            <v>1</v>
          </cell>
          <cell r="R305">
            <v>3000</v>
          </cell>
          <cell r="S305" t="str">
            <v>&lt;NEW&gt;</v>
          </cell>
          <cell r="T305" t="str">
            <v>SPEL</v>
          </cell>
          <cell r="U305">
            <v>0</v>
          </cell>
          <cell r="V305" t="str">
            <v>ALI BROS</v>
          </cell>
          <cell r="W305">
            <v>0</v>
          </cell>
          <cell r="X305" t="str">
            <v>JAWED</v>
          </cell>
          <cell r="Y305">
            <v>0</v>
          </cell>
          <cell r="Z305">
            <v>0</v>
          </cell>
          <cell r="AA305" t="str">
            <v>K 部品</v>
          </cell>
          <cell r="AB305">
            <v>0</v>
          </cell>
          <cell r="AC305" t="str">
            <v>Only Incase of Eng-Assy</v>
          </cell>
          <cell r="AD305">
            <v>0</v>
          </cell>
          <cell r="AE305">
            <v>0</v>
          </cell>
          <cell r="AF305">
            <v>0</v>
          </cell>
          <cell r="AG305">
            <v>0</v>
          </cell>
          <cell r="AH305">
            <v>0</v>
          </cell>
          <cell r="AI305">
            <v>2.7879999999999999E-2</v>
          </cell>
          <cell r="AJ305" t="str">
            <v>NEW</v>
          </cell>
          <cell r="AK305" t="str">
            <v>11305-64051</v>
          </cell>
          <cell r="AL305" t="str">
            <v>28.92</v>
          </cell>
          <cell r="AM305" t="str">
            <v>48000</v>
          </cell>
          <cell r="AN305">
            <v>0</v>
          </cell>
          <cell r="AO305" t="e">
            <v>#DIV/0!</v>
          </cell>
          <cell r="AP305" t="str">
            <v>94.87</v>
          </cell>
          <cell r="AQ305" t="str">
            <v>500000</v>
          </cell>
          <cell r="AR305">
            <v>218.61186666666669</v>
          </cell>
          <cell r="AS305" t="e">
            <v>#DIV/0!</v>
          </cell>
          <cell r="AT305" t="str">
            <v>-</v>
          </cell>
          <cell r="AU305" t="str">
            <v>Regret</v>
          </cell>
          <cell r="AV305" t="e">
            <v>#VALUE!</v>
          </cell>
          <cell r="AW305" t="e">
            <v>#VALUE!</v>
          </cell>
          <cell r="AX305" t="str">
            <v>32.26</v>
          </cell>
          <cell r="AY305" t="str">
            <v>48850</v>
          </cell>
          <cell r="AZ305">
            <v>66.421133333333316</v>
          </cell>
          <cell r="BA305" t="str">
            <v>K</v>
          </cell>
          <cell r="BB305" t="str">
            <v>-</v>
          </cell>
          <cell r="BC305" t="str">
            <v>[K]</v>
          </cell>
          <cell r="BD305" t="str">
            <v>LOCALIZATION OF K PARTS DEPEND ON IN HOUSE ENGINE ASSY.</v>
          </cell>
          <cell r="BE305">
            <v>0</v>
          </cell>
          <cell r="BF305">
            <v>0</v>
          </cell>
          <cell r="BG305" t="str">
            <v>K</v>
          </cell>
          <cell r="BH305" t="str">
            <v>-</v>
          </cell>
          <cell r="BI305" t="str">
            <v>[K]</v>
          </cell>
          <cell r="BJ305" t="str">
            <v>LOCALIZATION OF K PARTS DEPEND ON IN HOUSE ENGINE ASSY.</v>
          </cell>
          <cell r="BK305">
            <v>0</v>
          </cell>
          <cell r="BL305">
            <v>0</v>
          </cell>
          <cell r="BM305">
            <v>0</v>
          </cell>
          <cell r="BN305" t="str">
            <v>-</v>
          </cell>
          <cell r="BO305">
            <v>0</v>
          </cell>
          <cell r="BP305" t="str">
            <v>K</v>
          </cell>
        </row>
        <row r="306">
          <cell r="A306">
            <v>292</v>
          </cell>
          <cell r="B306">
            <v>176</v>
          </cell>
          <cell r="C306">
            <v>205</v>
          </cell>
          <cell r="D306">
            <v>290</v>
          </cell>
          <cell r="E306" t="str">
            <v>KYJ56</v>
          </cell>
          <cell r="F306" t="str">
            <v>LJ-EG</v>
          </cell>
          <cell r="G306">
            <v>0</v>
          </cell>
          <cell r="H306" t="str">
            <v>12C0</v>
          </cell>
          <cell r="I306" t="str">
            <v>0B</v>
          </cell>
          <cell r="J306" t="str">
            <v>12281-64010</v>
          </cell>
          <cell r="K306" t="str">
            <v>HANGER,ENGINE No.1</v>
          </cell>
          <cell r="L306">
            <v>0</v>
          </cell>
          <cell r="M306">
            <v>0</v>
          </cell>
          <cell r="N306">
            <v>0</v>
          </cell>
          <cell r="O306">
            <v>0</v>
          </cell>
          <cell r="P306">
            <v>0</v>
          </cell>
          <cell r="Q306" t="str">
            <v>1</v>
          </cell>
          <cell r="R306">
            <v>3000</v>
          </cell>
          <cell r="S306" t="str">
            <v>DAWN</v>
          </cell>
          <cell r="T306" t="str">
            <v>DAWN</v>
          </cell>
          <cell r="U306">
            <v>0</v>
          </cell>
          <cell r="V306" t="str">
            <v>SHAHEEN</v>
          </cell>
          <cell r="W306">
            <v>0</v>
          </cell>
          <cell r="X306" t="str">
            <v>SPEL</v>
          </cell>
          <cell r="Y306">
            <v>0</v>
          </cell>
          <cell r="Z306">
            <v>0</v>
          </cell>
          <cell r="AA306" t="str">
            <v>FOR 2.OD  K 部品</v>
          </cell>
          <cell r="AB306">
            <v>0</v>
          </cell>
          <cell r="AC306" t="str">
            <v>Only Incase of Eng-Assy</v>
          </cell>
          <cell r="AD306">
            <v>0</v>
          </cell>
          <cell r="AE306">
            <v>0</v>
          </cell>
          <cell r="AF306">
            <v>0</v>
          </cell>
          <cell r="AG306">
            <v>0</v>
          </cell>
          <cell r="AH306">
            <v>0</v>
          </cell>
          <cell r="AI306">
            <v>3.0599999999999998E-3</v>
          </cell>
          <cell r="AJ306" t="str">
            <v>P6-1</v>
          </cell>
          <cell r="AK306" t="str">
            <v>12281-22021</v>
          </cell>
          <cell r="AL306" t="str">
            <v>19.28</v>
          </cell>
          <cell r="AM306" t="str">
            <v>38000</v>
          </cell>
          <cell r="AN306">
            <v>40.271466666666669</v>
          </cell>
          <cell r="AO306" t="e">
            <v>#DIV/0!</v>
          </cell>
          <cell r="AP306" t="str">
            <v>17.76</v>
          </cell>
          <cell r="AQ306" t="str">
            <v>62272</v>
          </cell>
          <cell r="AR306">
            <v>38.878037333333332</v>
          </cell>
          <cell r="AS306" t="e">
            <v>#DIV/0!</v>
          </cell>
          <cell r="AT306" t="str">
            <v>&lt;&lt;&lt;</v>
          </cell>
          <cell r="AU306" t="str">
            <v>&lt;&lt;&lt;</v>
          </cell>
          <cell r="AV306" t="str">
            <v>&lt;&lt;&lt;</v>
          </cell>
          <cell r="AW306" t="str">
            <v>&lt;&lt;&lt;</v>
          </cell>
          <cell r="AX306">
            <v>0</v>
          </cell>
          <cell r="AY306">
            <v>0</v>
          </cell>
          <cell r="AZ306">
            <v>0</v>
          </cell>
          <cell r="BA306" t="str">
            <v>K</v>
          </cell>
          <cell r="BB306" t="str">
            <v>-</v>
          </cell>
          <cell r="BC306" t="str">
            <v>[K]</v>
          </cell>
          <cell r="BD306" t="str">
            <v>LOCALIZATION OF K PARTS DEPEND ON IN HOUSE ENGINE ASSY.</v>
          </cell>
          <cell r="BE306">
            <v>0</v>
          </cell>
          <cell r="BF306">
            <v>0</v>
          </cell>
          <cell r="BG306" t="str">
            <v>K</v>
          </cell>
          <cell r="BH306" t="str">
            <v>-</v>
          </cell>
          <cell r="BI306" t="str">
            <v>[K]</v>
          </cell>
          <cell r="BJ306" t="str">
            <v>IT CAN NOT BE LOCALIZE DUE TO LEAKAGEI IN PARTIAL ASSY.</v>
          </cell>
          <cell r="BK306">
            <v>0</v>
          </cell>
          <cell r="BL306">
            <v>0</v>
          </cell>
          <cell r="BM306">
            <v>0</v>
          </cell>
          <cell r="BN306" t="str">
            <v>-</v>
          </cell>
          <cell r="BO306">
            <v>0</v>
          </cell>
          <cell r="BP306" t="str">
            <v>K</v>
          </cell>
        </row>
        <row r="307">
          <cell r="A307">
            <v>293</v>
          </cell>
          <cell r="B307">
            <v>177</v>
          </cell>
          <cell r="C307">
            <v>206</v>
          </cell>
          <cell r="D307">
            <v>291</v>
          </cell>
          <cell r="E307" t="str">
            <v>KYJ56</v>
          </cell>
          <cell r="F307" t="str">
            <v>LJ-EG</v>
          </cell>
          <cell r="G307">
            <v>0</v>
          </cell>
          <cell r="H307" t="str">
            <v>12C0</v>
          </cell>
          <cell r="I307" t="str">
            <v>0B</v>
          </cell>
          <cell r="J307" t="str">
            <v>12282-64081</v>
          </cell>
          <cell r="K307" t="str">
            <v>HANGER,ENGINE No.2</v>
          </cell>
          <cell r="L307">
            <v>0</v>
          </cell>
          <cell r="M307">
            <v>0</v>
          </cell>
          <cell r="N307">
            <v>0</v>
          </cell>
          <cell r="O307">
            <v>0</v>
          </cell>
          <cell r="P307">
            <v>0</v>
          </cell>
          <cell r="Q307" t="str">
            <v>1</v>
          </cell>
          <cell r="R307">
            <v>3000</v>
          </cell>
          <cell r="S307" t="str">
            <v>DAWN</v>
          </cell>
          <cell r="T307" t="str">
            <v>DAWN</v>
          </cell>
          <cell r="U307">
            <v>0</v>
          </cell>
          <cell r="V307" t="str">
            <v>SHAHEEN</v>
          </cell>
          <cell r="W307">
            <v>0</v>
          </cell>
          <cell r="X307" t="str">
            <v>K. LUMINAIRES</v>
          </cell>
          <cell r="Y307">
            <v>0</v>
          </cell>
          <cell r="Z307">
            <v>0</v>
          </cell>
          <cell r="AA307" t="str">
            <v>FOR 2.OD  K 部品</v>
          </cell>
          <cell r="AB307">
            <v>0</v>
          </cell>
          <cell r="AC307" t="str">
            <v>Only Incase of Eng-Assy</v>
          </cell>
          <cell r="AD307">
            <v>0</v>
          </cell>
          <cell r="AE307">
            <v>0</v>
          </cell>
          <cell r="AF307">
            <v>0</v>
          </cell>
          <cell r="AG307">
            <v>0</v>
          </cell>
          <cell r="AH307">
            <v>0</v>
          </cell>
          <cell r="AI307">
            <v>8.5299999999999994E-3</v>
          </cell>
          <cell r="AJ307" t="str">
            <v>P6-1</v>
          </cell>
          <cell r="AK307" t="str">
            <v>12282-15040</v>
          </cell>
          <cell r="AL307" t="str">
            <v>28.92</v>
          </cell>
          <cell r="AM307" t="str">
            <v>48000</v>
          </cell>
          <cell r="AN307">
            <v>59.819200000000002</v>
          </cell>
          <cell r="AO307" t="e">
            <v>#DIV/0!</v>
          </cell>
          <cell r="AP307" t="str">
            <v>23.42</v>
          </cell>
          <cell r="AQ307" t="str">
            <v>45000</v>
          </cell>
          <cell r="AR307">
            <v>48.843200000000003</v>
          </cell>
          <cell r="AS307" t="e">
            <v>#DIV/0!</v>
          </cell>
          <cell r="AT307" t="str">
            <v>32.26</v>
          </cell>
          <cell r="AU307" t="str">
            <v>48850</v>
          </cell>
          <cell r="AV307">
            <v>66.421133333333316</v>
          </cell>
          <cell r="AW307" t="e">
            <v>#DIV/0!</v>
          </cell>
          <cell r="AX307" t="str">
            <v>45.11</v>
          </cell>
          <cell r="AY307" t="str">
            <v>117717</v>
          </cell>
          <cell r="AZ307">
            <v>96.10644400000001</v>
          </cell>
          <cell r="BA307" t="str">
            <v>K</v>
          </cell>
          <cell r="BB307" t="str">
            <v>-</v>
          </cell>
          <cell r="BC307" t="str">
            <v>[K]</v>
          </cell>
          <cell r="BD307" t="str">
            <v>LOCALIZATION OF K PARTS DEPEND ON IN HOUSE ENGINE ASSY.</v>
          </cell>
          <cell r="BE307">
            <v>0</v>
          </cell>
          <cell r="BF307">
            <v>0</v>
          </cell>
          <cell r="BG307" t="str">
            <v>K</v>
          </cell>
          <cell r="BH307" t="str">
            <v>-</v>
          </cell>
          <cell r="BI307" t="str">
            <v>[K]</v>
          </cell>
          <cell r="BJ307" t="str">
            <v>LOCALIZATION OF K PARTS DEPEND ON IN HOUSE ENGINE ASSY.</v>
          </cell>
          <cell r="BK307">
            <v>0</v>
          </cell>
          <cell r="BL307">
            <v>0</v>
          </cell>
          <cell r="BM307">
            <v>0</v>
          </cell>
          <cell r="BN307" t="str">
            <v>-</v>
          </cell>
          <cell r="BO307">
            <v>0</v>
          </cell>
          <cell r="BP307" t="str">
            <v>K</v>
          </cell>
        </row>
        <row r="308">
          <cell r="A308">
            <v>294</v>
          </cell>
          <cell r="B308">
            <v>191</v>
          </cell>
          <cell r="C308">
            <v>392</v>
          </cell>
          <cell r="D308">
            <v>292</v>
          </cell>
          <cell r="E308" t="str">
            <v>KYJ56</v>
          </cell>
          <cell r="F308" t="str">
            <v>LJ-EG</v>
          </cell>
          <cell r="G308">
            <v>0</v>
          </cell>
          <cell r="H308" t="str">
            <v>13C0</v>
          </cell>
          <cell r="I308" t="str">
            <v>0F</v>
          </cell>
          <cell r="J308" t="str">
            <v>13405-64020</v>
          </cell>
          <cell r="K308" t="str">
            <v>FLYWHEEL SUB-ASSY</v>
          </cell>
          <cell r="L308">
            <v>0</v>
          </cell>
          <cell r="M308">
            <v>0</v>
          </cell>
          <cell r="N308">
            <v>0</v>
          </cell>
          <cell r="O308">
            <v>0</v>
          </cell>
          <cell r="P308">
            <v>0</v>
          </cell>
          <cell r="Q308" t="str">
            <v>1</v>
          </cell>
          <cell r="R308">
            <v>3000</v>
          </cell>
          <cell r="S308" t="str">
            <v>RASTGAR</v>
          </cell>
          <cell r="T308" t="str">
            <v>RASTGAR</v>
          </cell>
          <cell r="U308">
            <v>0</v>
          </cell>
          <cell r="V308" t="str">
            <v>ALLWIN</v>
          </cell>
          <cell r="W308">
            <v>0</v>
          </cell>
          <cell r="X308" t="str">
            <v>SPEL</v>
          </cell>
          <cell r="Y308">
            <v>0</v>
          </cell>
          <cell r="Z308">
            <v>0</v>
          </cell>
          <cell r="AA308" t="str">
            <v>K 部品</v>
          </cell>
          <cell r="AB308">
            <v>0</v>
          </cell>
          <cell r="AC308" t="str">
            <v>Only Incase of Eng-Assy</v>
          </cell>
          <cell r="AD308">
            <v>0</v>
          </cell>
          <cell r="AE308">
            <v>0</v>
          </cell>
          <cell r="AF308">
            <v>0</v>
          </cell>
          <cell r="AG308">
            <v>0</v>
          </cell>
          <cell r="AH308">
            <v>0</v>
          </cell>
          <cell r="AI308">
            <v>0.24157999999999999</v>
          </cell>
          <cell r="AJ308" t="str">
            <v>NEW</v>
          </cell>
          <cell r="AK308" t="str">
            <v>13405-64020</v>
          </cell>
          <cell r="AL308">
            <v>184</v>
          </cell>
          <cell r="AM308">
            <v>270334</v>
          </cell>
          <cell r="AN308">
            <v>0</v>
          </cell>
          <cell r="AO308" t="e">
            <v>#DIV/0!</v>
          </cell>
          <cell r="AP308">
            <v>372.41454755555554</v>
          </cell>
          <cell r="AQ308" t="e">
            <v>#DIV/0!</v>
          </cell>
          <cell r="AR308">
            <v>0</v>
          </cell>
          <cell r="AS308" t="e">
            <v>#DIV/0!</v>
          </cell>
          <cell r="AT308" t="e">
            <v>#VALUE!</v>
          </cell>
          <cell r="AU308" t="e">
            <v>#VALUE!</v>
          </cell>
          <cell r="AV308">
            <v>0</v>
          </cell>
          <cell r="AW308" t="e">
            <v>#DIV/0!</v>
          </cell>
          <cell r="AX308" t="str">
            <v>&lt;&lt;&lt;</v>
          </cell>
          <cell r="AY308" t="str">
            <v>&lt;&lt;&lt;</v>
          </cell>
          <cell r="AZ308" t="str">
            <v>&lt;&lt;&lt;</v>
          </cell>
          <cell r="BA308" t="str">
            <v>K</v>
          </cell>
          <cell r="BB308" t="str">
            <v>-</v>
          </cell>
          <cell r="BC308" t="str">
            <v>[K]</v>
          </cell>
          <cell r="BD308" t="str">
            <v>IT CAN NOT BE LOCALIZE DUE TO LEAKAGEI IN PARTIAL ASSY.</v>
          </cell>
          <cell r="BE308">
            <v>0</v>
          </cell>
          <cell r="BF308">
            <v>0</v>
          </cell>
          <cell r="BG308" t="str">
            <v>K</v>
          </cell>
          <cell r="BH308" t="str">
            <v>-</v>
          </cell>
          <cell r="BI308" t="str">
            <v>[K]</v>
          </cell>
          <cell r="BJ308" t="str">
            <v>LOCALIZATION OF K PARTS DEPEND ON IN HOUSE ENGINE ASSY.</v>
          </cell>
          <cell r="BK308">
            <v>0</v>
          </cell>
          <cell r="BL308">
            <v>6</v>
          </cell>
          <cell r="BM308">
            <v>0</v>
          </cell>
          <cell r="BN308" t="str">
            <v>-</v>
          </cell>
          <cell r="BO308">
            <v>0</v>
          </cell>
          <cell r="BP308" t="str">
            <v>K</v>
          </cell>
        </row>
        <row r="309">
          <cell r="A309">
            <v>295</v>
          </cell>
          <cell r="B309">
            <v>193</v>
          </cell>
          <cell r="C309">
            <v>394</v>
          </cell>
          <cell r="D309">
            <v>293</v>
          </cell>
          <cell r="E309" t="str">
            <v>KYJ56</v>
          </cell>
          <cell r="F309" t="str">
            <v>LJ-EG</v>
          </cell>
          <cell r="G309">
            <v>0</v>
          </cell>
          <cell r="H309" t="str">
            <v>16C0</v>
          </cell>
          <cell r="I309" t="str">
            <v>0F</v>
          </cell>
          <cell r="J309" t="str">
            <v>16381-64080</v>
          </cell>
          <cell r="K309" t="str">
            <v>BAR,FAN BELT ADJUSTING</v>
          </cell>
          <cell r="L309" t="str">
            <v>*</v>
          </cell>
          <cell r="M309">
            <v>0</v>
          </cell>
          <cell r="N309">
            <v>1</v>
          </cell>
          <cell r="O309">
            <v>1</v>
          </cell>
          <cell r="P309">
            <v>1</v>
          </cell>
          <cell r="Q309" t="str">
            <v>1</v>
          </cell>
          <cell r="R309">
            <v>3000</v>
          </cell>
          <cell r="S309" t="str">
            <v>DAWN</v>
          </cell>
          <cell r="T309" t="str">
            <v>DAWN</v>
          </cell>
          <cell r="U309">
            <v>0</v>
          </cell>
          <cell r="V309" t="str">
            <v>SHAHEEN</v>
          </cell>
          <cell r="W309">
            <v>0</v>
          </cell>
          <cell r="X309" t="str">
            <v>K. LUMINAIRES</v>
          </cell>
          <cell r="Y309">
            <v>0</v>
          </cell>
          <cell r="Z309">
            <v>0</v>
          </cell>
          <cell r="AA309" t="str">
            <v>FOR 2.OD  W/ALT</v>
          </cell>
          <cell r="AB309">
            <v>0</v>
          </cell>
          <cell r="AC309" t="str">
            <v>Only Incase of Eng-Assy</v>
          </cell>
          <cell r="AD309">
            <v>0</v>
          </cell>
          <cell r="AE309">
            <v>0</v>
          </cell>
          <cell r="AF309">
            <v>0</v>
          </cell>
          <cell r="AG309">
            <v>0</v>
          </cell>
          <cell r="AH309">
            <v>0</v>
          </cell>
          <cell r="AI309">
            <v>4.0699999999999998E-3</v>
          </cell>
          <cell r="AJ309" t="str">
            <v>NEW</v>
          </cell>
          <cell r="AK309" t="str">
            <v>16381-64080</v>
          </cell>
          <cell r="AL309" t="str">
            <v>35.35</v>
          </cell>
          <cell r="AM309" t="str">
            <v>64000</v>
          </cell>
          <cell r="AN309">
            <v>73.467333333333329</v>
          </cell>
          <cell r="AO309" t="e">
            <v>#DIV/0!</v>
          </cell>
          <cell r="AP309" t="str">
            <v>45.4</v>
          </cell>
          <cell r="AQ309" t="str">
            <v>76000</v>
          </cell>
          <cell r="AR309">
            <v>93.949333333333328</v>
          </cell>
          <cell r="AS309" t="e">
            <v>#DIV/0!</v>
          </cell>
          <cell r="AT309" t="str">
            <v>45.11</v>
          </cell>
          <cell r="AU309" t="str">
            <v>117717</v>
          </cell>
          <cell r="AV309">
            <v>96.10644400000001</v>
          </cell>
          <cell r="AW309" t="e">
            <v>#DIV/0!</v>
          </cell>
          <cell r="AX309">
            <v>0</v>
          </cell>
          <cell r="AY309">
            <v>0</v>
          </cell>
          <cell r="AZ309">
            <v>0</v>
          </cell>
          <cell r="BA309" t="str">
            <v>K</v>
          </cell>
          <cell r="BB309" t="str">
            <v>-</v>
          </cell>
          <cell r="BC309" t="str">
            <v>[K]</v>
          </cell>
          <cell r="BD309" t="str">
            <v>LOCALIZATION OF K PARTS DEPEND ON IN HOUSE ENGINE ASSY.</v>
          </cell>
          <cell r="BE309">
            <v>0</v>
          </cell>
          <cell r="BF309">
            <v>0</v>
          </cell>
          <cell r="BG309" t="str">
            <v>O</v>
          </cell>
          <cell r="BH309" t="str">
            <v>O</v>
          </cell>
          <cell r="BI309" t="str">
            <v>METALINE</v>
          </cell>
          <cell r="BJ309" t="str">
            <v>SELECTED VENDOR METALINE</v>
          </cell>
          <cell r="BK309">
            <v>0</v>
          </cell>
          <cell r="BL309">
            <v>6</v>
          </cell>
          <cell r="BM309">
            <v>0</v>
          </cell>
          <cell r="BN309" t="str">
            <v>O</v>
          </cell>
          <cell r="BO309">
            <v>0</v>
          </cell>
          <cell r="BP309" t="str">
            <v>O</v>
          </cell>
        </row>
        <row r="310">
          <cell r="A310">
            <v>296</v>
          </cell>
          <cell r="B310">
            <v>172</v>
          </cell>
          <cell r="C310">
            <v>155.19999999999999</v>
          </cell>
          <cell r="D310">
            <v>294</v>
          </cell>
          <cell r="E310" t="str">
            <v>KYJ56</v>
          </cell>
          <cell r="F310" t="str">
            <v>LJ-EG</v>
          </cell>
          <cell r="G310">
            <v>0</v>
          </cell>
          <cell r="H310" t="str">
            <v>17C0</v>
          </cell>
          <cell r="I310" t="str">
            <v>0C</v>
          </cell>
          <cell r="J310" t="str">
            <v>17167-64120</v>
          </cell>
          <cell r="K310" t="str">
            <v>INSULATOR EXHAUST MANIFOLD HEAT</v>
          </cell>
          <cell r="L310" t="str">
            <v>*</v>
          </cell>
          <cell r="M310">
            <v>0</v>
          </cell>
          <cell r="N310">
            <v>1</v>
          </cell>
          <cell r="O310">
            <v>1</v>
          </cell>
          <cell r="P310">
            <v>1</v>
          </cell>
          <cell r="Q310" t="str">
            <v>1</v>
          </cell>
          <cell r="R310">
            <v>3000</v>
          </cell>
          <cell r="S310" t="str">
            <v>LOADS</v>
          </cell>
          <cell r="T310" t="str">
            <v>LOADS</v>
          </cell>
          <cell r="U310">
            <v>0</v>
          </cell>
          <cell r="V310" t="str">
            <v>UMI</v>
          </cell>
          <cell r="W310">
            <v>0</v>
          </cell>
          <cell r="X310">
            <v>0</v>
          </cell>
          <cell r="Y310">
            <v>0</v>
          </cell>
          <cell r="Z310">
            <v>0</v>
          </cell>
          <cell r="AA310">
            <v>0</v>
          </cell>
          <cell r="AB310">
            <v>0</v>
          </cell>
          <cell r="AC310" t="str">
            <v>Only Incase of Eng-Assy</v>
          </cell>
          <cell r="AD310">
            <v>0</v>
          </cell>
          <cell r="AE310">
            <v>0</v>
          </cell>
          <cell r="AF310">
            <v>0</v>
          </cell>
          <cell r="AG310">
            <v>0</v>
          </cell>
          <cell r="AH310">
            <v>0</v>
          </cell>
          <cell r="AI310">
            <v>3.755E-2</v>
          </cell>
          <cell r="AJ310" t="str">
            <v>NEW</v>
          </cell>
          <cell r="AK310" t="str">
            <v>17167-64120</v>
          </cell>
          <cell r="AL310">
            <v>184</v>
          </cell>
          <cell r="AM310">
            <v>270334</v>
          </cell>
          <cell r="AN310">
            <v>378.30182133333335</v>
          </cell>
          <cell r="AO310" t="e">
            <v>#DIV/0!</v>
          </cell>
          <cell r="AP310" t="str">
            <v>-</v>
          </cell>
          <cell r="AQ310" t="str">
            <v>Regret</v>
          </cell>
          <cell r="AR310" t="e">
            <v>#VALUE!</v>
          </cell>
          <cell r="AS310" t="e">
            <v>#VALUE!</v>
          </cell>
          <cell r="AT310" t="str">
            <v>&lt;&lt;&lt;</v>
          </cell>
          <cell r="AU310" t="str">
            <v>&lt;&lt;&lt;</v>
          </cell>
          <cell r="AV310" t="str">
            <v>&lt;&lt;&lt;</v>
          </cell>
          <cell r="AW310" t="str">
            <v>&lt;&lt;&lt;</v>
          </cell>
          <cell r="AX310">
            <v>0</v>
          </cell>
          <cell r="AY310">
            <v>0</v>
          </cell>
          <cell r="AZ310">
            <v>0</v>
          </cell>
          <cell r="BA310" t="str">
            <v>K</v>
          </cell>
          <cell r="BB310" t="str">
            <v>-</v>
          </cell>
          <cell r="BC310" t="str">
            <v>[K]</v>
          </cell>
          <cell r="BD310" t="str">
            <v>LOCALIZATION OF K PARTS DEPEND ON IN HOUSE ENGINE ASSY.</v>
          </cell>
          <cell r="BE310">
            <v>0</v>
          </cell>
          <cell r="BF310">
            <v>0</v>
          </cell>
          <cell r="BG310">
            <v>6</v>
          </cell>
          <cell r="BH310" t="str">
            <v>O</v>
          </cell>
          <cell r="BI310" t="str">
            <v>METALINE</v>
          </cell>
          <cell r="BJ310" t="str">
            <v>SELECTED VENDOR METALINE</v>
          </cell>
          <cell r="BK310">
            <v>0</v>
          </cell>
          <cell r="BL310">
            <v>6</v>
          </cell>
          <cell r="BM310">
            <v>0</v>
          </cell>
          <cell r="BN310" t="str">
            <v>O</v>
          </cell>
          <cell r="BO310">
            <v>0</v>
          </cell>
          <cell r="BP310" t="str">
            <v>O</v>
          </cell>
        </row>
        <row r="311">
          <cell r="A311">
            <v>297</v>
          </cell>
          <cell r="B311">
            <v>0</v>
          </cell>
          <cell r="C311">
            <v>0</v>
          </cell>
          <cell r="D311">
            <v>295</v>
          </cell>
          <cell r="E311" t="str">
            <v>DD620</v>
          </cell>
          <cell r="F311" t="str">
            <v>BJ-1G</v>
          </cell>
          <cell r="G311">
            <v>0</v>
          </cell>
          <cell r="H311">
            <v>0</v>
          </cell>
          <cell r="I311" t="str">
            <v>02</v>
          </cell>
          <cell r="J311" t="str">
            <v>69810-12530</v>
          </cell>
          <cell r="K311" t="str">
            <v xml:space="preserve">REGULATOR ASSY, FR DOOR POWER WINDOW RH </v>
          </cell>
          <cell r="L311" t="str">
            <v>*</v>
          </cell>
          <cell r="M311">
            <v>0</v>
          </cell>
          <cell r="N311">
            <v>1</v>
          </cell>
          <cell r="O311">
            <v>1</v>
          </cell>
          <cell r="P311">
            <v>1</v>
          </cell>
          <cell r="Q311">
            <v>1</v>
          </cell>
          <cell r="R311">
            <v>3000</v>
          </cell>
          <cell r="S311" t="str">
            <v>METALINE</v>
          </cell>
          <cell r="T311" t="str">
            <v>METALINE</v>
          </cell>
          <cell r="U311">
            <v>0</v>
          </cell>
          <cell r="V311" t="str">
            <v>JAWED</v>
          </cell>
          <cell r="W311">
            <v>0</v>
          </cell>
          <cell r="X311">
            <v>0</v>
          </cell>
          <cell r="Y311">
            <v>0</v>
          </cell>
          <cell r="Z311">
            <v>0</v>
          </cell>
          <cell r="AA311">
            <v>0</v>
          </cell>
          <cell r="AB311">
            <v>0</v>
          </cell>
          <cell r="AC311">
            <v>0</v>
          </cell>
          <cell r="AD311">
            <v>0</v>
          </cell>
          <cell r="AE311">
            <v>0</v>
          </cell>
          <cell r="AF311">
            <v>0</v>
          </cell>
          <cell r="AG311">
            <v>0</v>
          </cell>
          <cell r="AH311">
            <v>0</v>
          </cell>
          <cell r="AI311">
            <v>0.10496</v>
          </cell>
          <cell r="AJ311" t="str">
            <v>NEW</v>
          </cell>
          <cell r="AK311" t="str">
            <v>69810-12530</v>
          </cell>
          <cell r="AL311">
            <v>0</v>
          </cell>
          <cell r="AM311">
            <v>0</v>
          </cell>
          <cell r="AN311">
            <v>0</v>
          </cell>
          <cell r="AO311">
            <v>0</v>
          </cell>
          <cell r="AP311">
            <v>0</v>
          </cell>
          <cell r="AQ311">
            <v>0</v>
          </cell>
          <cell r="AR311">
            <v>0</v>
          </cell>
          <cell r="AS311">
            <v>0</v>
          </cell>
          <cell r="AT311">
            <v>0</v>
          </cell>
          <cell r="AU311">
            <v>0</v>
          </cell>
          <cell r="AV311">
            <v>0</v>
          </cell>
          <cell r="AW311" t="e">
            <v>#DIV/0!</v>
          </cell>
          <cell r="AX311">
            <v>0</v>
          </cell>
          <cell r="AY311">
            <v>0</v>
          </cell>
          <cell r="AZ311">
            <v>0</v>
          </cell>
          <cell r="BA311" t="str">
            <v>O</v>
          </cell>
          <cell r="BB311" t="str">
            <v>O</v>
          </cell>
          <cell r="BC311" t="str">
            <v>METALINE</v>
          </cell>
          <cell r="BD311" t="str">
            <v>SELECTED VENDOR METALINE</v>
          </cell>
          <cell r="BE311">
            <v>0</v>
          </cell>
          <cell r="BF311">
            <v>0</v>
          </cell>
          <cell r="BG311">
            <v>6</v>
          </cell>
          <cell r="BH311" t="str">
            <v>O</v>
          </cell>
          <cell r="BI311" t="str">
            <v xml:space="preserve">MECAS (RASTGAR) </v>
          </cell>
          <cell r="BJ311" t="str">
            <v>FINAL VENDOR MECAS BACK UP RASTGAR</v>
          </cell>
          <cell r="BK311">
            <v>0</v>
          </cell>
          <cell r="BL311">
            <v>0</v>
          </cell>
          <cell r="BM311">
            <v>0</v>
          </cell>
          <cell r="BN311" t="str">
            <v>O</v>
          </cell>
          <cell r="BO311">
            <v>0</v>
          </cell>
          <cell r="BP311" t="str">
            <v>O</v>
          </cell>
        </row>
        <row r="312">
          <cell r="A312">
            <v>298</v>
          </cell>
          <cell r="B312">
            <v>0</v>
          </cell>
          <cell r="C312">
            <v>0</v>
          </cell>
          <cell r="D312">
            <v>296</v>
          </cell>
          <cell r="E312" t="str">
            <v>DD620</v>
          </cell>
          <cell r="F312" t="str">
            <v>BJ-1G</v>
          </cell>
          <cell r="G312">
            <v>0</v>
          </cell>
          <cell r="H312">
            <v>0</v>
          </cell>
          <cell r="I312" t="str">
            <v>02</v>
          </cell>
          <cell r="J312" t="str">
            <v>69820-12520</v>
          </cell>
          <cell r="K312" t="str">
            <v xml:space="preserve">REGULATOR ASSY, FR DOOR POWER WINDOW LH </v>
          </cell>
          <cell r="L312" t="str">
            <v>*</v>
          </cell>
          <cell r="M312">
            <v>1</v>
          </cell>
          <cell r="N312">
            <v>1</v>
          </cell>
          <cell r="O312">
            <v>1</v>
          </cell>
          <cell r="P312">
            <v>1</v>
          </cell>
          <cell r="Q312">
            <v>1</v>
          </cell>
          <cell r="R312">
            <v>3000</v>
          </cell>
          <cell r="S312" t="str">
            <v>METALINE</v>
          </cell>
          <cell r="T312" t="str">
            <v>METALINE</v>
          </cell>
          <cell r="U312">
            <v>0</v>
          </cell>
          <cell r="V312" t="str">
            <v>JAWED</v>
          </cell>
          <cell r="W312">
            <v>0</v>
          </cell>
          <cell r="X312">
            <v>0</v>
          </cell>
          <cell r="Y312">
            <v>0</v>
          </cell>
          <cell r="Z312">
            <v>0</v>
          </cell>
          <cell r="AA312">
            <v>0</v>
          </cell>
          <cell r="AB312">
            <v>0</v>
          </cell>
          <cell r="AC312">
            <v>0</v>
          </cell>
          <cell r="AD312">
            <v>0</v>
          </cell>
          <cell r="AE312">
            <v>0</v>
          </cell>
          <cell r="AF312">
            <v>0</v>
          </cell>
          <cell r="AG312">
            <v>0</v>
          </cell>
          <cell r="AH312">
            <v>0</v>
          </cell>
          <cell r="AI312">
            <v>0.10496</v>
          </cell>
          <cell r="AJ312" t="str">
            <v>NEW</v>
          </cell>
          <cell r="AK312" t="str">
            <v>69820-12520</v>
          </cell>
          <cell r="AL312">
            <v>0</v>
          </cell>
          <cell r="AM312">
            <v>0</v>
          </cell>
          <cell r="AN312">
            <v>0</v>
          </cell>
          <cell r="AO312">
            <v>0</v>
          </cell>
          <cell r="AP312">
            <v>0</v>
          </cell>
          <cell r="AQ312">
            <v>0</v>
          </cell>
          <cell r="AR312">
            <v>0</v>
          </cell>
          <cell r="AS312">
            <v>0</v>
          </cell>
          <cell r="AT312">
            <v>0</v>
          </cell>
          <cell r="AU312">
            <v>0</v>
          </cell>
          <cell r="AV312">
            <v>0</v>
          </cell>
          <cell r="AW312" t="e">
            <v>#DIV/0!</v>
          </cell>
          <cell r="AX312">
            <v>0</v>
          </cell>
          <cell r="AY312">
            <v>0</v>
          </cell>
          <cell r="AZ312">
            <v>0</v>
          </cell>
          <cell r="BA312" t="str">
            <v>O</v>
          </cell>
          <cell r="BB312" t="str">
            <v>O</v>
          </cell>
          <cell r="BC312" t="str">
            <v>METALINE</v>
          </cell>
          <cell r="BD312" t="str">
            <v>SELECTED VENDOR METALINE</v>
          </cell>
          <cell r="BE312">
            <v>0</v>
          </cell>
          <cell r="BF312">
            <v>0</v>
          </cell>
          <cell r="BG312">
            <v>6</v>
          </cell>
          <cell r="BH312" t="str">
            <v>O</v>
          </cell>
          <cell r="BI312" t="str">
            <v>MANDVIWALA</v>
          </cell>
          <cell r="BJ312" t="str">
            <v>VENDOR MANDVIWALA</v>
          </cell>
          <cell r="BK312">
            <v>0</v>
          </cell>
          <cell r="BL312">
            <v>0</v>
          </cell>
          <cell r="BM312">
            <v>0</v>
          </cell>
          <cell r="BN312" t="str">
            <v>O</v>
          </cell>
          <cell r="BO312">
            <v>0</v>
          </cell>
          <cell r="BP312" t="str">
            <v>O</v>
          </cell>
        </row>
        <row r="313">
          <cell r="A313">
            <v>299</v>
          </cell>
          <cell r="B313">
            <v>0</v>
          </cell>
          <cell r="C313">
            <v>0</v>
          </cell>
          <cell r="D313">
            <v>297</v>
          </cell>
          <cell r="E313">
            <v>0</v>
          </cell>
          <cell r="F313" t="str">
            <v>CJ-BG</v>
          </cell>
          <cell r="G313">
            <v>0</v>
          </cell>
          <cell r="H313">
            <v>0</v>
          </cell>
          <cell r="I313" t="str">
            <v>03</v>
          </cell>
          <cell r="J313" t="str">
            <v>62112-140W1</v>
          </cell>
          <cell r="K313" t="str">
            <v>DISC RR</v>
          </cell>
          <cell r="L313">
            <v>0</v>
          </cell>
          <cell r="M313">
            <v>1</v>
          </cell>
          <cell r="N313">
            <v>1</v>
          </cell>
          <cell r="O313">
            <v>1</v>
          </cell>
          <cell r="P313">
            <v>1</v>
          </cell>
          <cell r="Q313">
            <v>1</v>
          </cell>
          <cell r="R313">
            <v>5400</v>
          </cell>
          <cell r="S313" t="str">
            <v>&lt;NEW&gt;</v>
          </cell>
          <cell r="T313" t="str">
            <v>RASTGAR</v>
          </cell>
          <cell r="U313">
            <v>0</v>
          </cell>
          <cell r="V313" t="str">
            <v>MECAS</v>
          </cell>
          <cell r="W313">
            <v>0</v>
          </cell>
          <cell r="X313">
            <v>0</v>
          </cell>
          <cell r="Y313">
            <v>0</v>
          </cell>
          <cell r="Z313">
            <v>0</v>
          </cell>
          <cell r="AA313">
            <v>0</v>
          </cell>
          <cell r="AB313">
            <v>0</v>
          </cell>
          <cell r="AC313">
            <v>0</v>
          </cell>
          <cell r="AD313">
            <v>0</v>
          </cell>
          <cell r="AE313">
            <v>0</v>
          </cell>
          <cell r="AF313">
            <v>0</v>
          </cell>
          <cell r="AG313">
            <v>0</v>
          </cell>
          <cell r="AH313">
            <v>0</v>
          </cell>
          <cell r="AI313">
            <v>0.37824999999999998</v>
          </cell>
          <cell r="AJ313" t="str">
            <v>&lt;NEW&gt;</v>
          </cell>
          <cell r="AK313">
            <v>0</v>
          </cell>
          <cell r="AL313">
            <v>0</v>
          </cell>
          <cell r="AM313">
            <v>0</v>
          </cell>
          <cell r="AN313">
            <v>0</v>
          </cell>
          <cell r="AO313">
            <v>0</v>
          </cell>
          <cell r="AP313">
            <v>0</v>
          </cell>
          <cell r="AQ313">
            <v>0</v>
          </cell>
          <cell r="AR313">
            <v>0</v>
          </cell>
          <cell r="AS313">
            <v>0</v>
          </cell>
          <cell r="AT313">
            <v>0</v>
          </cell>
          <cell r="AU313">
            <v>0</v>
          </cell>
          <cell r="AV313">
            <v>0</v>
          </cell>
          <cell r="AW313" t="e">
            <v>#DIV/0!</v>
          </cell>
          <cell r="AX313">
            <v>0</v>
          </cell>
          <cell r="AY313">
            <v>0</v>
          </cell>
          <cell r="AZ313">
            <v>0</v>
          </cell>
          <cell r="BA313" t="str">
            <v>O</v>
          </cell>
          <cell r="BB313" t="str">
            <v>O</v>
          </cell>
          <cell r="BC313" t="str">
            <v xml:space="preserve">MECAS (RASTGAR) </v>
          </cell>
          <cell r="BD313" t="str">
            <v>FINAL VENDOR MECAS BACK UP RASTGAR</v>
          </cell>
          <cell r="BE313">
            <v>0</v>
          </cell>
          <cell r="BF313">
            <v>0</v>
          </cell>
          <cell r="BG313" t="str">
            <v>O</v>
          </cell>
          <cell r="BH313" t="str">
            <v>O</v>
          </cell>
          <cell r="BI313" t="str">
            <v>MANDVIWALA</v>
          </cell>
          <cell r="BJ313" t="str">
            <v>VENDOR MANDVIWALA</v>
          </cell>
          <cell r="BK313">
            <v>0</v>
          </cell>
          <cell r="BL313">
            <v>0</v>
          </cell>
          <cell r="BM313">
            <v>0</v>
          </cell>
          <cell r="BN313" t="str">
            <v>O</v>
          </cell>
          <cell r="BO313">
            <v>0</v>
          </cell>
          <cell r="BP313" t="str">
            <v>O</v>
          </cell>
        </row>
        <row r="314">
          <cell r="A314">
            <v>300</v>
          </cell>
          <cell r="B314">
            <v>0</v>
          </cell>
          <cell r="C314">
            <v>0</v>
          </cell>
          <cell r="D314">
            <v>298</v>
          </cell>
          <cell r="E314">
            <v>0</v>
          </cell>
          <cell r="F314" t="str">
            <v>NJ-1G</v>
          </cell>
          <cell r="G314">
            <v>0</v>
          </cell>
          <cell r="H314">
            <v>0</v>
          </cell>
          <cell r="I314">
            <v>0</v>
          </cell>
          <cell r="J314" t="str">
            <v>62111-140W1</v>
          </cell>
          <cell r="K314" t="str">
            <v>BOARD COWL SIDE TRIM RH</v>
          </cell>
          <cell r="L314">
            <v>0</v>
          </cell>
          <cell r="M314">
            <v>1</v>
          </cell>
          <cell r="N314">
            <v>1</v>
          </cell>
          <cell r="O314">
            <v>1</v>
          </cell>
          <cell r="P314">
            <v>1</v>
          </cell>
          <cell r="Q314">
            <v>1</v>
          </cell>
          <cell r="R314">
            <v>8400</v>
          </cell>
          <cell r="S314" t="str">
            <v>&lt;NEW&gt;</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2.375E-2</v>
          </cell>
          <cell r="AJ314" t="str">
            <v>&lt;NEW&gt;</v>
          </cell>
          <cell r="AK314">
            <v>0</v>
          </cell>
          <cell r="AL314">
            <v>0</v>
          </cell>
          <cell r="AM314">
            <v>0</v>
          </cell>
          <cell r="AN314">
            <v>0</v>
          </cell>
          <cell r="AO314">
            <v>0</v>
          </cell>
          <cell r="AP314">
            <v>0</v>
          </cell>
          <cell r="AQ314">
            <v>0</v>
          </cell>
          <cell r="AR314">
            <v>0</v>
          </cell>
          <cell r="AS314">
            <v>0</v>
          </cell>
          <cell r="AT314">
            <v>0</v>
          </cell>
          <cell r="AU314">
            <v>0</v>
          </cell>
          <cell r="AV314">
            <v>0</v>
          </cell>
          <cell r="AW314" t="e">
            <v>#DIV/0!</v>
          </cell>
          <cell r="AX314">
            <v>0</v>
          </cell>
          <cell r="AY314">
            <v>0</v>
          </cell>
          <cell r="AZ314">
            <v>0</v>
          </cell>
          <cell r="BA314" t="str">
            <v>O</v>
          </cell>
          <cell r="BB314" t="str">
            <v>O</v>
          </cell>
          <cell r="BC314" t="str">
            <v>MANDVIWALA</v>
          </cell>
          <cell r="BD314" t="str">
            <v>VENDOR MANDVIWALA</v>
          </cell>
          <cell r="BE314">
            <v>0</v>
          </cell>
          <cell r="BF314">
            <v>0</v>
          </cell>
          <cell r="BG314" t="str">
            <v>O</v>
          </cell>
          <cell r="BH314" t="str">
            <v>O</v>
          </cell>
          <cell r="BI314" t="str">
            <v>MANDVIWALA</v>
          </cell>
          <cell r="BJ314" t="str">
            <v>VENDOR MANDVIWALA</v>
          </cell>
          <cell r="BK314">
            <v>0</v>
          </cell>
          <cell r="BL314">
            <v>0</v>
          </cell>
          <cell r="BM314">
            <v>0</v>
          </cell>
          <cell r="BN314" t="str">
            <v>O</v>
          </cell>
          <cell r="BO314">
            <v>0</v>
          </cell>
          <cell r="BP314" t="str">
            <v>O</v>
          </cell>
        </row>
        <row r="315">
          <cell r="A315">
            <v>301</v>
          </cell>
          <cell r="B315">
            <v>0</v>
          </cell>
          <cell r="C315">
            <v>0</v>
          </cell>
          <cell r="D315">
            <v>299</v>
          </cell>
          <cell r="E315">
            <v>0</v>
          </cell>
          <cell r="F315" t="str">
            <v>NJ-1G</v>
          </cell>
          <cell r="G315">
            <v>0</v>
          </cell>
          <cell r="H315">
            <v>0</v>
          </cell>
          <cell r="I315">
            <v>0</v>
          </cell>
          <cell r="J315" t="str">
            <v>62112-140W1</v>
          </cell>
          <cell r="K315" t="str">
            <v>BOARD COWL SIDE TRIM LH</v>
          </cell>
          <cell r="L315">
            <v>0</v>
          </cell>
          <cell r="M315">
            <v>1</v>
          </cell>
          <cell r="N315">
            <v>1</v>
          </cell>
          <cell r="O315">
            <v>1</v>
          </cell>
          <cell r="P315">
            <v>1</v>
          </cell>
          <cell r="Q315">
            <v>1</v>
          </cell>
          <cell r="R315">
            <v>8400</v>
          </cell>
          <cell r="S315" t="str">
            <v>&lt;NEW&gt;</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2.375E-2</v>
          </cell>
          <cell r="AJ315" t="str">
            <v>&lt;NEW&gt;</v>
          </cell>
          <cell r="AK315">
            <v>0</v>
          </cell>
          <cell r="AL315">
            <v>0</v>
          </cell>
          <cell r="AM315">
            <v>0</v>
          </cell>
          <cell r="AN315">
            <v>0</v>
          </cell>
          <cell r="AO315">
            <v>0</v>
          </cell>
          <cell r="AP315">
            <v>0</v>
          </cell>
          <cell r="AQ315">
            <v>0</v>
          </cell>
          <cell r="AR315">
            <v>0</v>
          </cell>
          <cell r="AS315">
            <v>0</v>
          </cell>
          <cell r="AT315">
            <v>0</v>
          </cell>
          <cell r="AU315">
            <v>0</v>
          </cell>
          <cell r="AV315">
            <v>0</v>
          </cell>
          <cell r="AW315" t="e">
            <v>#DIV/0!</v>
          </cell>
          <cell r="AX315">
            <v>0</v>
          </cell>
          <cell r="AY315">
            <v>0</v>
          </cell>
          <cell r="AZ315">
            <v>0</v>
          </cell>
          <cell r="BA315" t="str">
            <v>O</v>
          </cell>
          <cell r="BB315" t="str">
            <v>O</v>
          </cell>
          <cell r="BC315" t="str">
            <v>MANDVIWALA</v>
          </cell>
          <cell r="BD315" t="str">
            <v>VENDOR MANDVIWALA</v>
          </cell>
          <cell r="BE315">
            <v>0</v>
          </cell>
          <cell r="BF315">
            <v>0</v>
          </cell>
          <cell r="BG315" t="str">
            <v>O</v>
          </cell>
          <cell r="BH315" t="str">
            <v>O</v>
          </cell>
          <cell r="BI315" t="str">
            <v>MANDVIWALA</v>
          </cell>
          <cell r="BJ315" t="str">
            <v>VENDOR MANDVIWALA</v>
          </cell>
          <cell r="BK315">
            <v>0</v>
          </cell>
          <cell r="BL315">
            <v>0</v>
          </cell>
          <cell r="BM315">
            <v>0</v>
          </cell>
          <cell r="BN315" t="str">
            <v>O</v>
          </cell>
          <cell r="BO315">
            <v>0</v>
          </cell>
          <cell r="BP315" t="str">
            <v>O</v>
          </cell>
        </row>
        <row r="316">
          <cell r="A316">
            <v>302</v>
          </cell>
          <cell r="B316">
            <v>0</v>
          </cell>
          <cell r="C316">
            <v>0</v>
          </cell>
          <cell r="D316">
            <v>300</v>
          </cell>
          <cell r="E316">
            <v>0</v>
          </cell>
          <cell r="F316" t="str">
            <v>NJ-1G</v>
          </cell>
          <cell r="G316">
            <v>0</v>
          </cell>
          <cell r="H316">
            <v>0</v>
          </cell>
          <cell r="I316">
            <v>0</v>
          </cell>
          <cell r="J316" t="str">
            <v>67913-140W0</v>
          </cell>
          <cell r="K316" t="str">
            <v>PLATE FR DOOR SCUFF RH</v>
          </cell>
          <cell r="L316">
            <v>0</v>
          </cell>
          <cell r="M316">
            <v>1</v>
          </cell>
          <cell r="N316">
            <v>1</v>
          </cell>
          <cell r="O316">
            <v>1</v>
          </cell>
          <cell r="P316">
            <v>1</v>
          </cell>
          <cell r="Q316">
            <v>1</v>
          </cell>
          <cell r="R316">
            <v>8400</v>
          </cell>
          <cell r="S316" t="str">
            <v>&lt;NEW&gt;</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2.1659999999999999E-2</v>
          </cell>
          <cell r="AJ316" t="str">
            <v>&lt;NEW&gt;</v>
          </cell>
          <cell r="AK316">
            <v>0</v>
          </cell>
          <cell r="AL316">
            <v>0</v>
          </cell>
          <cell r="AM316">
            <v>0</v>
          </cell>
          <cell r="AN316">
            <v>0</v>
          </cell>
          <cell r="AO316">
            <v>0</v>
          </cell>
          <cell r="AP316">
            <v>0</v>
          </cell>
          <cell r="AQ316">
            <v>0</v>
          </cell>
          <cell r="AR316">
            <v>0</v>
          </cell>
          <cell r="AS316">
            <v>0</v>
          </cell>
          <cell r="AT316">
            <v>0</v>
          </cell>
          <cell r="AU316">
            <v>0</v>
          </cell>
          <cell r="AV316">
            <v>0</v>
          </cell>
          <cell r="AW316" t="e">
            <v>#DIV/0!</v>
          </cell>
          <cell r="AX316">
            <v>0</v>
          </cell>
          <cell r="AY316">
            <v>0</v>
          </cell>
          <cell r="AZ316">
            <v>0</v>
          </cell>
          <cell r="BA316" t="str">
            <v>O</v>
          </cell>
          <cell r="BB316" t="str">
            <v>O</v>
          </cell>
          <cell r="BC316" t="str">
            <v>MANDVIWALA</v>
          </cell>
          <cell r="BD316" t="str">
            <v>VENDOR MANDVIWALA</v>
          </cell>
          <cell r="BE316">
            <v>0</v>
          </cell>
          <cell r="BF316">
            <v>0</v>
          </cell>
          <cell r="BG316" t="str">
            <v>O</v>
          </cell>
          <cell r="BH316" t="str">
            <v>O</v>
          </cell>
          <cell r="BI316" t="str">
            <v>MANDVIWALA</v>
          </cell>
          <cell r="BJ316" t="str">
            <v>VENDOR MANDVIWALA</v>
          </cell>
          <cell r="BK316">
            <v>0</v>
          </cell>
          <cell r="BL316">
            <v>0</v>
          </cell>
          <cell r="BM316">
            <v>0</v>
          </cell>
          <cell r="BN316" t="str">
            <v>O</v>
          </cell>
          <cell r="BO316">
            <v>0</v>
          </cell>
          <cell r="BP316" t="str">
            <v>O</v>
          </cell>
        </row>
        <row r="317">
          <cell r="A317">
            <v>303</v>
          </cell>
          <cell r="B317">
            <v>0</v>
          </cell>
          <cell r="C317">
            <v>0</v>
          </cell>
          <cell r="D317">
            <v>301</v>
          </cell>
          <cell r="E317">
            <v>0</v>
          </cell>
          <cell r="F317" t="str">
            <v>NJ-1G</v>
          </cell>
          <cell r="G317">
            <v>0</v>
          </cell>
          <cell r="H317">
            <v>0</v>
          </cell>
          <cell r="I317">
            <v>0</v>
          </cell>
          <cell r="J317" t="str">
            <v>67914-140W0</v>
          </cell>
          <cell r="K317" t="str">
            <v>PLATE FR DOOR SCUFF LH</v>
          </cell>
          <cell r="L317">
            <v>0</v>
          </cell>
          <cell r="M317">
            <v>1</v>
          </cell>
          <cell r="N317">
            <v>1</v>
          </cell>
          <cell r="O317">
            <v>1</v>
          </cell>
          <cell r="P317">
            <v>1</v>
          </cell>
          <cell r="Q317">
            <v>1</v>
          </cell>
          <cell r="R317">
            <v>8400</v>
          </cell>
          <cell r="S317" t="str">
            <v>&lt;NEW&gt;</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t="str">
            <v>INCL</v>
          </cell>
          <cell r="AJ317" t="str">
            <v>&lt;NEW&gt;</v>
          </cell>
          <cell r="AK317">
            <v>0</v>
          </cell>
          <cell r="AL317">
            <v>0</v>
          </cell>
          <cell r="AM317">
            <v>0</v>
          </cell>
          <cell r="AN317">
            <v>0</v>
          </cell>
          <cell r="AO317">
            <v>0</v>
          </cell>
          <cell r="AP317">
            <v>0</v>
          </cell>
          <cell r="AQ317">
            <v>0</v>
          </cell>
          <cell r="AR317">
            <v>0</v>
          </cell>
          <cell r="AS317">
            <v>0</v>
          </cell>
          <cell r="AT317">
            <v>0</v>
          </cell>
          <cell r="AU317">
            <v>0</v>
          </cell>
          <cell r="AV317">
            <v>0</v>
          </cell>
          <cell r="AW317" t="e">
            <v>#DIV/0!</v>
          </cell>
          <cell r="AX317">
            <v>0</v>
          </cell>
          <cell r="AY317">
            <v>0</v>
          </cell>
          <cell r="AZ317">
            <v>0</v>
          </cell>
          <cell r="BA317" t="str">
            <v>O</v>
          </cell>
          <cell r="BB317" t="str">
            <v>O</v>
          </cell>
          <cell r="BC317" t="str">
            <v>MANDVIWALA</v>
          </cell>
          <cell r="BD317" t="str">
            <v>VENDOR MANDVIWALA</v>
          </cell>
          <cell r="BE317">
            <v>0</v>
          </cell>
          <cell r="BF317">
            <v>0</v>
          </cell>
          <cell r="BG317" t="str">
            <v>O</v>
          </cell>
          <cell r="BH317" t="str">
            <v>O</v>
          </cell>
          <cell r="BI317" t="str">
            <v>MANDVIWALA</v>
          </cell>
          <cell r="BJ317" t="str">
            <v>VENDOR MANDVIWALA</v>
          </cell>
          <cell r="BK317">
            <v>0</v>
          </cell>
          <cell r="BL317">
            <v>0</v>
          </cell>
          <cell r="BM317">
            <v>0</v>
          </cell>
          <cell r="BN317" t="str">
            <v>O</v>
          </cell>
          <cell r="BO317">
            <v>0</v>
          </cell>
          <cell r="BP317" t="str">
            <v>O</v>
          </cell>
        </row>
        <row r="318">
          <cell r="A318">
            <v>304</v>
          </cell>
          <cell r="B318">
            <v>0</v>
          </cell>
          <cell r="C318">
            <v>0</v>
          </cell>
          <cell r="D318">
            <v>302</v>
          </cell>
          <cell r="E318">
            <v>0</v>
          </cell>
          <cell r="F318" t="str">
            <v>NJ-1G</v>
          </cell>
          <cell r="G318">
            <v>0</v>
          </cell>
          <cell r="H318">
            <v>0</v>
          </cell>
          <cell r="I318">
            <v>0</v>
          </cell>
          <cell r="J318" t="str">
            <v>67916-140W0</v>
          </cell>
          <cell r="K318" t="str">
            <v>PLATE RR DOOR SCUFF RH</v>
          </cell>
          <cell r="L318">
            <v>0</v>
          </cell>
          <cell r="M318">
            <v>1</v>
          </cell>
          <cell r="N318">
            <v>1</v>
          </cell>
          <cell r="O318">
            <v>1</v>
          </cell>
          <cell r="P318">
            <v>1</v>
          </cell>
          <cell r="Q318">
            <v>1</v>
          </cell>
          <cell r="R318">
            <v>8400</v>
          </cell>
          <cell r="S318" t="str">
            <v>&lt;NEW&gt;</v>
          </cell>
          <cell r="T318" t="str">
            <v>OMAR JIBRAN</v>
          </cell>
          <cell r="U318">
            <v>0</v>
          </cell>
          <cell r="V318" t="str">
            <v>MANDVIWALA</v>
          </cell>
          <cell r="W318">
            <v>0</v>
          </cell>
          <cell r="X318">
            <v>0</v>
          </cell>
          <cell r="Y318">
            <v>0</v>
          </cell>
          <cell r="Z318">
            <v>0</v>
          </cell>
          <cell r="AA318">
            <v>0</v>
          </cell>
          <cell r="AB318">
            <v>0</v>
          </cell>
          <cell r="AC318">
            <v>0</v>
          </cell>
          <cell r="AD318">
            <v>0</v>
          </cell>
          <cell r="AE318">
            <v>0</v>
          </cell>
          <cell r="AF318">
            <v>0</v>
          </cell>
          <cell r="AG318">
            <v>0</v>
          </cell>
          <cell r="AH318">
            <v>0</v>
          </cell>
          <cell r="AI318">
            <v>2.1659999999999999E-2</v>
          </cell>
          <cell r="AJ318" t="str">
            <v>&lt;NEW&gt;</v>
          </cell>
          <cell r="AK318">
            <v>0</v>
          </cell>
          <cell r="AL318">
            <v>473.2</v>
          </cell>
          <cell r="AM318">
            <v>0</v>
          </cell>
          <cell r="AN318">
            <v>927.47199999999998</v>
          </cell>
          <cell r="AO318">
            <v>0</v>
          </cell>
          <cell r="AP318">
            <v>927.47199999999998</v>
          </cell>
          <cell r="AQ318" t="e">
            <v>#DIV/0!</v>
          </cell>
          <cell r="AR318">
            <v>0</v>
          </cell>
          <cell r="AS318">
            <v>0</v>
          </cell>
          <cell r="AT318">
            <v>0</v>
          </cell>
          <cell r="AU318">
            <v>0</v>
          </cell>
          <cell r="AV318">
            <v>0</v>
          </cell>
          <cell r="AW318" t="e">
            <v>#DIV/0!</v>
          </cell>
          <cell r="AX318">
            <v>0</v>
          </cell>
          <cell r="AY318">
            <v>0</v>
          </cell>
          <cell r="AZ318">
            <v>0</v>
          </cell>
          <cell r="BA318" t="str">
            <v>O</v>
          </cell>
          <cell r="BB318" t="str">
            <v>O</v>
          </cell>
          <cell r="BC318" t="str">
            <v>MANDVIWALA</v>
          </cell>
          <cell r="BD318" t="str">
            <v>VENDOR MANDVIWALA</v>
          </cell>
          <cell r="BE318">
            <v>0</v>
          </cell>
          <cell r="BF318">
            <v>0</v>
          </cell>
          <cell r="BG318" t="str">
            <v>P</v>
          </cell>
          <cell r="BH318" t="str">
            <v>P</v>
          </cell>
          <cell r="BI318" t="str">
            <v>[PENDING]</v>
          </cell>
          <cell r="BJ318" t="str">
            <v>IMC TO INVITE QUOT. FROM O.J. &amp; MANDV. FOR PRODUCTION COST AND STUDY, IMC TO INFORM TMC INTENTION AND PROPOSE VENDOR</v>
          </cell>
          <cell r="BK318" t="str">
            <v xml:space="preserve">QUOTATION (W/O TOOLING) RECEIVED FROM OMAR JIBRAN &amp; MANDVIWALA. </v>
          </cell>
          <cell r="BL318">
            <v>0</v>
          </cell>
          <cell r="BM318">
            <v>0</v>
          </cell>
          <cell r="BN318" t="str">
            <v>P</v>
          </cell>
          <cell r="BO318">
            <v>0</v>
          </cell>
          <cell r="BP318" t="str">
            <v>P</v>
          </cell>
        </row>
        <row r="319">
          <cell r="A319">
            <v>305</v>
          </cell>
          <cell r="B319">
            <v>0</v>
          </cell>
          <cell r="C319">
            <v>0</v>
          </cell>
          <cell r="D319">
            <v>303</v>
          </cell>
          <cell r="E319">
            <v>0</v>
          </cell>
          <cell r="F319" t="str">
            <v>NJ-1G</v>
          </cell>
          <cell r="G319">
            <v>0</v>
          </cell>
          <cell r="H319">
            <v>0</v>
          </cell>
          <cell r="I319">
            <v>0</v>
          </cell>
          <cell r="J319" t="str">
            <v>67917-140W0</v>
          </cell>
          <cell r="K319" t="str">
            <v>PLATE RR DOOR SCUFF LH</v>
          </cell>
          <cell r="L319">
            <v>0</v>
          </cell>
          <cell r="M319">
            <v>1</v>
          </cell>
          <cell r="N319">
            <v>1</v>
          </cell>
          <cell r="O319">
            <v>1</v>
          </cell>
          <cell r="P319">
            <v>1</v>
          </cell>
          <cell r="Q319">
            <v>1</v>
          </cell>
          <cell r="R319">
            <v>8400</v>
          </cell>
          <cell r="S319" t="str">
            <v>&lt;NEW&gt;</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t="str">
            <v>INCL</v>
          </cell>
          <cell r="AJ319" t="str">
            <v>&lt;NEW&gt;</v>
          </cell>
          <cell r="AK319">
            <v>0</v>
          </cell>
          <cell r="AL319">
            <v>0</v>
          </cell>
          <cell r="AM319">
            <v>0</v>
          </cell>
          <cell r="AN319">
            <v>0</v>
          </cell>
          <cell r="AO319">
            <v>0</v>
          </cell>
          <cell r="AP319">
            <v>0</v>
          </cell>
          <cell r="AQ319">
            <v>0</v>
          </cell>
          <cell r="AR319">
            <v>0</v>
          </cell>
          <cell r="AS319">
            <v>0</v>
          </cell>
          <cell r="AT319">
            <v>0</v>
          </cell>
          <cell r="AU319">
            <v>0</v>
          </cell>
          <cell r="AV319">
            <v>0</v>
          </cell>
          <cell r="AW319" t="e">
            <v>#DIV/0!</v>
          </cell>
          <cell r="AX319">
            <v>0</v>
          </cell>
          <cell r="AY319">
            <v>0</v>
          </cell>
          <cell r="AZ319">
            <v>0</v>
          </cell>
          <cell r="BA319" t="str">
            <v>O</v>
          </cell>
          <cell r="BB319" t="str">
            <v>O</v>
          </cell>
          <cell r="BC319" t="str">
            <v>MANDVIWALA</v>
          </cell>
          <cell r="BD319" t="str">
            <v>VENDOR MANDVIWALA</v>
          </cell>
          <cell r="BE319">
            <v>0</v>
          </cell>
          <cell r="BF319">
            <v>0</v>
          </cell>
          <cell r="BG319" t="str">
            <v>O</v>
          </cell>
          <cell r="BH319" t="str">
            <v>O</v>
          </cell>
          <cell r="BI319" t="str">
            <v>METALINE</v>
          </cell>
          <cell r="BJ319">
            <v>0</v>
          </cell>
          <cell r="BK319">
            <v>0</v>
          </cell>
          <cell r="BL319">
            <v>6</v>
          </cell>
          <cell r="BM319">
            <v>0</v>
          </cell>
          <cell r="BN319" t="str">
            <v>O</v>
          </cell>
          <cell r="BO319">
            <v>0</v>
          </cell>
          <cell r="BP319" t="str">
            <v>O</v>
          </cell>
        </row>
        <row r="320">
          <cell r="A320">
            <v>306</v>
          </cell>
          <cell r="B320">
            <v>0</v>
          </cell>
          <cell r="C320">
            <v>0</v>
          </cell>
          <cell r="D320">
            <v>304</v>
          </cell>
          <cell r="E320">
            <v>0</v>
          </cell>
          <cell r="F320" t="str">
            <v>NJ-1G</v>
          </cell>
          <cell r="G320">
            <v>0</v>
          </cell>
          <cell r="H320">
            <v>0</v>
          </cell>
          <cell r="I320">
            <v>0</v>
          </cell>
          <cell r="J320" t="str">
            <v>55303-140NN0</v>
          </cell>
          <cell r="K320" t="str">
            <v>PANEL SUB ASSY INSTRUMENT LWR</v>
          </cell>
          <cell r="L320">
            <v>0</v>
          </cell>
          <cell r="M320">
            <v>1</v>
          </cell>
          <cell r="N320">
            <v>1</v>
          </cell>
          <cell r="O320">
            <v>1</v>
          </cell>
          <cell r="P320">
            <v>1</v>
          </cell>
          <cell r="Q320">
            <v>1</v>
          </cell>
          <cell r="R320">
            <v>8400</v>
          </cell>
          <cell r="S320" t="str">
            <v>&lt;NEW&gt;</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0.82486000000000004</v>
          </cell>
          <cell r="AJ320" t="str">
            <v>&lt;NEW&gt;</v>
          </cell>
          <cell r="AK320">
            <v>0</v>
          </cell>
          <cell r="AL320">
            <v>0</v>
          </cell>
          <cell r="AM320">
            <v>0</v>
          </cell>
          <cell r="AN320">
            <v>0</v>
          </cell>
          <cell r="AO320">
            <v>0</v>
          </cell>
          <cell r="AP320">
            <v>0</v>
          </cell>
          <cell r="AQ320">
            <v>0</v>
          </cell>
          <cell r="AR320">
            <v>0</v>
          </cell>
          <cell r="AS320">
            <v>0</v>
          </cell>
          <cell r="AT320">
            <v>0</v>
          </cell>
          <cell r="AU320">
            <v>0</v>
          </cell>
          <cell r="AV320">
            <v>0</v>
          </cell>
          <cell r="AW320" t="e">
            <v>#DIV/0!</v>
          </cell>
          <cell r="AX320">
            <v>0</v>
          </cell>
          <cell r="AY320">
            <v>0</v>
          </cell>
          <cell r="AZ320">
            <v>0</v>
          </cell>
          <cell r="BA320" t="str">
            <v>P</v>
          </cell>
          <cell r="BB320" t="str">
            <v>P</v>
          </cell>
          <cell r="BC320" t="str">
            <v>[PENDING]</v>
          </cell>
          <cell r="BD320" t="str">
            <v>IMC TO INVITE QUOT. FROM O.J. &amp; MANDV. FOR PRODUCTION COST AND STUDY, IMC TO INFORM TMC INTENTION AND PROPOSE VENDOR</v>
          </cell>
          <cell r="BE320">
            <v>0</v>
          </cell>
          <cell r="BF320">
            <v>0</v>
          </cell>
          <cell r="BG320" t="str">
            <v>O</v>
          </cell>
          <cell r="BH320" t="str">
            <v>O</v>
          </cell>
          <cell r="BI320" t="str">
            <v>METALINE</v>
          </cell>
          <cell r="BJ320">
            <v>0</v>
          </cell>
          <cell r="BK320">
            <v>0</v>
          </cell>
          <cell r="BL320">
            <v>6</v>
          </cell>
          <cell r="BM320">
            <v>0</v>
          </cell>
          <cell r="BN320" t="str">
            <v>O</v>
          </cell>
          <cell r="BO320">
            <v>0</v>
          </cell>
          <cell r="BP320" t="str">
            <v>O</v>
          </cell>
        </row>
        <row r="321">
          <cell r="A321">
            <v>307</v>
          </cell>
          <cell r="B321">
            <v>0</v>
          </cell>
          <cell r="C321">
            <v>0</v>
          </cell>
          <cell r="D321">
            <v>305</v>
          </cell>
          <cell r="E321">
            <v>0</v>
          </cell>
          <cell r="F321" t="str">
            <v>BJ-1G</v>
          </cell>
          <cell r="G321">
            <v>0</v>
          </cell>
          <cell r="H321">
            <v>0</v>
          </cell>
          <cell r="I321">
            <v>0</v>
          </cell>
          <cell r="J321">
            <v>0</v>
          </cell>
          <cell r="K321" t="str">
            <v xml:space="preserve">REGULATOR ASSY, FR DOOR WINDOW RH </v>
          </cell>
          <cell r="L321">
            <v>0</v>
          </cell>
          <cell r="M321">
            <v>1</v>
          </cell>
          <cell r="N321">
            <v>0</v>
          </cell>
          <cell r="O321">
            <v>0</v>
          </cell>
          <cell r="P321">
            <v>0</v>
          </cell>
          <cell r="Q321">
            <v>1</v>
          </cell>
          <cell r="R321">
            <v>5400</v>
          </cell>
          <cell r="S321" t="str">
            <v>&lt;NEW&gt;</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0.10496</v>
          </cell>
          <cell r="AJ321" t="str">
            <v>NEW</v>
          </cell>
          <cell r="AK321">
            <v>0</v>
          </cell>
          <cell r="AL321">
            <v>0</v>
          </cell>
          <cell r="AM321">
            <v>0</v>
          </cell>
          <cell r="AN321">
            <v>0</v>
          </cell>
          <cell r="AO321">
            <v>0</v>
          </cell>
          <cell r="AP321">
            <v>0</v>
          </cell>
          <cell r="AQ321">
            <v>0</v>
          </cell>
          <cell r="AR321">
            <v>0</v>
          </cell>
          <cell r="AS321">
            <v>0</v>
          </cell>
          <cell r="AT321">
            <v>0</v>
          </cell>
          <cell r="AU321">
            <v>0</v>
          </cell>
          <cell r="AV321">
            <v>0</v>
          </cell>
          <cell r="AW321" t="e">
            <v>#DIV/0!</v>
          </cell>
          <cell r="AX321">
            <v>0</v>
          </cell>
          <cell r="AY321">
            <v>0</v>
          </cell>
          <cell r="AZ321">
            <v>0</v>
          </cell>
          <cell r="BA321" t="str">
            <v>O</v>
          </cell>
          <cell r="BB321" t="str">
            <v>O</v>
          </cell>
          <cell r="BC321" t="str">
            <v>METALINE</v>
          </cell>
          <cell r="BD321">
            <v>0</v>
          </cell>
          <cell r="BE321">
            <v>0</v>
          </cell>
          <cell r="BF321">
            <v>0</v>
          </cell>
          <cell r="BG321">
            <v>6</v>
          </cell>
          <cell r="BH321" t="str">
            <v>-</v>
          </cell>
          <cell r="BI321" t="str">
            <v>[X]</v>
          </cell>
          <cell r="BJ321">
            <v>0</v>
          </cell>
          <cell r="BK321">
            <v>0</v>
          </cell>
          <cell r="BL321">
            <v>0</v>
          </cell>
          <cell r="BM321">
            <v>0</v>
          </cell>
          <cell r="BN321" t="str">
            <v>-</v>
          </cell>
          <cell r="BO321">
            <v>0</v>
          </cell>
          <cell r="BP321" t="str">
            <v>X</v>
          </cell>
        </row>
        <row r="322">
          <cell r="A322">
            <v>308</v>
          </cell>
          <cell r="B322">
            <v>0</v>
          </cell>
          <cell r="C322">
            <v>0</v>
          </cell>
          <cell r="D322">
            <v>306</v>
          </cell>
          <cell r="E322" t="str">
            <v>DD810</v>
          </cell>
          <cell r="F322" t="str">
            <v>BJ-1G</v>
          </cell>
          <cell r="G322">
            <v>0</v>
          </cell>
          <cell r="H322">
            <v>8710</v>
          </cell>
          <cell r="I322" t="str">
            <v>01</v>
          </cell>
          <cell r="J322" t="str">
            <v>87010-12210</v>
          </cell>
          <cell r="K322" t="str">
            <v xml:space="preserve">REGULATOR ASSY, FR DOOR WINDOW LH </v>
          </cell>
          <cell r="L322">
            <v>0</v>
          </cell>
          <cell r="M322">
            <v>1</v>
          </cell>
          <cell r="N322">
            <v>1</v>
          </cell>
          <cell r="O322">
            <v>1</v>
          </cell>
          <cell r="P322">
            <v>1</v>
          </cell>
          <cell r="Q322">
            <v>1</v>
          </cell>
          <cell r="R322">
            <v>5400</v>
          </cell>
          <cell r="S322" t="str">
            <v>&lt;NEW&gt;</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0.10496</v>
          </cell>
          <cell r="AJ322" t="str">
            <v>NEW</v>
          </cell>
          <cell r="AK322">
            <v>0</v>
          </cell>
          <cell r="AL322">
            <v>0</v>
          </cell>
          <cell r="AM322">
            <v>0</v>
          </cell>
          <cell r="AN322">
            <v>0</v>
          </cell>
          <cell r="AO322">
            <v>0</v>
          </cell>
          <cell r="AP322">
            <v>0</v>
          </cell>
          <cell r="AQ322">
            <v>0</v>
          </cell>
          <cell r="AR322">
            <v>0</v>
          </cell>
          <cell r="AS322">
            <v>0</v>
          </cell>
          <cell r="AT322">
            <v>0</v>
          </cell>
          <cell r="AU322">
            <v>0</v>
          </cell>
          <cell r="AV322">
            <v>0</v>
          </cell>
          <cell r="AW322" t="e">
            <v>#DIV/0!</v>
          </cell>
          <cell r="AX322">
            <v>0</v>
          </cell>
          <cell r="AY322">
            <v>0</v>
          </cell>
          <cell r="AZ322">
            <v>0</v>
          </cell>
          <cell r="BA322" t="str">
            <v>O</v>
          </cell>
          <cell r="BB322" t="str">
            <v>O</v>
          </cell>
          <cell r="BC322" t="str">
            <v>METALINE</v>
          </cell>
          <cell r="BD322">
            <v>0</v>
          </cell>
          <cell r="BE322">
            <v>0</v>
          </cell>
          <cell r="BF322">
            <v>0</v>
          </cell>
          <cell r="BG322">
            <v>6</v>
          </cell>
          <cell r="BH322" t="str">
            <v>P</v>
          </cell>
          <cell r="BI322" t="str">
            <v>THAL ENGG</v>
          </cell>
          <cell r="BJ322">
            <v>0</v>
          </cell>
          <cell r="BK322">
            <v>0</v>
          </cell>
          <cell r="BL322">
            <v>0</v>
          </cell>
          <cell r="BM322">
            <v>0</v>
          </cell>
          <cell r="BN322" t="str">
            <v>P</v>
          </cell>
          <cell r="BO322">
            <v>0</v>
          </cell>
          <cell r="BP322" t="str">
            <v>P</v>
          </cell>
        </row>
        <row r="323">
          <cell r="A323">
            <v>309</v>
          </cell>
          <cell r="B323">
            <v>0</v>
          </cell>
          <cell r="C323">
            <v>0</v>
          </cell>
          <cell r="D323">
            <v>307</v>
          </cell>
          <cell r="E323" t="str">
            <v>DD810</v>
          </cell>
          <cell r="F323" t="str">
            <v>NJ-1G</v>
          </cell>
          <cell r="G323">
            <v>0</v>
          </cell>
          <cell r="H323">
            <v>8830</v>
          </cell>
          <cell r="I323" t="str">
            <v>02</v>
          </cell>
          <cell r="J323" t="str">
            <v>88310-1A450</v>
          </cell>
          <cell r="K323" t="str">
            <v>CONSOLE DOOR</v>
          </cell>
          <cell r="L323">
            <v>0</v>
          </cell>
          <cell r="M323">
            <v>1</v>
          </cell>
          <cell r="N323">
            <v>1</v>
          </cell>
          <cell r="O323">
            <v>0</v>
          </cell>
          <cell r="P323">
            <v>0</v>
          </cell>
          <cell r="Q323">
            <v>0</v>
          </cell>
          <cell r="R323">
            <v>0</v>
          </cell>
          <cell r="S323" t="str">
            <v>&lt;NEW&gt;</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t="e">
            <v>#DIV/0!</v>
          </cell>
          <cell r="AX323">
            <v>0</v>
          </cell>
          <cell r="AY323">
            <v>0</v>
          </cell>
          <cell r="AZ323">
            <v>0</v>
          </cell>
          <cell r="BA323" t="str">
            <v>X</v>
          </cell>
          <cell r="BB323" t="str">
            <v>-</v>
          </cell>
          <cell r="BC323" t="str">
            <v>[X]</v>
          </cell>
          <cell r="BD323">
            <v>0</v>
          </cell>
          <cell r="BE323">
            <v>0</v>
          </cell>
          <cell r="BF323">
            <v>0</v>
          </cell>
          <cell r="BG323" t="str">
            <v>P</v>
          </cell>
          <cell r="BH323" t="str">
            <v>P</v>
          </cell>
          <cell r="BI323" t="str">
            <v>THAL ENGG</v>
          </cell>
          <cell r="BJ323">
            <v>0</v>
          </cell>
          <cell r="BK323">
            <v>0</v>
          </cell>
          <cell r="BL323">
            <v>0</v>
          </cell>
          <cell r="BM323">
            <v>0</v>
          </cell>
          <cell r="BN323" t="str">
            <v>P</v>
          </cell>
          <cell r="BO323">
            <v>0</v>
          </cell>
          <cell r="BP323" t="str">
            <v>P</v>
          </cell>
        </row>
        <row r="324">
          <cell r="A324">
            <v>310</v>
          </cell>
          <cell r="B324">
            <v>0</v>
          </cell>
          <cell r="C324">
            <v>0</v>
          </cell>
          <cell r="D324">
            <v>308</v>
          </cell>
          <cell r="E324" t="str">
            <v>DD810</v>
          </cell>
          <cell r="F324" t="str">
            <v>NJ-5G</v>
          </cell>
          <cell r="G324">
            <v>0</v>
          </cell>
          <cell r="H324">
            <v>8710</v>
          </cell>
          <cell r="I324" t="str">
            <v>01</v>
          </cell>
          <cell r="J324" t="str">
            <v>87010-12210</v>
          </cell>
          <cell r="K324" t="str">
            <v>UNIT ASSY, AIR CONDITIONER</v>
          </cell>
          <cell r="L324">
            <v>0</v>
          </cell>
          <cell r="M324">
            <v>1</v>
          </cell>
          <cell r="N324">
            <v>1</v>
          </cell>
          <cell r="O324">
            <v>1</v>
          </cell>
          <cell r="P324">
            <v>1</v>
          </cell>
          <cell r="Q324">
            <v>1</v>
          </cell>
          <cell r="R324">
            <v>8400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t="e">
            <v>#DIV/0!</v>
          </cell>
          <cell r="AX324">
            <v>0</v>
          </cell>
          <cell r="AY324">
            <v>0</v>
          </cell>
          <cell r="AZ324">
            <v>0</v>
          </cell>
          <cell r="BA324" t="str">
            <v>P</v>
          </cell>
          <cell r="BB324" t="str">
            <v>P</v>
          </cell>
          <cell r="BC324" t="str">
            <v>[PENDING]</v>
          </cell>
          <cell r="BD324">
            <v>0</v>
          </cell>
          <cell r="BE324">
            <v>0</v>
          </cell>
          <cell r="BF324">
            <v>0</v>
          </cell>
          <cell r="BG324" t="str">
            <v>P</v>
          </cell>
          <cell r="BH324" t="str">
            <v>P</v>
          </cell>
          <cell r="BI324" t="str">
            <v>THAL ENGG</v>
          </cell>
          <cell r="BJ324">
            <v>0</v>
          </cell>
          <cell r="BK324">
            <v>0</v>
          </cell>
          <cell r="BL324">
            <v>0</v>
          </cell>
          <cell r="BM324">
            <v>0</v>
          </cell>
          <cell r="BN324" t="str">
            <v>P</v>
          </cell>
          <cell r="BO324">
            <v>0</v>
          </cell>
          <cell r="BP324" t="str">
            <v>P</v>
          </cell>
        </row>
        <row r="325">
          <cell r="A325">
            <v>311</v>
          </cell>
          <cell r="B325">
            <v>0</v>
          </cell>
          <cell r="C325">
            <v>0</v>
          </cell>
          <cell r="D325">
            <v>309</v>
          </cell>
          <cell r="E325" t="str">
            <v>DD810</v>
          </cell>
          <cell r="F325" t="str">
            <v>NJ-5G</v>
          </cell>
          <cell r="G325">
            <v>0</v>
          </cell>
          <cell r="H325">
            <v>8830</v>
          </cell>
          <cell r="I325" t="str">
            <v>02</v>
          </cell>
          <cell r="J325" t="str">
            <v>88310-1A450</v>
          </cell>
          <cell r="K325" t="str">
            <v>COMPRESSOR ASSY</v>
          </cell>
          <cell r="L325">
            <v>0</v>
          </cell>
          <cell r="M325">
            <v>1</v>
          </cell>
          <cell r="N325">
            <v>1</v>
          </cell>
          <cell r="O325">
            <v>0</v>
          </cell>
          <cell r="P325">
            <v>0</v>
          </cell>
          <cell r="Q325">
            <v>1</v>
          </cell>
          <cell r="R325">
            <v>3000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t="e">
            <v>#DIV/0!</v>
          </cell>
          <cell r="AX325">
            <v>0</v>
          </cell>
          <cell r="AY325">
            <v>0</v>
          </cell>
          <cell r="AZ325">
            <v>0</v>
          </cell>
          <cell r="BA325" t="str">
            <v>P</v>
          </cell>
          <cell r="BB325" t="str">
            <v>P</v>
          </cell>
          <cell r="BC325" t="str">
            <v>[PENDING]</v>
          </cell>
          <cell r="BD325">
            <v>0</v>
          </cell>
          <cell r="BE325">
            <v>0</v>
          </cell>
          <cell r="BF325">
            <v>0</v>
          </cell>
          <cell r="BG325" t="str">
            <v>P</v>
          </cell>
          <cell r="BH325" t="str">
            <v>P</v>
          </cell>
          <cell r="BI325" t="str">
            <v>THAL ENGG</v>
          </cell>
          <cell r="BJ325">
            <v>0</v>
          </cell>
          <cell r="BK325">
            <v>0</v>
          </cell>
          <cell r="BL325">
            <v>0</v>
          </cell>
          <cell r="BM325">
            <v>0</v>
          </cell>
          <cell r="BN325" t="str">
            <v>P</v>
          </cell>
          <cell r="BO325">
            <v>0</v>
          </cell>
          <cell r="BP325" t="str">
            <v>P</v>
          </cell>
        </row>
        <row r="326">
          <cell r="A326">
            <v>312</v>
          </cell>
          <cell r="B326">
            <v>0</v>
          </cell>
          <cell r="C326">
            <v>0</v>
          </cell>
          <cell r="D326">
            <v>310</v>
          </cell>
          <cell r="E326" t="str">
            <v>DD810</v>
          </cell>
          <cell r="F326" t="str">
            <v>NJ-5G</v>
          </cell>
          <cell r="G326">
            <v>0</v>
          </cell>
          <cell r="H326">
            <v>8830</v>
          </cell>
          <cell r="I326" t="str">
            <v>02</v>
          </cell>
          <cell r="J326" t="str">
            <v>88310-1A460</v>
          </cell>
          <cell r="K326" t="str">
            <v>COMPRESSOR ASSY</v>
          </cell>
          <cell r="L326">
            <v>0</v>
          </cell>
          <cell r="M326">
            <v>1</v>
          </cell>
          <cell r="N326">
            <v>1</v>
          </cell>
          <cell r="O326">
            <v>1</v>
          </cell>
          <cell r="P326">
            <v>1</v>
          </cell>
          <cell r="Q326">
            <v>1</v>
          </cell>
          <cell r="R326">
            <v>2400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t="e">
            <v>#DIV/0!</v>
          </cell>
          <cell r="AX326">
            <v>0</v>
          </cell>
          <cell r="AY326">
            <v>0</v>
          </cell>
          <cell r="AZ326">
            <v>0</v>
          </cell>
          <cell r="BA326" t="str">
            <v>P</v>
          </cell>
          <cell r="BB326" t="str">
            <v>P</v>
          </cell>
          <cell r="BC326" t="str">
            <v>[PENDING]</v>
          </cell>
          <cell r="BD326">
            <v>0</v>
          </cell>
          <cell r="BE326">
            <v>0</v>
          </cell>
          <cell r="BF326">
            <v>0</v>
          </cell>
          <cell r="BG326" t="str">
            <v>P</v>
          </cell>
          <cell r="BH326" t="str">
            <v>P</v>
          </cell>
          <cell r="BI326" t="str">
            <v>THAL ENGG</v>
          </cell>
          <cell r="BJ326">
            <v>0</v>
          </cell>
          <cell r="BK326">
            <v>0</v>
          </cell>
          <cell r="BL326">
            <v>0</v>
          </cell>
          <cell r="BM326">
            <v>0</v>
          </cell>
          <cell r="BN326" t="str">
            <v>P</v>
          </cell>
          <cell r="BO326">
            <v>0</v>
          </cell>
          <cell r="BP326" t="str">
            <v>P</v>
          </cell>
        </row>
        <row r="327">
          <cell r="A327">
            <v>313</v>
          </cell>
          <cell r="B327">
            <v>0</v>
          </cell>
          <cell r="C327">
            <v>0</v>
          </cell>
          <cell r="D327">
            <v>311</v>
          </cell>
          <cell r="E327" t="str">
            <v>DD810</v>
          </cell>
          <cell r="F327" t="str">
            <v>NJ-5G</v>
          </cell>
          <cell r="G327">
            <v>0</v>
          </cell>
          <cell r="H327">
            <v>8830</v>
          </cell>
          <cell r="I327" t="str">
            <v>02</v>
          </cell>
          <cell r="J327" t="str">
            <v>88310-1A470</v>
          </cell>
          <cell r="K327" t="str">
            <v>COMPRESSOR ASSY</v>
          </cell>
          <cell r="L327">
            <v>0</v>
          </cell>
          <cell r="M327">
            <v>1</v>
          </cell>
          <cell r="N327">
            <v>1</v>
          </cell>
          <cell r="O327">
            <v>0</v>
          </cell>
          <cell r="P327">
            <v>0</v>
          </cell>
          <cell r="Q327">
            <v>1</v>
          </cell>
          <cell r="R327">
            <v>3000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t="e">
            <v>#DIV/0!</v>
          </cell>
          <cell r="AX327">
            <v>0</v>
          </cell>
          <cell r="AY327">
            <v>0</v>
          </cell>
          <cell r="AZ327">
            <v>0</v>
          </cell>
          <cell r="BA327" t="str">
            <v>P</v>
          </cell>
          <cell r="BB327" t="str">
            <v>P</v>
          </cell>
          <cell r="BC327" t="str">
            <v>[PENDING]</v>
          </cell>
          <cell r="BD327">
            <v>0</v>
          </cell>
          <cell r="BE327">
            <v>0</v>
          </cell>
          <cell r="BF327">
            <v>0</v>
          </cell>
          <cell r="BG327" t="str">
            <v>P</v>
          </cell>
          <cell r="BH327" t="str">
            <v>P</v>
          </cell>
          <cell r="BI327" t="str">
            <v>THAL ENGG</v>
          </cell>
          <cell r="BJ327">
            <v>0</v>
          </cell>
          <cell r="BK327">
            <v>0</v>
          </cell>
          <cell r="BL327">
            <v>0</v>
          </cell>
          <cell r="BM327">
            <v>0</v>
          </cell>
          <cell r="BN327" t="str">
            <v>P</v>
          </cell>
          <cell r="BO327">
            <v>0</v>
          </cell>
          <cell r="BP327" t="str">
            <v>P</v>
          </cell>
        </row>
        <row r="328">
          <cell r="A328">
            <v>314</v>
          </cell>
          <cell r="B328">
            <v>0</v>
          </cell>
          <cell r="C328">
            <v>0</v>
          </cell>
          <cell r="D328">
            <v>312</v>
          </cell>
          <cell r="E328" t="str">
            <v>DD810</v>
          </cell>
          <cell r="F328" t="str">
            <v>NJ-5G</v>
          </cell>
          <cell r="G328">
            <v>0</v>
          </cell>
          <cell r="H328">
            <v>8830</v>
          </cell>
          <cell r="I328" t="str">
            <v>03</v>
          </cell>
          <cell r="J328" t="str">
            <v>88450-12210</v>
          </cell>
          <cell r="K328" t="str">
            <v>CONDENSOR ASSY</v>
          </cell>
          <cell r="L328">
            <v>0</v>
          </cell>
          <cell r="M328">
            <v>1</v>
          </cell>
          <cell r="N328">
            <v>1</v>
          </cell>
          <cell r="O328">
            <v>1</v>
          </cell>
          <cell r="P328">
            <v>1</v>
          </cell>
          <cell r="Q328">
            <v>1</v>
          </cell>
          <cell r="R328">
            <v>8400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t="e">
            <v>#DIV/0!</v>
          </cell>
          <cell r="AX328">
            <v>0</v>
          </cell>
          <cell r="AY328">
            <v>0</v>
          </cell>
          <cell r="AZ328">
            <v>0</v>
          </cell>
          <cell r="BA328" t="str">
            <v>P</v>
          </cell>
          <cell r="BB328" t="str">
            <v>P</v>
          </cell>
          <cell r="BC328" t="str">
            <v>[PENDING]</v>
          </cell>
          <cell r="BD328">
            <v>0</v>
          </cell>
          <cell r="BE328">
            <v>0</v>
          </cell>
          <cell r="BF328">
            <v>0</v>
          </cell>
          <cell r="BG328" t="str">
            <v>P</v>
          </cell>
          <cell r="BH328" t="str">
            <v>P</v>
          </cell>
          <cell r="BI328" t="str">
            <v>THAL ENGG</v>
          </cell>
          <cell r="BJ328">
            <v>0</v>
          </cell>
          <cell r="BK328">
            <v>0</v>
          </cell>
          <cell r="BL328">
            <v>0</v>
          </cell>
          <cell r="BM328">
            <v>0</v>
          </cell>
          <cell r="BN328" t="str">
            <v>P</v>
          </cell>
          <cell r="BO328">
            <v>0</v>
          </cell>
          <cell r="BP328" t="str">
            <v>P</v>
          </cell>
        </row>
        <row r="329">
          <cell r="A329">
            <v>315</v>
          </cell>
          <cell r="B329">
            <v>0</v>
          </cell>
          <cell r="C329">
            <v>0</v>
          </cell>
          <cell r="D329">
            <v>313</v>
          </cell>
          <cell r="E329" t="str">
            <v>DD810</v>
          </cell>
          <cell r="F329" t="str">
            <v>NJ-5G</v>
          </cell>
          <cell r="G329">
            <v>0</v>
          </cell>
          <cell r="H329">
            <v>8830</v>
          </cell>
          <cell r="I329" t="str">
            <v>04</v>
          </cell>
          <cell r="J329" t="str">
            <v>88703-12530</v>
          </cell>
          <cell r="K329" t="str">
            <v>HOSE S/A,DISCHARGE</v>
          </cell>
          <cell r="L329">
            <v>0</v>
          </cell>
          <cell r="M329">
            <v>1</v>
          </cell>
          <cell r="N329">
            <v>1</v>
          </cell>
          <cell r="O329">
            <v>0</v>
          </cell>
          <cell r="P329">
            <v>0</v>
          </cell>
          <cell r="Q329">
            <v>1</v>
          </cell>
          <cell r="R329">
            <v>3000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t="e">
            <v>#DIV/0!</v>
          </cell>
          <cell r="AX329">
            <v>0</v>
          </cell>
          <cell r="AY329">
            <v>0</v>
          </cell>
          <cell r="AZ329">
            <v>0</v>
          </cell>
          <cell r="BA329" t="str">
            <v>P</v>
          </cell>
          <cell r="BB329" t="str">
            <v>P</v>
          </cell>
          <cell r="BC329" t="str">
            <v>[PENDING]</v>
          </cell>
          <cell r="BD329">
            <v>0</v>
          </cell>
          <cell r="BE329">
            <v>0</v>
          </cell>
          <cell r="BF329">
            <v>0</v>
          </cell>
          <cell r="BG329" t="str">
            <v>P</v>
          </cell>
          <cell r="BH329" t="str">
            <v>P</v>
          </cell>
          <cell r="BI329" t="str">
            <v>THAL ENGG</v>
          </cell>
          <cell r="BJ329">
            <v>0</v>
          </cell>
          <cell r="BK329">
            <v>0</v>
          </cell>
          <cell r="BL329">
            <v>0</v>
          </cell>
          <cell r="BM329">
            <v>0</v>
          </cell>
          <cell r="BN329" t="str">
            <v>P</v>
          </cell>
          <cell r="BO329">
            <v>0</v>
          </cell>
          <cell r="BP329" t="str">
            <v>P</v>
          </cell>
        </row>
        <row r="330">
          <cell r="A330">
            <v>316</v>
          </cell>
          <cell r="B330">
            <v>0</v>
          </cell>
          <cell r="C330">
            <v>0</v>
          </cell>
          <cell r="D330">
            <v>314</v>
          </cell>
          <cell r="E330" t="str">
            <v>DD810</v>
          </cell>
          <cell r="F330" t="str">
            <v>NJ-5G</v>
          </cell>
          <cell r="G330">
            <v>0</v>
          </cell>
          <cell r="H330">
            <v>8830</v>
          </cell>
          <cell r="I330" t="str">
            <v>04</v>
          </cell>
          <cell r="J330" t="str">
            <v>88703-12540</v>
          </cell>
          <cell r="K330" t="str">
            <v>HOSE S/A,DISCHARGE</v>
          </cell>
          <cell r="L330">
            <v>0</v>
          </cell>
          <cell r="M330">
            <v>1</v>
          </cell>
          <cell r="N330">
            <v>1</v>
          </cell>
          <cell r="O330">
            <v>1</v>
          </cell>
          <cell r="P330">
            <v>1</v>
          </cell>
          <cell r="Q330">
            <v>0</v>
          </cell>
          <cell r="R330">
            <v>2400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t="e">
            <v>#DIV/0!</v>
          </cell>
          <cell r="AX330">
            <v>0</v>
          </cell>
          <cell r="AY330">
            <v>0</v>
          </cell>
          <cell r="AZ330">
            <v>0</v>
          </cell>
          <cell r="BA330" t="str">
            <v>P</v>
          </cell>
          <cell r="BB330" t="str">
            <v>P</v>
          </cell>
          <cell r="BC330" t="str">
            <v>[PENDING]</v>
          </cell>
          <cell r="BD330">
            <v>0</v>
          </cell>
          <cell r="BE330">
            <v>0</v>
          </cell>
          <cell r="BF330">
            <v>0</v>
          </cell>
          <cell r="BG330" t="str">
            <v>P</v>
          </cell>
          <cell r="BH330" t="str">
            <v>P</v>
          </cell>
          <cell r="BI330" t="str">
            <v>THAL ENGG</v>
          </cell>
          <cell r="BJ330">
            <v>0</v>
          </cell>
          <cell r="BK330">
            <v>0</v>
          </cell>
          <cell r="BL330">
            <v>0</v>
          </cell>
          <cell r="BM330">
            <v>0</v>
          </cell>
          <cell r="BN330" t="str">
            <v>P</v>
          </cell>
          <cell r="BO330">
            <v>0</v>
          </cell>
          <cell r="BP330" t="str">
            <v>P</v>
          </cell>
        </row>
        <row r="331">
          <cell r="A331">
            <v>317</v>
          </cell>
          <cell r="B331">
            <v>0</v>
          </cell>
          <cell r="C331">
            <v>0</v>
          </cell>
          <cell r="D331">
            <v>315</v>
          </cell>
          <cell r="E331" t="str">
            <v>DD810</v>
          </cell>
          <cell r="F331" t="str">
            <v>NJ-5G</v>
          </cell>
          <cell r="G331">
            <v>0</v>
          </cell>
          <cell r="H331">
            <v>8830</v>
          </cell>
          <cell r="I331" t="str">
            <v>04</v>
          </cell>
          <cell r="J331" t="str">
            <v>88703-12550</v>
          </cell>
          <cell r="K331" t="str">
            <v>HOSE S/A,DISCHARGE</v>
          </cell>
          <cell r="L331">
            <v>0</v>
          </cell>
          <cell r="M331">
            <v>0</v>
          </cell>
          <cell r="N331">
            <v>0</v>
          </cell>
          <cell r="O331">
            <v>1</v>
          </cell>
          <cell r="P331">
            <v>1</v>
          </cell>
          <cell r="Q331">
            <v>1</v>
          </cell>
          <cell r="R331">
            <v>3000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t="e">
            <v>#DIV/0!</v>
          </cell>
          <cell r="AX331">
            <v>0</v>
          </cell>
          <cell r="AY331">
            <v>0</v>
          </cell>
          <cell r="AZ331">
            <v>0</v>
          </cell>
          <cell r="BA331" t="str">
            <v>P</v>
          </cell>
          <cell r="BB331" t="str">
            <v>P</v>
          </cell>
          <cell r="BC331" t="str">
            <v>[PENDING]</v>
          </cell>
          <cell r="BD331">
            <v>0</v>
          </cell>
          <cell r="BE331">
            <v>0</v>
          </cell>
          <cell r="BF331">
            <v>0</v>
          </cell>
          <cell r="BG331" t="str">
            <v>P</v>
          </cell>
          <cell r="BH331" t="str">
            <v>P</v>
          </cell>
          <cell r="BI331" t="str">
            <v>THAL ENGG</v>
          </cell>
          <cell r="BJ331">
            <v>0</v>
          </cell>
          <cell r="BK331">
            <v>0</v>
          </cell>
          <cell r="BL331">
            <v>0</v>
          </cell>
          <cell r="BM331">
            <v>0</v>
          </cell>
          <cell r="BN331" t="str">
            <v>P</v>
          </cell>
          <cell r="BO331">
            <v>0</v>
          </cell>
          <cell r="BP331" t="str">
            <v>P</v>
          </cell>
        </row>
        <row r="332">
          <cell r="A332">
            <v>318</v>
          </cell>
          <cell r="B332">
            <v>0</v>
          </cell>
          <cell r="C332">
            <v>0</v>
          </cell>
          <cell r="D332">
            <v>316</v>
          </cell>
          <cell r="E332" t="str">
            <v>DD810</v>
          </cell>
          <cell r="F332" t="str">
            <v>NJ-5G</v>
          </cell>
          <cell r="G332">
            <v>0</v>
          </cell>
          <cell r="H332">
            <v>8830</v>
          </cell>
          <cell r="I332" t="str">
            <v>04</v>
          </cell>
          <cell r="J332" t="str">
            <v>88704-12810</v>
          </cell>
          <cell r="K332" t="str">
            <v>HOSE S/A,SUCTION</v>
          </cell>
          <cell r="L332">
            <v>0</v>
          </cell>
          <cell r="M332">
            <v>1</v>
          </cell>
          <cell r="N332">
            <v>1</v>
          </cell>
          <cell r="O332">
            <v>0</v>
          </cell>
          <cell r="P332">
            <v>0</v>
          </cell>
          <cell r="Q332">
            <v>1</v>
          </cell>
          <cell r="R332">
            <v>3000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t="e">
            <v>#DIV/0!</v>
          </cell>
          <cell r="AX332">
            <v>0</v>
          </cell>
          <cell r="AY332">
            <v>0</v>
          </cell>
          <cell r="AZ332">
            <v>0</v>
          </cell>
          <cell r="BA332" t="str">
            <v>P</v>
          </cell>
          <cell r="BB332" t="str">
            <v>P</v>
          </cell>
          <cell r="BC332" t="str">
            <v>[PENDING]</v>
          </cell>
          <cell r="BD332">
            <v>0</v>
          </cell>
          <cell r="BE332">
            <v>0</v>
          </cell>
          <cell r="BF332">
            <v>0</v>
          </cell>
          <cell r="BG332" t="str">
            <v>P</v>
          </cell>
          <cell r="BH332" t="str">
            <v>P</v>
          </cell>
          <cell r="BI332" t="str">
            <v>THAL ENGG</v>
          </cell>
          <cell r="BJ332">
            <v>0</v>
          </cell>
          <cell r="BK332">
            <v>0</v>
          </cell>
          <cell r="BL332">
            <v>0</v>
          </cell>
          <cell r="BM332">
            <v>0</v>
          </cell>
          <cell r="BN332" t="str">
            <v>P</v>
          </cell>
          <cell r="BO332">
            <v>0</v>
          </cell>
          <cell r="BP332" t="str">
            <v>P</v>
          </cell>
        </row>
        <row r="333">
          <cell r="A333">
            <v>319</v>
          </cell>
          <cell r="B333">
            <v>0</v>
          </cell>
          <cell r="C333">
            <v>0</v>
          </cell>
          <cell r="D333">
            <v>317</v>
          </cell>
          <cell r="E333" t="str">
            <v>DD810</v>
          </cell>
          <cell r="F333" t="str">
            <v>NJ-5G</v>
          </cell>
          <cell r="G333">
            <v>0</v>
          </cell>
          <cell r="H333">
            <v>8830</v>
          </cell>
          <cell r="I333" t="str">
            <v>04</v>
          </cell>
          <cell r="J333" t="str">
            <v>88704-12820</v>
          </cell>
          <cell r="K333" t="str">
            <v>HOSE S/A,SUCTION</v>
          </cell>
          <cell r="L333">
            <v>0</v>
          </cell>
          <cell r="M333">
            <v>1</v>
          </cell>
          <cell r="N333">
            <v>1</v>
          </cell>
          <cell r="O333">
            <v>1</v>
          </cell>
          <cell r="P333">
            <v>1</v>
          </cell>
          <cell r="Q333">
            <v>1</v>
          </cell>
          <cell r="R333">
            <v>2400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t="e">
            <v>#DIV/0!</v>
          </cell>
          <cell r="AX333">
            <v>0</v>
          </cell>
          <cell r="AY333">
            <v>0</v>
          </cell>
          <cell r="AZ333">
            <v>0</v>
          </cell>
          <cell r="BA333" t="str">
            <v>P</v>
          </cell>
          <cell r="BB333" t="str">
            <v>P</v>
          </cell>
          <cell r="BC333" t="str">
            <v>[PENDING]</v>
          </cell>
          <cell r="BD333">
            <v>0</v>
          </cell>
          <cell r="BE333">
            <v>0</v>
          </cell>
          <cell r="BF333">
            <v>0</v>
          </cell>
          <cell r="BG333" t="str">
            <v>P</v>
          </cell>
          <cell r="BH333" t="str">
            <v>P</v>
          </cell>
          <cell r="BI333" t="str">
            <v>THAL ENGG</v>
          </cell>
          <cell r="BJ333">
            <v>0</v>
          </cell>
          <cell r="BK333">
            <v>0</v>
          </cell>
          <cell r="BL333">
            <v>0</v>
          </cell>
          <cell r="BM333">
            <v>0</v>
          </cell>
          <cell r="BN333" t="str">
            <v>P</v>
          </cell>
          <cell r="BO333">
            <v>0</v>
          </cell>
          <cell r="BP333" t="str">
            <v>P</v>
          </cell>
        </row>
        <row r="334">
          <cell r="A334">
            <v>320</v>
          </cell>
          <cell r="B334">
            <v>0</v>
          </cell>
          <cell r="C334">
            <v>0</v>
          </cell>
          <cell r="D334">
            <v>318</v>
          </cell>
          <cell r="E334" t="str">
            <v>DD810</v>
          </cell>
          <cell r="F334" t="str">
            <v>NJ-5G</v>
          </cell>
          <cell r="G334">
            <v>0</v>
          </cell>
          <cell r="H334">
            <v>8830</v>
          </cell>
          <cell r="I334" t="str">
            <v>04</v>
          </cell>
          <cell r="J334" t="str">
            <v>88704-12830</v>
          </cell>
          <cell r="K334" t="str">
            <v>HOSE S/A,SUCTION</v>
          </cell>
          <cell r="L334">
            <v>0</v>
          </cell>
          <cell r="M334">
            <v>0</v>
          </cell>
          <cell r="N334">
            <v>0</v>
          </cell>
          <cell r="O334">
            <v>0</v>
          </cell>
          <cell r="P334">
            <v>0</v>
          </cell>
          <cell r="Q334">
            <v>1</v>
          </cell>
          <cell r="R334">
            <v>3000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t="e">
            <v>#DIV/0!</v>
          </cell>
          <cell r="AX334">
            <v>0</v>
          </cell>
          <cell r="AY334">
            <v>0</v>
          </cell>
          <cell r="AZ334">
            <v>0</v>
          </cell>
          <cell r="BA334" t="str">
            <v>P</v>
          </cell>
          <cell r="BB334" t="str">
            <v>P</v>
          </cell>
          <cell r="BC334" t="str">
            <v>[PENDING]</v>
          </cell>
          <cell r="BD334">
            <v>0</v>
          </cell>
          <cell r="BE334">
            <v>0</v>
          </cell>
          <cell r="BF334">
            <v>0</v>
          </cell>
          <cell r="BG334" t="str">
            <v>P</v>
          </cell>
          <cell r="BH334" t="str">
            <v>P</v>
          </cell>
          <cell r="BI334" t="str">
            <v>THAL ENGG</v>
          </cell>
          <cell r="BJ334">
            <v>0</v>
          </cell>
          <cell r="BK334">
            <v>0</v>
          </cell>
          <cell r="BL334">
            <v>0</v>
          </cell>
          <cell r="BM334">
            <v>0</v>
          </cell>
          <cell r="BN334" t="str">
            <v>P</v>
          </cell>
          <cell r="BO334">
            <v>0</v>
          </cell>
          <cell r="BP334" t="str">
            <v>P</v>
          </cell>
        </row>
        <row r="335">
          <cell r="A335">
            <v>321</v>
          </cell>
          <cell r="B335">
            <v>0</v>
          </cell>
          <cell r="C335">
            <v>0</v>
          </cell>
          <cell r="D335">
            <v>319</v>
          </cell>
          <cell r="E335" t="str">
            <v>DD810</v>
          </cell>
          <cell r="F335" t="str">
            <v>NJ-5G</v>
          </cell>
          <cell r="G335">
            <v>0</v>
          </cell>
          <cell r="H335">
            <v>8830</v>
          </cell>
          <cell r="I335" t="str">
            <v>05</v>
          </cell>
          <cell r="J335" t="str">
            <v>88710-12510</v>
          </cell>
          <cell r="K335" t="str">
            <v>TUBE &amp; ACC ASSY A/C</v>
          </cell>
          <cell r="L335">
            <v>0</v>
          </cell>
          <cell r="M335">
            <v>1</v>
          </cell>
          <cell r="N335">
            <v>1</v>
          </cell>
          <cell r="O335">
            <v>1</v>
          </cell>
          <cell r="P335">
            <v>1</v>
          </cell>
          <cell r="Q335">
            <v>1</v>
          </cell>
          <cell r="R335">
            <v>8400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t="e">
            <v>#DIV/0!</v>
          </cell>
          <cell r="AX335">
            <v>0</v>
          </cell>
          <cell r="AY335">
            <v>0</v>
          </cell>
          <cell r="AZ335">
            <v>0</v>
          </cell>
          <cell r="BA335" t="str">
            <v>P</v>
          </cell>
          <cell r="BB335" t="str">
            <v>P</v>
          </cell>
          <cell r="BC335" t="str">
            <v>[PENDING]</v>
          </cell>
          <cell r="BD335">
            <v>0</v>
          </cell>
          <cell r="BE335">
            <v>0</v>
          </cell>
          <cell r="BF335">
            <v>0</v>
          </cell>
          <cell r="BG335" t="str">
            <v>P</v>
          </cell>
          <cell r="BH335" t="str">
            <v>P</v>
          </cell>
          <cell r="BI335" t="str">
            <v>THAL ENGG</v>
          </cell>
          <cell r="BJ335">
            <v>0</v>
          </cell>
          <cell r="BK335">
            <v>0</v>
          </cell>
          <cell r="BL335">
            <v>0</v>
          </cell>
          <cell r="BM335">
            <v>0</v>
          </cell>
          <cell r="BN335" t="str">
            <v>P</v>
          </cell>
          <cell r="BO335">
            <v>0</v>
          </cell>
          <cell r="BP335" t="str">
            <v>P</v>
          </cell>
        </row>
        <row r="336">
          <cell r="A336">
            <v>322</v>
          </cell>
          <cell r="B336">
            <v>0</v>
          </cell>
          <cell r="C336">
            <v>0</v>
          </cell>
          <cell r="D336">
            <v>320</v>
          </cell>
          <cell r="E336" t="str">
            <v>DD810</v>
          </cell>
          <cell r="F336" t="str">
            <v>NJ-5G</v>
          </cell>
          <cell r="G336">
            <v>0</v>
          </cell>
          <cell r="H336">
            <v>8830</v>
          </cell>
          <cell r="I336" t="str">
            <v>05</v>
          </cell>
          <cell r="J336" t="str">
            <v>88710-12520</v>
          </cell>
          <cell r="K336" t="str">
            <v>TUBE &amp; ACC ASSY A/C</v>
          </cell>
          <cell r="L336">
            <v>0</v>
          </cell>
          <cell r="M336">
            <v>1</v>
          </cell>
          <cell r="N336">
            <v>1</v>
          </cell>
          <cell r="O336">
            <v>1</v>
          </cell>
          <cell r="P336">
            <v>1</v>
          </cell>
          <cell r="Q336">
            <v>1</v>
          </cell>
          <cell r="R336">
            <v>3000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t="e">
            <v>#DIV/0!</v>
          </cell>
          <cell r="AX336">
            <v>0</v>
          </cell>
          <cell r="AY336">
            <v>0</v>
          </cell>
          <cell r="AZ336">
            <v>0</v>
          </cell>
          <cell r="BA336" t="str">
            <v>P</v>
          </cell>
          <cell r="BB336" t="str">
            <v>P</v>
          </cell>
          <cell r="BC336" t="str">
            <v>[PENDING]</v>
          </cell>
          <cell r="BD336">
            <v>0</v>
          </cell>
          <cell r="BE336">
            <v>0</v>
          </cell>
          <cell r="BF336">
            <v>0</v>
          </cell>
          <cell r="BG336" t="str">
            <v>P</v>
          </cell>
          <cell r="BH336" t="str">
            <v>P</v>
          </cell>
          <cell r="BI336" t="str">
            <v>THAL ENGG</v>
          </cell>
          <cell r="BJ336">
            <v>0</v>
          </cell>
          <cell r="BK336">
            <v>0</v>
          </cell>
          <cell r="BL336">
            <v>0</v>
          </cell>
          <cell r="BM336">
            <v>0</v>
          </cell>
          <cell r="BN336" t="str">
            <v>P</v>
          </cell>
          <cell r="BO336">
            <v>0</v>
          </cell>
          <cell r="BP336" t="str">
            <v>P</v>
          </cell>
        </row>
        <row r="337">
          <cell r="A337">
            <v>323</v>
          </cell>
          <cell r="B337">
            <v>0</v>
          </cell>
          <cell r="C337">
            <v>0</v>
          </cell>
          <cell r="D337">
            <v>321</v>
          </cell>
          <cell r="E337" t="str">
            <v>DD810</v>
          </cell>
          <cell r="F337" t="str">
            <v>NJ-5G</v>
          </cell>
          <cell r="G337">
            <v>0</v>
          </cell>
          <cell r="H337">
            <v>8830</v>
          </cell>
          <cell r="I337" t="str">
            <v>04</v>
          </cell>
          <cell r="J337" t="str">
            <v>88688-1E040</v>
          </cell>
          <cell r="K337" t="str">
            <v>BRACKET,COOLER</v>
          </cell>
          <cell r="L337">
            <v>0</v>
          </cell>
          <cell r="M337">
            <v>1</v>
          </cell>
          <cell r="N337">
            <v>1</v>
          </cell>
          <cell r="O337">
            <v>1</v>
          </cell>
          <cell r="P337">
            <v>1</v>
          </cell>
          <cell r="Q337">
            <v>1</v>
          </cell>
          <cell r="R337">
            <v>5400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t="e">
            <v>#DIV/0!</v>
          </cell>
          <cell r="AX337">
            <v>0</v>
          </cell>
          <cell r="AY337">
            <v>0</v>
          </cell>
          <cell r="AZ337">
            <v>0</v>
          </cell>
          <cell r="BA337" t="str">
            <v>P</v>
          </cell>
          <cell r="BB337" t="str">
            <v>P</v>
          </cell>
          <cell r="BC337" t="str">
            <v>[PENDING]</v>
          </cell>
          <cell r="BD337">
            <v>0</v>
          </cell>
          <cell r="BE337">
            <v>0</v>
          </cell>
          <cell r="BF337">
            <v>0</v>
          </cell>
          <cell r="BG337" t="str">
            <v>P</v>
          </cell>
          <cell r="BH337" t="str">
            <v>P</v>
          </cell>
          <cell r="BI337" t="str">
            <v>THAL ENGG</v>
          </cell>
          <cell r="BJ337">
            <v>0</v>
          </cell>
          <cell r="BK337">
            <v>0</v>
          </cell>
          <cell r="BL337">
            <v>0</v>
          </cell>
          <cell r="BM337">
            <v>0</v>
          </cell>
          <cell r="BN337" t="str">
            <v>P</v>
          </cell>
          <cell r="BO337">
            <v>0</v>
          </cell>
          <cell r="BP337" t="str">
            <v>P</v>
          </cell>
        </row>
        <row r="338">
          <cell r="A338">
            <v>324</v>
          </cell>
          <cell r="B338">
            <v>0</v>
          </cell>
          <cell r="C338">
            <v>0</v>
          </cell>
          <cell r="D338">
            <v>322</v>
          </cell>
          <cell r="E338" t="str">
            <v>DD810</v>
          </cell>
          <cell r="F338" t="str">
            <v>NJ-5G</v>
          </cell>
          <cell r="G338">
            <v>0</v>
          </cell>
          <cell r="H338">
            <v>8830</v>
          </cell>
          <cell r="I338" t="str">
            <v>05</v>
          </cell>
          <cell r="J338" t="str">
            <v>88688-1E070</v>
          </cell>
          <cell r="K338" t="str">
            <v>BRACKET,COOLER</v>
          </cell>
          <cell r="L338">
            <v>0</v>
          </cell>
          <cell r="M338">
            <v>1</v>
          </cell>
          <cell r="N338">
            <v>1</v>
          </cell>
          <cell r="O338">
            <v>1</v>
          </cell>
          <cell r="P338">
            <v>1</v>
          </cell>
          <cell r="Q338">
            <v>1</v>
          </cell>
          <cell r="R338">
            <v>5400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t="e">
            <v>#DIV/0!</v>
          </cell>
          <cell r="AX338">
            <v>0</v>
          </cell>
          <cell r="AY338">
            <v>0</v>
          </cell>
          <cell r="AZ338">
            <v>0</v>
          </cell>
          <cell r="BA338" t="str">
            <v>P</v>
          </cell>
          <cell r="BB338" t="str">
            <v>P</v>
          </cell>
          <cell r="BC338" t="str">
            <v>[PENDING]</v>
          </cell>
          <cell r="BD338">
            <v>0</v>
          </cell>
          <cell r="BE338">
            <v>0</v>
          </cell>
          <cell r="BF338">
            <v>0</v>
          </cell>
          <cell r="BG338" t="str">
            <v>P</v>
          </cell>
          <cell r="BH338" t="str">
            <v>P</v>
          </cell>
          <cell r="BI338" t="str">
            <v>THAL ENGG</v>
          </cell>
          <cell r="BJ338">
            <v>0</v>
          </cell>
          <cell r="BK338">
            <v>0</v>
          </cell>
          <cell r="BL338">
            <v>0</v>
          </cell>
          <cell r="BM338">
            <v>0</v>
          </cell>
          <cell r="BN338" t="str">
            <v>P</v>
          </cell>
          <cell r="BO338">
            <v>0</v>
          </cell>
          <cell r="BP338" t="str">
            <v>P</v>
          </cell>
        </row>
        <row r="339">
          <cell r="A339">
            <v>325</v>
          </cell>
          <cell r="B339">
            <v>0</v>
          </cell>
          <cell r="C339">
            <v>0</v>
          </cell>
          <cell r="D339">
            <v>323</v>
          </cell>
          <cell r="E339" t="str">
            <v>DD810</v>
          </cell>
          <cell r="F339" t="str">
            <v>NJ-5G</v>
          </cell>
          <cell r="G339">
            <v>0</v>
          </cell>
          <cell r="H339">
            <v>8830</v>
          </cell>
          <cell r="I339" t="str">
            <v>05</v>
          </cell>
          <cell r="J339" t="str">
            <v>88688-1E080</v>
          </cell>
          <cell r="K339" t="str">
            <v>BRACKET,COOLER</v>
          </cell>
          <cell r="L339">
            <v>0</v>
          </cell>
          <cell r="M339">
            <v>1</v>
          </cell>
          <cell r="N339">
            <v>1</v>
          </cell>
          <cell r="O339">
            <v>1</v>
          </cell>
          <cell r="P339">
            <v>1</v>
          </cell>
          <cell r="Q339">
            <v>1</v>
          </cell>
          <cell r="R339">
            <v>3000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t="e">
            <v>#DIV/0!</v>
          </cell>
          <cell r="AX339">
            <v>0</v>
          </cell>
          <cell r="AY339">
            <v>0</v>
          </cell>
          <cell r="AZ339">
            <v>0</v>
          </cell>
          <cell r="BA339" t="str">
            <v>P</v>
          </cell>
          <cell r="BB339" t="str">
            <v>P</v>
          </cell>
          <cell r="BC339" t="str">
            <v>[PENDING]</v>
          </cell>
          <cell r="BD339">
            <v>0</v>
          </cell>
          <cell r="BE339">
            <v>0</v>
          </cell>
          <cell r="BF339">
            <v>0</v>
          </cell>
          <cell r="BG339" t="str">
            <v>P</v>
          </cell>
          <cell r="BH339" t="str">
            <v>P</v>
          </cell>
          <cell r="BI339" t="str">
            <v>THAL ENGG</v>
          </cell>
          <cell r="BJ339">
            <v>0</v>
          </cell>
          <cell r="BK339">
            <v>0</v>
          </cell>
          <cell r="BL339">
            <v>0</v>
          </cell>
          <cell r="BM339">
            <v>0</v>
          </cell>
          <cell r="BN339" t="str">
            <v>P</v>
          </cell>
          <cell r="BO339">
            <v>0</v>
          </cell>
          <cell r="BP339" t="str">
            <v>P</v>
          </cell>
        </row>
        <row r="340">
          <cell r="A340">
            <v>326</v>
          </cell>
          <cell r="B340">
            <v>0</v>
          </cell>
          <cell r="C340">
            <v>0</v>
          </cell>
          <cell r="D340">
            <v>324</v>
          </cell>
          <cell r="E340" t="str">
            <v>DD810</v>
          </cell>
          <cell r="F340" t="str">
            <v>NJ-5G</v>
          </cell>
          <cell r="G340">
            <v>0</v>
          </cell>
          <cell r="H340">
            <v>8830</v>
          </cell>
          <cell r="I340" t="str">
            <v>04</v>
          </cell>
          <cell r="J340" t="str">
            <v>88718-2D140</v>
          </cell>
          <cell r="K340" t="str">
            <v>CLAMP,PIPNG</v>
          </cell>
          <cell r="L340">
            <v>0</v>
          </cell>
          <cell r="M340">
            <v>1</v>
          </cell>
          <cell r="N340">
            <v>1</v>
          </cell>
          <cell r="O340">
            <v>1</v>
          </cell>
          <cell r="P340">
            <v>1</v>
          </cell>
          <cell r="Q340">
            <v>1</v>
          </cell>
          <cell r="R340">
            <v>8400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t="e">
            <v>#DIV/0!</v>
          </cell>
          <cell r="AX340">
            <v>0</v>
          </cell>
          <cell r="AY340">
            <v>0</v>
          </cell>
          <cell r="AZ340">
            <v>0</v>
          </cell>
          <cell r="BA340" t="str">
            <v>P</v>
          </cell>
          <cell r="BB340" t="str">
            <v>P</v>
          </cell>
          <cell r="BC340" t="str">
            <v>[PENDING]</v>
          </cell>
        </row>
        <row r="341">
          <cell r="A341">
            <v>327</v>
          </cell>
          <cell r="B341">
            <v>0</v>
          </cell>
          <cell r="C341">
            <v>0</v>
          </cell>
          <cell r="D341">
            <v>325</v>
          </cell>
          <cell r="E341" t="str">
            <v>DD810</v>
          </cell>
          <cell r="F341" t="str">
            <v>NJ-5G</v>
          </cell>
          <cell r="G341">
            <v>0</v>
          </cell>
          <cell r="H341">
            <v>8830</v>
          </cell>
          <cell r="I341" t="str">
            <v>05</v>
          </cell>
          <cell r="J341" t="str">
            <v>88718-2D150</v>
          </cell>
          <cell r="K341" t="str">
            <v>CLAMP,PIPNG</v>
          </cell>
          <cell r="L341">
            <v>0</v>
          </cell>
          <cell r="M341">
            <v>1</v>
          </cell>
          <cell r="N341">
            <v>1</v>
          </cell>
          <cell r="O341">
            <v>1</v>
          </cell>
          <cell r="P341">
            <v>1</v>
          </cell>
          <cell r="Q341">
            <v>1</v>
          </cell>
          <cell r="R341">
            <v>8400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t="e">
            <v>#DIV/0!</v>
          </cell>
          <cell r="AX341">
            <v>0</v>
          </cell>
          <cell r="AY341">
            <v>0</v>
          </cell>
          <cell r="AZ341">
            <v>0</v>
          </cell>
          <cell r="BA341" t="str">
            <v>P</v>
          </cell>
          <cell r="BB341" t="str">
            <v>P</v>
          </cell>
          <cell r="BC341" t="str">
            <v>[PENDING]</v>
          </cell>
        </row>
        <row r="342">
          <cell r="A342">
            <v>328</v>
          </cell>
          <cell r="B342">
            <v>0</v>
          </cell>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t="e">
            <v>#DIV/0!</v>
          </cell>
          <cell r="AX342">
            <v>0</v>
          </cell>
          <cell r="AY342">
            <v>0</v>
          </cell>
          <cell r="AZ342">
            <v>0</v>
          </cell>
          <cell r="BA342">
            <v>0</v>
          </cell>
          <cell r="BB342">
            <v>0</v>
          </cell>
          <cell r="BC342" t="e">
            <v>#DIV/0!</v>
          </cell>
        </row>
        <row r="343">
          <cell r="A343">
            <v>329</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t="e">
            <v>#DIV/0!</v>
          </cell>
          <cell r="AX343">
            <v>0</v>
          </cell>
          <cell r="AY343">
            <v>0</v>
          </cell>
          <cell r="AZ343">
            <v>0</v>
          </cell>
          <cell r="BA343">
            <v>0</v>
          </cell>
          <cell r="BB343">
            <v>0</v>
          </cell>
          <cell r="BC343" t="e">
            <v>#DIV/0!</v>
          </cell>
        </row>
        <row r="344">
          <cell r="A344">
            <v>330</v>
          </cell>
        </row>
        <row r="345">
          <cell r="A345">
            <v>331</v>
          </cell>
        </row>
        <row r="346">
          <cell r="A346">
            <v>332</v>
          </cell>
        </row>
      </sheetData>
      <sheetData sheetId="1">
        <row r="6">
          <cell r="F6" t="str">
            <v>MODEL WISE EDB POINTS</v>
          </cell>
        </row>
        <row r="14">
          <cell r="E14" t="str">
            <v>NJ-IG</v>
          </cell>
          <cell r="F14" t="e">
            <v>#REF!</v>
          </cell>
          <cell r="G14" t="e">
            <v>#REF!</v>
          </cell>
          <cell r="H14" t="e">
            <v>#REF!</v>
          </cell>
          <cell r="I14" t="e">
            <v>#REF!</v>
          </cell>
          <cell r="J14" t="e">
            <v>#REF!</v>
          </cell>
        </row>
        <row r="15">
          <cell r="E15" t="str">
            <v>NJ-5G</v>
          </cell>
          <cell r="F15" t="e">
            <v>#REF!</v>
          </cell>
          <cell r="G15" t="e">
            <v>#REF!</v>
          </cell>
          <cell r="H15" t="e">
            <v>#REF!</v>
          </cell>
          <cell r="I15" t="e">
            <v>#REF!</v>
          </cell>
          <cell r="J15" t="e">
            <v>#REF!</v>
          </cell>
        </row>
        <row r="16">
          <cell r="D16" t="str">
            <v>TOTAL 140N COMMON PARTS</v>
          </cell>
          <cell r="E16">
            <v>0</v>
          </cell>
          <cell r="F16" t="e">
            <v>#REF!</v>
          </cell>
          <cell r="G16" t="e">
            <v>#REF!</v>
          </cell>
          <cell r="H16" t="e">
            <v>#REF!</v>
          </cell>
          <cell r="I16" t="e">
            <v>#REF!</v>
          </cell>
          <cell r="J16" t="e">
            <v>#REF!</v>
          </cell>
        </row>
        <row r="17">
          <cell r="D17" t="str">
            <v>PENDING ITEMS</v>
          </cell>
        </row>
        <row r="18">
          <cell r="E18" t="str">
            <v>BJ-1G</v>
          </cell>
          <cell r="F18" t="e">
            <v>#REF!</v>
          </cell>
          <cell r="G18" t="e">
            <v>#REF!</v>
          </cell>
          <cell r="H18" t="e">
            <v>#REF!</v>
          </cell>
          <cell r="I18" t="e">
            <v>#REF!</v>
          </cell>
          <cell r="J18" t="e">
            <v>#REF!</v>
          </cell>
        </row>
        <row r="19">
          <cell r="E19" t="str">
            <v>CJ-1G</v>
          </cell>
          <cell r="F19" t="e">
            <v>#REF!</v>
          </cell>
          <cell r="G19" t="e">
            <v>#REF!</v>
          </cell>
          <cell r="H19" t="e">
            <v>#REF!</v>
          </cell>
          <cell r="I19" t="e">
            <v>#REF!</v>
          </cell>
          <cell r="J19" t="e">
            <v>#REF!</v>
          </cell>
        </row>
        <row r="20">
          <cell r="E20" t="str">
            <v>CJ-BG</v>
          </cell>
          <cell r="F20">
            <v>0</v>
          </cell>
          <cell r="G20">
            <v>0</v>
          </cell>
          <cell r="H20">
            <v>0</v>
          </cell>
          <cell r="I20">
            <v>0</v>
          </cell>
          <cell r="J20">
            <v>0</v>
          </cell>
        </row>
        <row r="21">
          <cell r="E21" t="str">
            <v>LJ-DT</v>
          </cell>
          <cell r="F21">
            <v>0</v>
          </cell>
          <cell r="G21">
            <v>0</v>
          </cell>
          <cell r="H21">
            <v>0</v>
          </cell>
          <cell r="I21">
            <v>0</v>
          </cell>
          <cell r="J21">
            <v>0</v>
          </cell>
        </row>
        <row r="22">
          <cell r="E22" t="str">
            <v>LJ-EG</v>
          </cell>
          <cell r="F22" t="e">
            <v>#REF!</v>
          </cell>
          <cell r="G22" t="e">
            <v>#REF!</v>
          </cell>
          <cell r="H22" t="e">
            <v>#REF!</v>
          </cell>
          <cell r="I22" t="e">
            <v>#REF!</v>
          </cell>
          <cell r="J22" t="e">
            <v>#REF!</v>
          </cell>
        </row>
        <row r="23">
          <cell r="E23" t="str">
            <v>NJ-IG</v>
          </cell>
          <cell r="F23" t="e">
            <v>#REF!</v>
          </cell>
          <cell r="G23" t="e">
            <v>#REF!</v>
          </cell>
          <cell r="H23" t="e">
            <v>#REF!</v>
          </cell>
          <cell r="I23" t="e">
            <v>#REF!</v>
          </cell>
          <cell r="J23" t="e">
            <v>#REF!</v>
          </cell>
        </row>
        <row r="24">
          <cell r="E24" t="str">
            <v>NJ-5G</v>
          </cell>
          <cell r="F24" t="e">
            <v>#REF!</v>
          </cell>
          <cell r="G24" t="e">
            <v>#REF!</v>
          </cell>
          <cell r="H24" t="e">
            <v>#REF!</v>
          </cell>
          <cell r="I24" t="e">
            <v>#REF!</v>
          </cell>
          <cell r="J24" t="e">
            <v>#REF!</v>
          </cell>
        </row>
        <row r="25">
          <cell r="D25" t="str">
            <v>TOTAL PENDING PARTS</v>
          </cell>
          <cell r="E25">
            <v>0</v>
          </cell>
          <cell r="F25" t="e">
            <v>#REF!</v>
          </cell>
          <cell r="G25" t="e">
            <v>#REF!</v>
          </cell>
          <cell r="H25" t="e">
            <v>#REF!</v>
          </cell>
          <cell r="I25" t="e">
            <v>#REF!</v>
          </cell>
          <cell r="J25" t="e">
            <v>#REF!</v>
          </cell>
        </row>
        <row r="26">
          <cell r="D26" t="str">
            <v>EXCLUSIVE PARTS FOR 316N</v>
          </cell>
        </row>
        <row r="27">
          <cell r="E27" t="str">
            <v>BJ-1G</v>
          </cell>
          <cell r="F27" t="e">
            <v>#REF!</v>
          </cell>
          <cell r="G27" t="e">
            <v>#REF!</v>
          </cell>
          <cell r="H27" t="e">
            <v>#REF!</v>
          </cell>
          <cell r="I27" t="e">
            <v>#REF!</v>
          </cell>
          <cell r="J27" t="e">
            <v>#REF!</v>
          </cell>
        </row>
        <row r="28">
          <cell r="E28" t="str">
            <v>NJ-IG</v>
          </cell>
          <cell r="F28" t="e">
            <v>#REF!</v>
          </cell>
          <cell r="G28" t="e">
            <v>#REF!</v>
          </cell>
          <cell r="H28" t="e">
            <v>#REF!</v>
          </cell>
          <cell r="I28" t="e">
            <v>#REF!</v>
          </cell>
          <cell r="J28" t="e">
            <v>#REF!</v>
          </cell>
        </row>
        <row r="29">
          <cell r="D29" t="str">
            <v xml:space="preserve">TOTAL 316N EXCLUSIVE PARTS </v>
          </cell>
          <cell r="E29">
            <v>0</v>
          </cell>
          <cell r="F29">
            <v>1.9535522083333334</v>
          </cell>
          <cell r="G29">
            <v>2.2808122083333329</v>
          </cell>
          <cell r="H29">
            <v>2.2808122083333329</v>
          </cell>
          <cell r="I29">
            <v>2.2808122083333329</v>
          </cell>
          <cell r="J29">
            <v>1.9535522083333334</v>
          </cell>
        </row>
        <row r="30">
          <cell r="C30" t="str">
            <v>TOTAL OPDD</v>
          </cell>
          <cell r="D30">
            <v>0</v>
          </cell>
          <cell r="E30">
            <v>0</v>
          </cell>
          <cell r="F30" t="e">
            <v>#REF!</v>
          </cell>
          <cell r="G30" t="e">
            <v>#REF!</v>
          </cell>
          <cell r="H30" t="e">
            <v>#REF!</v>
          </cell>
          <cell r="I30" t="e">
            <v>#REF!</v>
          </cell>
          <cell r="J30" t="e">
            <v>#REF!</v>
          </cell>
        </row>
        <row r="31">
          <cell r="C31" t="str">
            <v>OPED</v>
          </cell>
          <cell r="D31" t="str">
            <v>COMMON WITH 140N</v>
          </cell>
          <cell r="E31" t="str">
            <v>PRESS</v>
          </cell>
          <cell r="F31">
            <v>2.8826100000000001</v>
          </cell>
          <cell r="G31">
            <v>2.8826100000000001</v>
          </cell>
          <cell r="H31">
            <v>2.8826100000000001</v>
          </cell>
          <cell r="I31">
            <v>2.8826100000000001</v>
          </cell>
          <cell r="J31">
            <v>2.8826100000000001</v>
          </cell>
        </row>
        <row r="32">
          <cell r="E32" t="str">
            <v>WELD</v>
          </cell>
          <cell r="F32">
            <v>1.2052099999999999</v>
          </cell>
          <cell r="G32">
            <v>1.2052099999999999</v>
          </cell>
          <cell r="H32">
            <v>1.2052099999999999</v>
          </cell>
          <cell r="I32">
            <v>1.2052099999999999</v>
          </cell>
          <cell r="J32">
            <v>1.2052099999999999</v>
          </cell>
        </row>
        <row r="33">
          <cell r="E33" t="str">
            <v>BLANK</v>
          </cell>
          <cell r="F33">
            <v>7.1319999999999995E-2</v>
          </cell>
          <cell r="G33">
            <v>7.1319999999999995E-2</v>
          </cell>
          <cell r="H33">
            <v>7.1319999999999995E-2</v>
          </cell>
          <cell r="I33">
            <v>7.1319999999999995E-2</v>
          </cell>
          <cell r="J33">
            <v>7.1319999999999995E-2</v>
          </cell>
        </row>
        <row r="34">
          <cell r="D34" t="str">
            <v>EXCLUSIVE PARTS FOR 316N</v>
          </cell>
          <cell r="E34">
            <v>0</v>
          </cell>
          <cell r="F34" t="str">
            <v xml:space="preserve">NOT KNOWN </v>
          </cell>
        </row>
        <row r="35">
          <cell r="C35" t="str">
            <v>TOTAL OPED</v>
          </cell>
          <cell r="D35">
            <v>0</v>
          </cell>
          <cell r="E35">
            <v>0</v>
          </cell>
          <cell r="F35">
            <v>4.1591399999999998</v>
          </cell>
          <cell r="G35">
            <v>4.1591399999999998</v>
          </cell>
          <cell r="H35">
            <v>4.1591399999999998</v>
          </cell>
          <cell r="I35">
            <v>4.1591399999999998</v>
          </cell>
          <cell r="J35">
            <v>4.1591399999999998</v>
          </cell>
        </row>
        <row r="36">
          <cell r="B36" t="str">
            <v>TOTAL OPDD + OPED</v>
          </cell>
          <cell r="C36">
            <v>0</v>
          </cell>
          <cell r="D36">
            <v>0</v>
          </cell>
          <cell r="E36">
            <v>0</v>
          </cell>
          <cell r="F36" t="e">
            <v>#REF!</v>
          </cell>
          <cell r="G36" t="e">
            <v>#REF!</v>
          </cell>
          <cell r="H36" t="e">
            <v>#REF!</v>
          </cell>
          <cell r="I36" t="e">
            <v>#REF!</v>
          </cell>
          <cell r="J36" t="e">
            <v>#REF!</v>
          </cell>
        </row>
        <row r="37">
          <cell r="B37" t="str">
            <v>DISSUSED/MISSING PARTS</v>
          </cell>
          <cell r="C37">
            <v>0</v>
          </cell>
          <cell r="D37" t="str">
            <v>OPDD</v>
          </cell>
          <cell r="E37">
            <v>0</v>
          </cell>
          <cell r="F37">
            <v>1.0892599999999999</v>
          </cell>
          <cell r="G37">
            <v>1.0626</v>
          </cell>
          <cell r="H37">
            <v>1.00989</v>
          </cell>
          <cell r="I37">
            <v>1.00989</v>
          </cell>
          <cell r="J37">
            <v>1.0892599999999999</v>
          </cell>
        </row>
        <row r="38">
          <cell r="D38" t="str">
            <v>OPED</v>
          </cell>
          <cell r="E38">
            <v>0</v>
          </cell>
          <cell r="F38">
            <v>1.99539</v>
          </cell>
          <cell r="G38">
            <v>1.99539</v>
          </cell>
          <cell r="H38">
            <v>1.99539</v>
          </cell>
          <cell r="I38">
            <v>1.99539</v>
          </cell>
          <cell r="J38">
            <v>1.99539</v>
          </cell>
        </row>
        <row r="39">
          <cell r="C39" t="str">
            <v>TOTAL DISSUSED/ MISSING</v>
          </cell>
          <cell r="D39">
            <v>0</v>
          </cell>
          <cell r="E39">
            <v>0</v>
          </cell>
          <cell r="F39">
            <v>3.0846499999999999</v>
          </cell>
          <cell r="G39">
            <v>3.0579900000000002</v>
          </cell>
          <cell r="H39">
            <v>3.00528</v>
          </cell>
          <cell r="I39">
            <v>3.00528</v>
          </cell>
          <cell r="J39">
            <v>3.0846499999999999</v>
          </cell>
        </row>
        <row r="40">
          <cell r="B40" t="str">
            <v>TOTAL</v>
          </cell>
          <cell r="C40">
            <v>0</v>
          </cell>
          <cell r="D40">
            <v>0</v>
          </cell>
          <cell r="E40">
            <v>0</v>
          </cell>
          <cell r="F40" t="e">
            <v>#REF!</v>
          </cell>
          <cell r="G40" t="e">
            <v>#REF!</v>
          </cell>
          <cell r="H40" t="e">
            <v>#REF!</v>
          </cell>
          <cell r="I40" t="e">
            <v>#REF!</v>
          </cell>
          <cell r="J40" t="e">
            <v>#REF!</v>
          </cell>
        </row>
        <row r="41">
          <cell r="B41" t="str">
            <v>VEHICLE ASSY</v>
          </cell>
          <cell r="C41">
            <v>0</v>
          </cell>
          <cell r="D41">
            <v>0</v>
          </cell>
          <cell r="E41">
            <v>0</v>
          </cell>
          <cell r="F41">
            <v>12</v>
          </cell>
          <cell r="G41">
            <v>12</v>
          </cell>
          <cell r="H41">
            <v>12</v>
          </cell>
          <cell r="I41">
            <v>12</v>
          </cell>
          <cell r="J41">
            <v>12</v>
          </cell>
        </row>
        <row r="42">
          <cell r="B42" t="str">
            <v>GRAND TOTAL</v>
          </cell>
          <cell r="C42">
            <v>0</v>
          </cell>
          <cell r="D42">
            <v>0</v>
          </cell>
          <cell r="E42">
            <v>0</v>
          </cell>
          <cell r="F42" t="e">
            <v>#REF!</v>
          </cell>
          <cell r="G42" t="e">
            <v>#REF!</v>
          </cell>
          <cell r="H42" t="e">
            <v>#REF!</v>
          </cell>
          <cell r="I42" t="e">
            <v>#REF!</v>
          </cell>
          <cell r="J42" t="e">
            <v>#REF!</v>
          </cell>
        </row>
      </sheetData>
      <sheetData sheetId="2"/>
      <sheetData sheetId="3"/>
      <sheetData sheetId="4">
        <row r="1">
          <cell r="Z1" t="str">
            <v>№</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ion"/>
      <sheetName val="MSD0304"/>
      <sheetName val="Prod Exp"/>
      <sheetName val="Allocation Sheet"/>
      <sheetName val="Admn Exp"/>
      <sheetName val="Slng Exp"/>
      <sheetName val="Prod Exp (2)"/>
      <sheetName val="Sheet1"/>
      <sheetName val="ProdExp"/>
      <sheetName val="Prodxp"/>
      <sheetName val="Prodp"/>
      <sheetName val="Pr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iance"/>
      <sheetName val="STkTrdNW"/>
      <sheetName val="Stock Quantity"/>
      <sheetName val="Stock in Trade"/>
      <sheetName val="Tax"/>
      <sheetName val="Hyear-siraj"/>
      <sheetName val="Income Tax"/>
      <sheetName val="DTLBSNW"/>
      <sheetName val="BSNW"/>
      <sheetName val="Balance Sheet"/>
      <sheetName val="Assets Liab"/>
      <sheetName val="Other Income"/>
      <sheetName val="Cash Flow"/>
      <sheetName val="Adv to vendor"/>
      <sheetName val="Prov Liab"/>
      <sheetName val="Dealers Sumry"/>
      <sheetName val="Dealer Agencies"/>
      <sheetName val="PNL Taksh"/>
      <sheetName val="HOH Balance She"/>
      <sheetName val="HOH     P  L"/>
      <sheetName val="FixedAssets"/>
      <sheetName val="Budget 2001-02"/>
      <sheetName val="Ratio Analysis"/>
      <sheetName val="Statiscal Data"/>
      <sheetName val="CKD Tax Comput"/>
      <sheetName val="Final Accounts"/>
      <sheetName val="Deferred Tax"/>
      <sheetName val="Half yearly "/>
      <sheetName val="ProfitProv"/>
      <sheetName val="ProdlineNW"/>
      <sheetName val="DTLP&amp;LNW"/>
      <sheetName val="P&amp;LNW"/>
      <sheetName val="Profit Loss"/>
      <sheetName val="GP Analysis"/>
      <sheetName val="Summary Gp Anal"/>
      <sheetName val="FundsN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2">
          <cell r="A2" t="str">
            <v>INDUS MOTOR COMPANY LIMITED</v>
          </cell>
        </row>
        <row r="3">
          <cell r="A3" t="str">
            <v xml:space="preserve">STATEMENT OF FUNDS POSITION  </v>
          </cell>
        </row>
        <row r="4">
          <cell r="A4" t="str">
            <v>AS ON DECEMBER 31, 2001</v>
          </cell>
        </row>
        <row r="5">
          <cell r="S5" t="str">
            <v>Rupees</v>
          </cell>
        </row>
        <row r="6">
          <cell r="A6" t="str">
            <v xml:space="preserve">Banks </v>
          </cell>
          <cell r="C6" t="str">
            <v>Limit</v>
          </cell>
          <cell r="E6" t="str">
            <v>Bank St.</v>
          </cell>
          <cell r="G6" t="str">
            <v>Un Utilized</v>
          </cell>
          <cell r="I6" t="str">
            <v>Bank Book  Dec. '01</v>
          </cell>
          <cell r="M6" t="str">
            <v>Bank Book  Nov. '01</v>
          </cell>
          <cell r="Q6" t="str">
            <v>Mark up</v>
          </cell>
          <cell r="S6" t="str">
            <v>Remarks</v>
          </cell>
        </row>
        <row r="7">
          <cell r="E7" t="str">
            <v>Balance</v>
          </cell>
          <cell r="G7" t="str">
            <v>Limit</v>
          </cell>
          <cell r="I7" t="str">
            <v>Cash at Bank</v>
          </cell>
          <cell r="K7" t="str">
            <v>Over Draft</v>
          </cell>
          <cell r="M7" t="str">
            <v>Cash at Bank</v>
          </cell>
          <cell r="O7" t="str">
            <v>Over Draft</v>
          </cell>
          <cell r="Q7" t="str">
            <v>Rate</v>
          </cell>
        </row>
        <row r="9">
          <cell r="A9" t="str">
            <v>Bank Over Draft Accounts</v>
          </cell>
        </row>
        <row r="11">
          <cell r="A11" t="str">
            <v>Askari Commercial Bank</v>
          </cell>
          <cell r="C11">
            <v>-40000000</v>
          </cell>
          <cell r="G11">
            <v>-40000000</v>
          </cell>
          <cell r="I11">
            <v>14889370.040000021</v>
          </cell>
          <cell r="K11">
            <v>0</v>
          </cell>
          <cell r="M11">
            <v>3983583.0400000215</v>
          </cell>
          <cell r="O11">
            <v>0</v>
          </cell>
          <cell r="Q11">
            <v>0.14000000000000001</v>
          </cell>
        </row>
        <row r="12">
          <cell r="A12" t="str">
            <v>Emirates Bank International</v>
          </cell>
          <cell r="C12">
            <v>-25000000</v>
          </cell>
          <cell r="G12">
            <v>-25000000</v>
          </cell>
          <cell r="I12">
            <v>20421.450000000186</v>
          </cell>
          <cell r="K12">
            <v>0</v>
          </cell>
          <cell r="M12">
            <v>0</v>
          </cell>
          <cell r="O12">
            <v>-77162.549999999814</v>
          </cell>
          <cell r="Q12">
            <v>0.13</v>
          </cell>
        </row>
        <row r="13">
          <cell r="A13" t="str">
            <v>ABN-Amro Bank</v>
          </cell>
          <cell r="C13">
            <v>-150000000</v>
          </cell>
          <cell r="G13">
            <v>-150000000</v>
          </cell>
          <cell r="I13">
            <v>200000</v>
          </cell>
          <cell r="K13">
            <v>0</v>
          </cell>
          <cell r="M13">
            <v>707396</v>
          </cell>
          <cell r="O13">
            <v>0</v>
          </cell>
          <cell r="Q13">
            <v>0.13</v>
          </cell>
        </row>
        <row r="14">
          <cell r="A14" t="str">
            <v>Bank of Tokyo</v>
          </cell>
          <cell r="C14">
            <v>-30000000</v>
          </cell>
          <cell r="E14">
            <v>-50580</v>
          </cell>
          <cell r="G14">
            <v>-29949420</v>
          </cell>
          <cell r="I14">
            <v>0</v>
          </cell>
          <cell r="K14">
            <v>-152257.64999999851</v>
          </cell>
          <cell r="M14">
            <v>0</v>
          </cell>
          <cell r="O14">
            <v>-29635603.649999999</v>
          </cell>
          <cell r="Q14">
            <v>0.1</v>
          </cell>
        </row>
        <row r="15">
          <cell r="A15" t="str">
            <v>Metropolitan Bank Limited</v>
          </cell>
          <cell r="C15">
            <v>-30000000</v>
          </cell>
          <cell r="G15">
            <v>-30000000</v>
          </cell>
          <cell r="I15">
            <v>27969294</v>
          </cell>
          <cell r="K15">
            <v>0</v>
          </cell>
          <cell r="M15">
            <v>0</v>
          </cell>
          <cell r="O15">
            <v>-23749643</v>
          </cell>
          <cell r="Q15">
            <v>0.125</v>
          </cell>
        </row>
        <row r="16">
          <cell r="A16" t="str">
            <v>Habib Bank AG Zurich-Main Account</v>
          </cell>
          <cell r="C16">
            <v>-40000000</v>
          </cell>
          <cell r="G16">
            <v>-40000000</v>
          </cell>
          <cell r="I16">
            <v>0</v>
          </cell>
          <cell r="K16">
            <v>-48035673.050000191</v>
          </cell>
          <cell r="M16">
            <v>0</v>
          </cell>
          <cell r="O16">
            <v>-70819380.050000191</v>
          </cell>
          <cell r="Q16">
            <v>0.105</v>
          </cell>
        </row>
        <row r="17">
          <cell r="A17" t="str">
            <v>Credit Agricole Indosuez</v>
          </cell>
          <cell r="C17">
            <v>-100000000</v>
          </cell>
          <cell r="G17">
            <v>-100000000</v>
          </cell>
          <cell r="I17">
            <v>0</v>
          </cell>
          <cell r="K17">
            <v>-305181.52999997139</v>
          </cell>
          <cell r="M17">
            <v>0</v>
          </cell>
          <cell r="O17">
            <v>-51381716.529999971</v>
          </cell>
          <cell r="Q17">
            <v>0.115</v>
          </cell>
        </row>
        <row r="18">
          <cell r="A18" t="str">
            <v>Hongkong &amp; Shanghai Banking Corporation</v>
          </cell>
          <cell r="C18">
            <v>-50000000</v>
          </cell>
          <cell r="G18">
            <v>-50000000</v>
          </cell>
          <cell r="I18">
            <v>0</v>
          </cell>
          <cell r="K18">
            <v>-49981673.480000004</v>
          </cell>
          <cell r="M18">
            <v>17116.519999995828</v>
          </cell>
          <cell r="O18">
            <v>0</v>
          </cell>
          <cell r="Q18">
            <v>0.13</v>
          </cell>
        </row>
        <row r="19">
          <cell r="A19" t="str">
            <v>Faysal Bank Limited</v>
          </cell>
          <cell r="C19">
            <v>-100000000</v>
          </cell>
          <cell r="G19">
            <v>-100000000</v>
          </cell>
          <cell r="I19">
            <v>0</v>
          </cell>
          <cell r="K19">
            <v>0.46000000834465027</v>
          </cell>
          <cell r="M19">
            <v>0</v>
          </cell>
          <cell r="O19">
            <v>0.46000000834465027</v>
          </cell>
          <cell r="Q19">
            <v>0.13</v>
          </cell>
        </row>
        <row r="20">
          <cell r="A20" t="str">
            <v>Societe Generale</v>
          </cell>
          <cell r="C20">
            <v>-60000000</v>
          </cell>
          <cell r="G20">
            <v>-60000000</v>
          </cell>
          <cell r="I20">
            <v>0</v>
          </cell>
          <cell r="K20">
            <v>7.9000003635883331E-2</v>
          </cell>
          <cell r="M20">
            <v>0</v>
          </cell>
          <cell r="O20">
            <v>7.9000003635883331E-2</v>
          </cell>
          <cell r="Q20">
            <v>0.13</v>
          </cell>
        </row>
        <row r="21">
          <cell r="A21" t="str">
            <v xml:space="preserve">Standard Chartered  Bank   </v>
          </cell>
          <cell r="C21">
            <v>-100000000</v>
          </cell>
          <cell r="G21">
            <v>-100000000</v>
          </cell>
          <cell r="I21">
            <v>0</v>
          </cell>
          <cell r="K21">
            <v>-99699766.460000008</v>
          </cell>
          <cell r="M21">
            <v>0</v>
          </cell>
          <cell r="O21">
            <v>-221214.46000000834</v>
          </cell>
          <cell r="Q21">
            <v>0.13</v>
          </cell>
        </row>
        <row r="22">
          <cell r="A22" t="str">
            <v xml:space="preserve">Union Bank - (Ex -Bank of America)  </v>
          </cell>
          <cell r="C22">
            <v>-50000000</v>
          </cell>
          <cell r="G22">
            <v>-50000000</v>
          </cell>
          <cell r="I22">
            <v>77792.310000000522</v>
          </cell>
          <cell r="K22">
            <v>0</v>
          </cell>
          <cell r="M22">
            <v>77792.310000000522</v>
          </cell>
          <cell r="O22">
            <v>0</v>
          </cell>
          <cell r="Q22">
            <v>0.13</v>
          </cell>
        </row>
        <row r="23">
          <cell r="A23" t="str">
            <v xml:space="preserve">American Express Bank  </v>
          </cell>
          <cell r="C23">
            <v>-50000000</v>
          </cell>
          <cell r="G23">
            <v>-50000000</v>
          </cell>
          <cell r="I23">
            <v>0</v>
          </cell>
          <cell r="K23">
            <v>-49685151.840000004</v>
          </cell>
          <cell r="M23">
            <v>2613.1599999964237</v>
          </cell>
          <cell r="O23">
            <v>0</v>
          </cell>
          <cell r="Q23">
            <v>0.125</v>
          </cell>
        </row>
        <row r="24">
          <cell r="A24" t="str">
            <v>Standard Chartered Grindlays Bank</v>
          </cell>
          <cell r="C24">
            <v>-280000000</v>
          </cell>
          <cell r="G24">
            <v>-280000000</v>
          </cell>
          <cell r="I24">
            <v>0</v>
          </cell>
          <cell r="K24">
            <v>-1051287.6099999547</v>
          </cell>
          <cell r="M24">
            <v>3272963.3900000453</v>
          </cell>
          <cell r="O24">
            <v>0</v>
          </cell>
          <cell r="Q24">
            <v>0.13</v>
          </cell>
        </row>
        <row r="25">
          <cell r="A25" t="str">
            <v>Habib Bank Limited Korangi Branch</v>
          </cell>
          <cell r="C25">
            <v>-200000000</v>
          </cell>
          <cell r="G25">
            <v>-200000000</v>
          </cell>
          <cell r="I25">
            <v>11081117.060000002</v>
          </cell>
          <cell r="K25">
            <v>0</v>
          </cell>
          <cell r="M25">
            <v>202117.06000000238</v>
          </cell>
          <cell r="O25">
            <v>0</v>
          </cell>
          <cell r="Q25">
            <v>0.14000000000000001</v>
          </cell>
        </row>
        <row r="27">
          <cell r="C27">
            <v>-1305000000</v>
          </cell>
          <cell r="D27">
            <v>0</v>
          </cell>
          <cell r="E27">
            <v>-50580</v>
          </cell>
          <cell r="G27">
            <v>-1304949420</v>
          </cell>
          <cell r="I27">
            <v>54237994.860000029</v>
          </cell>
          <cell r="K27">
            <v>-248910991.08100012</v>
          </cell>
          <cell r="M27">
            <v>8263581.4800000619</v>
          </cell>
          <cell r="O27">
            <v>-175884719.70100015</v>
          </cell>
        </row>
        <row r="29">
          <cell r="A29" t="str">
            <v>Current &amp; Saving Accounts</v>
          </cell>
        </row>
        <row r="31">
          <cell r="A31" t="str">
            <v xml:space="preserve">Deutsche Bank </v>
          </cell>
          <cell r="I31">
            <v>4750.2600000000093</v>
          </cell>
          <cell r="K31">
            <v>0</v>
          </cell>
          <cell r="M31">
            <v>4750.2600000000093</v>
          </cell>
          <cell r="O31">
            <v>0</v>
          </cell>
          <cell r="S31" t="str">
            <v>Dormant account</v>
          </cell>
        </row>
        <row r="32">
          <cell r="A32" t="str">
            <v>Habib Bank AG Zurich-Old Account</v>
          </cell>
          <cell r="I32">
            <v>125.69999999925494</v>
          </cell>
          <cell r="K32">
            <v>0</v>
          </cell>
          <cell r="M32">
            <v>125.69999999925494</v>
          </cell>
          <cell r="O32">
            <v>0</v>
          </cell>
        </row>
        <row r="33">
          <cell r="A33" t="str">
            <v>Habib Bank AG Zurich-Lahore                    #</v>
          </cell>
          <cell r="I33">
            <v>0</v>
          </cell>
          <cell r="K33">
            <v>-9170883.224999994</v>
          </cell>
          <cell r="M33">
            <v>0</v>
          </cell>
          <cell r="O33">
            <v>-4897569.224999994</v>
          </cell>
        </row>
        <row r="34">
          <cell r="A34" t="str">
            <v>Muslim Commercial Bank</v>
          </cell>
          <cell r="I34">
            <v>31930.480000000003</v>
          </cell>
          <cell r="K34">
            <v>0</v>
          </cell>
          <cell r="M34">
            <v>37205.480000000003</v>
          </cell>
          <cell r="O34">
            <v>0</v>
          </cell>
        </row>
        <row r="35">
          <cell r="A35" t="str">
            <v>National Bank of Pakistan</v>
          </cell>
          <cell r="I35">
            <v>0</v>
          </cell>
          <cell r="K35">
            <v>0</v>
          </cell>
          <cell r="M35">
            <v>0</v>
          </cell>
          <cell r="O35">
            <v>0</v>
          </cell>
        </row>
        <row r="36">
          <cell r="A36" t="str">
            <v>Emirates Bank-Islamabad</v>
          </cell>
          <cell r="I36">
            <v>248933.11000000313</v>
          </cell>
          <cell r="K36">
            <v>0</v>
          </cell>
          <cell r="M36">
            <v>8218.1100000031292</v>
          </cell>
          <cell r="O36">
            <v>0</v>
          </cell>
        </row>
        <row r="37">
          <cell r="A37" t="str">
            <v>Standard Chartered Grindlays- (Formerly ANZ Grindlays)-Peshawar</v>
          </cell>
          <cell r="I37">
            <v>0</v>
          </cell>
          <cell r="K37">
            <v>-2033062.2400000095</v>
          </cell>
          <cell r="M37">
            <v>513801.75999999046</v>
          </cell>
          <cell r="O37">
            <v>0</v>
          </cell>
        </row>
        <row r="38">
          <cell r="A38" t="str">
            <v>National Bank - Awami Markaz</v>
          </cell>
          <cell r="I38">
            <v>711376.34999999963</v>
          </cell>
          <cell r="K38">
            <v>0</v>
          </cell>
          <cell r="M38">
            <v>2832546.35</v>
          </cell>
          <cell r="O38">
            <v>0</v>
          </cell>
        </row>
        <row r="39">
          <cell r="A39" t="str">
            <v>MCB-Dividend Account</v>
          </cell>
          <cell r="I39">
            <v>201799.38</v>
          </cell>
          <cell r="K39">
            <v>0</v>
          </cell>
          <cell r="M39">
            <v>202259.38</v>
          </cell>
          <cell r="O39">
            <v>0</v>
          </cell>
        </row>
        <row r="40">
          <cell r="A40" t="str">
            <v>Habib Bank AG Zurich-Rawalpindi</v>
          </cell>
          <cell r="I40">
            <v>6705887</v>
          </cell>
          <cell r="K40">
            <v>0</v>
          </cell>
          <cell r="M40">
            <v>5510239</v>
          </cell>
          <cell r="O40">
            <v>0</v>
          </cell>
        </row>
        <row r="41">
          <cell r="A41" t="str">
            <v>MCB-Dividend Account-1996</v>
          </cell>
          <cell r="I41">
            <v>423261</v>
          </cell>
          <cell r="K41">
            <v>0</v>
          </cell>
          <cell r="M41">
            <v>423261</v>
          </cell>
          <cell r="O41">
            <v>0</v>
          </cell>
        </row>
        <row r="42">
          <cell r="A42" t="str">
            <v>MCB P&amp;L A/C - 1996</v>
          </cell>
          <cell r="I42">
            <v>0</v>
          </cell>
          <cell r="K42">
            <v>-332.65000000021973</v>
          </cell>
          <cell r="M42">
            <v>0</v>
          </cell>
          <cell r="O42">
            <v>-332.65000000021973</v>
          </cell>
        </row>
        <row r="43">
          <cell r="A43" t="str">
            <v>CitiBank                                                         #</v>
          </cell>
          <cell r="I43">
            <v>44419</v>
          </cell>
          <cell r="K43">
            <v>0</v>
          </cell>
          <cell r="M43">
            <v>0</v>
          </cell>
          <cell r="O43">
            <v>-4468581</v>
          </cell>
        </row>
        <row r="44">
          <cell r="A44" t="str">
            <v>MCB-Main Br. Dividend - 3</v>
          </cell>
          <cell r="I44">
            <v>7015</v>
          </cell>
          <cell r="K44">
            <v>0</v>
          </cell>
          <cell r="M44">
            <v>7015</v>
          </cell>
          <cell r="O44">
            <v>0</v>
          </cell>
        </row>
        <row r="45">
          <cell r="A45" t="str">
            <v>HBZ-Collection Account                             ***</v>
          </cell>
          <cell r="I45">
            <v>61638771.730000019</v>
          </cell>
          <cell r="K45">
            <v>0</v>
          </cell>
          <cell r="M45">
            <v>60081245.730000019</v>
          </cell>
          <cell r="O45">
            <v>0</v>
          </cell>
        </row>
        <row r="46">
          <cell r="A46" t="str">
            <v>HBZ-Lahore#2</v>
          </cell>
          <cell r="I46">
            <v>47089</v>
          </cell>
          <cell r="K46">
            <v>0</v>
          </cell>
          <cell r="M46">
            <v>47089</v>
          </cell>
          <cell r="O46">
            <v>0</v>
          </cell>
        </row>
        <row r="47">
          <cell r="A47" t="str">
            <v xml:space="preserve">Habib Bank Limited Dividend Account  </v>
          </cell>
          <cell r="I47">
            <v>56695.02</v>
          </cell>
          <cell r="K47">
            <v>0</v>
          </cell>
          <cell r="M47">
            <v>57245.02</v>
          </cell>
          <cell r="O47">
            <v>0</v>
          </cell>
        </row>
        <row r="48">
          <cell r="A48" t="str">
            <v>HBZ-Foreign Curr. A/c (US$2 million deposit)</v>
          </cell>
          <cell r="I48">
            <v>0</v>
          </cell>
          <cell r="K48">
            <v>0.25</v>
          </cell>
          <cell r="M48">
            <v>0</v>
          </cell>
          <cell r="O48">
            <v>0.25</v>
          </cell>
          <cell r="Q48">
            <v>0.04</v>
          </cell>
        </row>
        <row r="49">
          <cell r="A49" t="str">
            <v xml:space="preserve">National bank (Corporate Branch)-PIDC </v>
          </cell>
          <cell r="I49">
            <v>29</v>
          </cell>
          <cell r="K49">
            <v>0</v>
          </cell>
          <cell r="M49">
            <v>29</v>
          </cell>
          <cell r="O49">
            <v>0</v>
          </cell>
        </row>
        <row r="50">
          <cell r="A50" t="str">
            <v xml:space="preserve">Habib Bank Ltd Korangi Branch.  </v>
          </cell>
          <cell r="I50">
            <v>0</v>
          </cell>
          <cell r="K50">
            <v>0</v>
          </cell>
          <cell r="M50">
            <v>0</v>
          </cell>
          <cell r="O50">
            <v>0</v>
          </cell>
        </row>
        <row r="51">
          <cell r="A51" t="str">
            <v xml:space="preserve">HBL Korangi Branch Div II  </v>
          </cell>
          <cell r="I51">
            <v>312344.43</v>
          </cell>
          <cell r="K51">
            <v>0</v>
          </cell>
          <cell r="M51">
            <v>313119.43</v>
          </cell>
          <cell r="O51">
            <v>0</v>
          </cell>
        </row>
        <row r="52">
          <cell r="A52" t="str">
            <v xml:space="preserve">HBL Call Deposit  </v>
          </cell>
          <cell r="I52">
            <v>0</v>
          </cell>
          <cell r="K52">
            <v>0</v>
          </cell>
          <cell r="M52">
            <v>0</v>
          </cell>
          <cell r="O52">
            <v>0</v>
          </cell>
        </row>
        <row r="53">
          <cell r="A53" t="str">
            <v xml:space="preserve">HBZ Daihatsu Booking  </v>
          </cell>
          <cell r="I53">
            <v>29749</v>
          </cell>
          <cell r="K53">
            <v>0</v>
          </cell>
          <cell r="M53">
            <v>29749</v>
          </cell>
          <cell r="O53">
            <v>0</v>
          </cell>
        </row>
        <row r="54">
          <cell r="A54" t="str">
            <v>Metropolitan-Multiplier Account</v>
          </cell>
          <cell r="I54">
            <v>0</v>
          </cell>
          <cell r="K54">
            <v>-22926234</v>
          </cell>
          <cell r="M54">
            <v>5738467</v>
          </cell>
          <cell r="O54">
            <v>0</v>
          </cell>
        </row>
        <row r="55">
          <cell r="A55" t="str">
            <v>Bank Alfalah                                              #</v>
          </cell>
          <cell r="I55">
            <v>0</v>
          </cell>
          <cell r="K55">
            <v>-11320252</v>
          </cell>
          <cell r="M55">
            <v>0</v>
          </cell>
          <cell r="O55">
            <v>-8604252</v>
          </cell>
        </row>
        <row r="56">
          <cell r="A56" t="str">
            <v>Metropolitan Dividend a/c</v>
          </cell>
          <cell r="I56">
            <v>3255</v>
          </cell>
          <cell r="K56">
            <v>0</v>
          </cell>
          <cell r="M56">
            <v>0</v>
          </cell>
          <cell r="O56">
            <v>0</v>
          </cell>
        </row>
        <row r="57">
          <cell r="A57" t="str">
            <v>Metropolitan Multan Br</v>
          </cell>
          <cell r="I57">
            <v>25631065</v>
          </cell>
          <cell r="K57">
            <v>0</v>
          </cell>
          <cell r="M57">
            <v>16393000</v>
          </cell>
          <cell r="O57">
            <v>0</v>
          </cell>
        </row>
        <row r="58">
          <cell r="A58" t="str">
            <v>Total Cash at Bank as per bank book</v>
          </cell>
          <cell r="I58">
            <v>96098495.460000023</v>
          </cell>
          <cell r="K58">
            <v>-45450763.865000002</v>
          </cell>
          <cell r="M58">
            <v>92199366.220000014</v>
          </cell>
          <cell r="O58">
            <v>-17970734.624999993</v>
          </cell>
        </row>
        <row r="60">
          <cell r="A60" t="str">
            <v>Total of Cash at Bank / (Bank Over Draft)</v>
          </cell>
          <cell r="I60">
            <v>150336490.32000005</v>
          </cell>
          <cell r="K60">
            <v>-294361754.9460001</v>
          </cell>
          <cell r="M60">
            <v>100462947.70000008</v>
          </cell>
          <cell r="O60">
            <v>-193855454.32600015</v>
          </cell>
        </row>
        <row r="61">
          <cell r="A61" t="str">
            <v>Petty Cash /Cash Imperest</v>
          </cell>
        </row>
        <row r="62">
          <cell r="A62" t="str">
            <v>Head office main cash float</v>
          </cell>
          <cell r="I62">
            <v>5997118</v>
          </cell>
          <cell r="M62">
            <v>6398976</v>
          </cell>
        </row>
        <row r="63">
          <cell r="A63" t="str">
            <v>Ware house</v>
          </cell>
          <cell r="I63">
            <v>1000</v>
          </cell>
          <cell r="M63">
            <v>1000</v>
          </cell>
        </row>
        <row r="64">
          <cell r="A64" t="str">
            <v>Ware house - PDI/FFS</v>
          </cell>
          <cell r="I64">
            <v>3000</v>
          </cell>
          <cell r="M64">
            <v>3000</v>
          </cell>
        </row>
        <row r="65">
          <cell r="A65" t="str">
            <v>Parts</v>
          </cell>
          <cell r="I65">
            <v>10000</v>
          </cell>
          <cell r="M65">
            <v>10000</v>
          </cell>
        </row>
        <row r="66">
          <cell r="A66" t="str">
            <v>Islamabad Office</v>
          </cell>
          <cell r="I66">
            <v>0</v>
          </cell>
          <cell r="M66">
            <v>0</v>
          </cell>
        </row>
        <row r="67">
          <cell r="A67" t="str">
            <v>Plant administration</v>
          </cell>
          <cell r="I67">
            <v>5000</v>
          </cell>
          <cell r="M67">
            <v>5000</v>
          </cell>
        </row>
        <row r="68">
          <cell r="A68" t="str">
            <v>City Office</v>
          </cell>
          <cell r="I68">
            <v>5500</v>
          </cell>
          <cell r="M68">
            <v>5500</v>
          </cell>
        </row>
        <row r="69">
          <cell r="A69" t="str">
            <v>Islamabad Office- Service Deptt</v>
          </cell>
          <cell r="I69">
            <v>-89354</v>
          </cell>
          <cell r="M69">
            <v>386522</v>
          </cell>
        </row>
        <row r="70">
          <cell r="A70" t="str">
            <v>Defence Sales Budget</v>
          </cell>
          <cell r="I70">
            <v>141022</v>
          </cell>
          <cell r="M70">
            <v>205935</v>
          </cell>
        </row>
        <row r="71">
          <cell r="A71" t="str">
            <v>Lahore Office</v>
          </cell>
          <cell r="I71">
            <v>6226</v>
          </cell>
          <cell r="M71">
            <v>6226</v>
          </cell>
        </row>
        <row r="72">
          <cell r="A72" t="str">
            <v>Total Cash in Hand</v>
          </cell>
          <cell r="I72">
            <v>6079512</v>
          </cell>
          <cell r="M72">
            <v>7022159</v>
          </cell>
        </row>
        <row r="73">
          <cell r="A73" t="str">
            <v>Term Deposit</v>
          </cell>
        </row>
        <row r="74">
          <cell r="A74" t="str">
            <v>Credit Agricole Indosuez</v>
          </cell>
          <cell r="I74">
            <v>0</v>
          </cell>
          <cell r="M74">
            <v>0</v>
          </cell>
        </row>
        <row r="75">
          <cell r="A75" t="str">
            <v>Societe Generale</v>
          </cell>
          <cell r="I75">
            <v>0</v>
          </cell>
          <cell r="M75">
            <v>0</v>
          </cell>
        </row>
        <row r="76">
          <cell r="I76">
            <v>0</v>
          </cell>
          <cell r="M76">
            <v>0</v>
          </cell>
        </row>
        <row r="78">
          <cell r="A78" t="str">
            <v>TOTAL CASH / (OVER DRAFT)</v>
          </cell>
          <cell r="I78">
            <v>156416002.32000005</v>
          </cell>
          <cell r="K78">
            <v>-294361754.9460001</v>
          </cell>
          <cell r="M78">
            <v>107485106.70000008</v>
          </cell>
          <cell r="O78">
            <v>-193855454.32600015</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ITOR"/>
      <sheetName val="FRONT PAGE"/>
      <sheetName val="FRONT_PAGE"/>
      <sheetName val="#REF"/>
      <sheetName val="plbank"/>
      <sheetName val="370N_11H"/>
      <sheetName val="FRONT_PAGE1"/>
      <sheetName val="Sheet1"/>
    </sheetNames>
    <sheetDataSet>
      <sheetData sheetId="0" refreshError="1">
        <row r="7">
          <cell r="C7" t="str">
            <v>AL-RAZA PRINTERS</v>
          </cell>
        </row>
        <row r="9">
          <cell r="C9" t="str">
            <v>A.E.K. INDUSTRIES</v>
          </cell>
        </row>
        <row r="15">
          <cell r="C15" t="str">
            <v>AGRIAUTO INDUSTRIES</v>
          </cell>
        </row>
        <row r="20">
          <cell r="C20" t="str">
            <v>ALBA ENGINEERING CO.</v>
          </cell>
        </row>
        <row r="24">
          <cell r="C24" t="str">
            <v>ALI BROTHERS ENGG.</v>
          </cell>
        </row>
        <row r="43">
          <cell r="C43" t="str">
            <v>ALLWIN ENGG.</v>
          </cell>
        </row>
        <row r="45">
          <cell r="C45" t="str">
            <v>AMIR WOOD &amp; IRON WORKS</v>
          </cell>
        </row>
        <row r="48">
          <cell r="C48" t="str">
            <v>AUTOMATE INDUSTRIES</v>
          </cell>
        </row>
        <row r="54">
          <cell r="C54" t="str">
            <v>AUTOMOTIVE BATTERY</v>
          </cell>
        </row>
        <row r="58">
          <cell r="C58" t="str">
            <v>AUTOMOTIVE SPARES</v>
          </cell>
        </row>
        <row r="63">
          <cell r="C63" t="str">
            <v>BAHAWALPUR ENGG.</v>
          </cell>
        </row>
        <row r="72">
          <cell r="C72" t="str">
            <v>BALOCHISTAN ENGG. WORKS</v>
          </cell>
        </row>
        <row r="80">
          <cell r="C80" t="str">
            <v>CROWN CORPORATION</v>
          </cell>
        </row>
        <row r="83">
          <cell r="C83" t="str">
            <v>DAWN PRECISSION ENGG.</v>
          </cell>
        </row>
        <row r="92">
          <cell r="C92" t="str">
            <v>ELECTRIX INDUSTIRIES</v>
          </cell>
        </row>
        <row r="95">
          <cell r="C95" t="str">
            <v>ELITE PUBLISHERS</v>
          </cell>
        </row>
        <row r="98">
          <cell r="C98" t="str">
            <v>GENERAL TYRE &amp; RUBBER</v>
          </cell>
        </row>
        <row r="105">
          <cell r="C105" t="str">
            <v>H.M. BROTHERS</v>
          </cell>
        </row>
        <row r="107">
          <cell r="C107" t="str">
            <v>HYBRID TECHNICS (PVT) LTD.</v>
          </cell>
        </row>
        <row r="109">
          <cell r="C109" t="str">
            <v>KARACHI LUMINIARS</v>
          </cell>
        </row>
        <row r="122">
          <cell r="C122" t="str">
            <v>LOADS (PVT) LTD.</v>
          </cell>
        </row>
        <row r="136">
          <cell r="C136" t="str">
            <v>MALIK GAS APPLIANCES</v>
          </cell>
        </row>
        <row r="140">
          <cell r="C140" t="str">
            <v>MANDVIWALA MAUSER PLASTIC</v>
          </cell>
        </row>
        <row r="143">
          <cell r="C143" t="str">
            <v>MASTER ENTERPRISES</v>
          </cell>
        </row>
        <row r="149">
          <cell r="C149" t="str">
            <v>MEHRAN COMMERCIAL</v>
          </cell>
        </row>
        <row r="152">
          <cell r="C152" t="str">
            <v>METALINE INDUSTRIES</v>
          </cell>
        </row>
        <row r="166">
          <cell r="C166" t="str">
            <v>OMAR JIBRAN ENGG.</v>
          </cell>
        </row>
        <row r="182">
          <cell r="C182" t="str">
            <v>OMEGA FORGING</v>
          </cell>
        </row>
        <row r="189">
          <cell r="C189" t="str">
            <v>PAK POLYMER (PVT) LTD.</v>
          </cell>
        </row>
        <row r="196">
          <cell r="C196" t="str">
            <v>PANTHER SPORTS</v>
          </cell>
        </row>
        <row r="198">
          <cell r="C198" t="str">
            <v>PLASTECH AUTOSAFE</v>
          </cell>
        </row>
        <row r="200">
          <cell r="C200" t="str">
            <v>PRECISION RUBBER PRODUCTS</v>
          </cell>
        </row>
        <row r="202">
          <cell r="C202" t="str">
            <v>PROCON ENGG.</v>
          </cell>
        </row>
        <row r="217">
          <cell r="C217" t="str">
            <v>RAKSON ENGINEERING</v>
          </cell>
        </row>
        <row r="219">
          <cell r="C219" t="str">
            <v>RASHID PAPER MARKET   (LOCAL SUPPLIER)</v>
          </cell>
        </row>
        <row r="221">
          <cell r="C221" t="str">
            <v>RAZI SONS</v>
          </cell>
        </row>
        <row r="234">
          <cell r="C234" t="str">
            <v>RUBATECH MANUFACTURING</v>
          </cell>
        </row>
        <row r="236">
          <cell r="C236" t="str">
            <v>SANPAK ENGG.</v>
          </cell>
        </row>
        <row r="238">
          <cell r="C238" t="str">
            <v>SYNTHETIC PRODUCT ENT. LTD.</v>
          </cell>
        </row>
        <row r="250">
          <cell r="C250" t="str">
            <v>TECHMAN ENGINEERING</v>
          </cell>
        </row>
        <row r="254">
          <cell r="C254" t="str">
            <v>TELETRONIX</v>
          </cell>
        </row>
        <row r="257">
          <cell r="C257" t="str">
            <v>THAL ENGG.</v>
          </cell>
        </row>
        <row r="261">
          <cell r="C261" t="str">
            <v>THERMOSOLE INDUSTRIES</v>
          </cell>
        </row>
        <row r="263">
          <cell r="C263" t="str">
            <v>TRANSMISSION ENGG. INDUSTRY</v>
          </cell>
        </row>
        <row r="265">
          <cell r="C265" t="str">
            <v>UNITED MECHANICAL INDUSTRIES</v>
          </cell>
        </row>
      </sheetData>
      <sheetData sheetId="1" refreshError="1"/>
      <sheetData sheetId="2"/>
      <sheetData sheetId="3" refreshError="1"/>
      <sheetData sheetId="4" refreshError="1"/>
      <sheetData sheetId="5" refreshError="1"/>
      <sheetData sheetId="6"/>
      <sheetData sheetId="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iance"/>
      <sheetName val="STkTrdNW"/>
      <sheetName val="Stock Quantity"/>
      <sheetName val="Stock in Trade"/>
      <sheetName val="Tax"/>
      <sheetName val="Income Tax"/>
      <sheetName val="DTLBSNW"/>
      <sheetName val="Adv to vendor"/>
      <sheetName val="BSNW"/>
      <sheetName val="Balance Sheet"/>
      <sheetName val="Assets Liab"/>
      <sheetName val="Other Income"/>
      <sheetName val="Cash Flow  HOH"/>
      <sheetName val="Prov Liab"/>
      <sheetName val="Dealers Sumry"/>
      <sheetName val="Dealer Agencies"/>
      <sheetName val="PNL Taksh"/>
      <sheetName val="HOH Balance She"/>
      <sheetName val="HOH     P  L"/>
      <sheetName val="FixedAssets"/>
      <sheetName val="Budget 2001-02"/>
      <sheetName val="Half yearly "/>
      <sheetName val="Ratio Analysis"/>
      <sheetName val="Statiscal Data"/>
      <sheetName val="CKD Tax Comput"/>
      <sheetName val="Deferred Tax"/>
      <sheetName val="ProfitProv"/>
      <sheetName val="DTLP&amp;LNW"/>
      <sheetName val="P&amp;LNW"/>
      <sheetName val="ProdlineNW"/>
      <sheetName val="Profit Loss"/>
      <sheetName val="Final Accounts"/>
      <sheetName val="GP Analysis"/>
      <sheetName val="Summary Gp Anal"/>
      <sheetName val="FundsNW"/>
      <sheetName val="CFNW"/>
      <sheetName val="MISJUL2"/>
      <sheetName val="P&amp;L Commentary"/>
      <sheetName val="Excel_BuiltIn_Print_Area_44"/>
      <sheetName val="P&amp;L"/>
      <sheetName val="Parts list"/>
      <sheetName val="Break-up"/>
      <sheetName val="F&amp;F"/>
      <sheetName val="adm "/>
      <sheetName val="Toyota PL ckd"/>
      <sheetName val="TOTAL P&amp;L"/>
      <sheetName val="Input"/>
      <sheetName val="Invetory level"/>
      <sheetName val="Note 4-5"/>
      <sheetName val="LOCAL STUDENTS"/>
      <sheetName val="MAIN-QUOTdwgs (2)"/>
      <sheetName val="Acquirer"/>
      <sheetName val="Combined"/>
      <sheetName val="Target"/>
      <sheetName val="NORMAL"/>
      <sheetName val="98aug-M2"/>
      <sheetName val="Revenue-Fire-Marine-Motor"/>
      <sheetName val="Grouping of adv products"/>
      <sheetName val="Region"/>
      <sheetName val="TAX COM"/>
      <sheetName val="Adv_to_vendor"/>
      <sheetName val="Stock_in_Trade"/>
      <sheetName val="GP_Analysis"/>
      <sheetName val="Notes 1"/>
      <sheetName val="FAC OVERHEAD"/>
      <sheetName val="Stock_Quantity"/>
      <sheetName val="Income_Tax"/>
      <sheetName val="Balance_Sheet"/>
      <sheetName val="Assets_Liab"/>
      <sheetName val="Other_Income"/>
      <sheetName val="Cash_Flow__HOH"/>
      <sheetName val="Prov_Liab"/>
      <sheetName val="Dealers_Sumry"/>
      <sheetName val="Dealer_Agencies"/>
      <sheetName val="PNL_Taksh"/>
      <sheetName val="HOH_Balance_She"/>
      <sheetName val="HOH_____P__L"/>
      <sheetName val="Budget_2001-02"/>
      <sheetName val="Half_yearly_"/>
      <sheetName val="Ratio_Analysis"/>
      <sheetName val="Statiscal_Data"/>
      <sheetName val="CKD_Tax_Comput"/>
      <sheetName val="Deferred_Tax"/>
      <sheetName val="Profit_Loss"/>
      <sheetName val="Final_Accounts"/>
      <sheetName val="Summary_Gp_Anal"/>
      <sheetName val="P&amp;L_Commentary"/>
      <sheetName val="Trial"/>
      <sheetName val="Other Payments"/>
      <sheetName val="E10.2 &amp; E10.3"/>
      <sheetName val="Cons. Lead BS"/>
      <sheetName val="34-38.2"/>
      <sheetName val="Main 01-02"/>
      <sheetName val="Annex(1)"/>
      <sheetName val="co"/>
      <sheetName val="WIP"/>
      <sheetName val="Non-Statistical Sampling"/>
      <sheetName val="MAIN"/>
      <sheetName val="Lists"/>
      <sheetName val="100082"/>
      <sheetName val="NOTES"/>
      <sheetName val="acct"/>
      <sheetName val="Overhead"/>
      <sheetName val="AU"/>
      <sheetName val="AP"/>
      <sheetName val="list"/>
      <sheetName val="Reference Labels"/>
      <sheetName val="CAP Base Sheet YTD"/>
      <sheetName val="PLC"/>
      <sheetName val="Sheet1"/>
      <sheetName val="Rates"/>
      <sheetName val="Lead"/>
      <sheetName val="Links"/>
      <sheetName val="Furniture"/>
      <sheetName val="Deferred Tax-2005"/>
      <sheetName val="Note6-8.2"/>
      <sheetName val="Other Data"/>
      <sheetName val="TAX WDV 2002"/>
      <sheetName val="2000_ Projects Summary"/>
      <sheetName val="Aging Overdue"/>
      <sheetName val="Printed ac"/>
      <sheetName val="Capital Cost (Unit-2)"/>
      <sheetName val="Adv_to_vendor1"/>
      <sheetName val="GP_Analysis1"/>
      <sheetName val="Stock_in_Trade1"/>
      <sheetName val="A"/>
      <sheetName val="Summary"/>
      <sheetName val="08"/>
      <sheetName val="Scoping"/>
      <sheetName val="Drop down"/>
      <sheetName val="TRans"/>
      <sheetName val="Ac Input"/>
      <sheetName val="Equiv.Length"/>
      <sheetName val="clr Agent"/>
      <sheetName val="Green Tyre Curing"/>
      <sheetName val="大楼分录"/>
      <sheetName val="SUMM-2"/>
      <sheetName val="JV-26_Est"/>
      <sheetName val="VAR_94BU"/>
      <sheetName val="Adv_to_vendor2"/>
      <sheetName val="GP_Analysis2"/>
      <sheetName val="Stock_in_Trade2"/>
      <sheetName val="Stock_Quantity1"/>
      <sheetName val="Stock_in_Trade3"/>
      <sheetName val="Income_Tax1"/>
      <sheetName val="Adv_to_vendor3"/>
      <sheetName val="Balance_Sheet1"/>
      <sheetName val="Assets_Liab1"/>
      <sheetName val="Other_Income1"/>
      <sheetName val="Cash_Flow__HOH1"/>
      <sheetName val="Prov_Liab1"/>
      <sheetName val="Dealers_Sumry1"/>
      <sheetName val="Dealer_Agencies1"/>
      <sheetName val="PNL_Taksh1"/>
      <sheetName val="HOH_Balance_She1"/>
      <sheetName val="HOH_____P__L1"/>
      <sheetName val="Budget_2001-021"/>
      <sheetName val="Half_yearly_1"/>
      <sheetName val="Ratio_Analysis1"/>
      <sheetName val="Statiscal_Data1"/>
      <sheetName val="CKD_Tax_Comput1"/>
      <sheetName val="Deferred_Tax1"/>
      <sheetName val="Profit_Loss1"/>
      <sheetName val="Final_Accounts1"/>
      <sheetName val="GP_Analysis3"/>
      <sheetName val="Summary_Gp_Anal1"/>
      <sheetName val="P&amp;L_Commentary1"/>
      <sheetName val="Main_01-02"/>
      <sheetName val="Toyota_PL_ckd"/>
      <sheetName val="TOTAL_P&amp;L"/>
      <sheetName val="Invetory_level"/>
      <sheetName val="adm_"/>
      <sheetName val="Note_4-5"/>
      <sheetName val="Parts_list"/>
      <sheetName val="TAX_COM"/>
      <sheetName val="Cons__Lead_BS"/>
      <sheetName val="E10_2_&amp;_E10_3"/>
      <sheetName val="34-38_2"/>
      <sheetName val="Grouping_of_adv_products"/>
      <sheetName val="Notes_1"/>
      <sheetName val="LOCAL_STUDENTS"/>
      <sheetName val="MAIN-QUOTdwgs_(2)"/>
      <sheetName val="Non-Statistical_Sampling"/>
      <sheetName val="Other_Payments"/>
      <sheetName val="Stock_Quantity5"/>
      <sheetName val="Stock_in_Trade7"/>
      <sheetName val="Income_Tax5"/>
      <sheetName val="Adv_to_vendor7"/>
      <sheetName val="Balance_Sheet5"/>
      <sheetName val="Assets_Liab5"/>
      <sheetName val="Other_Income5"/>
      <sheetName val="Cash_Flow__HOH5"/>
      <sheetName val="Prov_Liab5"/>
      <sheetName val="Dealers_Sumry5"/>
      <sheetName val="Dealer_Agencies5"/>
      <sheetName val="PNL_Taksh5"/>
      <sheetName val="HOH_Balance_She5"/>
      <sheetName val="HOH_____P__L5"/>
      <sheetName val="Budget_2001-025"/>
      <sheetName val="Half_yearly_5"/>
      <sheetName val="Ratio_Analysis5"/>
      <sheetName val="Statiscal_Data5"/>
      <sheetName val="CKD_Tax_Comput5"/>
      <sheetName val="Deferred_Tax5"/>
      <sheetName val="Profit_Loss5"/>
      <sheetName val="Final_Accounts5"/>
      <sheetName val="GP_Analysis7"/>
      <sheetName val="Summary_Gp_Anal5"/>
      <sheetName val="P&amp;L_Commentary5"/>
      <sheetName val="Note_4-54"/>
      <sheetName val="adm_4"/>
      <sheetName val="Toyota_PL_ckd4"/>
      <sheetName val="TOTAL_P&amp;L4"/>
      <sheetName val="Invetory_level4"/>
      <sheetName val="Main_01-024"/>
      <sheetName val="Parts_list4"/>
      <sheetName val="TAX_COM4"/>
      <sheetName val="Cons__Lead_BS4"/>
      <sheetName val="E10_2_&amp;_E10_34"/>
      <sheetName val="34-38_24"/>
      <sheetName val="Grouping_of_adv_products4"/>
      <sheetName val="Notes_14"/>
      <sheetName val="LOCAL_STUDENTS4"/>
      <sheetName val="MAIN-QUOTdwgs_(2)4"/>
      <sheetName val="Non-Statistical_Sampling4"/>
      <sheetName val="Other_Payments4"/>
      <sheetName val="Stock_Quantity4"/>
      <sheetName val="Stock_in_Trade6"/>
      <sheetName val="Income_Tax4"/>
      <sheetName val="Adv_to_vendor6"/>
      <sheetName val="Balance_Sheet4"/>
      <sheetName val="Assets_Liab4"/>
      <sheetName val="Other_Income4"/>
      <sheetName val="Cash_Flow__HOH4"/>
      <sheetName val="Prov_Liab4"/>
      <sheetName val="Dealers_Sumry4"/>
      <sheetName val="Dealer_Agencies4"/>
      <sheetName val="PNL_Taksh4"/>
      <sheetName val="HOH_Balance_She4"/>
      <sheetName val="HOH_____P__L4"/>
      <sheetName val="Budget_2001-024"/>
      <sheetName val="Half_yearly_4"/>
      <sheetName val="Ratio_Analysis4"/>
      <sheetName val="Statiscal_Data4"/>
      <sheetName val="CKD_Tax_Comput4"/>
      <sheetName val="Deferred_Tax4"/>
      <sheetName val="Profit_Loss4"/>
      <sheetName val="Final_Accounts4"/>
      <sheetName val="GP_Analysis6"/>
      <sheetName val="Summary_Gp_Anal4"/>
      <sheetName val="P&amp;L_Commentary4"/>
      <sheetName val="Main_01-023"/>
      <sheetName val="Toyota_PL_ckd3"/>
      <sheetName val="TOTAL_P&amp;L3"/>
      <sheetName val="Invetory_level3"/>
      <sheetName val="adm_3"/>
      <sheetName val="Note_4-53"/>
      <sheetName val="Parts_list3"/>
      <sheetName val="TAX_COM3"/>
      <sheetName val="Cons__Lead_BS3"/>
      <sheetName val="E10_2_&amp;_E10_33"/>
      <sheetName val="34-38_23"/>
      <sheetName val="Grouping_of_adv_products3"/>
      <sheetName val="Notes_13"/>
      <sheetName val="LOCAL_STUDENTS3"/>
      <sheetName val="MAIN-QUOTdwgs_(2)3"/>
      <sheetName val="Non-Statistical_Sampling3"/>
      <sheetName val="Other_Payments3"/>
      <sheetName val="Stock_Quantity2"/>
      <sheetName val="Stock_in_Trade4"/>
      <sheetName val="Income_Tax2"/>
      <sheetName val="Adv_to_vendor4"/>
      <sheetName val="Balance_Sheet2"/>
      <sheetName val="Assets_Liab2"/>
      <sheetName val="Other_Income2"/>
      <sheetName val="Cash_Flow__HOH2"/>
      <sheetName val="Prov_Liab2"/>
      <sheetName val="Dealers_Sumry2"/>
      <sheetName val="Dealer_Agencies2"/>
      <sheetName val="PNL_Taksh2"/>
      <sheetName val="HOH_Balance_She2"/>
      <sheetName val="HOH_____P__L2"/>
      <sheetName val="Budget_2001-022"/>
      <sheetName val="Half_yearly_2"/>
      <sheetName val="Ratio_Analysis2"/>
      <sheetName val="Statiscal_Data2"/>
      <sheetName val="CKD_Tax_Comput2"/>
      <sheetName val="Deferred_Tax2"/>
      <sheetName val="Profit_Loss2"/>
      <sheetName val="Final_Accounts2"/>
      <sheetName val="GP_Analysis4"/>
      <sheetName val="Summary_Gp_Anal2"/>
      <sheetName val="P&amp;L_Commentary2"/>
      <sheetName val="Main_01-021"/>
      <sheetName val="Toyota_PL_ckd1"/>
      <sheetName val="TOTAL_P&amp;L1"/>
      <sheetName val="Invetory_level1"/>
      <sheetName val="adm_1"/>
      <sheetName val="Note_4-51"/>
      <sheetName val="Parts_list1"/>
      <sheetName val="TAX_COM1"/>
      <sheetName val="Cons__Lead_BS1"/>
      <sheetName val="E10_2_&amp;_E10_31"/>
      <sheetName val="34-38_21"/>
      <sheetName val="Grouping_of_adv_products1"/>
      <sheetName val="Notes_11"/>
      <sheetName val="LOCAL_STUDENTS1"/>
      <sheetName val="MAIN-QUOTdwgs_(2)1"/>
      <sheetName val="Non-Statistical_Sampling1"/>
      <sheetName val="Other_Payments1"/>
      <sheetName val="Stock_Quantity3"/>
      <sheetName val="Stock_in_Trade5"/>
      <sheetName val="Income_Tax3"/>
      <sheetName val="Adv_to_vendor5"/>
      <sheetName val="Balance_Sheet3"/>
      <sheetName val="Assets_Liab3"/>
      <sheetName val="Other_Income3"/>
      <sheetName val="Cash_Flow__HOH3"/>
      <sheetName val="Prov_Liab3"/>
      <sheetName val="Dealers_Sumry3"/>
      <sheetName val="Dealer_Agencies3"/>
      <sheetName val="PNL_Taksh3"/>
      <sheetName val="HOH_Balance_She3"/>
      <sheetName val="HOH_____P__L3"/>
      <sheetName val="Budget_2001-023"/>
      <sheetName val="Half_yearly_3"/>
      <sheetName val="Ratio_Analysis3"/>
      <sheetName val="Statiscal_Data3"/>
      <sheetName val="CKD_Tax_Comput3"/>
      <sheetName val="Deferred_Tax3"/>
      <sheetName val="Profit_Loss3"/>
      <sheetName val="Final_Accounts3"/>
      <sheetName val="GP_Analysis5"/>
      <sheetName val="Summary_Gp_Anal3"/>
      <sheetName val="P&amp;L_Commentary3"/>
      <sheetName val="Main_01-022"/>
      <sheetName val="Toyota_PL_ckd2"/>
      <sheetName val="TOTAL_P&amp;L2"/>
      <sheetName val="Invetory_level2"/>
      <sheetName val="adm_2"/>
      <sheetName val="Note_4-52"/>
      <sheetName val="Parts_list2"/>
      <sheetName val="TAX_COM2"/>
      <sheetName val="Cons__Lead_BS2"/>
      <sheetName val="E10_2_&amp;_E10_32"/>
      <sheetName val="34-38_22"/>
      <sheetName val="Grouping_of_adv_products2"/>
      <sheetName val="Notes_12"/>
      <sheetName val="LOCAL_STUDENTS2"/>
      <sheetName val="MAIN-QUOTdwgs_(2)2"/>
      <sheetName val="Non-Statistical_Sampling2"/>
      <sheetName val="Other_Payments2"/>
      <sheetName val="PL"/>
      <sheetName val="recn"/>
      <sheetName val="COS"/>
      <sheetName val="SLRY"/>
      <sheetName val="Augbkp98"/>
      <sheetName val="BS-OVS"/>
      <sheetName val="ADVANCE"/>
      <sheetName val="CREDITORS"/>
      <sheetName val="INVEST"/>
      <sheetName val="LEDGER"/>
      <sheetName val="PRL"/>
      <sheetName val="Setup1"/>
      <sheetName val="LP"/>
      <sheetName val="ADJ"/>
      <sheetName val="FAC_OVERHEAD"/>
      <sheetName val="Reference_Labels"/>
      <sheetName val="CAP_Base_Sheet_YTD"/>
      <sheetName val="Other_Data"/>
      <sheetName val="TAX_WDV_2002"/>
      <sheetName val="2000__Projects_Summary"/>
      <sheetName val="Note6-8_2"/>
      <sheetName val="Aging_Overdue"/>
      <sheetName val="Printed_ac"/>
      <sheetName val="Capital_Cost_(Unit-2)"/>
      <sheetName val="Deferred_Tax-2005"/>
      <sheetName val="DETAILS"/>
      <sheetName val="KFR"/>
      <sheetName val="&lt;1&gt;Lead Schedule"/>
      <sheetName val="Bill"/>
      <sheetName val="READING"/>
      <sheetName val="Draft acctts"/>
      <sheetName val="HM （ローカルスタッフ）"/>
      <sheetName val="HM (駐在員データ)"/>
      <sheetName val="Premium GL-EL"/>
      <sheetName val="CARs' 99 Summary Info. (B&amp;A)"/>
      <sheetName val="admin cross"/>
      <sheetName val="Manu Crss"/>
      <sheetName val="Movement schedule"/>
      <sheetName val="Product mapping"/>
      <sheetName val="Currency mapping"/>
      <sheetName val="OTR.CRED."/>
      <sheetName val="Movement"/>
      <sheetName val="Stock_Quantity6"/>
      <sheetName val="Stock_in_Trade8"/>
      <sheetName val="Income_Tax6"/>
      <sheetName val="Adv_to_vendor8"/>
      <sheetName val="Balance_Sheet6"/>
      <sheetName val="Assets_Liab6"/>
      <sheetName val="Other_Income6"/>
      <sheetName val="Cash_Flow__HOH6"/>
      <sheetName val="Prov_Liab6"/>
      <sheetName val="Dealers_Sumry6"/>
      <sheetName val="Dealer_Agencies6"/>
      <sheetName val="PNL_Taksh6"/>
      <sheetName val="HOH_Balance_She6"/>
      <sheetName val="HOH_____P__L6"/>
      <sheetName val="Budget_2001-026"/>
      <sheetName val="Half_yearly_6"/>
      <sheetName val="Ratio_Analysis6"/>
      <sheetName val="Statiscal_Data6"/>
      <sheetName val="CKD_Tax_Comput6"/>
      <sheetName val="Deferred_Tax6"/>
      <sheetName val="Profit_Loss6"/>
      <sheetName val="Final_Accounts6"/>
      <sheetName val="GP_Analysis8"/>
      <sheetName val="Summary_Gp_Anal6"/>
      <sheetName val="P&amp;L_Commentary6"/>
      <sheetName val="Main_01-025"/>
      <sheetName val="Toyota_PL_ckd5"/>
      <sheetName val="TOTAL_P&amp;L5"/>
      <sheetName val="Invetory_level5"/>
      <sheetName val="adm_5"/>
      <sheetName val="Note_4-55"/>
      <sheetName val="TAX_COM5"/>
      <sheetName val="Parts_list5"/>
      <sheetName val="Cons__Lead_BS5"/>
      <sheetName val="E10_2_&amp;_E10_35"/>
      <sheetName val="34-38_25"/>
      <sheetName val="Grouping_of_adv_products5"/>
      <sheetName val="Notes_15"/>
      <sheetName val="LOCAL_STUDENTS5"/>
      <sheetName val="MAIN-QUOTdwgs_(2)5"/>
      <sheetName val="Non-Statistical_Sampling5"/>
      <sheetName val="Other_Payments5"/>
      <sheetName val="Tb-2017"/>
      <sheetName val="TB Dec 2018"/>
    </sheetNames>
    <sheetDataSet>
      <sheetData sheetId="0">
        <row r="2">
          <cell r="A2" t="str">
            <v>INDUS MOTOR COMPANY LIMITED</v>
          </cell>
        </row>
      </sheetData>
      <sheetData sheetId="1">
        <row r="2">
          <cell r="A2" t="str">
            <v>INDUS MOTOR COMPANY LIMITED</v>
          </cell>
        </row>
      </sheetData>
      <sheetData sheetId="2"/>
      <sheetData sheetId="3">
        <row r="2">
          <cell r="A2" t="str">
            <v>INDUS MOTOR COMPANY LIMITED</v>
          </cell>
        </row>
      </sheetData>
      <sheetData sheetId="4">
        <row r="2">
          <cell r="A2" t="str">
            <v>INDUS MOTOR COMPANY LIMITED</v>
          </cell>
        </row>
      </sheetData>
      <sheetData sheetId="5">
        <row r="2">
          <cell r="A2" t="str">
            <v>INDUS MOTOR COMPANY LIMITED</v>
          </cell>
        </row>
      </sheetData>
      <sheetData sheetId="6"/>
      <sheetData sheetId="7">
        <row r="2">
          <cell r="A2" t="str">
            <v>INDUS MOTOR COMPANY LIMITED</v>
          </cell>
        </row>
      </sheetData>
      <sheetData sheetId="8">
        <row r="2">
          <cell r="A2" t="str">
            <v>INDUS MOTOR COMPANY LIMITED</v>
          </cell>
        </row>
      </sheetData>
      <sheetData sheetId="9"/>
      <sheetData sheetId="10">
        <row r="2">
          <cell r="A2" t="str">
            <v>INDUS MOTOR COMPANY LIMITED</v>
          </cell>
        </row>
      </sheetData>
      <sheetData sheetId="11"/>
      <sheetData sheetId="12"/>
      <sheetData sheetId="13"/>
      <sheetData sheetId="14"/>
      <sheetData sheetId="15"/>
      <sheetData sheetId="16"/>
      <sheetData sheetId="17"/>
      <sheetData sheetId="18"/>
      <sheetData sheetId="19" refreshError="1"/>
      <sheetData sheetId="20"/>
      <sheetData sheetId="21">
        <row r="2">
          <cell r="A2" t="str">
            <v>INDUS MOTOR COMPANY LIMITED</v>
          </cell>
        </row>
      </sheetData>
      <sheetData sheetId="22"/>
      <sheetData sheetId="23">
        <row r="2">
          <cell r="A2" t="str">
            <v>INDUS MOTOR COMPANY LIMITED</v>
          </cell>
        </row>
      </sheetData>
      <sheetData sheetId="24" refreshError="1"/>
      <sheetData sheetId="25">
        <row r="2">
          <cell r="A2" t="str">
            <v>INDUS MOTOR COMPANY LIMITED</v>
          </cell>
        </row>
      </sheetData>
      <sheetData sheetId="26"/>
      <sheetData sheetId="27">
        <row r="2">
          <cell r="A2" t="str">
            <v>INDUS MOTOR COMPANY LIMITED</v>
          </cell>
        </row>
      </sheetData>
      <sheetData sheetId="28"/>
      <sheetData sheetId="29">
        <row r="2">
          <cell r="A2" t="str">
            <v>INDUS MOTOR COMPANY LIMITED</v>
          </cell>
        </row>
      </sheetData>
      <sheetData sheetId="30"/>
      <sheetData sheetId="31">
        <row r="2">
          <cell r="A2" t="str">
            <v>INDUS MOTOR COMPANY LIMITED</v>
          </cell>
        </row>
      </sheetData>
      <sheetData sheetId="32"/>
      <sheetData sheetId="33">
        <row r="2">
          <cell r="A2" t="str">
            <v>INDUS MOTOR COMPANY LIMITED</v>
          </cell>
        </row>
      </sheetData>
      <sheetData sheetId="34" refreshError="1">
        <row r="2">
          <cell r="A2" t="str">
            <v>INDUS MOTOR COMPANY LIMITED</v>
          </cell>
        </row>
        <row r="3">
          <cell r="A3" t="str">
            <v xml:space="preserve">STATEMENT OF FUNDS POSITION  </v>
          </cell>
        </row>
        <row r="4">
          <cell r="A4" t="str">
            <v>AS ON JULY 31, 2001</v>
          </cell>
        </row>
        <row r="5">
          <cell r="S5" t="str">
            <v>Rupees</v>
          </cell>
        </row>
        <row r="6">
          <cell r="A6" t="str">
            <v xml:space="preserve">Banks </v>
          </cell>
          <cell r="C6" t="str">
            <v>Limit</v>
          </cell>
          <cell r="E6" t="str">
            <v>Over Draft</v>
          </cell>
          <cell r="G6" t="str">
            <v>Un Utilized</v>
          </cell>
          <cell r="I6" t="str">
            <v>Bank Book  Jul '01</v>
          </cell>
          <cell r="M6" t="str">
            <v>Bank Book  Jun '01</v>
          </cell>
          <cell r="Q6" t="str">
            <v>Mark up</v>
          </cell>
          <cell r="S6" t="str">
            <v>Remarks</v>
          </cell>
        </row>
        <row r="7">
          <cell r="E7" t="str">
            <v>Utilized</v>
          </cell>
          <cell r="G7" t="str">
            <v>Limit</v>
          </cell>
          <cell r="I7" t="str">
            <v>Cash at Bank</v>
          </cell>
          <cell r="K7" t="str">
            <v>Over Draft</v>
          </cell>
          <cell r="M7" t="str">
            <v>Cash at Bank</v>
          </cell>
          <cell r="O7" t="str">
            <v>Over Draft</v>
          </cell>
          <cell r="Q7" t="str">
            <v>Rate</v>
          </cell>
        </row>
        <row r="9">
          <cell r="A9" t="str">
            <v>Bank Over Draft Accounts</v>
          </cell>
        </row>
        <row r="11">
          <cell r="A11" t="str">
            <v>Askari Commercial Bank</v>
          </cell>
          <cell r="B11" t="str">
            <v>*</v>
          </cell>
          <cell r="C11">
            <v>-20000000</v>
          </cell>
          <cell r="G11">
            <v>-20000000</v>
          </cell>
          <cell r="I11">
            <v>0</v>
          </cell>
          <cell r="K11">
            <v>-1843263.9599999785</v>
          </cell>
          <cell r="M11">
            <v>72609.040000021458</v>
          </cell>
          <cell r="O11">
            <v>0</v>
          </cell>
          <cell r="Q11">
            <v>0.14000000000000001</v>
          </cell>
        </row>
        <row r="12">
          <cell r="A12" t="str">
            <v>Emirates Bank International</v>
          </cell>
          <cell r="B12" t="str">
            <v>*</v>
          </cell>
          <cell r="C12">
            <v>-25000000</v>
          </cell>
          <cell r="E12">
            <v>-127857</v>
          </cell>
          <cell r="G12">
            <v>-24872143</v>
          </cell>
          <cell r="I12">
            <v>0</v>
          </cell>
          <cell r="K12">
            <v>-230855.54999999702</v>
          </cell>
          <cell r="M12">
            <v>0</v>
          </cell>
          <cell r="O12">
            <v>-21791771.549999997</v>
          </cell>
          <cell r="Q12">
            <v>0.12</v>
          </cell>
        </row>
        <row r="13">
          <cell r="A13" t="str">
            <v>ABN-Amro Bank</v>
          </cell>
          <cell r="B13" t="str">
            <v>*</v>
          </cell>
          <cell r="C13">
            <v>-150000000</v>
          </cell>
          <cell r="G13">
            <v>-150000000</v>
          </cell>
          <cell r="I13">
            <v>0</v>
          </cell>
          <cell r="K13">
            <v>-49828178</v>
          </cell>
          <cell r="M13">
            <v>210489</v>
          </cell>
          <cell r="O13">
            <v>0</v>
          </cell>
          <cell r="Q13">
            <v>0.12</v>
          </cell>
        </row>
        <row r="14">
          <cell r="A14" t="str">
            <v>Bank of Tokyo</v>
          </cell>
          <cell r="B14" t="str">
            <v>*</v>
          </cell>
          <cell r="C14">
            <v>-30000000</v>
          </cell>
          <cell r="E14">
            <v>-6285</v>
          </cell>
          <cell r="G14">
            <v>-29993715</v>
          </cell>
          <cell r="I14">
            <v>0</v>
          </cell>
          <cell r="K14">
            <v>-11707.64999999851</v>
          </cell>
          <cell r="M14">
            <v>0</v>
          </cell>
          <cell r="O14">
            <v>-347651.64999999851</v>
          </cell>
          <cell r="Q14">
            <v>0.1</v>
          </cell>
        </row>
        <row r="15">
          <cell r="A15" t="str">
            <v>Metropolitan Bank Limited</v>
          </cell>
          <cell r="B15" t="str">
            <v>*</v>
          </cell>
          <cell r="C15">
            <v>-25000000</v>
          </cell>
          <cell r="G15">
            <v>-25000000</v>
          </cell>
          <cell r="I15">
            <v>23481000</v>
          </cell>
          <cell r="K15">
            <v>0</v>
          </cell>
          <cell r="M15">
            <v>0</v>
          </cell>
          <cell r="O15">
            <v>-20581358</v>
          </cell>
          <cell r="Q15">
            <v>0.12</v>
          </cell>
        </row>
        <row r="16">
          <cell r="A16" t="str">
            <v>Habib Bank AG Zurich-Main Account</v>
          </cell>
          <cell r="B16" t="str">
            <v>*</v>
          </cell>
          <cell r="C16">
            <v>-40000000</v>
          </cell>
          <cell r="E16">
            <v>-16414118</v>
          </cell>
          <cell r="G16">
            <v>-23585882</v>
          </cell>
          <cell r="I16">
            <v>0</v>
          </cell>
          <cell r="K16">
            <v>-79210187.050000191</v>
          </cell>
          <cell r="M16">
            <v>0</v>
          </cell>
          <cell r="O16">
            <v>-159866824.05000019</v>
          </cell>
          <cell r="Q16">
            <v>0.12</v>
          </cell>
        </row>
        <row r="17">
          <cell r="A17" t="str">
            <v>Credit Agricole Indosuez</v>
          </cell>
          <cell r="B17" t="str">
            <v>*</v>
          </cell>
          <cell r="C17">
            <v>-85000000</v>
          </cell>
          <cell r="E17">
            <v>-70502253</v>
          </cell>
          <cell r="G17">
            <v>-14497747</v>
          </cell>
          <cell r="I17">
            <v>0</v>
          </cell>
          <cell r="K17">
            <v>-57298236.529999971</v>
          </cell>
          <cell r="M17">
            <v>0</v>
          </cell>
          <cell r="O17">
            <v>-75813940.529999971</v>
          </cell>
          <cell r="Q17">
            <v>0.105</v>
          </cell>
        </row>
        <row r="18">
          <cell r="A18" t="str">
            <v>Hongkong &amp; Shanghai Banking Corporation</v>
          </cell>
          <cell r="B18" t="str">
            <v>*</v>
          </cell>
          <cell r="C18">
            <v>-50000000</v>
          </cell>
          <cell r="E18">
            <v>-18166533</v>
          </cell>
          <cell r="G18">
            <v>-31833467</v>
          </cell>
          <cell r="I18">
            <v>0</v>
          </cell>
          <cell r="K18">
            <v>-18166534.480000004</v>
          </cell>
          <cell r="M18">
            <v>0</v>
          </cell>
          <cell r="O18">
            <v>-42004420.480000004</v>
          </cell>
          <cell r="Q18">
            <v>0.12</v>
          </cell>
        </row>
        <row r="19">
          <cell r="A19" t="str">
            <v>Faysal Bank Limited</v>
          </cell>
          <cell r="B19" t="str">
            <v>*</v>
          </cell>
          <cell r="C19">
            <v>-100000000</v>
          </cell>
          <cell r="G19">
            <v>-100000000</v>
          </cell>
          <cell r="I19">
            <v>205914.46000000834</v>
          </cell>
          <cell r="K19">
            <v>0</v>
          </cell>
          <cell r="M19">
            <v>205914.46000000834</v>
          </cell>
          <cell r="O19">
            <v>0</v>
          </cell>
          <cell r="Q19">
            <v>0.11749999999999999</v>
          </cell>
        </row>
        <row r="20">
          <cell r="A20" t="str">
            <v>Societe Generale</v>
          </cell>
          <cell r="B20" t="str">
            <v>*</v>
          </cell>
          <cell r="C20">
            <v>-60000000</v>
          </cell>
          <cell r="G20">
            <v>-60000000</v>
          </cell>
          <cell r="I20">
            <v>458.07900000363588</v>
          </cell>
          <cell r="K20">
            <v>0</v>
          </cell>
          <cell r="M20">
            <v>958.07900000363588</v>
          </cell>
          <cell r="O20">
            <v>0</v>
          </cell>
          <cell r="Q20">
            <v>0.12</v>
          </cell>
        </row>
        <row r="21">
          <cell r="A21" t="str">
            <v xml:space="preserve">Standard Chartered Grindlays Bank   </v>
          </cell>
          <cell r="B21" t="str">
            <v>*</v>
          </cell>
          <cell r="C21">
            <v>-100000000</v>
          </cell>
          <cell r="G21">
            <v>-100000000</v>
          </cell>
          <cell r="I21">
            <v>73197.539999991655</v>
          </cell>
          <cell r="K21">
            <v>0</v>
          </cell>
          <cell r="M21">
            <v>4932.5399999916553</v>
          </cell>
          <cell r="O21">
            <v>0</v>
          </cell>
          <cell r="Q21">
            <v>0.105</v>
          </cell>
        </row>
        <row r="22">
          <cell r="A22" t="str">
            <v xml:space="preserve">Union Bank - (Ex -Bank of America)  </v>
          </cell>
          <cell r="B22" t="str">
            <v>*</v>
          </cell>
          <cell r="C22">
            <v>-50000000</v>
          </cell>
          <cell r="G22">
            <v>-50000000</v>
          </cell>
          <cell r="I22">
            <v>79292.310000000522</v>
          </cell>
          <cell r="K22">
            <v>0</v>
          </cell>
          <cell r="M22">
            <v>79292.310000000522</v>
          </cell>
          <cell r="O22">
            <v>0</v>
          </cell>
          <cell r="Q22">
            <v>0.12</v>
          </cell>
        </row>
        <row r="23">
          <cell r="A23" t="str">
            <v xml:space="preserve">American Express Bank  </v>
          </cell>
          <cell r="B23" t="str">
            <v>*</v>
          </cell>
          <cell r="C23">
            <v>-50000000</v>
          </cell>
          <cell r="G23">
            <v>-50000000</v>
          </cell>
          <cell r="I23">
            <v>35260.159999996424</v>
          </cell>
          <cell r="K23">
            <v>0</v>
          </cell>
          <cell r="M23">
            <v>0</v>
          </cell>
          <cell r="O23">
            <v>-49927732.840000004</v>
          </cell>
          <cell r="Q23">
            <v>0.12</v>
          </cell>
        </row>
        <row r="24">
          <cell r="A24" t="str">
            <v>ANZ Grindlays Bank</v>
          </cell>
          <cell r="B24" t="str">
            <v>*</v>
          </cell>
          <cell r="C24">
            <v>-280000000</v>
          </cell>
          <cell r="G24">
            <v>-280000000</v>
          </cell>
          <cell r="I24">
            <v>0</v>
          </cell>
          <cell r="K24">
            <v>-67442565.609999955</v>
          </cell>
          <cell r="M24">
            <v>524456.3900000453</v>
          </cell>
          <cell r="O24">
            <v>0</v>
          </cell>
          <cell r="Q24">
            <v>0.12</v>
          </cell>
        </row>
        <row r="25">
          <cell r="A25" t="str">
            <v>Habib Bank Limited Korangi Branch</v>
          </cell>
          <cell r="B25" t="str">
            <v>*</v>
          </cell>
          <cell r="C25">
            <v>-200000000</v>
          </cell>
          <cell r="E25">
            <v>-111670</v>
          </cell>
          <cell r="G25">
            <v>-199888330</v>
          </cell>
          <cell r="I25">
            <v>0</v>
          </cell>
          <cell r="K25">
            <v>-4635069.9399999976</v>
          </cell>
          <cell r="M25">
            <v>0</v>
          </cell>
          <cell r="O25">
            <v>-285898.93999999762</v>
          </cell>
          <cell r="Q25">
            <v>0.12</v>
          </cell>
        </row>
        <row r="27">
          <cell r="C27">
            <v>-1265000000</v>
          </cell>
          <cell r="D27">
            <v>0</v>
          </cell>
          <cell r="E27">
            <v>-105328716</v>
          </cell>
          <cell r="G27">
            <v>-1159671284</v>
          </cell>
          <cell r="I27">
            <v>23875122.549000002</v>
          </cell>
          <cell r="K27">
            <v>-278666598.7700001</v>
          </cell>
          <cell r="M27">
            <v>1098651.8190000709</v>
          </cell>
          <cell r="O27">
            <v>-370619598.04000014</v>
          </cell>
        </row>
        <row r="29">
          <cell r="A29" t="str">
            <v>Current &amp; Saving Accounts</v>
          </cell>
        </row>
        <row r="31">
          <cell r="A31" t="str">
            <v xml:space="preserve">Deutsche Bank </v>
          </cell>
          <cell r="I31">
            <v>4750.2600000000093</v>
          </cell>
          <cell r="K31">
            <v>0</v>
          </cell>
          <cell r="M31">
            <v>4750.2600000000093</v>
          </cell>
          <cell r="O31">
            <v>0</v>
          </cell>
          <cell r="S31" t="str">
            <v>Dormant account</v>
          </cell>
        </row>
        <row r="32">
          <cell r="A32" t="str">
            <v>Habib Bank AG Zurich-Old Account</v>
          </cell>
          <cell r="I32">
            <v>125.69999999925494</v>
          </cell>
          <cell r="K32">
            <v>0</v>
          </cell>
          <cell r="M32">
            <v>125.70000000000073</v>
          </cell>
          <cell r="O32">
            <v>0</v>
          </cell>
        </row>
        <row r="33">
          <cell r="A33" t="str">
            <v>Habib Bank AG Zurich-Lahore</v>
          </cell>
          <cell r="B33" t="str">
            <v>*</v>
          </cell>
          <cell r="I33">
            <v>0</v>
          </cell>
          <cell r="K33">
            <v>-7983569.224999994</v>
          </cell>
          <cell r="M33">
            <v>0</v>
          </cell>
          <cell r="O33">
            <v>-2762169.224999994</v>
          </cell>
        </row>
        <row r="34">
          <cell r="A34" t="str">
            <v>Muslim Commercial Bank</v>
          </cell>
          <cell r="B34" t="str">
            <v>*</v>
          </cell>
          <cell r="I34">
            <v>13811.480000000447</v>
          </cell>
          <cell r="K34">
            <v>0</v>
          </cell>
          <cell r="M34">
            <v>27986.480000000447</v>
          </cell>
          <cell r="O34">
            <v>0</v>
          </cell>
        </row>
        <row r="35">
          <cell r="A35" t="str">
            <v>National Bank of Pakistan</v>
          </cell>
          <cell r="B35" t="str">
            <v>*</v>
          </cell>
          <cell r="I35">
            <v>0</v>
          </cell>
          <cell r="K35">
            <v>0</v>
          </cell>
          <cell r="M35">
            <v>0</v>
          </cell>
          <cell r="O35">
            <v>0</v>
          </cell>
        </row>
        <row r="36">
          <cell r="A36" t="str">
            <v>Emirates Bank-Islamabad</v>
          </cell>
          <cell r="B36" t="str">
            <v>*</v>
          </cell>
          <cell r="I36">
            <v>142288.11000000313</v>
          </cell>
          <cell r="K36">
            <v>0</v>
          </cell>
          <cell r="M36">
            <v>0</v>
          </cell>
          <cell r="O36">
            <v>-82091.889999996871</v>
          </cell>
        </row>
        <row r="37">
          <cell r="A37" t="str">
            <v>Standard Chartered Grindlays- (Formerly ANZ Grindlays)-Peshawar</v>
          </cell>
          <cell r="B37" t="str">
            <v>*</v>
          </cell>
          <cell r="I37">
            <v>69645949.75999999</v>
          </cell>
          <cell r="K37">
            <v>0</v>
          </cell>
          <cell r="M37">
            <v>771999.75999999046</v>
          </cell>
          <cell r="O37">
            <v>0</v>
          </cell>
        </row>
        <row r="38">
          <cell r="A38" t="str">
            <v>National Bank - Awami Markaz</v>
          </cell>
          <cell r="B38" t="str">
            <v>*</v>
          </cell>
          <cell r="I38">
            <v>384048.34999999963</v>
          </cell>
          <cell r="K38">
            <v>0</v>
          </cell>
          <cell r="M38">
            <v>3323206.35</v>
          </cell>
          <cell r="O38">
            <v>0</v>
          </cell>
        </row>
        <row r="39">
          <cell r="A39" t="str">
            <v>MCB-Dividend Account</v>
          </cell>
          <cell r="B39" t="str">
            <v>*</v>
          </cell>
          <cell r="I39">
            <v>204087.38</v>
          </cell>
          <cell r="K39">
            <v>0</v>
          </cell>
          <cell r="M39">
            <v>196639.38</v>
          </cell>
          <cell r="O39">
            <v>0</v>
          </cell>
        </row>
        <row r="40">
          <cell r="A40" t="str">
            <v>Habib Bank AG Zurich-Rawalpindi</v>
          </cell>
          <cell r="B40" t="str">
            <v>*</v>
          </cell>
          <cell r="I40">
            <v>0</v>
          </cell>
          <cell r="K40">
            <v>-25011068</v>
          </cell>
          <cell r="M40">
            <v>2112887</v>
          </cell>
          <cell r="O40">
            <v>0</v>
          </cell>
        </row>
        <row r="41">
          <cell r="A41" t="str">
            <v>MCB-Dividend Account-1996</v>
          </cell>
          <cell r="B41" t="str">
            <v>*</v>
          </cell>
          <cell r="I41">
            <v>427226</v>
          </cell>
          <cell r="K41">
            <v>0</v>
          </cell>
          <cell r="M41">
            <v>432296</v>
          </cell>
          <cell r="O41">
            <v>0</v>
          </cell>
        </row>
        <row r="42">
          <cell r="A42" t="str">
            <v>MCB P&amp;L A/C - 1996</v>
          </cell>
          <cell r="B42" t="str">
            <v>*</v>
          </cell>
          <cell r="I42">
            <v>0</v>
          </cell>
          <cell r="K42">
            <v>-332.65000000021973</v>
          </cell>
          <cell r="M42">
            <v>0</v>
          </cell>
          <cell r="O42">
            <v>-332.65000000021973</v>
          </cell>
        </row>
        <row r="43">
          <cell r="A43" t="str">
            <v xml:space="preserve">CitiBank  </v>
          </cell>
          <cell r="B43" t="str">
            <v>*</v>
          </cell>
          <cell r="I43">
            <v>0</v>
          </cell>
          <cell r="K43">
            <v>-2931177</v>
          </cell>
          <cell r="M43">
            <v>74823</v>
          </cell>
          <cell r="O43">
            <v>0</v>
          </cell>
        </row>
        <row r="44">
          <cell r="A44" t="str">
            <v>MCB-Main Br. Dividend - 3</v>
          </cell>
          <cell r="B44" t="str">
            <v>*</v>
          </cell>
          <cell r="I44">
            <v>16715</v>
          </cell>
          <cell r="K44">
            <v>0</v>
          </cell>
          <cell r="M44">
            <v>27015</v>
          </cell>
          <cell r="O44">
            <v>0</v>
          </cell>
        </row>
        <row r="45">
          <cell r="A45" t="str">
            <v>HBZ-Collection Account</v>
          </cell>
          <cell r="B45" t="str">
            <v>*</v>
          </cell>
          <cell r="I45">
            <v>130420074.73000002</v>
          </cell>
          <cell r="K45">
            <v>0</v>
          </cell>
          <cell r="M45">
            <v>82996152.730000019</v>
          </cell>
          <cell r="O45">
            <v>0</v>
          </cell>
        </row>
        <row r="46">
          <cell r="A46" t="str">
            <v>HBZ-Lahore#2</v>
          </cell>
          <cell r="B46" t="str">
            <v>*</v>
          </cell>
          <cell r="I46">
            <v>47339</v>
          </cell>
          <cell r="K46">
            <v>0</v>
          </cell>
          <cell r="M46">
            <v>47339</v>
          </cell>
          <cell r="O46">
            <v>0</v>
          </cell>
        </row>
        <row r="47">
          <cell r="A47" t="str">
            <v xml:space="preserve">Habib Bank Limited Dividend Account  </v>
          </cell>
          <cell r="B47" t="str">
            <v>*</v>
          </cell>
          <cell r="I47">
            <v>66235.02</v>
          </cell>
          <cell r="K47">
            <v>0</v>
          </cell>
          <cell r="M47">
            <v>78805.02</v>
          </cell>
          <cell r="O47">
            <v>0</v>
          </cell>
        </row>
        <row r="48">
          <cell r="A48" t="str">
            <v>HBZ-Foreign Curr. A/c (US$2 million deposit)</v>
          </cell>
          <cell r="B48" t="str">
            <v>*</v>
          </cell>
          <cell r="I48">
            <v>0</v>
          </cell>
          <cell r="K48">
            <v>0.25</v>
          </cell>
          <cell r="M48">
            <v>0</v>
          </cell>
          <cell r="O48">
            <v>0.25</v>
          </cell>
          <cell r="Q48">
            <v>0.04</v>
          </cell>
        </row>
        <row r="49">
          <cell r="A49" t="str">
            <v xml:space="preserve">National bank (Corporate Branch)-PIDC </v>
          </cell>
          <cell r="B49" t="str">
            <v>*</v>
          </cell>
          <cell r="I49">
            <v>29</v>
          </cell>
          <cell r="K49">
            <v>0</v>
          </cell>
          <cell r="M49">
            <v>29</v>
          </cell>
          <cell r="O49">
            <v>0</v>
          </cell>
        </row>
        <row r="50">
          <cell r="A50" t="str">
            <v xml:space="preserve">Habib Bank Ltd Korangi Branch.  </v>
          </cell>
          <cell r="B50" t="str">
            <v>*</v>
          </cell>
          <cell r="I50">
            <v>0</v>
          </cell>
          <cell r="K50">
            <v>0</v>
          </cell>
          <cell r="M50">
            <v>0</v>
          </cell>
          <cell r="O50">
            <v>0</v>
          </cell>
        </row>
        <row r="51">
          <cell r="A51" t="str">
            <v xml:space="preserve">HBL Korangi Branch Div II  </v>
          </cell>
          <cell r="B51" t="str">
            <v>*</v>
          </cell>
          <cell r="I51">
            <v>327229.43</v>
          </cell>
          <cell r="K51">
            <v>0</v>
          </cell>
          <cell r="M51">
            <v>358624.43</v>
          </cell>
          <cell r="O51">
            <v>0</v>
          </cell>
        </row>
        <row r="52">
          <cell r="A52" t="str">
            <v xml:space="preserve">HBL Call Deposit  </v>
          </cell>
          <cell r="B52" t="str">
            <v>*</v>
          </cell>
          <cell r="I52">
            <v>0</v>
          </cell>
          <cell r="K52">
            <v>0</v>
          </cell>
          <cell r="M52">
            <v>0</v>
          </cell>
          <cell r="O52">
            <v>0</v>
          </cell>
        </row>
        <row r="53">
          <cell r="A53" t="str">
            <v xml:space="preserve">HBZ Daihatsu Booking  </v>
          </cell>
          <cell r="B53" t="str">
            <v>*</v>
          </cell>
          <cell r="I53">
            <v>0</v>
          </cell>
          <cell r="K53">
            <v>-375835</v>
          </cell>
          <cell r="M53">
            <v>0</v>
          </cell>
          <cell r="O53">
            <v>-375835</v>
          </cell>
        </row>
        <row r="54">
          <cell r="A54" t="str">
            <v>Metropolitan-Multiplier Account</v>
          </cell>
          <cell r="B54" t="str">
            <v>*</v>
          </cell>
          <cell r="I54">
            <v>169976</v>
          </cell>
          <cell r="K54">
            <v>0</v>
          </cell>
          <cell r="M54">
            <v>70153</v>
          </cell>
          <cell r="O54">
            <v>0</v>
          </cell>
        </row>
        <row r="55">
          <cell r="A55" t="str">
            <v>Bank Alfalah</v>
          </cell>
          <cell r="I55">
            <v>0</v>
          </cell>
          <cell r="K55">
            <v>-8284000</v>
          </cell>
          <cell r="M55">
            <v>0</v>
          </cell>
          <cell r="O55">
            <v>-5872000</v>
          </cell>
        </row>
        <row r="56">
          <cell r="A56" t="str">
            <v>Total Cash at Bank as per bank book</v>
          </cell>
          <cell r="I56">
            <v>201869885.22</v>
          </cell>
          <cell r="K56">
            <v>-44585981.624999993</v>
          </cell>
          <cell r="M56">
            <v>90522832.110000014</v>
          </cell>
          <cell r="O56">
            <v>-9092428.5149999913</v>
          </cell>
        </row>
        <row r="58">
          <cell r="A58" t="str">
            <v>Total of Cash at Bank / (Bank Over Draft)</v>
          </cell>
          <cell r="I58">
            <v>225745007.76899999</v>
          </cell>
          <cell r="K58">
            <v>-323252580.3950001</v>
          </cell>
          <cell r="M58">
            <v>91621483.92900008</v>
          </cell>
          <cell r="O58">
            <v>-379712026.55500013</v>
          </cell>
        </row>
        <row r="59">
          <cell r="A59" t="str">
            <v>Petty Cash /Cash Imperest</v>
          </cell>
        </row>
        <row r="60">
          <cell r="A60" t="str">
            <v>Head office main cash float</v>
          </cell>
          <cell r="I60">
            <v>5279668</v>
          </cell>
          <cell r="M60">
            <v>1880842</v>
          </cell>
        </row>
        <row r="61">
          <cell r="A61" t="str">
            <v>Ware house</v>
          </cell>
          <cell r="I61">
            <v>1000</v>
          </cell>
          <cell r="M61">
            <v>1000</v>
          </cell>
        </row>
        <row r="62">
          <cell r="A62" t="str">
            <v>Ware house - PDI/FFS</v>
          </cell>
          <cell r="I62">
            <v>3000</v>
          </cell>
          <cell r="M62">
            <v>3000</v>
          </cell>
        </row>
        <row r="63">
          <cell r="A63" t="str">
            <v>Parts</v>
          </cell>
          <cell r="I63">
            <v>10000</v>
          </cell>
          <cell r="M63">
            <v>10000</v>
          </cell>
        </row>
        <row r="64">
          <cell r="A64" t="str">
            <v>Islamabad Office</v>
          </cell>
          <cell r="I64">
            <v>0</v>
          </cell>
          <cell r="M64">
            <v>0</v>
          </cell>
        </row>
        <row r="65">
          <cell r="A65" t="str">
            <v>Plant administration</v>
          </cell>
          <cell r="I65">
            <v>5000</v>
          </cell>
          <cell r="M65">
            <v>5000</v>
          </cell>
        </row>
        <row r="66">
          <cell r="A66" t="str">
            <v>City Office</v>
          </cell>
          <cell r="I66">
            <v>5500</v>
          </cell>
          <cell r="M66">
            <v>5500</v>
          </cell>
        </row>
        <row r="67">
          <cell r="A67" t="str">
            <v>Islamabad Office- Service Deptt</v>
          </cell>
          <cell r="I67">
            <v>49270</v>
          </cell>
          <cell r="M67">
            <v>4270</v>
          </cell>
        </row>
        <row r="68">
          <cell r="A68" t="str">
            <v>Defence Sales Budget</v>
          </cell>
          <cell r="I68">
            <v>20343</v>
          </cell>
          <cell r="M68">
            <v>-11708</v>
          </cell>
        </row>
        <row r="69">
          <cell r="A69" t="str">
            <v>Lahore Office</v>
          </cell>
          <cell r="I69">
            <v>6226</v>
          </cell>
          <cell r="M69">
            <v>6226</v>
          </cell>
        </row>
        <row r="70">
          <cell r="A70" t="str">
            <v>Total Cash in Hand</v>
          </cell>
          <cell r="I70">
            <v>5380007</v>
          </cell>
          <cell r="M70">
            <v>1904130</v>
          </cell>
        </row>
        <row r="71">
          <cell r="A71" t="str">
            <v>Term Deposit</v>
          </cell>
        </row>
        <row r="72">
          <cell r="A72" t="str">
            <v>Credit Agricole Indosuez</v>
          </cell>
          <cell r="I72">
            <v>0</v>
          </cell>
          <cell r="M72">
            <v>0</v>
          </cell>
        </row>
        <row r="73">
          <cell r="A73" t="str">
            <v>Societe Generale</v>
          </cell>
          <cell r="I73">
            <v>0</v>
          </cell>
          <cell r="M73">
            <v>0</v>
          </cell>
        </row>
        <row r="74">
          <cell r="I74">
            <v>0</v>
          </cell>
          <cell r="M74">
            <v>0</v>
          </cell>
        </row>
        <row r="76">
          <cell r="A76" t="str">
            <v>TOTAL CASH / (OVER DRAFT)</v>
          </cell>
          <cell r="I76">
            <v>231125014.76899999</v>
          </cell>
          <cell r="K76">
            <v>-323252580.3950001</v>
          </cell>
          <cell r="M76">
            <v>93525613.92900008</v>
          </cell>
          <cell r="O76">
            <v>-379712026.55500013</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2">
          <cell r="A2" t="str">
            <v>INDUS MOTOR COMPANY LIMITED</v>
          </cell>
        </row>
      </sheetData>
      <sheetData sheetId="61" refreshError="1"/>
      <sheetData sheetId="62"/>
      <sheetData sheetId="63" refreshError="1"/>
      <sheetData sheetId="64" refreshError="1"/>
      <sheetData sheetId="65">
        <row r="2">
          <cell r="A2" t="str">
            <v>INDUS MOTOR COMPANY LIMITED</v>
          </cell>
        </row>
      </sheetData>
      <sheetData sheetId="66">
        <row r="2">
          <cell r="A2" t="str">
            <v>INDUS MOTOR COMPANY LIMITED</v>
          </cell>
        </row>
      </sheetData>
      <sheetData sheetId="67">
        <row r="2">
          <cell r="A2" t="str">
            <v>INDUS MOTOR COMPANY LIMITED</v>
          </cell>
        </row>
      </sheetData>
      <sheetData sheetId="68">
        <row r="2">
          <cell r="A2" t="str">
            <v>INDUS MOTOR COMPANY LIMITED</v>
          </cell>
        </row>
      </sheetData>
      <sheetData sheetId="69">
        <row r="2">
          <cell r="A2" t="str">
            <v>INDUS MOTOR COMPANY LIMITED</v>
          </cell>
        </row>
      </sheetData>
      <sheetData sheetId="70">
        <row r="2">
          <cell r="A2" t="str">
            <v>INDUS MOTOR COMPANY LIMITED</v>
          </cell>
        </row>
      </sheetData>
      <sheetData sheetId="71">
        <row r="2">
          <cell r="A2" t="str">
            <v>INDUS MOTOR COMPANY LIMITED</v>
          </cell>
        </row>
      </sheetData>
      <sheetData sheetId="72">
        <row r="2">
          <cell r="A2" t="str">
            <v>INDUS MOTOR COMPANY LIMITED</v>
          </cell>
        </row>
      </sheetData>
      <sheetData sheetId="73">
        <row r="2">
          <cell r="A2" t="str">
            <v>INDUS MOTOR COMPANY LIMITED</v>
          </cell>
        </row>
      </sheetData>
      <sheetData sheetId="74">
        <row r="2">
          <cell r="A2" t="str">
            <v>INDUS MOTOR COMPANY LIMITED</v>
          </cell>
        </row>
      </sheetData>
      <sheetData sheetId="75">
        <row r="2">
          <cell r="A2" t="str">
            <v>INDUS MOTOR COMPANY LIMITED</v>
          </cell>
        </row>
      </sheetData>
      <sheetData sheetId="76">
        <row r="2">
          <cell r="A2" t="str">
            <v>INDUS MOTOR COMPANY LIMITED</v>
          </cell>
        </row>
      </sheetData>
      <sheetData sheetId="77">
        <row r="2">
          <cell r="A2" t="str">
            <v>INDUS MOTOR COMPANY LIMITED</v>
          </cell>
        </row>
      </sheetData>
      <sheetData sheetId="78">
        <row r="2">
          <cell r="A2" t="str">
            <v>INDUS MOTOR COMPANY LIMITED</v>
          </cell>
        </row>
      </sheetData>
      <sheetData sheetId="79">
        <row r="2">
          <cell r="A2" t="str">
            <v>INDUS MOTOR COMPANY LIMITED</v>
          </cell>
        </row>
      </sheetData>
      <sheetData sheetId="80">
        <row r="2">
          <cell r="A2" t="str">
            <v>INDUS MOTOR COMPANY LIMITED</v>
          </cell>
        </row>
      </sheetData>
      <sheetData sheetId="81">
        <row r="2">
          <cell r="A2" t="str">
            <v>INDUS MOTOR COMPANY LIMITED</v>
          </cell>
        </row>
      </sheetData>
      <sheetData sheetId="82">
        <row r="2">
          <cell r="A2" t="str">
            <v>INDUS MOTOR COMPANY LIMITED</v>
          </cell>
        </row>
      </sheetData>
      <sheetData sheetId="83">
        <row r="2">
          <cell r="A2" t="str">
            <v>INDUS MOTOR COMPANY LIMITED</v>
          </cell>
        </row>
      </sheetData>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refreshError="1"/>
      <sheetData sheetId="43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
      <sheetName val="BOM"/>
      <sheetName val="SummaryMainParts"/>
      <sheetName val="SummarySubParts"/>
      <sheetName val="Costing"/>
      <sheetName val="PackingCost"/>
      <sheetName val="Reg07-08(Nov)"/>
      <sheetName val="DIE"/>
      <sheetName val="MACHINE"/>
      <sheetName val="Mach Sum"/>
      <sheetName val="PRODUC JIGS"/>
      <sheetName val="Consumable"/>
      <sheetName val="Issues"/>
      <sheetName val="Aux F "/>
      <sheetName val="Q.C (YMC)"/>
      <sheetName val="Q.C (IMC)"/>
      <sheetName val="Q.C (H.A.C.P.L)"/>
      <sheetName val="venodorized Dies"/>
      <sheetName val="DIES 300 T Hyd (DYL )"/>
      <sheetName val="DIES 300 T Hyd ( OEM )"/>
      <sheetName val="DIES 300 T Mech (DYL)"/>
      <sheetName val="DIE 300 T Mech (OEM)"/>
      <sheetName val="DIES 150 TON Presses (DYL)"/>
      <sheetName val="DIES 150 T Presses (IMC)"/>
      <sheetName val="DIES 150 T Presses ( HACPL )"/>
      <sheetName val="DIES 110 TON Presses (DYL)"/>
      <sheetName val="DIES 110 TON Presses (IMC)"/>
      <sheetName val="DIES 110 TON Presses (HACPL)"/>
      <sheetName val="DIES 50 TON Presses (DYL)"/>
      <sheetName val="DIES 50 TON Presses (IMC)"/>
      <sheetName val="DIES 50 TON PRESSES (HACPL)"/>
      <sheetName val="TOOLS AND GUAGES"/>
      <sheetName val="New A-Rept"/>
    </sheetNames>
    <sheetDataSet>
      <sheetData sheetId="0" refreshError="1">
        <row r="12">
          <cell r="C12" t="str">
            <v>US$</v>
          </cell>
        </row>
        <row r="13">
          <cell r="C13" t="str">
            <v>€</v>
          </cell>
        </row>
        <row r="14">
          <cell r="C14" t="str">
            <v>¥</v>
          </cell>
        </row>
        <row r="15">
          <cell r="C15" t="str">
            <v>PKR</v>
          </cell>
        </row>
        <row r="16">
          <cell r="C16" t="str">
            <v>*** END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
      <sheetName val="P&amp;L"/>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JPN"/>
      <sheetName val="P&amp;L-Jpn"/>
    </sheetNames>
    <sheetDataSet>
      <sheetData sheetId="0">
        <row r="4">
          <cell r="A4" t="str">
            <v>INDUS MOTOR COMPANY LIMITED</v>
          </cell>
        </row>
        <row r="5">
          <cell r="A5" t="str">
            <v>Balance Sheet</v>
          </cell>
        </row>
        <row r="6">
          <cell r="A6" t="str">
            <v>AS AT MARCH 31, 2004</v>
          </cell>
        </row>
        <row r="9">
          <cell r="F9" t="str">
            <v>Previous</v>
          </cell>
          <cell r="H9" t="str">
            <v xml:space="preserve">This </v>
          </cell>
          <cell r="J9" t="str">
            <v>%</v>
          </cell>
          <cell r="Q9" t="str">
            <v>Previous</v>
          </cell>
          <cell r="S9" t="str">
            <v xml:space="preserve">This </v>
          </cell>
          <cell r="U9" t="str">
            <v>%</v>
          </cell>
        </row>
        <row r="10">
          <cell r="F10" t="str">
            <v>Month</v>
          </cell>
          <cell r="H10" t="str">
            <v>Month</v>
          </cell>
          <cell r="Q10" t="str">
            <v>Month</v>
          </cell>
          <cell r="S10" t="str">
            <v>Month</v>
          </cell>
        </row>
        <row r="12">
          <cell r="A12" t="str">
            <v>ASSETS</v>
          </cell>
          <cell r="L12" t="str">
            <v>LIABILITIES</v>
          </cell>
        </row>
        <row r="13">
          <cell r="B13" t="str">
            <v>CURRENT ASSETS</v>
          </cell>
          <cell r="F13">
            <v>12323708</v>
          </cell>
          <cell r="H13">
            <v>12947556</v>
          </cell>
          <cell r="J13">
            <v>1.050621777146943</v>
          </cell>
          <cell r="M13" t="str">
            <v>CURRENT LIABILITIES</v>
          </cell>
          <cell r="Q13">
            <v>9899263</v>
          </cell>
          <cell r="S13">
            <v>10282883</v>
          </cell>
          <cell r="U13">
            <v>1.0387523798488838</v>
          </cell>
        </row>
        <row r="15">
          <cell r="C15" t="str">
            <v>Cash in hand &amp; bank</v>
          </cell>
          <cell r="F15">
            <v>9083875</v>
          </cell>
          <cell r="H15">
            <v>9154883</v>
          </cell>
          <cell r="N15" t="str">
            <v>Bank over draft/Short term loan</v>
          </cell>
          <cell r="Q15">
            <v>0</v>
          </cell>
          <cell r="S15">
            <v>0</v>
          </cell>
        </row>
        <row r="16">
          <cell r="C16" t="str">
            <v>Inventory</v>
          </cell>
          <cell r="F16">
            <v>2508987</v>
          </cell>
          <cell r="H16">
            <v>2999823</v>
          </cell>
          <cell r="N16" t="str">
            <v>Advance received</v>
          </cell>
          <cell r="Q16">
            <v>7554320</v>
          </cell>
          <cell r="S16">
            <v>7517468</v>
          </cell>
        </row>
        <row r="17">
          <cell r="C17" t="str">
            <v>Accounts Receivable</v>
          </cell>
          <cell r="F17">
            <v>236280</v>
          </cell>
          <cell r="H17">
            <v>332911</v>
          </cell>
          <cell r="N17" t="str">
            <v>Accounts payable (Others)</v>
          </cell>
          <cell r="Q17">
            <v>2344943</v>
          </cell>
          <cell r="S17">
            <v>2765415</v>
          </cell>
        </row>
        <row r="18">
          <cell r="C18" t="str">
            <v>Investment in AT&amp;T</v>
          </cell>
          <cell r="F18">
            <v>0</v>
          </cell>
          <cell r="H18">
            <v>0</v>
          </cell>
        </row>
        <row r="19">
          <cell r="C19" t="str">
            <v>Miscellaneous Receivable</v>
          </cell>
          <cell r="F19">
            <v>494566</v>
          </cell>
          <cell r="H19">
            <v>459939</v>
          </cell>
        </row>
        <row r="20">
          <cell r="N20" t="str">
            <v>Deffered Taxation</v>
          </cell>
          <cell r="Q20">
            <v>56537</v>
          </cell>
          <cell r="S20">
            <v>40487</v>
          </cell>
          <cell r="U20">
            <v>0.71611511045863774</v>
          </cell>
        </row>
        <row r="21">
          <cell r="B21" t="str">
            <v>FIXED ASSETS</v>
          </cell>
          <cell r="F21">
            <v>886073</v>
          </cell>
          <cell r="H21">
            <v>864383</v>
          </cell>
          <cell r="J21">
            <v>0.97552120423486555</v>
          </cell>
          <cell r="N21" t="str">
            <v>Liab. against Assets  subject to Finance lease</v>
          </cell>
          <cell r="Q21">
            <v>0</v>
          </cell>
          <cell r="S21">
            <v>32992</v>
          </cell>
        </row>
        <row r="23">
          <cell r="C23" t="str">
            <v>Plant Machinery, Building &amp; Others</v>
          </cell>
          <cell r="F23">
            <v>817279</v>
          </cell>
          <cell r="H23">
            <v>819444</v>
          </cell>
          <cell r="M23" t="str">
            <v>CAPITAL</v>
          </cell>
          <cell r="Q23">
            <v>3253980.8553591687</v>
          </cell>
          <cell r="S23">
            <v>3455576.8553591687</v>
          </cell>
          <cell r="U23">
            <v>1.0619536527598126</v>
          </cell>
        </row>
        <row r="24">
          <cell r="C24" t="str">
            <v>Capital work in process</v>
          </cell>
          <cell r="F24">
            <v>68794</v>
          </cell>
          <cell r="H24">
            <v>44939</v>
          </cell>
        </row>
        <row r="25">
          <cell r="N25" t="str">
            <v>Capital stock</v>
          </cell>
          <cell r="Q25">
            <v>786000</v>
          </cell>
          <cell r="S25">
            <v>786000</v>
          </cell>
        </row>
        <row r="26">
          <cell r="N26" t="str">
            <v>Share premium account</v>
          </cell>
          <cell r="Q26">
            <v>196500</v>
          </cell>
          <cell r="S26">
            <v>196500</v>
          </cell>
        </row>
        <row r="27">
          <cell r="N27" t="str">
            <v>General reserve</v>
          </cell>
          <cell r="Q27">
            <v>1564061</v>
          </cell>
          <cell r="S27">
            <v>1564061</v>
          </cell>
        </row>
        <row r="28">
          <cell r="N28" t="str">
            <v>Net profit last year</v>
          </cell>
        </row>
        <row r="29">
          <cell r="N29" t="str">
            <v>Net Profit  for this period</v>
          </cell>
          <cell r="Q29">
            <v>707419.85535916849</v>
          </cell>
          <cell r="S29">
            <v>825825.85535916849</v>
          </cell>
        </row>
        <row r="30">
          <cell r="N30" t="str">
            <v>Unrealisedgain / (loss)on hedging instruments</v>
          </cell>
          <cell r="Q30">
            <v>0</v>
          </cell>
          <cell r="S30">
            <v>83190</v>
          </cell>
        </row>
        <row r="32">
          <cell r="E32">
            <v>0.14464083127677441</v>
          </cell>
          <cell r="F32">
            <v>13209781</v>
          </cell>
          <cell r="H32">
            <v>13811939</v>
          </cell>
          <cell r="J32">
            <v>1.0455842530621817</v>
          </cell>
          <cell r="Q32">
            <v>13209780.855359169</v>
          </cell>
          <cell r="S32">
            <v>13811938.855359169</v>
          </cell>
          <cell r="U32">
            <v>1.0455842535613076</v>
          </cell>
        </row>
        <row r="34">
          <cell r="C34" t="str">
            <v>Inventory</v>
          </cell>
          <cell r="F34">
            <v>2508987</v>
          </cell>
          <cell r="H34">
            <v>2999823</v>
          </cell>
          <cell r="L34" t="str">
            <v>Bank O/D</v>
          </cell>
          <cell r="Q34" t="str">
            <v>Limit</v>
          </cell>
          <cell r="S34" t="str">
            <v>Utilization</v>
          </cell>
          <cell r="U34" t="str">
            <v>Balance</v>
          </cell>
        </row>
        <row r="35">
          <cell r="L35" t="str">
            <v>Bank of Tokyo</v>
          </cell>
          <cell r="Q35">
            <v>30000</v>
          </cell>
          <cell r="U35">
            <v>30000</v>
          </cell>
        </row>
      </sheetData>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
      <sheetName val="Balance-Sheet"/>
      <sheetName val="P&amp;L-P&amp;LApp."/>
      <sheetName val="Revenue-Fire-Marine-Motor"/>
      <sheetName val="Cash Flow"/>
      <sheetName val="Equity"/>
      <sheetName val="Notes 1to7"/>
      <sheetName val="Note 8-10"/>
      <sheetName val="Note 11&amp;11.1"/>
      <sheetName val="Notes 12-15"/>
      <sheetName val="Note 16"/>
      <sheetName val="Note 17-19"/>
      <sheetName val="Classified Summary of Assets"/>
      <sheetName val="Apps"/>
      <sheetName val="Infra"/>
      <sheetName val="6-11"/>
      <sheetName val="NORMAL"/>
      <sheetName val="Revenue_Fire_Marine_Motor"/>
      <sheetName val="P&amp;L-P&amp;LApp_"/>
      <sheetName val="Cash_Flow"/>
      <sheetName val="Notes_1to7"/>
      <sheetName val="Note_8-10"/>
      <sheetName val="Note_11&amp;11_1"/>
      <sheetName val="Notes_12-15"/>
      <sheetName val="Note_16"/>
      <sheetName val="Note_17-19"/>
      <sheetName val="Classified_Summary_of_Assets"/>
      <sheetName val="Accts"/>
      <sheetName val="P&amp;L-P&amp;LApp_1"/>
      <sheetName val="Cash_Flow1"/>
      <sheetName val="Notes_1to71"/>
      <sheetName val="Note_8-101"/>
      <sheetName val="Note_11&amp;11_11"/>
      <sheetName val="Notes_12-151"/>
      <sheetName val="Note_161"/>
      <sheetName val="Note_17-191"/>
      <sheetName val="Classified_Summary_of_Assets1"/>
      <sheetName val="ATTACH1B"/>
      <sheetName val="ATTACH1C"/>
      <sheetName val="others"/>
      <sheetName val="td"/>
      <sheetName val="cd "/>
      <sheetName val="adp_or"/>
      <sheetName val="c_b"/>
      <sheetName val="rc"/>
      <sheetName val="f_f"/>
      <sheetName val="tax"/>
      <sheetName val="Investments"/>
      <sheetName val="Overview"/>
      <sheetName val="Drop Down"/>
      <sheetName val="note"/>
      <sheetName val="IGI-Insurance(InvestmentNot)"/>
      <sheetName val="18"/>
      <sheetName val="acct"/>
      <sheetName val="Lead"/>
      <sheetName val="Links"/>
      <sheetName val="QTY"/>
      <sheetName val="ANA1"/>
      <sheetName val="CALL-L"/>
      <sheetName val="REV-SH "/>
      <sheetName val="Sheet4"/>
      <sheetName val="Op lease adj"/>
      <sheetName val="B.S AND P &amp; L"/>
      <sheetName val="A"/>
      <sheetName val="Nov.'02"/>
      <sheetName val="P&amp;L-P&amp;LApp_2"/>
      <sheetName val="Cash_Flow2"/>
      <sheetName val="Notes_1to72"/>
      <sheetName val="Note_8-102"/>
      <sheetName val="Note_11&amp;11_12"/>
      <sheetName val="Notes_12-152"/>
      <sheetName val="Note_162"/>
      <sheetName val="Note_17-192"/>
      <sheetName val="Classified_Summary_of_Assets2"/>
      <sheetName val="cd_"/>
      <sheetName val="Drop_Down"/>
      <sheetName val="REV-SH_"/>
      <sheetName val="Op_lease_adj"/>
      <sheetName val="B_S_AND_P_&amp;_L"/>
      <sheetName val="Nov_'02"/>
      <sheetName val="Assumptions"/>
      <sheetName val="Sum_Order_Wise_FY-08~09"/>
      <sheetName val="Order wise"/>
      <sheetName val="Cut Wise"/>
      <sheetName val="PIB-IPS"/>
      <sheetName val="budget"/>
      <sheetName val="08"/>
      <sheetName val="AT&amp;T"/>
      <sheetName val="AT&amp;T Canada"/>
      <sheetName val="Bell Nexxia"/>
      <sheetName val="Global Crossing revised"/>
      <sheetName val="Sprint"/>
      <sheetName val="Credit Risk _CR2_"/>
      <sheetName val="SON"/>
      <sheetName val="Credit_Risk__CR2_"/>
      <sheetName val="sec.6_STD"/>
      <sheetName val="sec.6_LOCAL"/>
      <sheetName val="Aircraft  Fuel"/>
      <sheetName val="Design"/>
      <sheetName val="TOE 2"/>
      <sheetName val="Balance Sheet"/>
      <sheetName val="FEb"/>
      <sheetName val="Inputs"/>
      <sheetName val="BS"/>
      <sheetName val="PL"/>
      <sheetName val="BSDOMOVS"/>
      <sheetName val="RiskSim Summary 1"/>
      <sheetName val="BS-JPN"/>
      <sheetName val="branch code"/>
      <sheetName val="DEC-05"/>
      <sheetName val="FF"/>
      <sheetName val="5 TO 36"/>
      <sheetName val="Nov-17 Co's (5)"/>
      <sheetName val="PL Wkg"/>
      <sheetName val="P&amp;L"/>
      <sheetName val="P&amp;L-P&amp;LApp_3"/>
      <sheetName val="Cash_Flow3"/>
      <sheetName val="Notes_1to73"/>
      <sheetName val="Note_8-103"/>
      <sheetName val="Note_11&amp;11_13"/>
      <sheetName val="Notes_12-153"/>
      <sheetName val="Note_163"/>
      <sheetName val="Note_17-193"/>
      <sheetName val="Classified_Summary_of_Assets3"/>
      <sheetName val="Order_wise"/>
      <sheetName val="Cut_Wise"/>
      <sheetName val="cd_1"/>
      <sheetName val="AT&amp;T_Canada"/>
      <sheetName val="Bell_Nexxia"/>
      <sheetName val="Global_Crossing_revised"/>
      <sheetName val="Credit_Risk__CR2_1"/>
      <sheetName val="sec_6_STD"/>
      <sheetName val="sec_6_LOCAL"/>
      <sheetName val="Aircraft__Fuel"/>
      <sheetName val="TOE_2"/>
      <sheetName val="Balance_Sheet"/>
      <sheetName val="RiskSim_Summary_1"/>
      <sheetName val="branch_code"/>
      <sheetName val="5_TO_36"/>
      <sheetName val="Nov-17_Co's_(5)"/>
      <sheetName val="PL_Wkg"/>
      <sheetName val="Cement"/>
      <sheetName val="INTERORDER"/>
      <sheetName val="4"/>
      <sheetName val="LookupLists"/>
      <sheetName val="Notes"/>
      <sheetName val="Draft"/>
      <sheetName val="CREDIT NOTES"/>
      <sheetName val="furniture"/>
      <sheetName val="BAHRAIN"/>
      <sheetName val="DOHA QATAR "/>
      <sheetName val="PAKISTAN"/>
      <sheetName val="UAE"/>
      <sheetName val="Hyperion"/>
      <sheetName val="Data Sheet"/>
      <sheetName val="GEMiner"/>
      <sheetName val="Input"/>
      <sheetName val="Cover"/>
      <sheetName val="BTp2.1"/>
      <sheetName val="BTp3"/>
      <sheetName val="other stuff"/>
      <sheetName val="stresstest"/>
      <sheetName val="price"/>
      <sheetName val="TFC-AFS 2007"/>
      <sheetName val="Sukkuk"/>
      <sheetName val="HTM-Unlstd 2006"/>
      <sheetName val="program ve ödeme tablosu "/>
      <sheetName val="DEC-2007"/>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mp;W"/>
      <sheetName val="OPDD"/>
      <sheetName val="Sheet4 (2)"/>
      <sheetName val="Sheet1"/>
      <sheetName val="EDB-Points"/>
      <sheetName val="Tech-Info"/>
      <sheetName val="Ordering-Sts"/>
      <sheetName val="final"/>
      <sheetName val="critical"/>
      <sheetName val="Sheet4"/>
      <sheetName val="SUMMARY"/>
      <sheetName val="基PLBS"/>
      <sheetName val="条件"/>
      <sheetName val="プリモ_S0"/>
      <sheetName val="プリモ_S1"/>
      <sheetName val="プリモ_S2"/>
      <sheetName val="プリモ_S3"/>
      <sheetName val="OLD LIST"/>
      <sheetName val="内部型号bj1046r(右置方向盘米黄色内饰)的采购台套"/>
      <sheetName val="A"/>
      <sheetName val="PENDING"/>
      <sheetName val="Adv to vendor"/>
      <sheetName val="MAIN-QUOTdwgs (2)"/>
      <sheetName val="YLA"/>
      <sheetName val="Consol"/>
      <sheetName val="ProfitProv"/>
      <sheetName val="Revenue-Fire-Marine-Motor"/>
      <sheetName val="Sheet2"/>
      <sheetName val="Sheet4_(2)"/>
      <sheetName val="OLD_LIST"/>
      <sheetName val="Adv_to_vendor"/>
      <sheetName val="MAIN-QUOTdwgs_(2)"/>
      <sheetName val="Sheet4_(2)2"/>
      <sheetName val="OLD_LIST2"/>
      <sheetName val="Adv_to_vendor2"/>
      <sheetName val="MAIN-QUOTdwgs_(2)2"/>
      <sheetName val="Sheet4_(2)1"/>
      <sheetName val="OLD_LIST1"/>
      <sheetName val="Adv_to_vendor1"/>
      <sheetName val="MAIN-QUOTdwgs_(2)1"/>
      <sheetName val="Sheet4_(2)3"/>
      <sheetName val="OLD_LIST3"/>
      <sheetName val="Adv_to_vendor3"/>
      <sheetName val="MAIN-QUOTdwgs_(2)3"/>
      <sheetName val="Sheet4_(2)4"/>
      <sheetName val="OLD_LIST4"/>
      <sheetName val="Adv_to_vendor4"/>
      <sheetName val="MAIN-QUOTdwgs_(2)4"/>
      <sheetName val="New A-Rept"/>
      <sheetName val="Fin Stats"/>
    </sheetNames>
    <sheetDataSet>
      <sheetData sheetId="0"/>
      <sheetData sheetId="1"/>
      <sheetData sheetId="2"/>
      <sheetData sheetId="3"/>
      <sheetData sheetId="4"/>
      <sheetData sheetId="5"/>
      <sheetData sheetId="6"/>
      <sheetData sheetId="7"/>
      <sheetData sheetId="8" refreshError="1">
        <row r="11">
          <cell r="B11">
            <v>1</v>
          </cell>
          <cell r="C11" t="str">
            <v>Radiator</v>
          </cell>
          <cell r="D11" t="str">
            <v>M/s Loads</v>
          </cell>
          <cell r="E11" t="str">
            <v>u</v>
          </cell>
          <cell r="F11" t="str">
            <v>Localization of Al type Radiator is not feasible.</v>
          </cell>
        </row>
        <row r="13">
          <cell r="E13" t="str">
            <v>u</v>
          </cell>
          <cell r="F13" t="str">
            <v>M/s Toyo are working to design Copper Type core with plastic</v>
          </cell>
        </row>
        <row r="14">
          <cell r="F14" t="str">
            <v>Tanks. This proposal to be discussed between Toyo and  TMC.</v>
          </cell>
        </row>
        <row r="19">
          <cell r="E19" t="str">
            <v>u</v>
          </cell>
          <cell r="F19" t="str">
            <v>IMC has agreed to go for Copper Type core with Plastic Tank.</v>
          </cell>
        </row>
        <row r="20">
          <cell r="B20">
            <v>2</v>
          </cell>
          <cell r="C20" t="str">
            <v>Shock Absorber</v>
          </cell>
          <cell r="D20" t="str">
            <v>M/s Agriauto</v>
          </cell>
          <cell r="E20" t="str">
            <v>u</v>
          </cell>
          <cell r="F20" t="str">
            <v>Kayaba design is again a too high cost panlty item.</v>
          </cell>
        </row>
        <row r="22">
          <cell r="E22" t="str">
            <v>u</v>
          </cell>
          <cell r="F22" t="str">
            <v>AIL has submitted a proposal which indicate that Gabriel</v>
          </cell>
        </row>
        <row r="23">
          <cell r="F23" t="str">
            <v>design can meet TMC specs and will be cost effective. TMC &amp;</v>
          </cell>
        </row>
        <row r="24">
          <cell r="F24" t="str">
            <v>IMC go-ahead is required.</v>
          </cell>
        </row>
        <row r="26">
          <cell r="B26">
            <v>3</v>
          </cell>
          <cell r="C26" t="str">
            <v>Wire Harness</v>
          </cell>
          <cell r="D26" t="str">
            <v>M/s Thal</v>
          </cell>
          <cell r="E26" t="str">
            <v>u</v>
          </cell>
          <cell r="F26" t="str">
            <v>Exclusive design for IMC. No sample is available. Simplification</v>
          </cell>
        </row>
        <row r="27">
          <cell r="F27" t="str">
            <v>proposal sent to Furukawa by Thal and response is awaited.</v>
          </cell>
        </row>
        <row r="32">
          <cell r="E32" t="str">
            <v>u</v>
          </cell>
          <cell r="F32" t="str">
            <v>Prices of imported components are awaited from TTC.</v>
          </cell>
        </row>
        <row r="33">
          <cell r="B33">
            <v>4</v>
          </cell>
          <cell r="C33" t="str">
            <v>Wheel Disc</v>
          </cell>
          <cell r="D33" t="str">
            <v>M/s BWL</v>
          </cell>
          <cell r="E33" t="str">
            <v>u</v>
          </cell>
          <cell r="F33" t="str">
            <v>TMCA has declined to sell used tooling.</v>
          </cell>
        </row>
        <row r="35">
          <cell r="E35" t="str">
            <v>u</v>
          </cell>
          <cell r="F35" t="str">
            <v>BWL is trying to obtain quotation from other sources.</v>
          </cell>
        </row>
        <row r="37">
          <cell r="E37" t="str">
            <v>u</v>
          </cell>
          <cell r="F37" t="str">
            <v>Localization not possible from starting.</v>
          </cell>
        </row>
        <row r="38">
          <cell r="B38">
            <v>5</v>
          </cell>
          <cell r="C38" t="str">
            <v>Mirror</v>
          </cell>
          <cell r="D38" t="str">
            <v>M/s AVT</v>
          </cell>
          <cell r="E38" t="str">
            <v>u</v>
          </cell>
          <cell r="F38" t="str">
            <v>CKD Kit prices received from TTC for both inner and outer</v>
          </cell>
        </row>
        <row r="39">
          <cell r="F39" t="str">
            <v>Mirror. AVT quotation are awaited.</v>
          </cell>
        </row>
        <row r="40">
          <cell r="B40">
            <v>6</v>
          </cell>
          <cell r="C40" t="str">
            <v>Tyres</v>
          </cell>
          <cell r="D40" t="str">
            <v>M/s GTR</v>
          </cell>
          <cell r="E40" t="str">
            <v>u</v>
          </cell>
          <cell r="F40" t="str">
            <v>Mould for 175 SR14 developed and arrived at GTR. Samples</v>
          </cell>
        </row>
        <row r="41">
          <cell r="F41" t="str">
            <v>will be received in beginning of November for TMC evaluation.</v>
          </cell>
        </row>
      </sheetData>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Of-Mat-Sept."/>
      <sheetName val="Proc-Sept.-97"/>
      <sheetName val="Reqd.-Bgt-97-8"/>
      <sheetName val="Rev.-Bgt-97-8 (C)"/>
      <sheetName val="PACKSTRD"/>
      <sheetName val="Bill Of Mat June"/>
      <sheetName val="Proc-June-97"/>
      <sheetName val="Exchange Rate"/>
      <sheetName val="Sheet1"/>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iance"/>
      <sheetName val="STkTrdNW"/>
      <sheetName val="Stock in Trade"/>
      <sheetName val="Other Income"/>
      <sheetName val="Income Tax"/>
      <sheetName val="Sheet1"/>
      <sheetName val="Profit Loss"/>
      <sheetName val="Balance Sheet"/>
      <sheetName val="Assets Liab"/>
      <sheetName val="Prov Liab"/>
      <sheetName val="DTLBSNW"/>
      <sheetName val="BSNW"/>
      <sheetName val="Dealers Sumry"/>
      <sheetName val="Dealer Agencies"/>
      <sheetName val="PNL Taksh"/>
      <sheetName val="HOH Balance She"/>
      <sheetName val="HOH     P  L"/>
      <sheetName val="FixedAssets"/>
      <sheetName val="Budget 2000-01"/>
      <sheetName val="Final Accounts"/>
      <sheetName val="Half yearly "/>
      <sheetName val="Ratio Analysis"/>
      <sheetName val="Statiscal Data"/>
      <sheetName val="Cash Flow  HOH"/>
      <sheetName val="CKD Tax Comput"/>
      <sheetName val="Deferred Tax"/>
      <sheetName val="Adv to vendor"/>
      <sheetName val="ProfitProv"/>
      <sheetName val="DTLP&amp;LNW"/>
      <sheetName val="P&amp;LNW"/>
      <sheetName val="ProdlineNW"/>
      <sheetName val="Summary Gp Anal"/>
      <sheetName val="Stock Quantity"/>
      <sheetName val="GP Analysis"/>
      <sheetName val="CFNW"/>
      <sheetName val="FundsNW"/>
      <sheetName val="td"/>
      <sheetName val="Stock_in_Trade"/>
      <sheetName val="Other_Income"/>
      <sheetName val="Income_Tax"/>
      <sheetName val="Profit_Loss"/>
      <sheetName val="Balance_Sheet"/>
      <sheetName val="Assets_Liab"/>
      <sheetName val="Prov_Liab"/>
      <sheetName val="Dealers_Sumry"/>
      <sheetName val="Dealer_Agencies"/>
      <sheetName val="PNL_Taksh"/>
      <sheetName val="HOH_Balance_She"/>
      <sheetName val="HOH_____P__L"/>
      <sheetName val="Budget_2000-01"/>
      <sheetName val="Final_Accounts"/>
      <sheetName val="Half_yearly_"/>
      <sheetName val="Ratio_Analysis"/>
      <sheetName val="Statiscal_Data"/>
      <sheetName val="Cash_Flow__HOH"/>
      <sheetName val="CKD_Tax_Comput"/>
      <sheetName val="Deferred_Tax"/>
      <sheetName val="Adv_to_vendor"/>
      <sheetName val="Summary_Gp_Anal"/>
      <sheetName val="Stock_Quantity"/>
      <sheetName val="GP_Analysis"/>
      <sheetName val="MISOCT(03)"/>
      <sheetName val="Stock_in_Trade1"/>
      <sheetName val="Other_Income1"/>
      <sheetName val="Income_Tax1"/>
      <sheetName val="Profit_Loss1"/>
      <sheetName val="Balance_Sheet1"/>
      <sheetName val="Assets_Liab1"/>
      <sheetName val="Prov_Liab1"/>
      <sheetName val="Dealers_Sumry1"/>
      <sheetName val="Dealer_Agencies1"/>
      <sheetName val="PNL_Taksh1"/>
      <sheetName val="HOH_Balance_She1"/>
      <sheetName val="HOH_____P__L1"/>
      <sheetName val="Budget_2000-011"/>
      <sheetName val="Final_Accounts1"/>
      <sheetName val="Half_yearly_1"/>
      <sheetName val="Ratio_Analysis1"/>
      <sheetName val="Statiscal_Data1"/>
      <sheetName val="Cash_Flow__HOH1"/>
      <sheetName val="CKD_Tax_Comput1"/>
      <sheetName val="Deferred_Tax1"/>
      <sheetName val="Adv_to_vendor1"/>
      <sheetName val="Summary_Gp_Anal1"/>
      <sheetName val="Stock_Quantity1"/>
      <sheetName val="GP_Analysis1"/>
      <sheetName val="B-S(p)"/>
      <sheetName val="TMAP"/>
      <sheetName val="JULY 98"/>
      <sheetName val="Revenue-Fire-Marine-Motor"/>
      <sheetName val="READING"/>
      <sheetName val="Bill"/>
      <sheetName val="Accounts"/>
      <sheetName val="Code"/>
      <sheetName val="Sale"/>
      <sheetName val="branch code"/>
      <sheetName val="10-C Bonus"/>
      <sheetName val="Fotco handling"/>
      <sheetName val="Liability of unbilled expenses"/>
      <sheetName val="warehourse surcharge GR-IR"/>
      <sheetName val="CTable"/>
      <sheetName val="Stock_in_Trade2"/>
      <sheetName val="Other_Income2"/>
      <sheetName val="Income_Tax2"/>
      <sheetName val="Profit_Loss2"/>
      <sheetName val="Balance_Sheet2"/>
      <sheetName val="Assets_Liab2"/>
      <sheetName val="Prov_Liab2"/>
      <sheetName val="Dealers_Sumry2"/>
      <sheetName val="Dealer_Agencies2"/>
      <sheetName val="PNL_Taksh2"/>
      <sheetName val="HOH_Balance_She2"/>
      <sheetName val="HOH_____P__L2"/>
      <sheetName val="Budget_2000-012"/>
      <sheetName val="Final_Accounts2"/>
      <sheetName val="Half_yearly_2"/>
      <sheetName val="Ratio_Analysis2"/>
      <sheetName val="Statiscal_Data2"/>
      <sheetName val="Cash_Flow__HOH2"/>
      <sheetName val="CKD_Tax_Comput2"/>
      <sheetName val="Deferred_Tax2"/>
      <sheetName val="Adv_to_vendor2"/>
      <sheetName val="Summary_Gp_Anal2"/>
      <sheetName val="Stock_Quantity2"/>
      <sheetName val="GP_Analysis2"/>
      <sheetName val="branch_code"/>
      <sheetName val="10-C_Bonus"/>
      <sheetName val="Fotco_handling"/>
      <sheetName val="Liability_of_unbilled_expenses"/>
      <sheetName val="warehourse_surcharge_GR-IR"/>
      <sheetName val="BASE DATA"/>
      <sheetName val="NED09-10 SW"/>
      <sheetName val="REPORT ON SME"/>
      <sheetName val="N-SEP 2K"/>
      <sheetName val="NORMAL"/>
      <sheetName val="Branches"/>
      <sheetName val="JULY_98"/>
      <sheetName val="BR"/>
      <sheetName val="Output-Phase2"/>
      <sheetName val="Output-Phase4"/>
      <sheetName val="Circle Summary"/>
      <sheetName val="CD_Footprint"/>
      <sheetName val="0440"/>
      <sheetName val="Reference Labels"/>
      <sheetName val="مصنع السادة"/>
      <sheetName val="QTY"/>
      <sheetName val="Sheet4"/>
      <sheetName val="ANA1"/>
      <sheetName val="CALL-L"/>
      <sheetName val="PIB-IPS"/>
      <sheetName val="ACTUAL"/>
      <sheetName val="ESTIMATE"/>
      <sheetName val="Acct"/>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BW_NETSALES"/>
      <sheetName val="BW_PMSALES"/>
      <sheetName val="BW_DATABS"/>
      <sheetName val="BW_DATA"/>
      <sheetName val="BW_TOP10"/>
      <sheetName val="BW_LITERS"/>
      <sheetName val="BW_FM_DEL"/>
      <sheetName val="Stock_in_Trade3"/>
      <sheetName val="Other_Income3"/>
      <sheetName val="Income_Tax3"/>
      <sheetName val="Profit_Loss3"/>
      <sheetName val="Balance_Sheet3"/>
      <sheetName val="Assets_Liab3"/>
      <sheetName val="Prov_Liab3"/>
      <sheetName val="Dealers_Sumry3"/>
      <sheetName val="Dealer_Agencies3"/>
      <sheetName val="PNL_Taksh3"/>
      <sheetName val="HOH_Balance_She3"/>
      <sheetName val="HOH_____P__L3"/>
      <sheetName val="Budget_2000-013"/>
      <sheetName val="Final_Accounts3"/>
      <sheetName val="Half_yearly_3"/>
      <sheetName val="Ratio_Analysis3"/>
      <sheetName val="Statiscal_Data3"/>
      <sheetName val="Cash_Flow__HOH3"/>
      <sheetName val="CKD_Tax_Comput3"/>
      <sheetName val="Deferred_Tax3"/>
      <sheetName val="Adv_to_vendor3"/>
      <sheetName val="Summary_Gp_Anal3"/>
      <sheetName val="Stock_Quantity3"/>
      <sheetName val="GP_Analysis3"/>
      <sheetName val="Stock_in_Trade4"/>
      <sheetName val="Other_Income4"/>
      <sheetName val="Income_Tax4"/>
      <sheetName val="Profit_Loss4"/>
      <sheetName val="Balance_Sheet4"/>
      <sheetName val="Assets_Liab4"/>
      <sheetName val="Prov_Liab4"/>
      <sheetName val="Dealers_Sumry4"/>
      <sheetName val="Dealer_Agencies4"/>
      <sheetName val="PNL_Taksh4"/>
      <sheetName val="HOH_Balance_She4"/>
      <sheetName val="HOH_____P__L4"/>
      <sheetName val="Budget_2000-014"/>
      <sheetName val="Final_Accounts4"/>
      <sheetName val="Half_yearly_4"/>
      <sheetName val="Ratio_Analysis4"/>
      <sheetName val="Statiscal_Data4"/>
      <sheetName val="Cash_Flow__HOH4"/>
      <sheetName val="CKD_Tax_Comput4"/>
      <sheetName val="Deferred_Tax4"/>
      <sheetName val="Adv_to_vendor4"/>
      <sheetName val="Summary_Gp_Anal4"/>
      <sheetName val="Stock_Quantity4"/>
      <sheetName val="GP_Analysis4"/>
      <sheetName val="10-C_Bonus1"/>
      <sheetName val="Fotco_handling1"/>
      <sheetName val="Liability_of_unbilled_expenses1"/>
      <sheetName val="warehourse_surcharge_GR-IR1"/>
      <sheetName val="branch_code1"/>
      <sheetName val="BASE_DATA"/>
      <sheetName val="REPORT_ON_SME"/>
      <sheetName val="N-SEP_2K"/>
      <sheetName val="NED09-10_SW"/>
      <sheetName val="Circle_Summary"/>
      <sheetName val="KSTOB94"/>
      <sheetName val="BS"/>
      <sheetName val="Fcsts"/>
      <sheetName val="Menu"/>
      <sheetName val="JULY_981"/>
      <sheetName val="JULY_982"/>
      <sheetName val="branch_code2"/>
      <sheetName val="10-C_Bonus2"/>
      <sheetName val="Fotco_handling2"/>
      <sheetName val="Liability_of_unbilled_expenses2"/>
      <sheetName val="warehourse_surcharge_GR-IR2"/>
      <sheetName val="BASE_DATA1"/>
      <sheetName val="NED09-10_SW1"/>
      <sheetName val="REPORT_ON_SME1"/>
      <sheetName val="N-SEP_2K1"/>
      <sheetName val="Reference_Labe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2">
          <cell r="A2" t="str">
            <v>INDUS MOTOR COMPANY LIMITED</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00T Follow-up Data"/>
      <sheetName val="kata-vol"/>
      <sheetName val="Consolidated"/>
      <sheetName val="Average"/>
      <sheetName val="USA"/>
      <sheetName val="Canada"/>
      <sheetName val="Hawaii"/>
      <sheetName val="P.Rico"/>
      <sheetName val="Guam"/>
      <sheetName val="Saipan"/>
      <sheetName val="A.Samoa"/>
      <sheetName val="RM SUMMARY"/>
      <sheetName val="800T Follow_up Data"/>
      <sheetName val="800T_Follow-up_Data"/>
      <sheetName val="P_Rico"/>
      <sheetName val="A_Samoa"/>
      <sheetName val="RM_SUMMARY"/>
      <sheetName val="800T_Follow_up_Data"/>
      <sheetName val="商品力向上"/>
      <sheetName val="車両仕様"/>
      <sheetName val="ﾃｽﾄﾃﾞｰﾀ一覧"/>
      <sheetName val="設備計画表"/>
      <sheetName val="Pivot"/>
      <sheetName val="CRITERIA2"/>
      <sheetName val="Control Sheet_99_00YM"/>
      <sheetName val="CRITERIA1"/>
      <sheetName val="基準ｲﾝﾌﾟｯﾄ"/>
      <sheetName val="Key"/>
      <sheetName val="見積一覧"/>
      <sheetName val="Target380NX "/>
      <sheetName val="BOM"/>
      <sheetName val="投資ﾌｫﾛｰ"/>
      <sheetName val="Corp Admin"/>
      <sheetName val="Master Updated(517)"/>
      <sheetName val="wire"/>
      <sheetName val="④要素記号一覧表"/>
      <sheetName val="RES"/>
      <sheetName val="Datasheet from R. Hinds"/>
      <sheetName val="data"/>
      <sheetName val="Man power"/>
      <sheetName val="capacity"/>
      <sheetName val="【入力不要】通期実行計画3月"/>
      <sheetName val="VEH"/>
      <sheetName val="CORAFF"/>
      <sheetName val="NON VEH"/>
      <sheetName val="車型一覧"/>
      <sheetName val="ｽｸﾗｯﾌﾟ"/>
      <sheetName val="TA222000-0073TT BOM"/>
      <sheetName val="HCCE01"/>
      <sheetName val="工数"/>
      <sheetName val="May"/>
      <sheetName val="RMBSS"/>
      <sheetName val="ｼﾝｻﾚｰﾄ明細"/>
      <sheetName val="B"/>
      <sheetName val="C"/>
      <sheetName val="D"/>
      <sheetName val="E"/>
      <sheetName val="RFQ Instructions"/>
      <sheetName val="Quote Cover Page"/>
      <sheetName val="Import"/>
      <sheetName val="計算"/>
      <sheetName val="Association"/>
      <sheetName val="MP$ Data"/>
      <sheetName val="Sales Data"/>
      <sheetName val="Segmentation"/>
      <sheetName val="volume for RFQ"/>
      <sheetName val="Costing rate"/>
      <sheetName val="T設計費完成データ（出力用）"/>
      <sheetName val="CRITERIA3"/>
      <sheetName val="S-PLAN"/>
      <sheetName val="ﾌｫｰﾏｯﾄ用DB"/>
      <sheetName val="TEMA FY07 Tundra"/>
      <sheetName val="預算CODE4"/>
      <sheetName val="1直実績"/>
      <sheetName val="2直実績"/>
      <sheetName val="BODY_CON"/>
      <sheetName val="S_STR"/>
      <sheetName val="CTR_STR"/>
      <sheetName val="W_BODY"/>
      <sheetName val="車両ｽﾍﾟｯｸ表"/>
      <sheetName val="今回リスト"/>
      <sheetName val="BPL BUD"/>
      <sheetName val="神奈川生産部"/>
      <sheetName val="有支"/>
      <sheetName val="Titel"/>
      <sheetName val="Hyp"/>
      <sheetName val="集計結果"/>
      <sheetName val="Program Tracking Seats"/>
      <sheetName val="Codes"/>
      <sheetName val="Inputs"/>
      <sheetName val="BasicInfo"/>
      <sheetName val="外注費"/>
      <sheetName val="FAN(120W)"/>
      <sheetName val="NOVAGE"/>
      <sheetName val="Input Data"/>
      <sheetName val="TBAS (2)"/>
      <sheetName val="190XS設計室1128"/>
      <sheetName val="set date"/>
      <sheetName val="As"/>
      <sheetName val="Fin"/>
      <sheetName val="Sum"/>
      <sheetName val="Tax"/>
      <sheetName val="14.9月分"/>
      <sheetName val="MILK RUN"/>
      <sheetName val="Recommend"/>
      <sheetName val="Prerequisite condition"/>
      <sheetName val="SHG Acreage"/>
      <sheetName val="Cash Flows"/>
      <sheetName val="(Monthly)A.C"/>
      <sheetName val="(Monthly)Company"/>
      <sheetName val="(Monthly)Cooling"/>
      <sheetName val="(Monthly)Financial Unit"/>
      <sheetName val="(Monthly)Miscellaneous"/>
      <sheetName val="Mid Term Plan 2005"/>
      <sheetName val="(Monthly)SIFS"/>
      <sheetName val="(Monthly)System.Ctrl."/>
      <sheetName val="台当り(原紙)"/>
      <sheetName val="ﾗﾐ計算表"/>
      <sheetName val="VOC Calcultion　Sheet"/>
      <sheetName val="F2"/>
      <sheetName val="作業要素"/>
      <sheetName val="New DYNA"/>
      <sheetName val="マスタ"/>
      <sheetName val="#REF"/>
      <sheetName val="Income Statement (OLD)"/>
      <sheetName val="PRODUCTION"/>
      <sheetName val="Pivot (3)"/>
      <sheetName val="Pivot (4)"/>
      <sheetName val="35ｼｮｯｸ"/>
      <sheetName val="6-Month_Segment"/>
      <sheetName val="ｽｸﾗｯﾌﾟ@"/>
      <sheetName val="行数"/>
      <sheetName val="ﾍﾞｰｽ"/>
      <sheetName val="ｴｷｽﾄﾗ"/>
      <sheetName val="列数"/>
      <sheetName val="N719(NC)"/>
      <sheetName val="Financ. Overview"/>
      <sheetName val="Toolbox"/>
      <sheetName val="Prior Year Current Month"/>
      <sheetName val="NAMC Variance"/>
      <sheetName val="CTable"/>
      <sheetName val="CY08 Value Analysis - CEP "/>
      <sheetName val="Azteca CAL"/>
      <sheetName val="Competitor Pricing"/>
      <sheetName val="ヘッダ"/>
      <sheetName val="Auto Calc"/>
      <sheetName val="BPK_USE"/>
      <sheetName val="内機"/>
      <sheetName val="Sheet1"/>
      <sheetName val="投資･工数推移"/>
      <sheetName val="q_200316横並び"/>
      <sheetName val="Rms"/>
      <sheetName val="INPUT"/>
      <sheetName val="ELF"/>
      <sheetName val="U38x labels"/>
      <sheetName val="品番自動並べ替えシート"/>
      <sheetName val="TABC Asset List"/>
      <sheetName val="org"/>
      <sheetName val="Basicdata"/>
      <sheetName val="FinishedGoodsDatabase上期"/>
      <sheetName val="投資まとめ"/>
      <sheetName val="4X2 2R"/>
      <sheetName val="Checklist"/>
      <sheetName val="CrystalBall"/>
      <sheetName val="ベンチマーク評価"/>
      <sheetName val="LCD Lens"/>
      <sheetName val="Fixed Assets"/>
      <sheetName val="SUMMARY"/>
      <sheetName val="590T並"/>
      <sheetName val="長残健診（Ｓ）"/>
      <sheetName val="研修(技能)"/>
      <sheetName val="研修(事技)"/>
      <sheetName val="職懇"/>
      <sheetName val="創意くふう"/>
      <sheetName val="４５Ｈ超(技能）"/>
      <sheetName val="４５Ｈ超(事技)"/>
      <sheetName val="長残健診 (Ｋ)"/>
      <sheetName val="年休(累計Ｋ)"/>
      <sheetName val="年休(累計Ｓ)"/>
      <sheetName val="Lookup"/>
      <sheetName val="PP_Letter 389N"/>
      <sheetName val="６２３Ｔ"/>
      <sheetName val="Include Export MeterApr.04SVP"/>
      <sheetName val="前提条件"/>
      <sheetName val="WISE"/>
      <sheetName val="ASSUMPTIONS"/>
      <sheetName val="2001 Cash"/>
      <sheetName val="Sheet2"/>
      <sheetName val="設計依頼書"/>
      <sheetName val="Categories(input)"/>
      <sheetName val="800T_Follow-up_Data1"/>
      <sheetName val="P_Rico1"/>
      <sheetName val="A_Samoa1"/>
      <sheetName val="RM_SUMMARY1"/>
      <sheetName val="800T_Follow_up_Data1"/>
      <sheetName val="Control_Sheet_99_00YM"/>
      <sheetName val="Man_power"/>
      <sheetName val="Corp_Admin"/>
      <sheetName val="Master_Updated(517)"/>
      <sheetName val="Datasheet_from_R__Hinds"/>
      <sheetName val="TA222000-0073TT_BOM"/>
      <sheetName val="volume_for_RFQ"/>
      <sheetName val="Costing_rate"/>
      <sheetName val="BPL_BUD"/>
      <sheetName val="RFQ_Instructions"/>
      <sheetName val="Quote_Cover_Page"/>
      <sheetName val="TBAS_(2)"/>
      <sheetName val="set_date"/>
      <sheetName val="Program_Tracking_Seats"/>
      <sheetName val="MP$_Data"/>
      <sheetName val="Sales_Data"/>
      <sheetName val="TEMA_FY07_Tundra"/>
      <sheetName val="(Monthly)A_C"/>
      <sheetName val="(Monthly)Financial_Unit"/>
      <sheetName val="Mid_Term_Plan_2005"/>
      <sheetName val="(Monthly)System_Ctrl_"/>
      <sheetName val="NON_VEH"/>
      <sheetName val="Input_Data"/>
      <sheetName val="14_9月分"/>
      <sheetName val="MILK_RUN"/>
      <sheetName val="Prerequisite_condition"/>
      <sheetName val="SHG_Acreage"/>
      <sheetName val="Cash_Flows"/>
      <sheetName val="Target380NX_"/>
      <sheetName val="VOC_Calcultion　Sheet"/>
      <sheetName val="Financ__Overview"/>
      <sheetName val="Income_Statement_(OLD)"/>
      <sheetName val="New_DYNA"/>
      <sheetName val="Pivot_(3)"/>
      <sheetName val="Pivot_(4)"/>
      <sheetName val="Prior_Year_Current_Month"/>
      <sheetName val="NAMC_Variance"/>
      <sheetName val="CY08_Value_Analysis_-_CEP_"/>
      <sheetName val="Azteca_CAL"/>
      <sheetName val="Competitor_Pricing"/>
      <sheetName val="U38x_labels"/>
      <sheetName val="4X2_2R"/>
      <sheetName val="TABC_Asset_List"/>
      <sheetName val="明細"/>
      <sheetName val="6594-original"/>
      <sheetName val="479T"/>
      <sheetName val="Series TOTAL W BODY"/>
      <sheetName val="他データ"/>
      <sheetName val="CompanyMaster"/>
      <sheetName val="PeriodMaster"/>
      <sheetName val="A-1(1-3)BS"/>
      <sheetName val="A-1(4-6)PL"/>
      <sheetName val="Sheet+MIMI"/>
      <sheetName val="Condition"/>
      <sheetName val="A原単位"/>
      <sheetName val="曲线汇总"/>
      <sheetName val="List"/>
      <sheetName val="kb3"/>
      <sheetName val="ProfitProv"/>
      <sheetName val="ＢＳ"/>
      <sheetName val="aaa"/>
      <sheetName val="部品価格見積書"/>
      <sheetName val="集計"/>
      <sheetName val="99-1"/>
      <sheetName val="370N_11H"/>
      <sheetName val="cooling unit"/>
      <sheetName val="原単位表"/>
      <sheetName val="415T戟L"/>
      <sheetName val="800T_Follow-up_Data2"/>
      <sheetName val="P_Rico2"/>
      <sheetName val="A_Samoa2"/>
      <sheetName val="RM_SUMMARY2"/>
      <sheetName val="800T_Follow_up_Data2"/>
      <sheetName val="Control_Sheet_99_00YM1"/>
      <sheetName val="Man_power1"/>
      <sheetName val="Corp_Admin1"/>
      <sheetName val="Master_Updated(517)1"/>
      <sheetName val="Datasheet_from_R__Hinds1"/>
      <sheetName val="TA222000-0073TT_BOM1"/>
      <sheetName val="MP$_Data1"/>
      <sheetName val="Sales_Data1"/>
      <sheetName val="volume_for_RFQ1"/>
      <sheetName val="Costing_rate1"/>
      <sheetName val="BPL_BUD1"/>
      <sheetName val="RFQ_Instructions1"/>
      <sheetName val="Quote_Cover_Page1"/>
      <sheetName val="Program_Tracking_Seats1"/>
      <sheetName val="TEMA_FY07_Tundra1"/>
      <sheetName val="NON_VEH1"/>
      <sheetName val="14_9月分1"/>
      <sheetName val="MILK_RUN1"/>
      <sheetName val="Prerequisite_condition1"/>
      <sheetName val="SHG_Acreage1"/>
      <sheetName val="Cash_Flows1"/>
      <sheetName val="TBAS_(2)1"/>
      <sheetName val="set_date1"/>
      <sheetName val="Target380NX_1"/>
      <sheetName val="Input_Data1"/>
      <sheetName val="(Monthly)A_C1"/>
      <sheetName val="(Monthly)Financial_Unit1"/>
      <sheetName val="Mid_Term_Plan_20051"/>
      <sheetName val="(Monthly)System_Ctrl_1"/>
      <sheetName val="VOC_Calcultion　Sheet1"/>
      <sheetName val="Income_Statement_(OLD)1"/>
      <sheetName val="New_DYNA1"/>
      <sheetName val="Pivot_(3)1"/>
      <sheetName val="Pivot_(4)1"/>
      <sheetName val="Financ__Overview1"/>
      <sheetName val="Prior_Year_Current_Month1"/>
      <sheetName val="NAMC_Variance1"/>
      <sheetName val="CY08_Value_Analysis_-_CEP_1"/>
      <sheetName val="Azteca_CAL1"/>
      <sheetName val="Competitor_Pricing1"/>
      <sheetName val="長残健診_(Ｋ)"/>
      <sheetName val="Auto_Calc"/>
      <sheetName val="U38x_labels1"/>
      <sheetName val="TABC_Asset_List1"/>
      <sheetName val="4X2_2R1"/>
      <sheetName val="PP_Letter_389N"/>
      <sheetName val="LCD_Lens"/>
      <sheetName val="Fixed_Assets"/>
      <sheetName val="2001_Cash"/>
      <sheetName val="Include_Export_MeterApr_04SVP"/>
      <sheetName val="800T_Follow-up_Data3"/>
      <sheetName val="P_Rico3"/>
      <sheetName val="A_Samoa3"/>
      <sheetName val="RM_SUMMARY3"/>
      <sheetName val="800T_Follow_up_Data3"/>
      <sheetName val="Control_Sheet_99_00YM2"/>
      <sheetName val="Man_power2"/>
      <sheetName val="Corp_Admin2"/>
      <sheetName val="Master_Updated(517)2"/>
      <sheetName val="Datasheet_from_R__Hinds2"/>
      <sheetName val="TA222000-0073TT_BOM2"/>
      <sheetName val="MP$_Data2"/>
      <sheetName val="Sales_Data2"/>
      <sheetName val="volume_for_RFQ2"/>
      <sheetName val="Costing_rate2"/>
      <sheetName val="BPL_BUD2"/>
      <sheetName val="RFQ_Instructions2"/>
      <sheetName val="Quote_Cover_Page2"/>
      <sheetName val="Program_Tracking_Seats2"/>
      <sheetName val="TEMA_FY07_Tundra2"/>
      <sheetName val="NON_VEH2"/>
      <sheetName val="14_9月分2"/>
      <sheetName val="MILK_RUN2"/>
      <sheetName val="Prerequisite_condition2"/>
      <sheetName val="SHG_Acreage2"/>
      <sheetName val="Cash_Flows2"/>
      <sheetName val="TBAS_(2)2"/>
      <sheetName val="set_date2"/>
      <sheetName val="Target380NX_2"/>
      <sheetName val="Input_Data2"/>
      <sheetName val="(Monthly)A_C2"/>
      <sheetName val="(Monthly)Financial_Unit2"/>
      <sheetName val="Mid_Term_Plan_20052"/>
      <sheetName val="(Monthly)System_Ctrl_2"/>
      <sheetName val="VOC_Calcultion　Sheet2"/>
      <sheetName val="Income_Statement_(OLD)2"/>
      <sheetName val="New_DYNA2"/>
      <sheetName val="Pivot_(3)2"/>
      <sheetName val="Pivot_(4)2"/>
      <sheetName val="Financ__Overview2"/>
      <sheetName val="Prior_Year_Current_Month2"/>
      <sheetName val="NAMC_Variance2"/>
      <sheetName val="CY08_Value_Analysis_-_CEP_2"/>
      <sheetName val="Azteca_CAL2"/>
      <sheetName val="Competitor_Pricing2"/>
      <sheetName val="長残健診_(Ｋ)1"/>
      <sheetName val="Auto_Calc1"/>
      <sheetName val="U38x_labels2"/>
      <sheetName val="TABC_Asset_List2"/>
      <sheetName val="4X2_2R2"/>
      <sheetName val="PP_Letter_389N1"/>
      <sheetName val="LCD_Lens1"/>
      <sheetName val="Fixed_Assets1"/>
      <sheetName val="2001_Cash1"/>
      <sheetName val="Include_Export_MeterApr_04SVP1"/>
      <sheetName val="Series_TOTAL_W_BODY"/>
      <sheetName val="設備仕様書"/>
      <sheetName val="CPF_Eqty"/>
      <sheetName val="038W本革"/>
      <sheetName val="県別ﾏﾙﾁ"/>
      <sheetName val="OPEX"/>
      <sheetName val="INTINC"/>
      <sheetName val="5B42→SDE9"/>
      <sheetName val="ROYALTY(RUNG)"/>
      <sheetName val="バス"/>
      <sheetName val="gvl"/>
      <sheetName val="LCD_Lens2"/>
      <sheetName val="800T_Follow-up_Data4"/>
      <sheetName val="P_Rico4"/>
      <sheetName val="A_Samoa4"/>
      <sheetName val="RM_SUMMARY4"/>
      <sheetName val="800T_Follow_up_Data4"/>
      <sheetName val="Control_Sheet_99_00YM3"/>
      <sheetName val="Man_power3"/>
      <sheetName val="Corp_Admin3"/>
      <sheetName val="Master_Updated(517)3"/>
      <sheetName val="Datasheet_from_R__Hinds3"/>
      <sheetName val="TA222000-0073TT_BOM3"/>
      <sheetName val="volume_for_RFQ3"/>
      <sheetName val="Costing_rate3"/>
      <sheetName val="BPL_BUD3"/>
      <sheetName val="RFQ_Instructions3"/>
      <sheetName val="Quote_Cover_Page3"/>
      <sheetName val="set_date3"/>
      <sheetName val="TBAS_(2)3"/>
      <sheetName val="(Monthly)A_C3"/>
      <sheetName val="(Monthly)Financial_Unit3"/>
      <sheetName val="Mid_Term_Plan_20053"/>
      <sheetName val="(Monthly)System_Ctrl_3"/>
      <sheetName val="Program_Tracking_Seats3"/>
      <sheetName val="MP$_Data3"/>
      <sheetName val="Sales_Data3"/>
      <sheetName val="TEMA_FY07_Tundra3"/>
      <sheetName val="NON_VEH3"/>
      <sheetName val="Input_Data3"/>
      <sheetName val="14_9月分3"/>
      <sheetName val="MILK_RUN3"/>
      <sheetName val="Prerequisite_condition3"/>
      <sheetName val="SHG_Acreage3"/>
      <sheetName val="Cash_Flows3"/>
      <sheetName val="Target380NX_3"/>
      <sheetName val="VOC_Calcultion　Sheet3"/>
      <sheetName val="Financ__Overview3"/>
      <sheetName val="Income_Statement_(OLD)3"/>
      <sheetName val="Pivot_(3)3"/>
      <sheetName val="Pivot_(4)3"/>
      <sheetName val="New_DYNA3"/>
      <sheetName val="Prior_Year_Current_Month3"/>
      <sheetName val="NAMC_Variance3"/>
      <sheetName val="CY08_Value_Analysis_-_CEP_3"/>
      <sheetName val="Azteca_CAL3"/>
      <sheetName val="Competitor_Pricing3"/>
      <sheetName val="U38x_labels3"/>
      <sheetName val="4X2_2R3"/>
      <sheetName val="TABC_Asset_List3"/>
      <sheetName val="LCD_Lens3"/>
      <sheetName val="部マスタ"/>
      <sheetName val="科目マスタ"/>
      <sheetName val="長残健診_(Ｋ)2"/>
      <sheetName val="Auto_Calc2"/>
      <sheetName val="Fixed_Assets2"/>
      <sheetName val="Include_Export_MeterApr_04SVP2"/>
      <sheetName val="2001_Cash2"/>
      <sheetName val="PP_Letter_389N2"/>
      <sheetName val="cooling_unit"/>
    </sheetNames>
    <sheetDataSet>
      <sheetData sheetId="0" refreshError="1">
        <row r="1">
          <cell r="E1" t="str">
            <v>%,SBUDGETCON2</v>
          </cell>
          <cell r="F1" t="str">
            <v>%,LBUDGET,SBUDGETCON2</v>
          </cell>
        </row>
        <row r="2">
          <cell r="E2">
            <v>0</v>
          </cell>
        </row>
        <row r="7">
          <cell r="E7" t="str">
            <v>Budget Period</v>
          </cell>
          <cell r="F7" t="str">
            <v>Budget Period</v>
          </cell>
        </row>
        <row r="8">
          <cell r="E8" t="str">
            <v>Actual to Date</v>
          </cell>
          <cell r="F8" t="str">
            <v>Budget to Date</v>
          </cell>
        </row>
        <row r="9">
          <cell r="E9" t="str">
            <v>APR - Aug</v>
          </cell>
          <cell r="F9" t="str">
            <v>APR - Aug</v>
          </cell>
        </row>
        <row r="11">
          <cell r="E11">
            <v>477828413.88</v>
          </cell>
          <cell r="F11">
            <v>411243425.44999999</v>
          </cell>
        </row>
        <row r="12">
          <cell r="E12">
            <v>477253706.18000001</v>
          </cell>
          <cell r="F12">
            <v>410108265.44999999</v>
          </cell>
        </row>
        <row r="13">
          <cell r="E13">
            <v>477253706.18000001</v>
          </cell>
          <cell r="F13">
            <v>410108265.44999999</v>
          </cell>
        </row>
        <row r="14">
          <cell r="E14">
            <v>4966.5</v>
          </cell>
          <cell r="F14">
            <v>0</v>
          </cell>
        </row>
        <row r="15">
          <cell r="E15">
            <v>569741.19999999995</v>
          </cell>
          <cell r="F15">
            <v>1135160</v>
          </cell>
        </row>
        <row r="16">
          <cell r="E16">
            <v>574707.69999999995</v>
          </cell>
          <cell r="F16">
            <v>1135160</v>
          </cell>
        </row>
        <row r="17">
          <cell r="E17">
            <v>0</v>
          </cell>
          <cell r="F17">
            <v>0</v>
          </cell>
        </row>
        <row r="18">
          <cell r="E18">
            <v>501649131.91000003</v>
          </cell>
          <cell r="F18">
            <v>448070001.23000002</v>
          </cell>
        </row>
        <row r="19">
          <cell r="E19">
            <v>-12252035.84</v>
          </cell>
          <cell r="F19">
            <v>0</v>
          </cell>
        </row>
        <row r="20">
          <cell r="E20">
            <v>-12217465.51</v>
          </cell>
          <cell r="F20">
            <v>0</v>
          </cell>
        </row>
        <row r="21">
          <cell r="E21">
            <v>7766870.1200000001</v>
          </cell>
          <cell r="F21">
            <v>0</v>
          </cell>
        </row>
        <row r="22">
          <cell r="E22">
            <v>343038.83</v>
          </cell>
          <cell r="F22">
            <v>0</v>
          </cell>
        </row>
        <row r="23">
          <cell r="E23">
            <v>202339.17</v>
          </cell>
          <cell r="F23">
            <v>0</v>
          </cell>
        </row>
        <row r="24">
          <cell r="E24">
            <v>1128727.6399999999</v>
          </cell>
          <cell r="F24">
            <v>1603973</v>
          </cell>
        </row>
        <row r="25">
          <cell r="E25">
            <v>-166561.26</v>
          </cell>
          <cell r="F25">
            <v>0</v>
          </cell>
        </row>
        <row r="26">
          <cell r="E26">
            <v>240218.95</v>
          </cell>
          <cell r="F26">
            <v>0</v>
          </cell>
        </row>
        <row r="27">
          <cell r="E27">
            <v>2197244.6</v>
          </cell>
          <cell r="F27">
            <v>2657752</v>
          </cell>
        </row>
        <row r="28">
          <cell r="E28">
            <v>-40552.870000000003</v>
          </cell>
          <cell r="F28">
            <v>0</v>
          </cell>
        </row>
        <row r="29">
          <cell r="E29">
            <v>-59116.72</v>
          </cell>
          <cell r="F29">
            <v>0</v>
          </cell>
        </row>
        <row r="30">
          <cell r="E30">
            <v>579816.1</v>
          </cell>
          <cell r="F30">
            <v>0</v>
          </cell>
        </row>
        <row r="31">
          <cell r="E31">
            <v>44924.6</v>
          </cell>
          <cell r="F31">
            <v>0</v>
          </cell>
        </row>
        <row r="32">
          <cell r="E32">
            <v>99046.48</v>
          </cell>
          <cell r="F32">
            <v>0</v>
          </cell>
        </row>
        <row r="33">
          <cell r="E33">
            <v>180365579.08000001</v>
          </cell>
          <cell r="F33">
            <v>154251209</v>
          </cell>
        </row>
        <row r="34">
          <cell r="E34">
            <v>383318.34</v>
          </cell>
          <cell r="F34">
            <v>0</v>
          </cell>
        </row>
        <row r="35">
          <cell r="E35">
            <v>4099178.53</v>
          </cell>
          <cell r="F35">
            <v>0</v>
          </cell>
        </row>
        <row r="36">
          <cell r="E36">
            <v>11177698.040000001</v>
          </cell>
          <cell r="F36">
            <v>0</v>
          </cell>
        </row>
        <row r="37">
          <cell r="E37">
            <v>11766965.790000001</v>
          </cell>
          <cell r="F37">
            <v>0</v>
          </cell>
        </row>
        <row r="38">
          <cell r="E38">
            <v>-73190.95</v>
          </cell>
          <cell r="F38">
            <v>0</v>
          </cell>
        </row>
        <row r="39">
          <cell r="E39">
            <v>195586043.12</v>
          </cell>
          <cell r="F39">
            <v>158512934</v>
          </cell>
        </row>
        <row r="40">
          <cell r="E40">
            <v>177973710.97</v>
          </cell>
          <cell r="F40">
            <v>157954800</v>
          </cell>
        </row>
        <row r="41">
          <cell r="E41">
            <v>-2601090</v>
          </cell>
          <cell r="F41">
            <v>0</v>
          </cell>
        </row>
        <row r="42">
          <cell r="E42">
            <v>-4668937.74</v>
          </cell>
          <cell r="F42">
            <v>0</v>
          </cell>
        </row>
        <row r="43">
          <cell r="E43">
            <v>170703683.22999999</v>
          </cell>
          <cell r="F43">
            <v>157954800</v>
          </cell>
        </row>
        <row r="44">
          <cell r="E44">
            <v>366289726.35000002</v>
          </cell>
          <cell r="F44">
            <v>316467734</v>
          </cell>
        </row>
        <row r="45">
          <cell r="E45">
            <v>92495.45</v>
          </cell>
          <cell r="F45">
            <v>297435</v>
          </cell>
        </row>
        <row r="46">
          <cell r="E46">
            <v>92495.45</v>
          </cell>
          <cell r="F46">
            <v>297435</v>
          </cell>
        </row>
        <row r="47">
          <cell r="E47">
            <v>0</v>
          </cell>
          <cell r="F47">
            <v>0</v>
          </cell>
        </row>
        <row r="48">
          <cell r="E48">
            <v>92495.45</v>
          </cell>
          <cell r="F48">
            <v>297435</v>
          </cell>
        </row>
        <row r="49">
          <cell r="E49">
            <v>111446192.07999997</v>
          </cell>
          <cell r="F49">
            <v>94478256.449999988</v>
          </cell>
        </row>
        <row r="50">
          <cell r="E50">
            <v>17353055</v>
          </cell>
          <cell r="F50">
            <v>14537247</v>
          </cell>
        </row>
        <row r="51">
          <cell r="E51">
            <v>17353055</v>
          </cell>
          <cell r="F51">
            <v>14537247</v>
          </cell>
        </row>
        <row r="52">
          <cell r="E52">
            <v>5369120.8399999999</v>
          </cell>
          <cell r="F52">
            <v>5636814</v>
          </cell>
        </row>
        <row r="53">
          <cell r="E53">
            <v>6163751.4900000002</v>
          </cell>
          <cell r="F53">
            <v>5196633</v>
          </cell>
        </row>
        <row r="54">
          <cell r="E54">
            <v>6459569.6500000004</v>
          </cell>
          <cell r="F54">
            <v>4405780.91</v>
          </cell>
        </row>
        <row r="55">
          <cell r="E55">
            <v>1360167</v>
          </cell>
          <cell r="F55">
            <v>0</v>
          </cell>
        </row>
        <row r="56">
          <cell r="E56">
            <v>1360167</v>
          </cell>
          <cell r="F56">
            <v>0</v>
          </cell>
        </row>
        <row r="57">
          <cell r="E57">
            <v>423472.46</v>
          </cell>
          <cell r="F57">
            <v>493917.65</v>
          </cell>
        </row>
        <row r="58">
          <cell r="E58">
            <v>-117572.57</v>
          </cell>
          <cell r="F58">
            <v>0</v>
          </cell>
        </row>
        <row r="59">
          <cell r="E59">
            <v>0</v>
          </cell>
          <cell r="F59">
            <v>102850</v>
          </cell>
        </row>
        <row r="60">
          <cell r="E60">
            <v>-96230.56</v>
          </cell>
          <cell r="F60">
            <v>0</v>
          </cell>
        </row>
        <row r="61">
          <cell r="E61">
            <v>-89577.54</v>
          </cell>
          <cell r="F61">
            <v>0</v>
          </cell>
        </row>
        <row r="62">
          <cell r="E62">
            <v>120091.79</v>
          </cell>
          <cell r="F62">
            <v>596767.65</v>
          </cell>
        </row>
        <row r="63">
          <cell r="E63">
            <v>996110.03</v>
          </cell>
          <cell r="F63">
            <v>668092.6</v>
          </cell>
        </row>
        <row r="64">
          <cell r="E64">
            <v>823591.34</v>
          </cell>
          <cell r="F64">
            <v>693834.3</v>
          </cell>
        </row>
        <row r="65">
          <cell r="E65">
            <v>1780002.01</v>
          </cell>
          <cell r="F65">
            <v>684830.48</v>
          </cell>
        </row>
        <row r="66">
          <cell r="E66">
            <v>0</v>
          </cell>
          <cell r="F66">
            <v>500</v>
          </cell>
        </row>
        <row r="67">
          <cell r="E67">
            <v>238.63</v>
          </cell>
          <cell r="F67">
            <v>0</v>
          </cell>
        </row>
        <row r="68">
          <cell r="E68">
            <v>966.35</v>
          </cell>
          <cell r="F68">
            <v>0</v>
          </cell>
        </row>
        <row r="69">
          <cell r="E69">
            <v>1754.37</v>
          </cell>
          <cell r="F69">
            <v>0</v>
          </cell>
        </row>
        <row r="70">
          <cell r="E70">
            <v>519923.02</v>
          </cell>
          <cell r="F70">
            <v>286682.90999999997</v>
          </cell>
        </row>
        <row r="71">
          <cell r="E71">
            <v>4370.17</v>
          </cell>
          <cell r="F71">
            <v>0</v>
          </cell>
        </row>
        <row r="72">
          <cell r="E72">
            <v>4126955.92</v>
          </cell>
          <cell r="F72">
            <v>2333940.29</v>
          </cell>
        </row>
        <row r="73">
          <cell r="E73">
            <v>70493480.389999956</v>
          </cell>
          <cell r="F73">
            <v>61771073.599999994</v>
          </cell>
        </row>
        <row r="74">
          <cell r="E74">
            <v>14137086.82</v>
          </cell>
          <cell r="F74">
            <v>14104171</v>
          </cell>
        </row>
        <row r="75">
          <cell r="E75">
            <v>184219.34</v>
          </cell>
          <cell r="F75">
            <v>0</v>
          </cell>
        </row>
        <row r="76">
          <cell r="E76">
            <v>702371.5</v>
          </cell>
          <cell r="F76">
            <v>1094762</v>
          </cell>
        </row>
        <row r="77">
          <cell r="E77">
            <v>357868.93</v>
          </cell>
          <cell r="F77">
            <v>547028</v>
          </cell>
        </row>
        <row r="78">
          <cell r="E78">
            <v>1382960</v>
          </cell>
          <cell r="F78">
            <v>2129290</v>
          </cell>
        </row>
        <row r="79">
          <cell r="E79">
            <v>3978196.11</v>
          </cell>
          <cell r="F79">
            <v>3956977</v>
          </cell>
        </row>
        <row r="80">
          <cell r="E80">
            <v>87712.94</v>
          </cell>
          <cell r="F80">
            <v>0</v>
          </cell>
        </row>
        <row r="81">
          <cell r="E81">
            <v>2726478.25</v>
          </cell>
          <cell r="F81">
            <v>2677807</v>
          </cell>
        </row>
        <row r="82">
          <cell r="E82">
            <v>11283.68</v>
          </cell>
          <cell r="F82">
            <v>0</v>
          </cell>
        </row>
        <row r="83">
          <cell r="E83">
            <v>612672.53</v>
          </cell>
          <cell r="F83">
            <v>572615</v>
          </cell>
        </row>
        <row r="84">
          <cell r="E84">
            <v>351844.02</v>
          </cell>
          <cell r="F84">
            <v>286432</v>
          </cell>
        </row>
        <row r="85">
          <cell r="E85">
            <v>381570.3</v>
          </cell>
          <cell r="F85">
            <v>519591</v>
          </cell>
        </row>
        <row r="86">
          <cell r="E86">
            <v>203785.32</v>
          </cell>
          <cell r="F86">
            <v>259806</v>
          </cell>
        </row>
        <row r="87">
          <cell r="E87">
            <v>423355</v>
          </cell>
          <cell r="F87">
            <v>662435</v>
          </cell>
        </row>
        <row r="88">
          <cell r="E88">
            <v>649145</v>
          </cell>
          <cell r="F88">
            <v>985530</v>
          </cell>
        </row>
        <row r="89">
          <cell r="E89">
            <v>1052728.8600000001</v>
          </cell>
          <cell r="F89">
            <v>1111945</v>
          </cell>
        </row>
        <row r="90">
          <cell r="E90">
            <v>416531.5</v>
          </cell>
          <cell r="F90">
            <v>627808</v>
          </cell>
        </row>
        <row r="91">
          <cell r="E91">
            <v>59542.87</v>
          </cell>
          <cell r="F91">
            <v>156309</v>
          </cell>
        </row>
        <row r="92">
          <cell r="E92">
            <v>2148555.4700000002</v>
          </cell>
          <cell r="F92">
            <v>2316510</v>
          </cell>
        </row>
        <row r="93">
          <cell r="E93">
            <v>25157.96</v>
          </cell>
          <cell r="F93">
            <v>41440</v>
          </cell>
        </row>
        <row r="94">
          <cell r="E94">
            <v>84832.8</v>
          </cell>
          <cell r="F94">
            <v>139868</v>
          </cell>
        </row>
        <row r="95">
          <cell r="E95">
            <v>1348889.51</v>
          </cell>
          <cell r="F95">
            <v>1777005</v>
          </cell>
        </row>
        <row r="96">
          <cell r="E96">
            <v>646522.69999999995</v>
          </cell>
          <cell r="F96">
            <v>829269</v>
          </cell>
        </row>
        <row r="97">
          <cell r="E97">
            <v>67305.02</v>
          </cell>
          <cell r="F97">
            <v>65792</v>
          </cell>
        </row>
        <row r="98">
          <cell r="E98">
            <v>2106126.41</v>
          </cell>
          <cell r="F98">
            <v>2255560</v>
          </cell>
        </row>
        <row r="99">
          <cell r="E99">
            <v>307040.43</v>
          </cell>
          <cell r="F99">
            <v>327420</v>
          </cell>
        </row>
        <row r="100">
          <cell r="E100">
            <v>18405.68</v>
          </cell>
          <cell r="F100">
            <v>261492</v>
          </cell>
        </row>
        <row r="101">
          <cell r="E101">
            <v>86022.88</v>
          </cell>
          <cell r="F101">
            <v>120804</v>
          </cell>
        </row>
        <row r="102">
          <cell r="E102">
            <v>130690.84</v>
          </cell>
          <cell r="F102">
            <v>0</v>
          </cell>
        </row>
        <row r="103">
          <cell r="E103">
            <v>0</v>
          </cell>
          <cell r="F103">
            <v>19694.7</v>
          </cell>
        </row>
        <row r="104">
          <cell r="E104">
            <v>23655.79</v>
          </cell>
          <cell r="F104">
            <v>0</v>
          </cell>
        </row>
        <row r="105">
          <cell r="E105">
            <v>34712558.460000008</v>
          </cell>
          <cell r="F105">
            <v>37847360.700000003</v>
          </cell>
        </row>
        <row r="106">
          <cell r="E106">
            <v>607427.53</v>
          </cell>
          <cell r="F106">
            <v>406693.57</v>
          </cell>
        </row>
        <row r="107">
          <cell r="E107">
            <v>607427.53</v>
          </cell>
          <cell r="F107">
            <v>406693.57</v>
          </cell>
        </row>
        <row r="108">
          <cell r="E108">
            <v>2763341.35</v>
          </cell>
          <cell r="F108">
            <v>2551859.25</v>
          </cell>
        </row>
        <row r="109">
          <cell r="E109">
            <v>288.79000000000002</v>
          </cell>
          <cell r="F109">
            <v>0</v>
          </cell>
        </row>
        <row r="110">
          <cell r="E110">
            <v>759504.12</v>
          </cell>
          <cell r="F110">
            <v>510683.15</v>
          </cell>
        </row>
        <row r="111">
          <cell r="E111">
            <v>25536740.539999999</v>
          </cell>
          <cell r="F111">
            <v>25331997.969999999</v>
          </cell>
        </row>
        <row r="112">
          <cell r="E112">
            <v>245572.82</v>
          </cell>
          <cell r="F112">
            <v>450184.6</v>
          </cell>
        </row>
        <row r="113">
          <cell r="E113">
            <v>7719.12</v>
          </cell>
          <cell r="F113">
            <v>7719.1</v>
          </cell>
        </row>
        <row r="114">
          <cell r="E114">
            <v>962.5</v>
          </cell>
          <cell r="F114">
            <v>962.5</v>
          </cell>
        </row>
        <row r="115">
          <cell r="E115">
            <v>1679015.79</v>
          </cell>
          <cell r="F115">
            <v>1678954.7</v>
          </cell>
        </row>
        <row r="116">
          <cell r="E116">
            <v>6541850.6500000004</v>
          </cell>
          <cell r="F116">
            <v>7458476.4000000004</v>
          </cell>
        </row>
        <row r="117">
          <cell r="E117">
            <v>71798.77</v>
          </cell>
          <cell r="F117">
            <v>55515.85</v>
          </cell>
        </row>
        <row r="118">
          <cell r="E118">
            <v>18490.240000000002</v>
          </cell>
          <cell r="F118">
            <v>4011.85</v>
          </cell>
        </row>
        <row r="119">
          <cell r="E119">
            <v>37625284.690000005</v>
          </cell>
          <cell r="F119">
            <v>38050365.370000005</v>
          </cell>
        </row>
        <row r="120">
          <cell r="E120">
            <v>1261661.23</v>
          </cell>
          <cell r="F120">
            <v>1645995</v>
          </cell>
        </row>
        <row r="121">
          <cell r="E121">
            <v>159322.79999999999</v>
          </cell>
          <cell r="F121">
            <v>136394.15</v>
          </cell>
        </row>
        <row r="122">
          <cell r="E122">
            <v>271541.25</v>
          </cell>
          <cell r="F122">
            <v>769752.5</v>
          </cell>
        </row>
        <row r="123">
          <cell r="E123">
            <v>63124.99</v>
          </cell>
          <cell r="F123">
            <v>248000</v>
          </cell>
        </row>
        <row r="124">
          <cell r="E124">
            <v>1500</v>
          </cell>
          <cell r="F124">
            <v>36666.67</v>
          </cell>
        </row>
        <row r="125">
          <cell r="E125">
            <v>1757150.27</v>
          </cell>
          <cell r="F125">
            <v>2836808.32</v>
          </cell>
        </row>
        <row r="126">
          <cell r="E126">
            <v>0</v>
          </cell>
          <cell r="F126">
            <v>0</v>
          </cell>
        </row>
        <row r="127">
          <cell r="E127">
            <v>832965.32</v>
          </cell>
          <cell r="F127">
            <v>983880.05</v>
          </cell>
        </row>
        <row r="128">
          <cell r="E128">
            <v>170.77</v>
          </cell>
          <cell r="F128">
            <v>0</v>
          </cell>
        </row>
        <row r="129">
          <cell r="E129">
            <v>1707842.61</v>
          </cell>
          <cell r="F129">
            <v>1820877.5</v>
          </cell>
        </row>
        <row r="130">
          <cell r="E130">
            <v>893903.22</v>
          </cell>
          <cell r="F130">
            <v>1199482.24</v>
          </cell>
        </row>
        <row r="131">
          <cell r="E131">
            <v>77053.34</v>
          </cell>
          <cell r="F131">
            <v>326369.15000000002</v>
          </cell>
        </row>
        <row r="132">
          <cell r="E132">
            <v>57136.56</v>
          </cell>
          <cell r="F132">
            <v>81000</v>
          </cell>
        </row>
        <row r="133">
          <cell r="E133">
            <v>381039.98</v>
          </cell>
          <cell r="F133">
            <v>172277.49</v>
          </cell>
        </row>
        <row r="134">
          <cell r="E134">
            <v>33624.44</v>
          </cell>
          <cell r="F134">
            <v>731185.85</v>
          </cell>
        </row>
        <row r="135">
          <cell r="E135">
            <v>588893.68000000005</v>
          </cell>
          <cell r="F135">
            <v>594095.34</v>
          </cell>
        </row>
        <row r="136">
          <cell r="E136">
            <v>4572629.92</v>
          </cell>
          <cell r="F136">
            <v>5909167.6200000001</v>
          </cell>
        </row>
        <row r="137">
          <cell r="E137">
            <v>4133381.91</v>
          </cell>
          <cell r="F137">
            <v>3528970.82</v>
          </cell>
        </row>
        <row r="138">
          <cell r="E138">
            <v>4133381.91</v>
          </cell>
          <cell r="F138">
            <v>3528970.82</v>
          </cell>
        </row>
        <row r="139">
          <cell r="E139">
            <v>660900.38</v>
          </cell>
          <cell r="F139">
            <v>823459.02</v>
          </cell>
        </row>
        <row r="140">
          <cell r="E140">
            <v>0</v>
          </cell>
          <cell r="F140">
            <v>2083.34</v>
          </cell>
        </row>
        <row r="141">
          <cell r="E141">
            <v>660900.38</v>
          </cell>
          <cell r="F141">
            <v>825542.36</v>
          </cell>
        </row>
        <row r="142">
          <cell r="E142">
            <v>-218051.56</v>
          </cell>
          <cell r="F142">
            <v>0</v>
          </cell>
        </row>
        <row r="143">
          <cell r="E143">
            <v>51870.65</v>
          </cell>
          <cell r="F143">
            <v>0</v>
          </cell>
        </row>
        <row r="144">
          <cell r="E144">
            <v>16182.03</v>
          </cell>
          <cell r="F144">
            <v>187070</v>
          </cell>
        </row>
        <row r="145">
          <cell r="E145">
            <v>-4771060.84</v>
          </cell>
          <cell r="F145">
            <v>0</v>
          </cell>
        </row>
        <row r="146">
          <cell r="E146">
            <v>775485.43999999994</v>
          </cell>
          <cell r="F146">
            <v>801120.77</v>
          </cell>
        </row>
        <row r="147">
          <cell r="E147">
            <v>75.260000000000005</v>
          </cell>
          <cell r="F147">
            <v>0</v>
          </cell>
        </row>
        <row r="148">
          <cell r="E148">
            <v>1277957.0900000001</v>
          </cell>
          <cell r="F148">
            <v>464278.5</v>
          </cell>
        </row>
        <row r="149">
          <cell r="E149">
            <v>2475</v>
          </cell>
          <cell r="F149">
            <v>0</v>
          </cell>
        </row>
        <row r="150">
          <cell r="E150">
            <v>871.5</v>
          </cell>
          <cell r="F150">
            <v>0</v>
          </cell>
        </row>
        <row r="151">
          <cell r="E151">
            <v>90231.81</v>
          </cell>
          <cell r="F151">
            <v>243255.47</v>
          </cell>
        </row>
        <row r="152">
          <cell r="E152">
            <v>362230.06</v>
          </cell>
          <cell r="F152">
            <v>314833.31</v>
          </cell>
        </row>
        <row r="153">
          <cell r="E153">
            <v>422582.69</v>
          </cell>
          <cell r="F153">
            <v>485000</v>
          </cell>
        </row>
        <row r="154">
          <cell r="E154">
            <v>467216</v>
          </cell>
          <cell r="F154">
            <v>0</v>
          </cell>
        </row>
        <row r="155">
          <cell r="E155">
            <v>128450.61</v>
          </cell>
          <cell r="F155">
            <v>0</v>
          </cell>
        </row>
        <row r="156">
          <cell r="E156">
            <v>375872.05</v>
          </cell>
          <cell r="F156">
            <v>706958.45</v>
          </cell>
        </row>
        <row r="157">
          <cell r="E157">
            <v>89933.59</v>
          </cell>
          <cell r="F157">
            <v>227061.92</v>
          </cell>
        </row>
        <row r="158">
          <cell r="E158">
            <v>106170.77</v>
          </cell>
          <cell r="F158">
            <v>0</v>
          </cell>
        </row>
        <row r="159">
          <cell r="E159">
            <v>92494.82</v>
          </cell>
          <cell r="F159">
            <v>72702.19</v>
          </cell>
        </row>
        <row r="160">
          <cell r="E160">
            <v>11444.11</v>
          </cell>
          <cell r="F160">
            <v>35425.67</v>
          </cell>
        </row>
        <row r="161">
          <cell r="E161">
            <v>203472.45</v>
          </cell>
          <cell r="F161">
            <v>63263.839999999997</v>
          </cell>
        </row>
        <row r="162">
          <cell r="E162">
            <v>199681.21</v>
          </cell>
          <cell r="F162">
            <v>443938.05</v>
          </cell>
        </row>
        <row r="163">
          <cell r="E163">
            <v>121124.2</v>
          </cell>
          <cell r="F163">
            <v>224946.11</v>
          </cell>
        </row>
        <row r="164">
          <cell r="E164">
            <v>5866.37</v>
          </cell>
          <cell r="F164">
            <v>8520.67</v>
          </cell>
        </row>
        <row r="165">
          <cell r="E165">
            <v>1496.18</v>
          </cell>
          <cell r="F165">
            <v>3119.67</v>
          </cell>
        </row>
        <row r="166">
          <cell r="E166">
            <v>3921.34</v>
          </cell>
          <cell r="F166">
            <v>6250</v>
          </cell>
        </row>
        <row r="167">
          <cell r="E167">
            <v>21766.59</v>
          </cell>
          <cell r="F167">
            <v>20700</v>
          </cell>
        </row>
        <row r="168">
          <cell r="E168">
            <v>14079.4</v>
          </cell>
          <cell r="F168">
            <v>17700</v>
          </cell>
        </row>
        <row r="169">
          <cell r="E169">
            <v>60.75</v>
          </cell>
          <cell r="F169">
            <v>11904</v>
          </cell>
        </row>
        <row r="170">
          <cell r="E170">
            <v>734.08</v>
          </cell>
          <cell r="F170">
            <v>0</v>
          </cell>
        </row>
        <row r="171">
          <cell r="E171">
            <v>95104.61</v>
          </cell>
          <cell r="F171">
            <v>0</v>
          </cell>
        </row>
        <row r="172">
          <cell r="E172">
            <v>0</v>
          </cell>
          <cell r="F172">
            <v>13910</v>
          </cell>
        </row>
        <row r="173">
          <cell r="E173">
            <v>10000</v>
          </cell>
          <cell r="F173">
            <v>0</v>
          </cell>
        </row>
        <row r="174">
          <cell r="E174">
            <v>4845697.5599999996</v>
          </cell>
          <cell r="F174">
            <v>4832000</v>
          </cell>
        </row>
        <row r="175">
          <cell r="E175">
            <v>3117.51</v>
          </cell>
          <cell r="F175">
            <v>450</v>
          </cell>
        </row>
        <row r="176">
          <cell r="E176">
            <v>186.15</v>
          </cell>
          <cell r="F176">
            <v>0</v>
          </cell>
        </row>
        <row r="177">
          <cell r="E177">
            <v>1498853.18</v>
          </cell>
          <cell r="F177">
            <v>0</v>
          </cell>
        </row>
        <row r="178">
          <cell r="E178">
            <v>3936943.76</v>
          </cell>
          <cell r="F178">
            <v>0</v>
          </cell>
        </row>
        <row r="179">
          <cell r="E179">
            <v>328.84</v>
          </cell>
          <cell r="F179">
            <v>8332</v>
          </cell>
        </row>
        <row r="180">
          <cell r="E180">
            <v>10244865.260000002</v>
          </cell>
          <cell r="F180">
            <v>9192740.6199999992</v>
          </cell>
        </row>
        <row r="181">
          <cell r="E181">
            <v>14954218.259999998</v>
          </cell>
          <cell r="F181">
            <v>15761203.74</v>
          </cell>
        </row>
        <row r="182">
          <cell r="E182">
            <v>4426421.9000000004</v>
          </cell>
          <cell r="F182">
            <v>4729309</v>
          </cell>
        </row>
        <row r="183">
          <cell r="E183">
            <v>3249.79</v>
          </cell>
          <cell r="F183">
            <v>0</v>
          </cell>
        </row>
        <row r="184">
          <cell r="E184">
            <v>170934.02</v>
          </cell>
          <cell r="F184">
            <v>208631</v>
          </cell>
        </row>
        <row r="185">
          <cell r="E185">
            <v>91955.68</v>
          </cell>
          <cell r="F185">
            <v>104523</v>
          </cell>
        </row>
        <row r="186">
          <cell r="E186">
            <v>366910</v>
          </cell>
          <cell r="F186">
            <v>580130</v>
          </cell>
        </row>
        <row r="187">
          <cell r="E187">
            <v>81637.34</v>
          </cell>
          <cell r="F187">
            <v>86910</v>
          </cell>
        </row>
        <row r="188">
          <cell r="E188">
            <v>7538.34</v>
          </cell>
          <cell r="F188">
            <v>50755</v>
          </cell>
        </row>
        <row r="189">
          <cell r="E189">
            <v>3985.06</v>
          </cell>
          <cell r="F189">
            <v>12654</v>
          </cell>
        </row>
        <row r="190">
          <cell r="E190">
            <v>219176.64</v>
          </cell>
          <cell r="F190">
            <v>222000</v>
          </cell>
        </row>
        <row r="191">
          <cell r="E191">
            <v>463.48</v>
          </cell>
          <cell r="F191">
            <v>1120</v>
          </cell>
        </row>
        <row r="192">
          <cell r="E192">
            <v>1562.17</v>
          </cell>
          <cell r="F192">
            <v>3780</v>
          </cell>
        </row>
        <row r="193">
          <cell r="E193">
            <v>108831.9</v>
          </cell>
          <cell r="F193">
            <v>162850</v>
          </cell>
        </row>
        <row r="194">
          <cell r="E194">
            <v>69511.23</v>
          </cell>
          <cell r="F194">
            <v>75996</v>
          </cell>
        </row>
        <row r="195">
          <cell r="E195">
            <v>3777.34</v>
          </cell>
          <cell r="F195">
            <v>5440</v>
          </cell>
        </row>
        <row r="196">
          <cell r="E196">
            <v>150571.39000000001</v>
          </cell>
          <cell r="F196">
            <v>137950</v>
          </cell>
        </row>
        <row r="197">
          <cell r="E197">
            <v>549.29</v>
          </cell>
          <cell r="F197">
            <v>20025</v>
          </cell>
        </row>
        <row r="198">
          <cell r="E198">
            <v>368.32</v>
          </cell>
          <cell r="F198">
            <v>5040</v>
          </cell>
        </row>
        <row r="199">
          <cell r="E199">
            <v>5120.42</v>
          </cell>
          <cell r="F199">
            <v>9985</v>
          </cell>
        </row>
        <row r="200">
          <cell r="E200">
            <v>56662.25</v>
          </cell>
          <cell r="F200">
            <v>0</v>
          </cell>
        </row>
        <row r="201">
          <cell r="E201">
            <v>5769226.5599999996</v>
          </cell>
          <cell r="F201">
            <v>6417098</v>
          </cell>
        </row>
        <row r="202">
          <cell r="E202">
            <v>221715.14</v>
          </cell>
          <cell r="F202">
            <v>205670</v>
          </cell>
        </row>
        <row r="203">
          <cell r="E203">
            <v>221715.14</v>
          </cell>
          <cell r="F203">
            <v>205670</v>
          </cell>
        </row>
        <row r="204">
          <cell r="E204">
            <v>0</v>
          </cell>
          <cell r="F204">
            <v>1137437.3999999999</v>
          </cell>
        </row>
        <row r="205">
          <cell r="E205">
            <v>1320740.22</v>
          </cell>
          <cell r="F205">
            <v>0</v>
          </cell>
        </row>
        <row r="206">
          <cell r="E206">
            <v>1320740.22</v>
          </cell>
          <cell r="F206">
            <v>1137437.3999999999</v>
          </cell>
        </row>
        <row r="207">
          <cell r="E207">
            <v>140966.69</v>
          </cell>
          <cell r="F207">
            <v>152491.70000000001</v>
          </cell>
        </row>
        <row r="208">
          <cell r="E208">
            <v>3993.85</v>
          </cell>
          <cell r="F208">
            <v>3993.85</v>
          </cell>
        </row>
        <row r="209">
          <cell r="E209">
            <v>62712.91</v>
          </cell>
          <cell r="F209">
            <v>61074.7</v>
          </cell>
        </row>
        <row r="210">
          <cell r="E210">
            <v>443</v>
          </cell>
          <cell r="F210">
            <v>0</v>
          </cell>
        </row>
        <row r="211">
          <cell r="E211">
            <v>429.67</v>
          </cell>
          <cell r="F211">
            <v>429.65</v>
          </cell>
        </row>
        <row r="212">
          <cell r="E212">
            <v>408880.45</v>
          </cell>
          <cell r="F212">
            <v>349867.5</v>
          </cell>
        </row>
        <row r="213">
          <cell r="E213">
            <v>461191.34</v>
          </cell>
          <cell r="F213">
            <v>403034.55</v>
          </cell>
        </row>
        <row r="214">
          <cell r="E214">
            <v>47306.23</v>
          </cell>
          <cell r="F214">
            <v>23386.65</v>
          </cell>
        </row>
        <row r="215">
          <cell r="E215">
            <v>1125924.1399999999</v>
          </cell>
          <cell r="F215">
            <v>994278.6</v>
          </cell>
        </row>
        <row r="216">
          <cell r="E216">
            <v>1702236.45</v>
          </cell>
          <cell r="F216">
            <v>1489414</v>
          </cell>
        </row>
        <row r="217">
          <cell r="E217">
            <v>662</v>
          </cell>
          <cell r="F217">
            <v>0</v>
          </cell>
        </row>
        <row r="218">
          <cell r="E218">
            <v>1702898.45</v>
          </cell>
          <cell r="F218">
            <v>1489414</v>
          </cell>
        </row>
        <row r="219">
          <cell r="E219">
            <v>123281.16</v>
          </cell>
          <cell r="F219">
            <v>197964</v>
          </cell>
        </row>
        <row r="220">
          <cell r="E220">
            <v>42482.83</v>
          </cell>
          <cell r="F220">
            <v>89224</v>
          </cell>
        </row>
        <row r="221">
          <cell r="E221">
            <v>132.84</v>
          </cell>
          <cell r="F221">
            <v>0</v>
          </cell>
        </row>
        <row r="222">
          <cell r="E222">
            <v>165896.82999999999</v>
          </cell>
          <cell r="F222">
            <v>287188</v>
          </cell>
        </row>
        <row r="223">
          <cell r="E223">
            <v>62</v>
          </cell>
          <cell r="F223">
            <v>0</v>
          </cell>
        </row>
        <row r="224">
          <cell r="E224">
            <v>110424.14</v>
          </cell>
          <cell r="F224">
            <v>136890</v>
          </cell>
        </row>
        <row r="225">
          <cell r="E225">
            <v>39933.360000000001</v>
          </cell>
          <cell r="F225">
            <v>13200</v>
          </cell>
        </row>
        <row r="226">
          <cell r="E226">
            <v>20674</v>
          </cell>
          <cell r="F226">
            <v>26350</v>
          </cell>
        </row>
        <row r="227">
          <cell r="E227">
            <v>22881.61</v>
          </cell>
          <cell r="F227">
            <v>26780</v>
          </cell>
        </row>
        <row r="228">
          <cell r="E228">
            <v>320305.65999999997</v>
          </cell>
          <cell r="F228">
            <v>362100</v>
          </cell>
        </row>
        <row r="229">
          <cell r="E229">
            <v>191639.23</v>
          </cell>
          <cell r="F229">
            <v>266435</v>
          </cell>
        </row>
        <row r="230">
          <cell r="E230">
            <v>246042.63</v>
          </cell>
          <cell r="F230">
            <v>256882</v>
          </cell>
        </row>
        <row r="231">
          <cell r="E231">
            <v>251299.5</v>
          </cell>
          <cell r="F231">
            <v>280680</v>
          </cell>
        </row>
        <row r="232">
          <cell r="E232">
            <v>333419.28000000003</v>
          </cell>
          <cell r="F232">
            <v>458093</v>
          </cell>
        </row>
        <row r="233">
          <cell r="E233">
            <v>187665.79</v>
          </cell>
          <cell r="F233">
            <v>246499</v>
          </cell>
        </row>
        <row r="234">
          <cell r="E234">
            <v>455566.45</v>
          </cell>
          <cell r="F234">
            <v>511294</v>
          </cell>
        </row>
        <row r="235">
          <cell r="E235">
            <v>99617.52</v>
          </cell>
          <cell r="F235">
            <v>74500</v>
          </cell>
        </row>
        <row r="236">
          <cell r="E236">
            <v>11384.64</v>
          </cell>
          <cell r="F236">
            <v>8410</v>
          </cell>
        </row>
        <row r="237">
          <cell r="E237">
            <v>11297.59</v>
          </cell>
          <cell r="F237">
            <v>12450</v>
          </cell>
        </row>
        <row r="238">
          <cell r="E238">
            <v>25000</v>
          </cell>
          <cell r="F238">
            <v>24980.84</v>
          </cell>
        </row>
        <row r="239">
          <cell r="E239">
            <v>6080.21</v>
          </cell>
          <cell r="F239">
            <v>11241.65</v>
          </cell>
        </row>
        <row r="240">
          <cell r="E240">
            <v>5425</v>
          </cell>
          <cell r="F240">
            <v>11241.65</v>
          </cell>
        </row>
        <row r="241">
          <cell r="E241">
            <v>846131.87</v>
          </cell>
          <cell r="F241">
            <v>225152</v>
          </cell>
        </row>
        <row r="242">
          <cell r="E242">
            <v>121705.09</v>
          </cell>
          <cell r="F242">
            <v>193005</v>
          </cell>
        </row>
        <row r="243">
          <cell r="E243">
            <v>49272.7</v>
          </cell>
          <cell r="F243">
            <v>87484</v>
          </cell>
        </row>
        <row r="244">
          <cell r="E244">
            <v>327478.94</v>
          </cell>
          <cell r="F244">
            <v>357780</v>
          </cell>
        </row>
        <row r="245">
          <cell r="E245">
            <v>123796.55</v>
          </cell>
          <cell r="F245">
            <v>318125.25</v>
          </cell>
        </row>
        <row r="246">
          <cell r="E246">
            <v>-308219.40999999997</v>
          </cell>
          <cell r="F246">
            <v>303695</v>
          </cell>
        </row>
        <row r="247">
          <cell r="E247">
            <v>10650.94</v>
          </cell>
          <cell r="F247">
            <v>9919</v>
          </cell>
        </row>
        <row r="248">
          <cell r="E248">
            <v>32684.6</v>
          </cell>
          <cell r="F248">
            <v>30071</v>
          </cell>
        </row>
        <row r="249">
          <cell r="E249">
            <v>61266.76</v>
          </cell>
          <cell r="F249">
            <v>70150</v>
          </cell>
        </row>
        <row r="250">
          <cell r="E250">
            <v>27076.22</v>
          </cell>
          <cell r="F250">
            <v>25200</v>
          </cell>
        </row>
        <row r="251">
          <cell r="E251">
            <v>850778.1</v>
          </cell>
          <cell r="F251">
            <v>750014.35</v>
          </cell>
        </row>
        <row r="252">
          <cell r="E252">
            <v>35769.54</v>
          </cell>
          <cell r="F252">
            <v>33500</v>
          </cell>
        </row>
        <row r="253">
          <cell r="E253">
            <v>6734.95</v>
          </cell>
          <cell r="F253">
            <v>5500</v>
          </cell>
        </row>
        <row r="254">
          <cell r="E254">
            <v>22274.21</v>
          </cell>
          <cell r="F254">
            <v>0</v>
          </cell>
        </row>
        <row r="255">
          <cell r="E255">
            <v>17270.97</v>
          </cell>
          <cell r="F255">
            <v>13200</v>
          </cell>
        </row>
        <row r="256">
          <cell r="E256">
            <v>83471.7</v>
          </cell>
          <cell r="F256">
            <v>57250</v>
          </cell>
        </row>
        <row r="257">
          <cell r="E257">
            <v>954.58</v>
          </cell>
          <cell r="F257">
            <v>22045</v>
          </cell>
        </row>
        <row r="258">
          <cell r="E258">
            <v>4647816.92</v>
          </cell>
          <cell r="F258">
            <v>5230117.74</v>
          </cell>
        </row>
        <row r="259">
          <cell r="E259">
            <v>-38774936.290000029</v>
          </cell>
          <cell r="F259">
            <v>-52587779.520000033</v>
          </cell>
        </row>
        <row r="260">
          <cell r="E260">
            <v>-9738301.9600000028</v>
          </cell>
          <cell r="F260">
            <v>-10735079</v>
          </cell>
        </row>
        <row r="261">
          <cell r="E261">
            <v>244824.62</v>
          </cell>
          <cell r="F261">
            <v>37726</v>
          </cell>
        </row>
        <row r="262">
          <cell r="E262">
            <v>244824.62</v>
          </cell>
          <cell r="F262">
            <v>37726</v>
          </cell>
        </row>
        <row r="263">
          <cell r="E263">
            <v>-9637615.6400000006</v>
          </cell>
          <cell r="F263">
            <v>-10359457</v>
          </cell>
        </row>
        <row r="264">
          <cell r="E264">
            <v>-416917.8</v>
          </cell>
          <cell r="F264">
            <v>-396117</v>
          </cell>
        </row>
        <row r="265">
          <cell r="E265">
            <v>-10054533.440000001</v>
          </cell>
          <cell r="F265">
            <v>-10755574</v>
          </cell>
        </row>
        <row r="266">
          <cell r="E266">
            <v>154139.89000000001</v>
          </cell>
          <cell r="F266">
            <v>0</v>
          </cell>
        </row>
        <row r="267">
          <cell r="E267">
            <v>-58746.82</v>
          </cell>
          <cell r="F267">
            <v>0</v>
          </cell>
        </row>
        <row r="268">
          <cell r="E268">
            <v>-13943.94</v>
          </cell>
          <cell r="F268">
            <v>-9375</v>
          </cell>
        </row>
        <row r="269">
          <cell r="E269">
            <v>-6121.65</v>
          </cell>
          <cell r="F269">
            <v>-7856</v>
          </cell>
        </row>
        <row r="270">
          <cell r="E270">
            <v>-3920.62</v>
          </cell>
          <cell r="F270">
            <v>0</v>
          </cell>
        </row>
        <row r="271">
          <cell r="E271">
            <v>71406.86</v>
          </cell>
          <cell r="F271">
            <v>-17231</v>
          </cell>
        </row>
        <row r="272">
          <cell r="E272">
            <v>-48513238.25000003</v>
          </cell>
          <cell r="F272">
            <v>-63322858.520000033</v>
          </cell>
        </row>
        <row r="273">
          <cell r="E273">
            <v>-16719229</v>
          </cell>
          <cell r="F273">
            <v>-19835871</v>
          </cell>
        </row>
        <row r="274">
          <cell r="E274">
            <v>-744012</v>
          </cell>
          <cell r="F274">
            <v>-1436769.01</v>
          </cell>
        </row>
        <row r="275">
          <cell r="E275">
            <v>-17463241</v>
          </cell>
          <cell r="F275">
            <v>-21272640.010000002</v>
          </cell>
        </row>
        <row r="276">
          <cell r="E276">
            <v>0</v>
          </cell>
          <cell r="F276">
            <v>0</v>
          </cell>
        </row>
        <row r="277">
          <cell r="E277">
            <v>-31049997.25000003</v>
          </cell>
          <cell r="F277">
            <v>-42050218.510000035</v>
          </cell>
        </row>
        <row r="282">
          <cell r="E282" t="str">
            <v>Total</v>
          </cell>
          <cell r="F282" t="str">
            <v>Units</v>
          </cell>
        </row>
        <row r="283">
          <cell r="E283">
            <v>498705.79499999998</v>
          </cell>
          <cell r="F283">
            <v>8202</v>
          </cell>
        </row>
        <row r="285">
          <cell r="E285">
            <v>963692.79</v>
          </cell>
          <cell r="F285">
            <v>8202</v>
          </cell>
        </row>
        <row r="287">
          <cell r="E287">
            <v>1742088.34</v>
          </cell>
          <cell r="F287">
            <v>8202</v>
          </cell>
        </row>
        <row r="289">
          <cell r="E289">
            <v>1206620.25</v>
          </cell>
          <cell r="F289">
            <v>8202</v>
          </cell>
        </row>
        <row r="291">
          <cell r="E291">
            <v>13875000</v>
          </cell>
          <cell r="F291">
            <v>888000</v>
          </cell>
        </row>
        <row r="293">
          <cell r="E293">
            <v>1297465.22</v>
          </cell>
          <cell r="F293">
            <v>8202</v>
          </cell>
        </row>
        <row r="295">
          <cell r="E295">
            <v>97377.11</v>
          </cell>
          <cell r="F295">
            <v>8202</v>
          </cell>
        </row>
        <row r="299">
          <cell r="E299">
            <v>2048159.82</v>
          </cell>
          <cell r="F299">
            <v>888000</v>
          </cell>
        </row>
        <row r="301">
          <cell r="E301">
            <v>1425987.03</v>
          </cell>
          <cell r="F301">
            <v>8202</v>
          </cell>
        </row>
        <row r="306">
          <cell r="E306">
            <v>4266260</v>
          </cell>
          <cell r="F306" t="str">
            <v>88,800*5</v>
          </cell>
        </row>
        <row r="307">
          <cell r="E307">
            <v>7577015</v>
          </cell>
          <cell r="F307" t="str">
            <v>88,800*7</v>
          </cell>
        </row>
        <row r="308">
          <cell r="E308">
            <v>12704901</v>
          </cell>
          <cell r="F308" t="str">
            <v>88,800*20</v>
          </cell>
        </row>
        <row r="309">
          <cell r="E309">
            <v>24548176</v>
          </cell>
        </row>
        <row r="311">
          <cell r="E311">
            <v>10651544.43</v>
          </cell>
        </row>
        <row r="312">
          <cell r="E312">
            <v>647424</v>
          </cell>
        </row>
        <row r="313">
          <cell r="E313">
            <v>229035.83</v>
          </cell>
        </row>
        <row r="314">
          <cell r="E314">
            <v>11528004.26</v>
          </cell>
          <cell r="F314">
            <v>888000</v>
          </cell>
        </row>
        <row r="317">
          <cell r="E317">
            <v>92854029.496000007</v>
          </cell>
          <cell r="F317">
            <v>88800</v>
          </cell>
        </row>
        <row r="319">
          <cell r="E319">
            <v>7020000</v>
          </cell>
          <cell r="F319">
            <v>88800</v>
          </cell>
        </row>
        <row r="321">
          <cell r="E321">
            <v>122043414</v>
          </cell>
          <cell r="F321">
            <v>888000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1">
          <cell r="E1" t="str">
            <v>%,SBUDGETCON2</v>
          </cell>
        </row>
      </sheetData>
      <sheetData sheetId="191">
        <row r="1">
          <cell r="E1" t="str">
            <v>%,SBUDGETCON2</v>
          </cell>
        </row>
      </sheetData>
      <sheetData sheetId="192">
        <row r="1">
          <cell r="E1" t="str">
            <v>%,SBUDGETCON2</v>
          </cell>
        </row>
      </sheetData>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ow r="1">
          <cell r="E1" t="str">
            <v>%,SBUDGETCON2</v>
          </cell>
        </row>
      </sheetData>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refreshError="1"/>
      <sheetData sheetId="435" refreshError="1"/>
      <sheetData sheetId="436"/>
      <sheetData sheetId="437"/>
      <sheetData sheetId="438"/>
      <sheetData sheetId="439"/>
      <sheetData sheetId="440"/>
      <sheetData sheetId="441"/>
      <sheetData sheetId="44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
      <sheetName val="Input"/>
      <sheetName val="TOTAL P&amp;L"/>
      <sheetName val="T&amp;D"/>
      <sheetName val="Prf sumry"/>
      <sheetName val="bsheet"/>
      <sheetName val="Ratios"/>
      <sheetName val="Toyota PL ckd"/>
      <sheetName val="cbu pl"/>
      <sheetName val="Toyota ckd_cbu"/>
      <sheetName val="Cuore PL ckd"/>
      <sheetName val="Cuore PL ckd_parts"/>
      <sheetName val="consld pl"/>
      <sheetName val="C Sheet ckd cbu"/>
      <sheetName val="Cashflow"/>
      <sheetName val="Invetory level"/>
      <sheetName val="comparision"/>
      <sheetName val="Sheet1 (3)"/>
      <sheetName val="Sheet1 (2)"/>
      <sheetName val="CKD Variant"/>
      <sheetName val="CBU Variant"/>
      <sheetName val="SUMMARY"/>
      <sheetName val="Sales Plan"/>
      <sheetName val="Reconcilation CKD "/>
      <sheetName val="Reconciliation 2"/>
      <sheetName val="OBJECTIVES"/>
      <sheetName val="R"/>
      <sheetName val="in time arr"/>
      <sheetName val="Final Budget 2002-2003"/>
      <sheetName val="TOTAL_P&amp;L"/>
      <sheetName val="Prf_sumry"/>
      <sheetName val="Toyota_PL_ckd"/>
      <sheetName val="cbu_pl"/>
      <sheetName val="Toyota_ckd_cbu"/>
      <sheetName val="Cuore_PL_ckd"/>
      <sheetName val="Cuore_PL_ckd_parts"/>
      <sheetName val="consld_pl"/>
      <sheetName val="C_Sheet_ckd_cbu"/>
      <sheetName val="Invetory_level"/>
      <sheetName val="Sheet1_(3)"/>
      <sheetName val="Sheet1_(2)"/>
      <sheetName val="CKD_Variant"/>
      <sheetName val="CBU_Variant"/>
      <sheetName val="Sales_Plan"/>
      <sheetName val="Reconcilation_CKD_"/>
      <sheetName val="Reconciliation_2"/>
      <sheetName val="Input:Invetory level"/>
      <sheetName val="TOTAL_P&amp;L1"/>
      <sheetName val="Prf_sumry1"/>
      <sheetName val="Toyota_PL_ckd1"/>
      <sheetName val="cbu_pl1"/>
      <sheetName val="Toyota_ckd_cbu1"/>
      <sheetName val="Cuore_PL_ckd1"/>
      <sheetName val="Cuore_PL_ckd_parts1"/>
      <sheetName val="consld_pl1"/>
      <sheetName val="C_Sheet_ckd_cbu1"/>
      <sheetName val="Invetory_level1"/>
      <sheetName val="Sheet1_(3)1"/>
      <sheetName val="Sheet1_(2)1"/>
      <sheetName val="CKD_Variant1"/>
      <sheetName val="CBU_Variant1"/>
      <sheetName val="Sales_Plan1"/>
      <sheetName val="Reconcilation_CKD_1"/>
      <sheetName val="Reconciliation_21"/>
      <sheetName val="Final_Budget_2002-2003"/>
      <sheetName val="in_time_arr"/>
      <sheetName val="ELEC. METER READINGS(Annex-A)"/>
      <sheetName val="HILUXTOTAL"/>
      <sheetName val="AC-CODES"/>
      <sheetName val="ISBL-J10"/>
      <sheetName val="BQ Working"/>
      <sheetName val="PipWT"/>
      <sheetName val="FIB"/>
      <sheetName val="22 - 23.1 (C)"/>
      <sheetName val="Balance Sheet Main"/>
      <sheetName val="ATI Payable"/>
      <sheetName val="FIB-TFC"/>
      <sheetName val="ADD TAXDEP  FIG "/>
      <sheetName val="PROFIT AND LOSS LEADS"/>
      <sheetName val="Main"/>
      <sheetName val="Sheet1"/>
      <sheetName val="Sheet2"/>
      <sheetName val="Sheet3"/>
      <sheetName val="Sheet4"/>
      <sheetName val="Sheet5"/>
      <sheetName val="Sheet6"/>
      <sheetName val="Acct"/>
      <sheetName val="XE-CPL"/>
      <sheetName val="[Final Budget 2002-2003.xls]Inp"/>
      <sheetName val="Input_Invetory level"/>
      <sheetName val="TOTAL_P&amp;L2"/>
      <sheetName val="Prf_sumry2"/>
      <sheetName val="Toyota_PL_ckd2"/>
      <sheetName val="cbu_pl2"/>
      <sheetName val="Toyota_ckd_cbu2"/>
      <sheetName val="Cuore_PL_ckd2"/>
      <sheetName val="Cuore_PL_ckd_parts2"/>
      <sheetName val="consld_pl2"/>
      <sheetName val="C_Sheet_ckd_cbu2"/>
      <sheetName val="Invetory_level2"/>
      <sheetName val="Sheet1_(3)2"/>
      <sheetName val="Sheet1_(2)2"/>
      <sheetName val="CKD_Variant2"/>
      <sheetName val="CBU_Variant2"/>
      <sheetName val="Sales_Plan2"/>
      <sheetName val="Reconcilation_CKD_2"/>
      <sheetName val="Reconciliation_22"/>
      <sheetName val="Final_Budget_2002-20031"/>
      <sheetName val="in_time_arr1"/>
      <sheetName val="ELEC__METER_READINGS(Annex-A)"/>
      <sheetName val="Input:Invetory_level"/>
      <sheetName val="BQ_Working"/>
      <sheetName val="22_-_23_1_(C)"/>
      <sheetName val="Balance_Sheet_Main"/>
      <sheetName val="ATI_Payable"/>
      <sheetName val="ADD_TAXDEP__FIG_"/>
      <sheetName val="Recipe"/>
      <sheetName val="Active Washes"/>
      <sheetName val="P&amp;L Commentary"/>
      <sheetName val="Adj_EBITDA"/>
      <sheetName val="Adj_EV"/>
      <sheetName val="BVPS"/>
      <sheetName val="EBITDA"/>
      <sheetName val="EV"/>
      <sheetName val="Gross_Yield"/>
      <sheetName val="Start &amp;_EPS"/>
      <sheetName val="PE"/>
      <sheetName val="Recomm"/>
      <sheetName val="corporate"/>
      <sheetName val="middle market"/>
      <sheetName val="sme"/>
      <sheetName val="e"/>
      <sheetName val="Cover"/>
      <sheetName val="Frenchise fee"/>
      <sheetName val="last qrt2001"/>
      <sheetName val="ISSUES"/>
      <sheetName val="F-HL"/>
      <sheetName val="PIB-HL"/>
      <sheetName val="7_equipments vouch"/>
      <sheetName val="bs check"/>
      <sheetName val="sbu_list"/>
      <sheetName val="TB Final USD 31-3-02"/>
      <sheetName val="TB Final PKR 31-3-02"/>
      <sheetName val="Data"/>
      <sheetName val="CF-ACTUAL"/>
      <sheetName val="td"/>
      <sheetName val="Furniture"/>
      <sheetName val="FG"/>
      <sheetName val="ADDRESS"/>
      <sheetName val="TOTAL_P&amp;L3"/>
      <sheetName val="Prf_sumry3"/>
      <sheetName val="Toyota_PL_ckd3"/>
      <sheetName val="cbu_pl3"/>
      <sheetName val="Toyota_ckd_cbu3"/>
      <sheetName val="Cuore_PL_ckd3"/>
      <sheetName val="Cuore_PL_ckd_parts3"/>
      <sheetName val="consld_pl3"/>
      <sheetName val="C_Sheet_ckd_cbu3"/>
      <sheetName val="Invetory_level3"/>
      <sheetName val="Sheet1_(3)3"/>
      <sheetName val="Sheet1_(2)3"/>
      <sheetName val="CKD_Variant3"/>
      <sheetName val="CBU_Variant3"/>
      <sheetName val="Sales_Plan3"/>
      <sheetName val="Reconcilation_CKD_3"/>
      <sheetName val="Reconciliation_23"/>
      <sheetName val="Final_Budget_2002-20032"/>
      <sheetName val="in_time_arr2"/>
      <sheetName val="ELEC__METER_READINGS(Annex-A)1"/>
      <sheetName val="TOTAL_P&amp;L4"/>
      <sheetName val="Prf_sumry4"/>
      <sheetName val="Toyota_PL_ckd4"/>
      <sheetName val="cbu_pl4"/>
      <sheetName val="Toyota_ckd_cbu4"/>
      <sheetName val="Cuore_PL_ckd4"/>
      <sheetName val="Cuore_PL_ckd_parts4"/>
      <sheetName val="consld_pl4"/>
      <sheetName val="C_Sheet_ckd_cbu4"/>
      <sheetName val="Invetory_level4"/>
      <sheetName val="Sheet1_(3)4"/>
      <sheetName val="Sheet1_(2)4"/>
      <sheetName val="CKD_Variant4"/>
      <sheetName val="CBU_Variant4"/>
      <sheetName val="Sales_Plan4"/>
      <sheetName val="Reconcilation_CKD_4"/>
      <sheetName val="Reconciliation_24"/>
      <sheetName val="Final_Budget_2002-20033"/>
      <sheetName val="in_time_arr3"/>
      <sheetName val="ELEC__METER_READINGS(Annex-A)2"/>
      <sheetName val="Basis"/>
      <sheetName val="BQ_Working1"/>
      <sheetName val="ATI_Payable1"/>
      <sheetName val="PROFIT_AND_LOSS_LEADS"/>
      <sheetName val="22_-_23_1_(C)1"/>
      <sheetName val="Input:Invetory_level1"/>
      <sheetName val="ADD_TAXDEP__FIG_1"/>
      <sheetName val="Balance_Sheet_Main1"/>
      <sheetName val="Active_Washes"/>
      <sheetName val="P&amp;L_Commentary"/>
      <sheetName val="Start_&amp;_EPS"/>
      <sheetName val="middle_market"/>
      <sheetName val="Frenchise_fee"/>
      <sheetName val="last_qrt2001"/>
      <sheetName val="7_equipments_vouch"/>
      <sheetName val="bs_check"/>
      <sheetName val="TB_Final_USD_31-3-02"/>
      <sheetName val="TB_Final_PKR_31-3-02"/>
      <sheetName val="P+NP"/>
    </sheetNames>
    <sheetDataSet>
      <sheetData sheetId="0"/>
      <sheetData sheetId="1" refreshError="1">
        <row r="31">
          <cell r="B31">
            <v>5</v>
          </cell>
          <cell r="C31">
            <v>3</v>
          </cell>
          <cell r="D31">
            <v>2</v>
          </cell>
          <cell r="E31">
            <v>2</v>
          </cell>
          <cell r="F31">
            <v>3</v>
          </cell>
          <cell r="G31">
            <v>6</v>
          </cell>
          <cell r="H31">
            <v>5</v>
          </cell>
          <cell r="I31">
            <v>3</v>
          </cell>
          <cell r="J31">
            <v>2</v>
          </cell>
          <cell r="K31">
            <v>2</v>
          </cell>
          <cell r="L31">
            <v>3</v>
          </cell>
          <cell r="M31">
            <v>6</v>
          </cell>
          <cell r="N31">
            <v>42</v>
          </cell>
        </row>
        <row r="32">
          <cell r="B32">
            <v>10</v>
          </cell>
          <cell r="C32">
            <v>10</v>
          </cell>
          <cell r="D32">
            <v>10</v>
          </cell>
          <cell r="E32">
            <v>10</v>
          </cell>
          <cell r="F32">
            <v>10</v>
          </cell>
          <cell r="G32">
            <v>10</v>
          </cell>
          <cell r="H32">
            <v>10</v>
          </cell>
          <cell r="I32">
            <v>10</v>
          </cell>
          <cell r="J32">
            <v>10</v>
          </cell>
          <cell r="K32">
            <v>10</v>
          </cell>
          <cell r="L32">
            <v>10</v>
          </cell>
          <cell r="M32">
            <v>10</v>
          </cell>
          <cell r="N32">
            <v>120</v>
          </cell>
          <cell r="O32" t="str">
            <v>Hiace - Commuter</v>
          </cell>
        </row>
        <row r="33">
          <cell r="B33">
            <v>10</v>
          </cell>
          <cell r="C33">
            <v>10</v>
          </cell>
          <cell r="D33">
            <v>10</v>
          </cell>
          <cell r="E33">
            <v>10</v>
          </cell>
          <cell r="F33">
            <v>10</v>
          </cell>
          <cell r="G33">
            <v>10</v>
          </cell>
          <cell r="H33">
            <v>10</v>
          </cell>
          <cell r="I33">
            <v>10</v>
          </cell>
          <cell r="J33">
            <v>10</v>
          </cell>
          <cell r="K33">
            <v>10</v>
          </cell>
          <cell r="L33">
            <v>10</v>
          </cell>
          <cell r="M33">
            <v>10</v>
          </cell>
          <cell r="N33">
            <v>120</v>
          </cell>
          <cell r="O33" t="str">
            <v>Hiace - Panle Van</v>
          </cell>
        </row>
        <row r="34">
          <cell r="B34">
            <v>0</v>
          </cell>
          <cell r="C34">
            <v>0</v>
          </cell>
          <cell r="D34">
            <v>0</v>
          </cell>
          <cell r="E34">
            <v>0</v>
          </cell>
          <cell r="F34">
            <v>0</v>
          </cell>
          <cell r="G34">
            <v>0</v>
          </cell>
          <cell r="H34">
            <v>1</v>
          </cell>
          <cell r="I34">
            <v>0</v>
          </cell>
          <cell r="J34">
            <v>0</v>
          </cell>
          <cell r="K34">
            <v>0</v>
          </cell>
          <cell r="L34">
            <v>0</v>
          </cell>
          <cell r="M34">
            <v>1</v>
          </cell>
          <cell r="N34">
            <v>2</v>
          </cell>
          <cell r="O34" t="str">
            <v>Coaster</v>
          </cell>
        </row>
        <row r="35">
          <cell r="B35">
            <v>103</v>
          </cell>
          <cell r="D35">
            <v>81</v>
          </cell>
          <cell r="E35">
            <v>22</v>
          </cell>
          <cell r="F35" t="str">
            <v xml:space="preserve"> G.P. - Parts</v>
          </cell>
          <cell r="G35">
            <v>44200000.00000006</v>
          </cell>
          <cell r="H35">
            <v>0</v>
          </cell>
          <cell r="I35">
            <v>44200000.00000006</v>
          </cell>
        </row>
        <row r="36">
          <cell r="B36">
            <v>0</v>
          </cell>
          <cell r="E36">
            <v>0</v>
          </cell>
          <cell r="F36" t="str">
            <v>Oil</v>
          </cell>
        </row>
        <row r="37">
          <cell r="B37">
            <v>35</v>
          </cell>
          <cell r="C37">
            <v>31</v>
          </cell>
          <cell r="D37">
            <v>30</v>
          </cell>
          <cell r="E37">
            <v>30</v>
          </cell>
          <cell r="F37">
            <v>31</v>
          </cell>
          <cell r="G37">
            <v>36</v>
          </cell>
          <cell r="H37">
            <v>35</v>
          </cell>
          <cell r="I37">
            <v>32</v>
          </cell>
          <cell r="J37">
            <v>30</v>
          </cell>
          <cell r="K37">
            <v>29</v>
          </cell>
          <cell r="L37">
            <v>31</v>
          </cell>
          <cell r="M37">
            <v>37</v>
          </cell>
          <cell r="N37">
            <v>387</v>
          </cell>
        </row>
        <row r="38">
          <cell r="B38">
            <v>1245</v>
          </cell>
          <cell r="C38">
            <v>1421</v>
          </cell>
          <cell r="D38">
            <v>1451</v>
          </cell>
          <cell r="E38">
            <v>1580</v>
          </cell>
          <cell r="F38">
            <v>1201</v>
          </cell>
          <cell r="G38">
            <v>1237</v>
          </cell>
          <cell r="H38">
            <v>1635</v>
          </cell>
          <cell r="I38">
            <v>1332</v>
          </cell>
          <cell r="J38">
            <v>1410</v>
          </cell>
          <cell r="K38">
            <v>1319</v>
          </cell>
          <cell r="L38">
            <v>1311</v>
          </cell>
          <cell r="M38">
            <v>1345</v>
          </cell>
          <cell r="N38">
            <v>16487</v>
          </cell>
        </row>
        <row r="39">
          <cell r="B39">
            <v>30</v>
          </cell>
          <cell r="C39">
            <v>25</v>
          </cell>
          <cell r="D39">
            <v>27</v>
          </cell>
          <cell r="E39">
            <v>672</v>
          </cell>
          <cell r="F39">
            <v>675</v>
          </cell>
          <cell r="G39">
            <v>671</v>
          </cell>
          <cell r="H39">
            <v>176</v>
          </cell>
          <cell r="I39">
            <v>27</v>
          </cell>
          <cell r="J39">
            <v>31</v>
          </cell>
          <cell r="K39">
            <v>25</v>
          </cell>
          <cell r="L39">
            <v>27</v>
          </cell>
          <cell r="M39">
            <v>27</v>
          </cell>
          <cell r="N39">
            <v>2413</v>
          </cell>
        </row>
        <row r="40">
          <cell r="B40">
            <v>1275</v>
          </cell>
          <cell r="C40">
            <v>1446</v>
          </cell>
          <cell r="D40">
            <v>1478</v>
          </cell>
          <cell r="E40">
            <v>2252</v>
          </cell>
          <cell r="F40">
            <v>1876</v>
          </cell>
          <cell r="G40">
            <v>1908</v>
          </cell>
          <cell r="H40">
            <v>1811</v>
          </cell>
          <cell r="I40">
            <v>1359</v>
          </cell>
          <cell r="J40">
            <v>1441</v>
          </cell>
          <cell r="K40">
            <v>1344</v>
          </cell>
          <cell r="L40">
            <v>1338</v>
          </cell>
          <cell r="M40">
            <v>1372</v>
          </cell>
          <cell r="N40">
            <v>18900</v>
          </cell>
        </row>
        <row r="41">
          <cell r="B41">
            <v>910</v>
          </cell>
          <cell r="C41">
            <v>1090</v>
          </cell>
          <cell r="D41">
            <v>1121</v>
          </cell>
          <cell r="E41">
            <v>1250</v>
          </cell>
          <cell r="F41">
            <v>870</v>
          </cell>
          <cell r="G41">
            <v>901</v>
          </cell>
          <cell r="H41">
            <v>1250</v>
          </cell>
          <cell r="I41">
            <v>950</v>
          </cell>
          <cell r="J41">
            <v>1030</v>
          </cell>
          <cell r="K41">
            <v>940</v>
          </cell>
          <cell r="L41">
            <v>930</v>
          </cell>
          <cell r="M41">
            <v>958</v>
          </cell>
          <cell r="N41">
            <v>12200</v>
          </cell>
        </row>
        <row r="42">
          <cell r="B42">
            <v>910</v>
          </cell>
          <cell r="C42">
            <v>1090</v>
          </cell>
          <cell r="D42">
            <v>1121</v>
          </cell>
          <cell r="E42">
            <v>1250</v>
          </cell>
          <cell r="F42">
            <v>870</v>
          </cell>
          <cell r="G42">
            <v>901</v>
          </cell>
          <cell r="H42">
            <v>1250</v>
          </cell>
          <cell r="I42">
            <v>950</v>
          </cell>
          <cell r="J42">
            <v>1030</v>
          </cell>
          <cell r="K42">
            <v>940</v>
          </cell>
          <cell r="L42">
            <v>930</v>
          </cell>
          <cell r="M42">
            <v>958</v>
          </cell>
          <cell r="N42">
            <v>12200</v>
          </cell>
        </row>
        <row r="43">
          <cell r="B43">
            <v>0</v>
          </cell>
          <cell r="C43">
            <v>0</v>
          </cell>
          <cell r="D43">
            <v>0</v>
          </cell>
          <cell r="E43">
            <v>0</v>
          </cell>
          <cell r="F43">
            <v>0</v>
          </cell>
          <cell r="G43">
            <v>0</v>
          </cell>
          <cell r="H43">
            <v>0</v>
          </cell>
          <cell r="I43">
            <v>0</v>
          </cell>
          <cell r="J43">
            <v>0</v>
          </cell>
          <cell r="K43">
            <v>0</v>
          </cell>
          <cell r="L43">
            <v>0</v>
          </cell>
          <cell r="M43">
            <v>0</v>
          </cell>
          <cell r="N43">
            <v>0</v>
          </cell>
        </row>
        <row r="44">
          <cell r="C44" t="str">
            <v>Budget 2002-2003</v>
          </cell>
          <cell r="G44" t="str">
            <v xml:space="preserve">Results   2001-2002 </v>
          </cell>
          <cell r="K44" t="str">
            <v>Variance Favorable / (Adverse)</v>
          </cell>
        </row>
        <row r="45">
          <cell r="C45" t="str">
            <v>CKD</v>
          </cell>
          <cell r="D45">
            <v>391.12</v>
          </cell>
          <cell r="E45" t="str">
            <v>Total</v>
          </cell>
          <cell r="F45" t="str">
            <v>% of Sales</v>
          </cell>
          <cell r="G45" t="str">
            <v xml:space="preserve">CKD </v>
          </cell>
          <cell r="H45" t="str">
            <v xml:space="preserve">CBU </v>
          </cell>
          <cell r="I45" t="str">
            <v>Total</v>
          </cell>
          <cell r="J45" t="str">
            <v>% of Sales</v>
          </cell>
          <cell r="K45" t="str">
            <v xml:space="preserve">CKD </v>
          </cell>
          <cell r="L45" t="str">
            <v xml:space="preserve">CBU </v>
          </cell>
          <cell r="M45" t="str">
            <v>Total</v>
          </cell>
          <cell r="N45" t="str">
            <v xml:space="preserve">% </v>
          </cell>
        </row>
        <row r="46">
          <cell r="C46">
            <v>16100</v>
          </cell>
          <cell r="D46">
            <v>387</v>
          </cell>
          <cell r="E46">
            <v>16487</v>
          </cell>
          <cell r="G46">
            <v>11066</v>
          </cell>
          <cell r="H46">
            <v>172</v>
          </cell>
          <cell r="I46">
            <v>11238</v>
          </cell>
          <cell r="J46" t="str">
            <v>Rupees Per Unit</v>
          </cell>
          <cell r="K46">
            <v>5034</v>
          </cell>
          <cell r="L46">
            <v>215</v>
          </cell>
          <cell r="M46">
            <v>5249</v>
          </cell>
          <cell r="O46" t="str">
            <v>Sales Unit</v>
          </cell>
        </row>
        <row r="47">
          <cell r="B47">
            <v>914</v>
          </cell>
          <cell r="C47">
            <v>945</v>
          </cell>
          <cell r="D47">
            <v>976</v>
          </cell>
          <cell r="E47">
            <v>1007</v>
          </cell>
          <cell r="F47">
            <v>1038</v>
          </cell>
          <cell r="G47">
            <v>1069</v>
          </cell>
          <cell r="H47">
            <v>1100</v>
          </cell>
          <cell r="I47">
            <v>1131</v>
          </cell>
          <cell r="J47">
            <v>1162</v>
          </cell>
          <cell r="K47">
            <v>1193</v>
          </cell>
          <cell r="L47">
            <v>1224</v>
          </cell>
          <cell r="M47">
            <v>1255</v>
          </cell>
        </row>
        <row r="48">
          <cell r="B48">
            <v>200657</v>
          </cell>
          <cell r="C48">
            <v>200657</v>
          </cell>
          <cell r="D48">
            <v>200657</v>
          </cell>
          <cell r="E48">
            <v>200657</v>
          </cell>
          <cell r="F48">
            <v>200657</v>
          </cell>
          <cell r="G48">
            <v>200657</v>
          </cell>
          <cell r="H48">
            <v>200326</v>
          </cell>
          <cell r="I48">
            <v>200326</v>
          </cell>
          <cell r="J48">
            <v>200326</v>
          </cell>
          <cell r="K48">
            <v>200326</v>
          </cell>
          <cell r="L48">
            <v>200326</v>
          </cell>
          <cell r="M48">
            <v>200326</v>
          </cell>
          <cell r="N48">
            <v>0.5600495053866652</v>
          </cell>
          <cell r="O48" t="str">
            <v>Net Sales</v>
          </cell>
        </row>
        <row r="49">
          <cell r="B49">
            <v>0</v>
          </cell>
          <cell r="C49">
            <v>0</v>
          </cell>
          <cell r="D49">
            <v>0</v>
          </cell>
          <cell r="E49">
            <v>0</v>
          </cell>
          <cell r="F49">
            <v>0</v>
          </cell>
          <cell r="G49">
            <v>0</v>
          </cell>
          <cell r="H49">
            <v>0</v>
          </cell>
          <cell r="I49">
            <v>0</v>
          </cell>
          <cell r="J49">
            <v>0</v>
          </cell>
          <cell r="K49">
            <v>0</v>
          </cell>
          <cell r="L49">
            <v>0</v>
          </cell>
          <cell r="M49">
            <v>0</v>
          </cell>
          <cell r="O49" t="str">
            <v>Cost of Sales</v>
          </cell>
        </row>
        <row r="50">
          <cell r="B50">
            <v>208301</v>
          </cell>
          <cell r="C50">
            <v>208301</v>
          </cell>
          <cell r="D50">
            <v>208301</v>
          </cell>
          <cell r="E50">
            <v>208301</v>
          </cell>
          <cell r="F50">
            <v>208301</v>
          </cell>
          <cell r="G50">
            <v>208301</v>
          </cell>
          <cell r="H50">
            <v>207970</v>
          </cell>
          <cell r="I50">
            <v>207970</v>
          </cell>
          <cell r="J50">
            <v>207970</v>
          </cell>
          <cell r="K50">
            <v>207970</v>
          </cell>
          <cell r="L50">
            <v>207970</v>
          </cell>
          <cell r="M50">
            <v>207970</v>
          </cell>
          <cell r="N50">
            <v>-0.61131210375319134</v>
          </cell>
          <cell r="O50" t="str">
            <v>Variable Cost (CKD Vendor Parts &amp; Consumables)</v>
          </cell>
        </row>
        <row r="51">
          <cell r="B51">
            <v>230254</v>
          </cell>
          <cell r="C51">
            <v>230254</v>
          </cell>
          <cell r="D51">
            <v>230254</v>
          </cell>
          <cell r="E51">
            <v>230254</v>
          </cell>
          <cell r="F51">
            <v>230254</v>
          </cell>
          <cell r="G51">
            <v>230254</v>
          </cell>
          <cell r="H51">
            <v>229923</v>
          </cell>
          <cell r="I51">
            <v>229923</v>
          </cell>
          <cell r="J51">
            <v>229923</v>
          </cell>
          <cell r="K51">
            <v>229923</v>
          </cell>
          <cell r="L51">
            <v>229923</v>
          </cell>
          <cell r="M51">
            <v>229923</v>
          </cell>
          <cell r="O51" t="str">
            <v>Conversion Cost:</v>
          </cell>
        </row>
        <row r="52">
          <cell r="B52">
            <v>0</v>
          </cell>
          <cell r="C52">
            <v>0</v>
          </cell>
          <cell r="D52">
            <v>0</v>
          </cell>
          <cell r="E52">
            <v>0</v>
          </cell>
          <cell r="F52">
            <v>0</v>
          </cell>
          <cell r="G52">
            <v>0</v>
          </cell>
          <cell r="H52">
            <v>0</v>
          </cell>
          <cell r="I52">
            <v>0</v>
          </cell>
          <cell r="J52">
            <v>0</v>
          </cell>
          <cell r="K52">
            <v>0</v>
          </cell>
          <cell r="L52">
            <v>0</v>
          </cell>
          <cell r="M52">
            <v>0</v>
          </cell>
          <cell r="N52">
            <v>-1.6179027081113066E-2</v>
          </cell>
          <cell r="P52" t="str">
            <v>Salaries &amp; Wages</v>
          </cell>
        </row>
        <row r="53">
          <cell r="B53">
            <v>230311</v>
          </cell>
          <cell r="C53">
            <v>230311</v>
          </cell>
          <cell r="D53">
            <v>230311</v>
          </cell>
          <cell r="E53">
            <v>230311</v>
          </cell>
          <cell r="F53">
            <v>230311</v>
          </cell>
          <cell r="G53">
            <v>230311</v>
          </cell>
          <cell r="H53">
            <v>229980</v>
          </cell>
          <cell r="I53">
            <v>229980</v>
          </cell>
          <cell r="J53">
            <v>229980</v>
          </cell>
          <cell r="K53">
            <v>229980</v>
          </cell>
          <cell r="L53">
            <v>229980</v>
          </cell>
          <cell r="M53">
            <v>229980</v>
          </cell>
          <cell r="N53" t="e">
            <v>#DIV/0!</v>
          </cell>
          <cell r="P53" t="str">
            <v>Utilities</v>
          </cell>
        </row>
        <row r="54">
          <cell r="B54">
            <v>0</v>
          </cell>
          <cell r="C54">
            <v>0</v>
          </cell>
          <cell r="D54">
            <v>0</v>
          </cell>
          <cell r="E54">
            <v>0</v>
          </cell>
          <cell r="F54">
            <v>0</v>
          </cell>
          <cell r="G54">
            <v>0</v>
          </cell>
          <cell r="H54">
            <v>0</v>
          </cell>
          <cell r="I54">
            <v>0</v>
          </cell>
          <cell r="J54">
            <v>0</v>
          </cell>
          <cell r="K54">
            <v>0</v>
          </cell>
          <cell r="L54">
            <v>0</v>
          </cell>
          <cell r="M54">
            <v>0</v>
          </cell>
          <cell r="N54">
            <v>-8.7700644222185584E-2</v>
          </cell>
          <cell r="P54" t="str">
            <v>Depreciation</v>
          </cell>
        </row>
        <row r="55">
          <cell r="B55">
            <v>202074</v>
          </cell>
          <cell r="C55">
            <v>202074</v>
          </cell>
          <cell r="D55">
            <v>202074</v>
          </cell>
          <cell r="E55">
            <v>202074</v>
          </cell>
          <cell r="F55">
            <v>202074</v>
          </cell>
          <cell r="G55">
            <v>202074</v>
          </cell>
          <cell r="H55">
            <v>201743</v>
          </cell>
          <cell r="I55">
            <v>201743</v>
          </cell>
          <cell r="J55">
            <v>201743</v>
          </cell>
          <cell r="K55">
            <v>201743</v>
          </cell>
          <cell r="L55">
            <v>201743</v>
          </cell>
          <cell r="M55">
            <v>201743</v>
          </cell>
          <cell r="N55">
            <v>-0.12668914552994412</v>
          </cell>
          <cell r="P55" t="str">
            <v>Other Factory overhead</v>
          </cell>
        </row>
        <row r="56">
          <cell r="B56">
            <v>226394</v>
          </cell>
          <cell r="C56">
            <v>226394</v>
          </cell>
          <cell r="D56">
            <v>226394</v>
          </cell>
          <cell r="E56">
            <v>226394</v>
          </cell>
          <cell r="F56">
            <v>226394</v>
          </cell>
          <cell r="G56">
            <v>226394</v>
          </cell>
          <cell r="H56">
            <v>226063</v>
          </cell>
          <cell r="I56">
            <v>226063</v>
          </cell>
          <cell r="J56">
            <v>226063</v>
          </cell>
          <cell r="K56">
            <v>226063</v>
          </cell>
          <cell r="L56">
            <v>226063</v>
          </cell>
          <cell r="M56">
            <v>226063</v>
          </cell>
          <cell r="N56" t="e">
            <v>#DIV/0!</v>
          </cell>
          <cell r="P56" t="str">
            <v>Running Royalty</v>
          </cell>
        </row>
        <row r="57">
          <cell r="B57">
            <v>0</v>
          </cell>
          <cell r="C57">
            <v>0</v>
          </cell>
          <cell r="D57">
            <v>0</v>
          </cell>
          <cell r="E57">
            <v>0</v>
          </cell>
          <cell r="F57">
            <v>0</v>
          </cell>
          <cell r="G57">
            <v>0</v>
          </cell>
          <cell r="H57">
            <v>0</v>
          </cell>
          <cell r="I57">
            <v>0</v>
          </cell>
          <cell r="J57">
            <v>0</v>
          </cell>
          <cell r="K57">
            <v>0</v>
          </cell>
          <cell r="L57">
            <v>0</v>
          </cell>
          <cell r="M57">
            <v>0</v>
          </cell>
          <cell r="N57">
            <v>-7.5155475887966533E-2</v>
          </cell>
          <cell r="O57" t="str">
            <v>Total Conversion Cost</v>
          </cell>
        </row>
        <row r="58">
          <cell r="B58">
            <v>0</v>
          </cell>
          <cell r="C58">
            <v>0</v>
          </cell>
          <cell r="D58">
            <v>0</v>
          </cell>
          <cell r="E58">
            <v>0</v>
          </cell>
          <cell r="F58">
            <v>0</v>
          </cell>
          <cell r="G58">
            <v>0</v>
          </cell>
          <cell r="H58">
            <v>0</v>
          </cell>
          <cell r="I58">
            <v>0</v>
          </cell>
          <cell r="J58">
            <v>0</v>
          </cell>
          <cell r="K58">
            <v>0</v>
          </cell>
          <cell r="L58">
            <v>0</v>
          </cell>
          <cell r="M58">
            <v>0</v>
          </cell>
          <cell r="N58">
            <v>-0.58998714170895039</v>
          </cell>
          <cell r="O58" t="str">
            <v>Net Cost of Sales</v>
          </cell>
        </row>
        <row r="59">
          <cell r="B59">
            <v>139346</v>
          </cell>
          <cell r="C59">
            <v>139346</v>
          </cell>
          <cell r="D59">
            <v>139346</v>
          </cell>
          <cell r="E59">
            <v>139346</v>
          </cell>
          <cell r="F59">
            <v>139346</v>
          </cell>
          <cell r="G59">
            <v>139346</v>
          </cell>
          <cell r="H59">
            <v>139346</v>
          </cell>
          <cell r="I59">
            <v>139346</v>
          </cell>
          <cell r="J59">
            <v>139346</v>
          </cell>
          <cell r="K59">
            <v>139346</v>
          </cell>
          <cell r="L59">
            <v>139346</v>
          </cell>
          <cell r="M59">
            <v>139346</v>
          </cell>
          <cell r="N59">
            <v>0.28450869769358966</v>
          </cell>
          <cell r="O59" t="str">
            <v>Gross Profit</v>
          </cell>
        </row>
        <row r="60">
          <cell r="B60">
            <v>139346</v>
          </cell>
          <cell r="C60">
            <v>139346</v>
          </cell>
          <cell r="D60">
            <v>139346</v>
          </cell>
          <cell r="E60">
            <v>139346</v>
          </cell>
          <cell r="F60">
            <v>139346</v>
          </cell>
          <cell r="G60">
            <v>139346</v>
          </cell>
          <cell r="H60">
            <v>139346</v>
          </cell>
          <cell r="I60">
            <v>139346</v>
          </cell>
          <cell r="J60">
            <v>139346</v>
          </cell>
          <cell r="K60">
            <v>139346</v>
          </cell>
          <cell r="L60">
            <v>139346</v>
          </cell>
          <cell r="M60">
            <v>139346</v>
          </cell>
          <cell r="O60" t="str">
            <v>Administration &amp; selling expenses:</v>
          </cell>
        </row>
        <row r="61">
          <cell r="B61">
            <v>70231</v>
          </cell>
          <cell r="C61">
            <v>70231</v>
          </cell>
          <cell r="D61">
            <v>70231</v>
          </cell>
          <cell r="E61">
            <v>70231</v>
          </cell>
          <cell r="F61">
            <v>70231</v>
          </cell>
          <cell r="G61">
            <v>70231</v>
          </cell>
          <cell r="H61">
            <v>70231</v>
          </cell>
          <cell r="I61">
            <v>70231</v>
          </cell>
          <cell r="J61">
            <v>70231</v>
          </cell>
          <cell r="K61">
            <v>70231</v>
          </cell>
          <cell r="L61">
            <v>70231</v>
          </cell>
          <cell r="M61">
            <v>70231</v>
          </cell>
          <cell r="N61">
            <v>-8.3768148513688731E-2</v>
          </cell>
          <cell r="P61" t="str">
            <v>Selling Expenses</v>
          </cell>
        </row>
        <row r="62">
          <cell r="B62">
            <v>92231</v>
          </cell>
          <cell r="C62">
            <v>92231</v>
          </cell>
          <cell r="D62">
            <v>92231</v>
          </cell>
          <cell r="E62">
            <v>92231</v>
          </cell>
          <cell r="F62">
            <v>92231</v>
          </cell>
          <cell r="G62">
            <v>92231</v>
          </cell>
          <cell r="H62">
            <v>92231</v>
          </cell>
          <cell r="I62">
            <v>92231</v>
          </cell>
          <cell r="J62">
            <v>92231</v>
          </cell>
          <cell r="K62">
            <v>92231</v>
          </cell>
          <cell r="L62">
            <v>92231</v>
          </cell>
          <cell r="M62">
            <v>92231</v>
          </cell>
          <cell r="N62">
            <v>-0.95645551948461016</v>
          </cell>
          <cell r="P62" t="str">
            <v>Advertisement Expenses</v>
          </cell>
        </row>
        <row r="63">
          <cell r="B63">
            <v>102048</v>
          </cell>
          <cell r="C63">
            <v>102048</v>
          </cell>
          <cell r="D63">
            <v>102048</v>
          </cell>
          <cell r="E63">
            <v>102048</v>
          </cell>
          <cell r="F63">
            <v>102048</v>
          </cell>
          <cell r="G63">
            <v>102048</v>
          </cell>
          <cell r="H63">
            <v>102048</v>
          </cell>
          <cell r="I63">
            <v>102048</v>
          </cell>
          <cell r="J63">
            <v>102048</v>
          </cell>
          <cell r="K63">
            <v>102048</v>
          </cell>
          <cell r="L63">
            <v>102048</v>
          </cell>
          <cell r="M63">
            <v>102048</v>
          </cell>
          <cell r="N63">
            <v>3.6687055801899446E-2</v>
          </cell>
          <cell r="P63" t="str">
            <v>Administrative Expenses</v>
          </cell>
        </row>
        <row r="64">
          <cell r="B64">
            <v>124048</v>
          </cell>
          <cell r="C64">
            <v>124048</v>
          </cell>
          <cell r="D64">
            <v>124048</v>
          </cell>
          <cell r="E64">
            <v>124048</v>
          </cell>
          <cell r="F64">
            <v>124048</v>
          </cell>
          <cell r="G64">
            <v>124048</v>
          </cell>
          <cell r="H64">
            <v>124048</v>
          </cell>
          <cell r="I64">
            <v>124048</v>
          </cell>
          <cell r="J64">
            <v>124048</v>
          </cell>
          <cell r="K64">
            <v>124048</v>
          </cell>
          <cell r="L64">
            <v>124048</v>
          </cell>
          <cell r="M64">
            <v>124048</v>
          </cell>
          <cell r="N64">
            <v>-8.2498457420251539E-2</v>
          </cell>
          <cell r="P64" t="str">
            <v>Depreciation    (Selling &amp; Admin.)</v>
          </cell>
        </row>
        <row r="65">
          <cell r="C65">
            <v>285940871.42746305</v>
          </cell>
          <cell r="D65">
            <v>27289807.572536934</v>
          </cell>
          <cell r="E65">
            <v>313230678.99999994</v>
          </cell>
          <cell r="F65">
            <v>2.4753473446343054E-2</v>
          </cell>
          <cell r="G65">
            <v>247066433.18739197</v>
          </cell>
          <cell r="H65">
            <v>21749779.812608019</v>
          </cell>
          <cell r="I65">
            <v>268816213</v>
          </cell>
          <cell r="J65">
            <v>3.3141006601767588E-2</v>
          </cell>
          <cell r="K65">
            <v>-38874438.240071036</v>
          </cell>
          <cell r="L65">
            <v>-5540027.7599289138</v>
          </cell>
          <cell r="M65">
            <v>-44414465.999999948</v>
          </cell>
          <cell r="N65">
            <v>-0.16522242280081503</v>
          </cell>
        </row>
        <row r="66">
          <cell r="C66">
            <v>516182585.51655817</v>
          </cell>
          <cell r="D66">
            <v>175676096.50621629</v>
          </cell>
          <cell r="E66">
            <v>691858682.02277374</v>
          </cell>
          <cell r="F66">
            <v>5.4675057911784675E-2</v>
          </cell>
          <cell r="G66">
            <v>406432566.812608</v>
          </cell>
          <cell r="H66">
            <v>119677220.18739198</v>
          </cell>
          <cell r="I66">
            <v>526109787</v>
          </cell>
          <cell r="J66" t="str">
            <v>Rupees Per Unit</v>
          </cell>
          <cell r="K66">
            <v>109750018.7039502</v>
          </cell>
          <cell r="L66">
            <v>71998876.318824321</v>
          </cell>
          <cell r="M66">
            <v>181748895.02277452</v>
          </cell>
          <cell r="N66">
            <v>0.3454581144729294</v>
          </cell>
          <cell r="O66" t="str">
            <v>Operating profit</v>
          </cell>
        </row>
        <row r="67">
          <cell r="B67">
            <v>914</v>
          </cell>
          <cell r="C67">
            <v>945</v>
          </cell>
          <cell r="D67">
            <v>976</v>
          </cell>
          <cell r="E67">
            <v>1007</v>
          </cell>
          <cell r="F67">
            <v>1038</v>
          </cell>
          <cell r="G67">
            <v>1069</v>
          </cell>
          <cell r="H67">
            <v>1100</v>
          </cell>
          <cell r="I67">
            <v>1131</v>
          </cell>
          <cell r="J67">
            <v>1162</v>
          </cell>
          <cell r="K67">
            <v>1193</v>
          </cell>
          <cell r="L67">
            <v>1224</v>
          </cell>
          <cell r="M67">
            <v>1255</v>
          </cell>
          <cell r="O67" t="str">
            <v>Other income:</v>
          </cell>
        </row>
        <row r="68">
          <cell r="B68">
            <v>136433.13680000001</v>
          </cell>
          <cell r="C68">
            <v>136433.13680000001</v>
          </cell>
          <cell r="D68">
            <v>136433.13680000001</v>
          </cell>
          <cell r="E68">
            <v>136433.13680000001</v>
          </cell>
          <cell r="F68">
            <v>136433.13680000001</v>
          </cell>
          <cell r="G68">
            <v>136433.13680000001</v>
          </cell>
          <cell r="H68">
            <v>136433.13680000001</v>
          </cell>
          <cell r="I68">
            <v>136433.13680000001</v>
          </cell>
          <cell r="J68">
            <v>136433.13680000001</v>
          </cell>
          <cell r="K68">
            <v>136433.13680000001</v>
          </cell>
          <cell r="L68">
            <v>136433.13680000001</v>
          </cell>
          <cell r="M68">
            <v>136433.13680000001</v>
          </cell>
          <cell r="N68">
            <v>1.1830679652518139</v>
          </cell>
          <cell r="P68" t="str">
            <v>H.D. Commission</v>
          </cell>
        </row>
        <row r="69">
          <cell r="B69">
            <v>0</v>
          </cell>
          <cell r="C69">
            <v>0</v>
          </cell>
          <cell r="D69">
            <v>0</v>
          </cell>
          <cell r="E69">
            <v>0</v>
          </cell>
          <cell r="F69">
            <v>0</v>
          </cell>
          <cell r="G69">
            <v>0</v>
          </cell>
          <cell r="H69">
            <v>0</v>
          </cell>
          <cell r="I69">
            <v>0</v>
          </cell>
          <cell r="J69">
            <v>0</v>
          </cell>
          <cell r="K69">
            <v>0</v>
          </cell>
          <cell r="L69">
            <v>0</v>
          </cell>
          <cell r="M69">
            <v>0</v>
          </cell>
          <cell r="N69">
            <v>0.62250849383196516</v>
          </cell>
          <cell r="P69" t="str">
            <v>Other Income</v>
          </cell>
        </row>
        <row r="70">
          <cell r="B70">
            <v>134303.26995000002</v>
          </cell>
          <cell r="C70">
            <v>134303.26995000002</v>
          </cell>
          <cell r="D70">
            <v>134303.26995000002</v>
          </cell>
          <cell r="E70">
            <v>134303.26995000002</v>
          </cell>
          <cell r="F70">
            <v>134303.26995000002</v>
          </cell>
          <cell r="G70">
            <v>134303.26995000002</v>
          </cell>
          <cell r="H70">
            <v>134303.26995000002</v>
          </cell>
          <cell r="I70">
            <v>134303.26995000002</v>
          </cell>
          <cell r="J70">
            <v>134303.26995000002</v>
          </cell>
          <cell r="K70">
            <v>134303.26995000002</v>
          </cell>
          <cell r="L70">
            <v>134303.26995000002</v>
          </cell>
          <cell r="M70">
            <v>134303.26995000002</v>
          </cell>
          <cell r="N70">
            <v>0.7239991741935623</v>
          </cell>
        </row>
        <row r="71">
          <cell r="B71">
            <v>167695.96620000002</v>
          </cell>
          <cell r="C71">
            <v>167695.96620000002</v>
          </cell>
          <cell r="D71">
            <v>167695.96620000002</v>
          </cell>
          <cell r="E71">
            <v>167695.96620000002</v>
          </cell>
          <cell r="F71">
            <v>167695.96620000002</v>
          </cell>
          <cell r="G71">
            <v>167695.96620000002</v>
          </cell>
          <cell r="H71">
            <v>167695.96620000002</v>
          </cell>
          <cell r="I71">
            <v>167695.96620000002</v>
          </cell>
          <cell r="J71">
            <v>167695.96620000002</v>
          </cell>
          <cell r="K71">
            <v>167695.96620000002</v>
          </cell>
          <cell r="L71">
            <v>167695.96620000002</v>
          </cell>
          <cell r="M71">
            <v>167695.96620000002</v>
          </cell>
          <cell r="N71">
            <v>0.4001265680785005</v>
          </cell>
        </row>
        <row r="72">
          <cell r="B72">
            <v>0</v>
          </cell>
          <cell r="C72">
            <v>0</v>
          </cell>
          <cell r="D72">
            <v>0</v>
          </cell>
          <cell r="E72">
            <v>0</v>
          </cell>
          <cell r="F72">
            <v>0</v>
          </cell>
          <cell r="G72">
            <v>0</v>
          </cell>
          <cell r="H72">
            <v>0</v>
          </cell>
          <cell r="I72">
            <v>0</v>
          </cell>
          <cell r="J72">
            <v>0</v>
          </cell>
          <cell r="K72">
            <v>0</v>
          </cell>
          <cell r="L72">
            <v>0</v>
          </cell>
          <cell r="M72">
            <v>0</v>
          </cell>
          <cell r="O72" t="str">
            <v>Financial charges :</v>
          </cell>
        </row>
        <row r="73">
          <cell r="B73">
            <v>169049.41589999999</v>
          </cell>
          <cell r="C73">
            <v>169049.41589999999</v>
          </cell>
          <cell r="D73">
            <v>169049.41589999999</v>
          </cell>
          <cell r="E73">
            <v>169049.41589999999</v>
          </cell>
          <cell r="F73">
            <v>169049.41589999999</v>
          </cell>
          <cell r="G73">
            <v>169049.41589999999</v>
          </cell>
          <cell r="H73">
            <v>169049.41589999999</v>
          </cell>
          <cell r="I73">
            <v>169049.41589999999</v>
          </cell>
          <cell r="J73">
            <v>169049.41589999999</v>
          </cell>
          <cell r="K73">
            <v>169049.41589999999</v>
          </cell>
          <cell r="L73">
            <v>169049.41589999999</v>
          </cell>
          <cell r="M73">
            <v>169049.41589999999</v>
          </cell>
          <cell r="N73">
            <v>1</v>
          </cell>
          <cell r="P73" t="str">
            <v>Financial Charges - Capital Exp.</v>
          </cell>
        </row>
        <row r="74">
          <cell r="B74">
            <v>0</v>
          </cell>
          <cell r="C74">
            <v>0</v>
          </cell>
          <cell r="D74">
            <v>0</v>
          </cell>
          <cell r="E74">
            <v>0</v>
          </cell>
          <cell r="F74">
            <v>0</v>
          </cell>
          <cell r="G74">
            <v>0</v>
          </cell>
          <cell r="H74">
            <v>0</v>
          </cell>
          <cell r="I74">
            <v>0</v>
          </cell>
          <cell r="J74">
            <v>0</v>
          </cell>
          <cell r="K74">
            <v>0</v>
          </cell>
          <cell r="L74">
            <v>0</v>
          </cell>
          <cell r="M74">
            <v>0</v>
          </cell>
          <cell r="N74">
            <v>0.67770731007269391</v>
          </cell>
          <cell r="P74" t="str">
            <v>Financial Charges - Working Capital</v>
          </cell>
        </row>
        <row r="75">
          <cell r="B75">
            <v>141809.7622</v>
          </cell>
          <cell r="C75">
            <v>141809.7622</v>
          </cell>
          <cell r="D75">
            <v>141809.7622</v>
          </cell>
          <cell r="E75">
            <v>141809.7622</v>
          </cell>
          <cell r="F75">
            <v>141809.7622</v>
          </cell>
          <cell r="G75">
            <v>141809.7622</v>
          </cell>
          <cell r="H75">
            <v>141809.7622</v>
          </cell>
          <cell r="I75">
            <v>141809.7622</v>
          </cell>
          <cell r="J75">
            <v>141809.7622</v>
          </cell>
          <cell r="K75">
            <v>141809.7622</v>
          </cell>
          <cell r="L75">
            <v>141809.7622</v>
          </cell>
          <cell r="M75">
            <v>141809.7622</v>
          </cell>
          <cell r="O75" t="str">
            <v>Other charges:</v>
          </cell>
        </row>
        <row r="76">
          <cell r="B76">
            <v>153026.83564999999</v>
          </cell>
          <cell r="C76">
            <v>153026.83564999999</v>
          </cell>
          <cell r="D76">
            <v>153026.83564999999</v>
          </cell>
          <cell r="E76">
            <v>153026.83564999999</v>
          </cell>
          <cell r="F76">
            <v>153026.83564999999</v>
          </cell>
          <cell r="G76">
            <v>153026.83564999999</v>
          </cell>
          <cell r="H76">
            <v>153026.83564999999</v>
          </cell>
          <cell r="I76">
            <v>153026.83564999999</v>
          </cell>
          <cell r="J76">
            <v>153026.83564999999</v>
          </cell>
          <cell r="K76">
            <v>153026.83564999999</v>
          </cell>
          <cell r="L76">
            <v>153026.83564999999</v>
          </cell>
          <cell r="M76">
            <v>153026.83564999999</v>
          </cell>
          <cell r="P76" t="str">
            <v>Auditor's remuneration</v>
          </cell>
        </row>
        <row r="77">
          <cell r="B77">
            <v>0</v>
          </cell>
          <cell r="C77">
            <v>0</v>
          </cell>
          <cell r="D77">
            <v>0</v>
          </cell>
          <cell r="E77">
            <v>0</v>
          </cell>
          <cell r="F77">
            <v>0</v>
          </cell>
          <cell r="G77">
            <v>0</v>
          </cell>
          <cell r="H77">
            <v>0</v>
          </cell>
          <cell r="I77">
            <v>0</v>
          </cell>
          <cell r="J77">
            <v>0</v>
          </cell>
          <cell r="K77">
            <v>0</v>
          </cell>
          <cell r="L77">
            <v>0</v>
          </cell>
          <cell r="M77">
            <v>0</v>
          </cell>
          <cell r="N77">
            <v>-0.497967108836598</v>
          </cell>
          <cell r="P77" t="str">
            <v>Charity &amp; Donation</v>
          </cell>
        </row>
        <row r="78">
          <cell r="B78">
            <v>0</v>
          </cell>
          <cell r="C78">
            <v>0</v>
          </cell>
          <cell r="D78">
            <v>0</v>
          </cell>
          <cell r="E78">
            <v>0</v>
          </cell>
          <cell r="F78">
            <v>0</v>
          </cell>
          <cell r="G78">
            <v>0</v>
          </cell>
          <cell r="H78">
            <v>0</v>
          </cell>
          <cell r="I78">
            <v>0</v>
          </cell>
          <cell r="J78">
            <v>0</v>
          </cell>
          <cell r="K78">
            <v>0</v>
          </cell>
          <cell r="L78">
            <v>0</v>
          </cell>
          <cell r="M78">
            <v>0</v>
          </cell>
          <cell r="N78">
            <v>-1</v>
          </cell>
        </row>
        <row r="79">
          <cell r="C79">
            <v>38501476.909725003</v>
          </cell>
          <cell r="D79">
            <v>3936471.5914136693</v>
          </cell>
          <cell r="E79">
            <v>42437948.501138672</v>
          </cell>
          <cell r="F79">
            <v>3.3537156535685649E-3</v>
          </cell>
          <cell r="G79">
            <v>26005666.284113809</v>
          </cell>
          <cell r="H79">
            <v>2289333.7158861929</v>
          </cell>
          <cell r="I79">
            <v>28295000</v>
          </cell>
          <cell r="J79">
            <v>3.4883490520603898E-3</v>
          </cell>
          <cell r="K79">
            <v>-12495810.625611193</v>
          </cell>
          <cell r="L79">
            <v>-1647137.8755274764</v>
          </cell>
          <cell r="M79">
            <v>-14142948.50113867</v>
          </cell>
          <cell r="N79">
            <v>-0.49983914123126594</v>
          </cell>
          <cell r="P79" t="str">
            <v>W.P.P.F.  -  5%</v>
          </cell>
        </row>
        <row r="80">
          <cell r="C80">
            <v>16126420.430432698</v>
          </cell>
          <cell r="D80">
            <v>0</v>
          </cell>
          <cell r="E80">
            <v>16126420.430432698</v>
          </cell>
          <cell r="F80">
            <v>1.2744119483560547E-3</v>
          </cell>
          <cell r="G80">
            <v>8472176.4201081842</v>
          </cell>
          <cell r="H80">
            <v>745823.57989181567</v>
          </cell>
          <cell r="I80">
            <v>9218000</v>
          </cell>
          <cell r="J80">
            <v>1.1364411225266893E-3</v>
          </cell>
          <cell r="K80">
            <v>-7654244.0103245135</v>
          </cell>
          <cell r="L80">
            <v>745823.57989181567</v>
          </cell>
          <cell r="M80">
            <v>-6908420.4304326978</v>
          </cell>
          <cell r="N80">
            <v>-0.7494489510124428</v>
          </cell>
          <cell r="P80" t="str">
            <v>Workers Welfare Fund -  2%</v>
          </cell>
        </row>
        <row r="81">
          <cell r="C81">
            <v>65756235.400152139</v>
          </cell>
          <cell r="D81">
            <v>5008133.5314192306</v>
          </cell>
          <cell r="E81">
            <v>70764368.931571364</v>
          </cell>
          <cell r="F81">
            <v>5.5922489230209645E-3</v>
          </cell>
          <cell r="G81">
            <v>83246944.432481155</v>
          </cell>
          <cell r="H81">
            <v>3305221.5675188368</v>
          </cell>
          <cell r="I81">
            <v>86552166</v>
          </cell>
          <cell r="J81">
            <v>1.0670583715139547E-2</v>
          </cell>
          <cell r="K81">
            <v>15221377.032329017</v>
          </cell>
          <cell r="L81">
            <v>-1702911.9639003938</v>
          </cell>
          <cell r="M81">
            <v>13518465.06842863</v>
          </cell>
          <cell r="N81">
            <v>0.15618863967458227</v>
          </cell>
        </row>
        <row r="82">
          <cell r="C82">
            <v>568426350.11640608</v>
          </cell>
          <cell r="D82">
            <v>205768250.97479707</v>
          </cell>
          <cell r="E82">
            <v>774194601.09120238</v>
          </cell>
          <cell r="F82">
            <v>6.1181764064730186E-2</v>
          </cell>
          <cell r="G82">
            <v>395912514.38012683</v>
          </cell>
          <cell r="H82">
            <v>132450420.61987317</v>
          </cell>
          <cell r="I82">
            <v>528362935</v>
          </cell>
          <cell r="J82">
            <v>6.5139224013115227E-2</v>
          </cell>
          <cell r="K82">
            <v>170244503.73627922</v>
          </cell>
          <cell r="L82">
            <v>89317830.354923934</v>
          </cell>
          <cell r="M82">
            <v>259562334.09120315</v>
          </cell>
          <cell r="N82">
            <v>0.49125765056022175</v>
          </cell>
          <cell r="O82" t="str">
            <v>Profit Before Tax</v>
          </cell>
        </row>
        <row r="83">
          <cell r="O83" t="str">
            <v>Taxation</v>
          </cell>
        </row>
        <row r="84">
          <cell r="C84">
            <v>0</v>
          </cell>
          <cell r="D84">
            <v>51733092.861361779</v>
          </cell>
          <cell r="E84">
            <v>51733092.861361779</v>
          </cell>
          <cell r="F84">
            <v>4.0882768716308231E-3</v>
          </cell>
          <cell r="H84">
            <v>36015862</v>
          </cell>
          <cell r="I84">
            <v>36015862</v>
          </cell>
          <cell r="J84">
            <v>4.4402155174708543E-3</v>
          </cell>
          <cell r="K84">
            <v>0</v>
          </cell>
          <cell r="L84">
            <v>-15717230.861361779</v>
          </cell>
          <cell r="M84">
            <v>-15717230.861361779</v>
          </cell>
          <cell r="N84">
            <v>-0.43639746457718487</v>
          </cell>
          <cell r="P84" t="str">
            <v>Presumptive</v>
          </cell>
        </row>
        <row r="85">
          <cell r="C85">
            <v>211234323.34074187</v>
          </cell>
          <cell r="D85">
            <v>3076804.5</v>
          </cell>
          <cell r="E85">
            <v>214311127.84074187</v>
          </cell>
          <cell r="F85">
            <v>1.6936223581923267E-2</v>
          </cell>
          <cell r="G85">
            <v>139626138</v>
          </cell>
          <cell r="H85">
            <v>0</v>
          </cell>
          <cell r="I85">
            <v>139626138</v>
          </cell>
          <cell r="J85">
            <v>1.7213808310130876E-2</v>
          </cell>
          <cell r="K85">
            <v>-71608185.340741873</v>
          </cell>
          <cell r="L85">
            <v>-3076804.5</v>
          </cell>
          <cell r="M85">
            <v>-74684989.840741873</v>
          </cell>
          <cell r="N85">
            <v>-0.53489261330669957</v>
          </cell>
          <cell r="P85" t="str">
            <v>Normal</v>
          </cell>
        </row>
        <row r="86">
          <cell r="C86">
            <v>0</v>
          </cell>
          <cell r="D86">
            <v>0</v>
          </cell>
          <cell r="E86">
            <v>0</v>
          </cell>
          <cell r="F86">
            <v>0</v>
          </cell>
          <cell r="G86">
            <v>-7741000</v>
          </cell>
          <cell r="H86">
            <v>0</v>
          </cell>
          <cell r="I86">
            <v>-7741000</v>
          </cell>
          <cell r="J86" t="str">
            <v>Rupees Per Unit</v>
          </cell>
          <cell r="K86">
            <v>-7741000</v>
          </cell>
          <cell r="L86">
            <v>0</v>
          </cell>
          <cell r="M86">
            <v>-7741000</v>
          </cell>
          <cell r="N86">
            <v>1</v>
          </cell>
        </row>
        <row r="87">
          <cell r="B87">
            <v>914</v>
          </cell>
          <cell r="C87">
            <v>945</v>
          </cell>
          <cell r="D87">
            <v>976</v>
          </cell>
          <cell r="E87">
            <v>1007</v>
          </cell>
          <cell r="F87">
            <v>1038</v>
          </cell>
          <cell r="G87">
            <v>1069</v>
          </cell>
          <cell r="H87">
            <v>1100</v>
          </cell>
          <cell r="I87">
            <v>1131</v>
          </cell>
          <cell r="J87">
            <v>1162</v>
          </cell>
          <cell r="K87">
            <v>1193</v>
          </cell>
          <cell r="L87">
            <v>1224</v>
          </cell>
          <cell r="M87">
            <v>1255</v>
          </cell>
        </row>
        <row r="88">
          <cell r="B88">
            <v>11365</v>
          </cell>
          <cell r="C88">
            <v>11365</v>
          </cell>
          <cell r="D88">
            <v>11365</v>
          </cell>
          <cell r="E88">
            <v>11365</v>
          </cell>
          <cell r="F88">
            <v>11365</v>
          </cell>
          <cell r="G88">
            <v>11365</v>
          </cell>
          <cell r="H88">
            <v>11365</v>
          </cell>
          <cell r="I88">
            <v>11365</v>
          </cell>
          <cell r="J88">
            <v>11365</v>
          </cell>
          <cell r="K88">
            <v>11365</v>
          </cell>
          <cell r="L88">
            <v>11365</v>
          </cell>
          <cell r="M88">
            <v>11365</v>
          </cell>
          <cell r="N88">
            <v>0</v>
          </cell>
        </row>
        <row r="89">
          <cell r="B89">
            <v>0</v>
          </cell>
          <cell r="C89">
            <v>0</v>
          </cell>
          <cell r="D89">
            <v>0</v>
          </cell>
          <cell r="E89">
            <v>0</v>
          </cell>
          <cell r="F89">
            <v>0</v>
          </cell>
          <cell r="G89">
            <v>0</v>
          </cell>
          <cell r="H89">
            <v>0</v>
          </cell>
          <cell r="I89">
            <v>0</v>
          </cell>
          <cell r="J89">
            <v>0</v>
          </cell>
          <cell r="K89">
            <v>0</v>
          </cell>
          <cell r="L89">
            <v>0</v>
          </cell>
          <cell r="M89">
            <v>0</v>
          </cell>
          <cell r="N89">
            <v>0</v>
          </cell>
        </row>
        <row r="90">
          <cell r="B90">
            <v>14743</v>
          </cell>
          <cell r="C90">
            <v>14743</v>
          </cell>
          <cell r="D90">
            <v>14743</v>
          </cell>
          <cell r="E90">
            <v>14743</v>
          </cell>
          <cell r="F90">
            <v>14743</v>
          </cell>
          <cell r="G90">
            <v>14743</v>
          </cell>
          <cell r="H90">
            <v>14743</v>
          </cell>
          <cell r="I90">
            <v>14743</v>
          </cell>
          <cell r="J90">
            <v>14743</v>
          </cell>
          <cell r="K90">
            <v>14743</v>
          </cell>
          <cell r="L90">
            <v>14743</v>
          </cell>
          <cell r="M90">
            <v>14743</v>
          </cell>
          <cell r="N90">
            <v>0</v>
          </cell>
        </row>
        <row r="91">
          <cell r="B91">
            <v>14450</v>
          </cell>
          <cell r="C91">
            <v>14450</v>
          </cell>
          <cell r="D91">
            <v>14450</v>
          </cell>
          <cell r="E91">
            <v>14450</v>
          </cell>
          <cell r="F91">
            <v>14450</v>
          </cell>
          <cell r="G91">
            <v>14450</v>
          </cell>
          <cell r="H91">
            <v>14450</v>
          </cell>
          <cell r="I91">
            <v>14450</v>
          </cell>
          <cell r="J91">
            <v>14450</v>
          </cell>
          <cell r="K91">
            <v>14450</v>
          </cell>
          <cell r="L91">
            <v>14450</v>
          </cell>
          <cell r="M91">
            <v>14450</v>
          </cell>
          <cell r="N91">
            <v>0</v>
          </cell>
        </row>
        <row r="92">
          <cell r="B92">
            <v>0</v>
          </cell>
          <cell r="C92">
            <v>0</v>
          </cell>
          <cell r="D92">
            <v>0</v>
          </cell>
          <cell r="E92">
            <v>0</v>
          </cell>
          <cell r="F92">
            <v>0</v>
          </cell>
          <cell r="G92">
            <v>0</v>
          </cell>
          <cell r="H92">
            <v>0</v>
          </cell>
          <cell r="I92">
            <v>0</v>
          </cell>
          <cell r="J92">
            <v>0</v>
          </cell>
          <cell r="K92">
            <v>0</v>
          </cell>
          <cell r="L92">
            <v>0</v>
          </cell>
          <cell r="M92">
            <v>0</v>
          </cell>
        </row>
        <row r="93">
          <cell r="B93">
            <v>14623</v>
          </cell>
          <cell r="C93">
            <v>14623</v>
          </cell>
          <cell r="D93">
            <v>14623</v>
          </cell>
          <cell r="E93">
            <v>14623</v>
          </cell>
          <cell r="F93">
            <v>14623</v>
          </cell>
          <cell r="G93">
            <v>14623</v>
          </cell>
          <cell r="H93">
            <v>14623</v>
          </cell>
          <cell r="I93">
            <v>14623</v>
          </cell>
          <cell r="J93">
            <v>14623</v>
          </cell>
          <cell r="K93">
            <v>14623</v>
          </cell>
          <cell r="L93">
            <v>14623</v>
          </cell>
          <cell r="M93">
            <v>14623</v>
          </cell>
          <cell r="N93">
            <v>0</v>
          </cell>
        </row>
        <row r="94">
          <cell r="B94">
            <v>0</v>
          </cell>
          <cell r="C94">
            <v>0</v>
          </cell>
          <cell r="D94">
            <v>0</v>
          </cell>
          <cell r="E94">
            <v>0</v>
          </cell>
          <cell r="F94">
            <v>0</v>
          </cell>
          <cell r="G94">
            <v>0</v>
          </cell>
          <cell r="H94">
            <v>0</v>
          </cell>
          <cell r="I94">
            <v>0</v>
          </cell>
          <cell r="J94">
            <v>0</v>
          </cell>
          <cell r="K94">
            <v>0</v>
          </cell>
          <cell r="L94">
            <v>0</v>
          </cell>
          <cell r="M94">
            <v>0</v>
          </cell>
          <cell r="N94" t="str">
            <v>Budget  2002 ~ 2003</v>
          </cell>
          <cell r="P94">
            <v>0</v>
          </cell>
        </row>
        <row r="95">
          <cell r="B95">
            <v>11355</v>
          </cell>
          <cell r="C95">
            <v>11355</v>
          </cell>
          <cell r="D95">
            <v>11355</v>
          </cell>
          <cell r="E95">
            <v>11355</v>
          </cell>
          <cell r="F95">
            <v>11355</v>
          </cell>
          <cell r="G95">
            <v>11355</v>
          </cell>
          <cell r="H95">
            <v>11355</v>
          </cell>
          <cell r="I95">
            <v>11355</v>
          </cell>
          <cell r="J95">
            <v>11355</v>
          </cell>
          <cell r="K95">
            <v>11355</v>
          </cell>
          <cell r="L95">
            <v>11355</v>
          </cell>
          <cell r="M95">
            <v>11355</v>
          </cell>
          <cell r="N95">
            <v>0</v>
          </cell>
        </row>
        <row r="96">
          <cell r="B96">
            <v>14625</v>
          </cell>
          <cell r="C96">
            <v>14625</v>
          </cell>
          <cell r="D96">
            <v>14625</v>
          </cell>
          <cell r="E96">
            <v>14625</v>
          </cell>
          <cell r="F96">
            <v>14625</v>
          </cell>
          <cell r="G96">
            <v>14625</v>
          </cell>
          <cell r="H96">
            <v>14625</v>
          </cell>
          <cell r="I96">
            <v>14625</v>
          </cell>
          <cell r="J96">
            <v>14625</v>
          </cell>
          <cell r="K96">
            <v>14625</v>
          </cell>
          <cell r="L96">
            <v>14625</v>
          </cell>
          <cell r="M96">
            <v>14625</v>
          </cell>
          <cell r="N96">
            <v>0</v>
          </cell>
          <cell r="P96" t="e">
            <v>#REF!</v>
          </cell>
        </row>
        <row r="97">
          <cell r="B97">
            <v>0</v>
          </cell>
          <cell r="C97">
            <v>0</v>
          </cell>
          <cell r="D97">
            <v>0</v>
          </cell>
          <cell r="E97">
            <v>0</v>
          </cell>
          <cell r="F97">
            <v>0</v>
          </cell>
          <cell r="G97">
            <v>0</v>
          </cell>
          <cell r="H97">
            <v>0</v>
          </cell>
          <cell r="I97">
            <v>0</v>
          </cell>
          <cell r="J97">
            <v>0</v>
          </cell>
          <cell r="K97">
            <v>0</v>
          </cell>
          <cell r="L97">
            <v>0</v>
          </cell>
          <cell r="M97">
            <v>0</v>
          </cell>
          <cell r="N97">
            <v>0</v>
          </cell>
        </row>
        <row r="98">
          <cell r="B98">
            <v>0</v>
          </cell>
          <cell r="C98">
            <v>0</v>
          </cell>
          <cell r="D98">
            <v>0</v>
          </cell>
          <cell r="E98">
            <v>0</v>
          </cell>
          <cell r="F98">
            <v>0</v>
          </cell>
          <cell r="G98">
            <v>0</v>
          </cell>
          <cell r="H98">
            <v>0</v>
          </cell>
          <cell r="I98">
            <v>0</v>
          </cell>
          <cell r="J98">
            <v>0</v>
          </cell>
          <cell r="K98">
            <v>0</v>
          </cell>
          <cell r="L98">
            <v>0</v>
          </cell>
          <cell r="M98">
            <v>0</v>
          </cell>
          <cell r="N98">
            <v>645000</v>
          </cell>
        </row>
        <row r="99">
          <cell r="B99">
            <v>11677</v>
          </cell>
          <cell r="C99">
            <v>11677</v>
          </cell>
          <cell r="D99">
            <v>11677</v>
          </cell>
          <cell r="E99">
            <v>11677</v>
          </cell>
          <cell r="F99">
            <v>11677</v>
          </cell>
          <cell r="G99">
            <v>11677</v>
          </cell>
          <cell r="H99">
            <v>11677</v>
          </cell>
          <cell r="I99">
            <v>11677</v>
          </cell>
          <cell r="J99">
            <v>11677</v>
          </cell>
          <cell r="K99">
            <v>11677</v>
          </cell>
          <cell r="L99">
            <v>11677</v>
          </cell>
          <cell r="M99">
            <v>11677</v>
          </cell>
          <cell r="N99">
            <v>0</v>
          </cell>
          <cell r="P99" t="e">
            <v>#REF!</v>
          </cell>
        </row>
        <row r="100">
          <cell r="B100">
            <v>11677</v>
          </cell>
          <cell r="C100">
            <v>11677</v>
          </cell>
          <cell r="D100">
            <v>11677</v>
          </cell>
          <cell r="E100">
            <v>11677</v>
          </cell>
          <cell r="F100">
            <v>11677</v>
          </cell>
          <cell r="G100">
            <v>11677</v>
          </cell>
          <cell r="H100">
            <v>11677</v>
          </cell>
          <cell r="I100">
            <v>11677</v>
          </cell>
          <cell r="J100">
            <v>11677</v>
          </cell>
          <cell r="K100">
            <v>11677</v>
          </cell>
          <cell r="L100">
            <v>11677</v>
          </cell>
          <cell r="M100">
            <v>11677</v>
          </cell>
          <cell r="N100">
            <v>0</v>
          </cell>
          <cell r="P100" t="e">
            <v>#REF!</v>
          </cell>
        </row>
        <row r="101">
          <cell r="B101">
            <v>3341</v>
          </cell>
          <cell r="C101">
            <v>3341</v>
          </cell>
          <cell r="D101">
            <v>3341</v>
          </cell>
          <cell r="E101">
            <v>3341</v>
          </cell>
          <cell r="F101">
            <v>3341</v>
          </cell>
          <cell r="G101">
            <v>3341</v>
          </cell>
          <cell r="H101">
            <v>3341</v>
          </cell>
          <cell r="I101">
            <v>3341</v>
          </cell>
          <cell r="J101">
            <v>3341</v>
          </cell>
          <cell r="K101">
            <v>3341</v>
          </cell>
          <cell r="L101">
            <v>3341</v>
          </cell>
          <cell r="M101">
            <v>3341</v>
          </cell>
          <cell r="N101">
            <v>12055500</v>
          </cell>
          <cell r="P101" t="e">
            <v>#REF!</v>
          </cell>
        </row>
        <row r="102">
          <cell r="B102">
            <v>3341</v>
          </cell>
          <cell r="C102">
            <v>3341</v>
          </cell>
          <cell r="D102">
            <v>3341</v>
          </cell>
          <cell r="E102">
            <v>3341</v>
          </cell>
          <cell r="F102">
            <v>3341</v>
          </cell>
          <cell r="G102">
            <v>3341</v>
          </cell>
          <cell r="H102">
            <v>3341</v>
          </cell>
          <cell r="I102">
            <v>3341</v>
          </cell>
          <cell r="J102">
            <v>3341</v>
          </cell>
          <cell r="K102">
            <v>3341</v>
          </cell>
          <cell r="L102">
            <v>3341</v>
          </cell>
          <cell r="M102">
            <v>3341</v>
          </cell>
          <cell r="P102" t="e">
            <v>#REF!</v>
          </cell>
        </row>
        <row r="103">
          <cell r="B103">
            <v>6816</v>
          </cell>
          <cell r="C103">
            <v>6816</v>
          </cell>
          <cell r="D103">
            <v>6816</v>
          </cell>
          <cell r="E103">
            <v>6816</v>
          </cell>
          <cell r="F103">
            <v>6816</v>
          </cell>
          <cell r="G103">
            <v>6816</v>
          </cell>
          <cell r="H103">
            <v>6816</v>
          </cell>
          <cell r="I103">
            <v>6816</v>
          </cell>
          <cell r="J103">
            <v>6816</v>
          </cell>
          <cell r="K103">
            <v>6816</v>
          </cell>
          <cell r="L103">
            <v>6816</v>
          </cell>
          <cell r="M103">
            <v>6816</v>
          </cell>
          <cell r="N103">
            <v>1720000</v>
          </cell>
          <cell r="P103" t="e">
            <v>#REF!</v>
          </cell>
        </row>
        <row r="104">
          <cell r="B104">
            <v>6816</v>
          </cell>
          <cell r="C104">
            <v>6816</v>
          </cell>
          <cell r="D104">
            <v>6816</v>
          </cell>
          <cell r="E104">
            <v>6816</v>
          </cell>
          <cell r="F104">
            <v>6816</v>
          </cell>
          <cell r="G104">
            <v>6816</v>
          </cell>
          <cell r="H104">
            <v>6816</v>
          </cell>
          <cell r="I104">
            <v>6816</v>
          </cell>
          <cell r="J104">
            <v>6816</v>
          </cell>
          <cell r="K104">
            <v>6816</v>
          </cell>
          <cell r="L104">
            <v>6816</v>
          </cell>
          <cell r="M104">
            <v>6816</v>
          </cell>
          <cell r="N104">
            <v>3500000</v>
          </cell>
          <cell r="P104" t="e">
            <v>#REF!</v>
          </cell>
        </row>
        <row r="105">
          <cell r="B105">
            <v>6874487.284659557</v>
          </cell>
          <cell r="C105">
            <v>3828373.9199999981</v>
          </cell>
          <cell r="D105">
            <v>3046113.364659559</v>
          </cell>
          <cell r="F105" t="str">
            <v>Add: Chariy &amp; Donation</v>
          </cell>
          <cell r="H105">
            <v>5000000</v>
          </cell>
          <cell r="I105">
            <v>3337857</v>
          </cell>
          <cell r="J105">
            <v>1662143</v>
          </cell>
          <cell r="L105" t="str">
            <v>Cuore CNG</v>
          </cell>
          <cell r="N105">
            <v>2660000</v>
          </cell>
        </row>
        <row r="106">
          <cell r="F106" t="str">
            <v>Total of IMC including charity</v>
          </cell>
          <cell r="H106">
            <v>669959999.99999988</v>
          </cell>
          <cell r="I106">
            <v>608702538</v>
          </cell>
          <cell r="J106" t="str">
            <v>Rupees Per Unit</v>
          </cell>
          <cell r="L106" t="str">
            <v>Cuore Special edition</v>
          </cell>
          <cell r="N106">
            <v>500000</v>
          </cell>
        </row>
        <row r="107">
          <cell r="B107">
            <v>914</v>
          </cell>
          <cell r="C107">
            <v>945</v>
          </cell>
          <cell r="D107">
            <v>976</v>
          </cell>
          <cell r="E107">
            <v>1007</v>
          </cell>
          <cell r="F107">
            <v>1038</v>
          </cell>
          <cell r="G107">
            <v>1069</v>
          </cell>
          <cell r="H107">
            <v>1100</v>
          </cell>
          <cell r="I107">
            <v>1131</v>
          </cell>
          <cell r="J107">
            <v>1162</v>
          </cell>
          <cell r="K107">
            <v>1193</v>
          </cell>
          <cell r="L107">
            <v>1224</v>
          </cell>
          <cell r="M107">
            <v>1255</v>
          </cell>
          <cell r="N107">
            <v>8000000</v>
          </cell>
        </row>
        <row r="108">
          <cell r="B108">
            <v>5237</v>
          </cell>
          <cell r="C108">
            <v>5237</v>
          </cell>
          <cell r="D108">
            <v>5237</v>
          </cell>
          <cell r="E108">
            <v>5237</v>
          </cell>
          <cell r="F108">
            <v>5237</v>
          </cell>
          <cell r="G108">
            <v>5237</v>
          </cell>
          <cell r="H108">
            <v>5237</v>
          </cell>
          <cell r="I108">
            <v>5237</v>
          </cell>
          <cell r="J108">
            <v>5237</v>
          </cell>
          <cell r="K108">
            <v>5237</v>
          </cell>
          <cell r="L108">
            <v>5237</v>
          </cell>
          <cell r="M108">
            <v>5237</v>
          </cell>
          <cell r="N108">
            <v>0</v>
          </cell>
        </row>
        <row r="109">
          <cell r="B109">
            <v>0</v>
          </cell>
          <cell r="C109">
            <v>0</v>
          </cell>
          <cell r="D109">
            <v>0</v>
          </cell>
          <cell r="E109">
            <v>0</v>
          </cell>
          <cell r="F109">
            <v>0</v>
          </cell>
          <cell r="G109">
            <v>0</v>
          </cell>
          <cell r="H109">
            <v>0</v>
          </cell>
          <cell r="I109">
            <v>0</v>
          </cell>
          <cell r="J109">
            <v>0</v>
          </cell>
          <cell r="K109">
            <v>0</v>
          </cell>
          <cell r="L109">
            <v>0</v>
          </cell>
          <cell r="M109">
            <v>0</v>
          </cell>
          <cell r="N109">
            <v>0</v>
          </cell>
          <cell r="O109" t="e">
            <v>#REF!</v>
          </cell>
          <cell r="P109" t="e">
            <v>#REF!</v>
          </cell>
        </row>
        <row r="110">
          <cell r="B110">
            <v>5349</v>
          </cell>
          <cell r="C110">
            <v>5349</v>
          </cell>
          <cell r="D110">
            <v>5349</v>
          </cell>
          <cell r="E110">
            <v>5349</v>
          </cell>
          <cell r="F110">
            <v>5349</v>
          </cell>
          <cell r="G110">
            <v>5349</v>
          </cell>
          <cell r="H110">
            <v>5349</v>
          </cell>
          <cell r="I110">
            <v>5349</v>
          </cell>
          <cell r="J110">
            <v>5349</v>
          </cell>
          <cell r="K110">
            <v>5349</v>
          </cell>
          <cell r="L110">
            <v>5349</v>
          </cell>
          <cell r="M110">
            <v>5349</v>
          </cell>
          <cell r="N110">
            <v>0</v>
          </cell>
          <cell r="O110" t="e">
            <v>#REF!</v>
          </cell>
          <cell r="P110" t="e">
            <v>#REF!</v>
          </cell>
        </row>
        <row r="111">
          <cell r="B111">
            <v>5342</v>
          </cell>
          <cell r="C111">
            <v>5342</v>
          </cell>
          <cell r="D111">
            <v>5342</v>
          </cell>
          <cell r="E111">
            <v>5342</v>
          </cell>
          <cell r="F111">
            <v>5342</v>
          </cell>
          <cell r="G111">
            <v>5342</v>
          </cell>
          <cell r="H111">
            <v>5342</v>
          </cell>
          <cell r="I111">
            <v>5342</v>
          </cell>
          <cell r="J111">
            <v>5342</v>
          </cell>
          <cell r="K111">
            <v>5342</v>
          </cell>
          <cell r="L111">
            <v>5342</v>
          </cell>
          <cell r="M111">
            <v>5342</v>
          </cell>
          <cell r="N111">
            <v>0</v>
          </cell>
          <cell r="O111" t="e">
            <v>#REF!</v>
          </cell>
          <cell r="P111" t="e">
            <v>#REF!</v>
          </cell>
        </row>
        <row r="112">
          <cell r="B112">
            <v>0</v>
          </cell>
          <cell r="C112">
            <v>0</v>
          </cell>
          <cell r="D112">
            <v>0</v>
          </cell>
          <cell r="E112">
            <v>0</v>
          </cell>
          <cell r="F112">
            <v>0</v>
          </cell>
          <cell r="G112">
            <v>0</v>
          </cell>
          <cell r="H112">
            <v>0</v>
          </cell>
          <cell r="I112">
            <v>0</v>
          </cell>
          <cell r="J112">
            <v>0</v>
          </cell>
          <cell r="K112">
            <v>0</v>
          </cell>
          <cell r="L112">
            <v>0</v>
          </cell>
          <cell r="M112">
            <v>0</v>
          </cell>
          <cell r="O112" t="e">
            <v>#REF!</v>
          </cell>
          <cell r="P112" t="e">
            <v>#REF!</v>
          </cell>
        </row>
        <row r="113">
          <cell r="B113">
            <v>5347</v>
          </cell>
          <cell r="C113">
            <v>5347</v>
          </cell>
          <cell r="D113">
            <v>5347</v>
          </cell>
          <cell r="E113">
            <v>5347</v>
          </cell>
          <cell r="F113">
            <v>5347</v>
          </cell>
          <cell r="G113">
            <v>5347</v>
          </cell>
          <cell r="H113">
            <v>5347</v>
          </cell>
          <cell r="I113">
            <v>5347</v>
          </cell>
          <cell r="J113">
            <v>5347</v>
          </cell>
          <cell r="K113">
            <v>5347</v>
          </cell>
          <cell r="L113">
            <v>5347</v>
          </cell>
          <cell r="M113">
            <v>5347</v>
          </cell>
          <cell r="N113">
            <v>0</v>
          </cell>
        </row>
        <row r="114">
          <cell r="B114">
            <v>0</v>
          </cell>
          <cell r="C114">
            <v>0</v>
          </cell>
          <cell r="D114">
            <v>0</v>
          </cell>
          <cell r="E114">
            <v>0</v>
          </cell>
          <cell r="F114">
            <v>0</v>
          </cell>
          <cell r="G114">
            <v>0</v>
          </cell>
          <cell r="H114">
            <v>0</v>
          </cell>
          <cell r="I114">
            <v>0</v>
          </cell>
          <cell r="J114">
            <v>0</v>
          </cell>
          <cell r="K114">
            <v>0</v>
          </cell>
          <cell r="L114">
            <v>0</v>
          </cell>
          <cell r="M114">
            <v>0</v>
          </cell>
        </row>
        <row r="115">
          <cell r="B115">
            <v>5236</v>
          </cell>
          <cell r="C115">
            <v>5236</v>
          </cell>
          <cell r="D115">
            <v>5236</v>
          </cell>
          <cell r="E115">
            <v>5236</v>
          </cell>
          <cell r="F115">
            <v>5236</v>
          </cell>
          <cell r="G115">
            <v>5236</v>
          </cell>
          <cell r="H115">
            <v>5236</v>
          </cell>
          <cell r="I115">
            <v>5236</v>
          </cell>
          <cell r="J115">
            <v>5236</v>
          </cell>
          <cell r="K115">
            <v>5236</v>
          </cell>
          <cell r="L115">
            <v>5236</v>
          </cell>
          <cell r="M115">
            <v>5236</v>
          </cell>
          <cell r="N115">
            <v>0</v>
          </cell>
        </row>
        <row r="116">
          <cell r="B116">
            <v>5346</v>
          </cell>
          <cell r="C116">
            <v>5346</v>
          </cell>
          <cell r="D116">
            <v>5346</v>
          </cell>
          <cell r="E116">
            <v>5346</v>
          </cell>
          <cell r="F116">
            <v>5346</v>
          </cell>
          <cell r="G116">
            <v>5346</v>
          </cell>
          <cell r="H116">
            <v>5346</v>
          </cell>
          <cell r="I116">
            <v>5346</v>
          </cell>
          <cell r="J116">
            <v>5346</v>
          </cell>
          <cell r="K116">
            <v>5346</v>
          </cell>
          <cell r="L116">
            <v>5346</v>
          </cell>
          <cell r="M116">
            <v>5346</v>
          </cell>
          <cell r="N116">
            <v>0</v>
          </cell>
        </row>
        <row r="117">
          <cell r="B117">
            <v>0</v>
          </cell>
          <cell r="C117">
            <v>0</v>
          </cell>
          <cell r="D117">
            <v>0</v>
          </cell>
          <cell r="E117">
            <v>0</v>
          </cell>
          <cell r="F117">
            <v>0</v>
          </cell>
          <cell r="G117">
            <v>0</v>
          </cell>
          <cell r="H117">
            <v>0</v>
          </cell>
          <cell r="I117">
            <v>0</v>
          </cell>
          <cell r="J117">
            <v>0</v>
          </cell>
          <cell r="K117">
            <v>0</v>
          </cell>
          <cell r="L117">
            <v>0</v>
          </cell>
          <cell r="M117">
            <v>0</v>
          </cell>
          <cell r="N117">
            <v>0</v>
          </cell>
        </row>
        <row r="118">
          <cell r="B118">
            <v>0</v>
          </cell>
          <cell r="C118">
            <v>0</v>
          </cell>
          <cell r="D118">
            <v>0</v>
          </cell>
          <cell r="E118">
            <v>0</v>
          </cell>
          <cell r="F118">
            <v>0</v>
          </cell>
          <cell r="G118">
            <v>0</v>
          </cell>
          <cell r="H118">
            <v>0</v>
          </cell>
          <cell r="I118">
            <v>0</v>
          </cell>
          <cell r="J118">
            <v>0</v>
          </cell>
          <cell r="K118">
            <v>0</v>
          </cell>
          <cell r="L118">
            <v>0</v>
          </cell>
          <cell r="M118">
            <v>0</v>
          </cell>
        </row>
        <row r="119">
          <cell r="B119">
            <v>3227</v>
          </cell>
          <cell r="C119">
            <v>3227</v>
          </cell>
          <cell r="D119">
            <v>3227</v>
          </cell>
          <cell r="E119">
            <v>3227</v>
          </cell>
          <cell r="F119">
            <v>3227</v>
          </cell>
          <cell r="G119">
            <v>3227</v>
          </cell>
          <cell r="H119">
            <v>3227</v>
          </cell>
          <cell r="I119">
            <v>3227</v>
          </cell>
          <cell r="J119">
            <v>3227</v>
          </cell>
          <cell r="K119">
            <v>3227</v>
          </cell>
          <cell r="L119">
            <v>3227</v>
          </cell>
          <cell r="M119">
            <v>3227</v>
          </cell>
          <cell r="N119">
            <v>0</v>
          </cell>
        </row>
        <row r="120">
          <cell r="B120">
            <v>3227</v>
          </cell>
          <cell r="C120">
            <v>3227</v>
          </cell>
          <cell r="D120">
            <v>3227</v>
          </cell>
          <cell r="E120">
            <v>3227</v>
          </cell>
          <cell r="F120">
            <v>3227</v>
          </cell>
          <cell r="G120">
            <v>3227</v>
          </cell>
          <cell r="H120">
            <v>3227</v>
          </cell>
          <cell r="I120">
            <v>3227</v>
          </cell>
          <cell r="J120">
            <v>3227</v>
          </cell>
          <cell r="K120">
            <v>3227</v>
          </cell>
          <cell r="L120">
            <v>3227</v>
          </cell>
          <cell r="M120">
            <v>3227</v>
          </cell>
          <cell r="N120">
            <v>0</v>
          </cell>
        </row>
        <row r="121">
          <cell r="B121">
            <v>3304</v>
          </cell>
          <cell r="C121">
            <v>3304</v>
          </cell>
          <cell r="D121">
            <v>3304</v>
          </cell>
          <cell r="E121">
            <v>3304</v>
          </cell>
          <cell r="F121">
            <v>3304</v>
          </cell>
          <cell r="G121">
            <v>3304</v>
          </cell>
          <cell r="H121">
            <v>3304</v>
          </cell>
          <cell r="I121">
            <v>3304</v>
          </cell>
          <cell r="J121">
            <v>3304</v>
          </cell>
          <cell r="K121">
            <v>3304</v>
          </cell>
          <cell r="L121">
            <v>3304</v>
          </cell>
          <cell r="M121">
            <v>3304</v>
          </cell>
        </row>
        <row r="122">
          <cell r="B122">
            <v>3304</v>
          </cell>
          <cell r="C122">
            <v>3304</v>
          </cell>
          <cell r="D122">
            <v>3304</v>
          </cell>
          <cell r="E122">
            <v>3304</v>
          </cell>
          <cell r="F122">
            <v>3304</v>
          </cell>
          <cell r="G122">
            <v>3304</v>
          </cell>
          <cell r="H122">
            <v>3304</v>
          </cell>
          <cell r="I122">
            <v>3304</v>
          </cell>
          <cell r="J122">
            <v>3304</v>
          </cell>
          <cell r="K122">
            <v>3304</v>
          </cell>
          <cell r="L122">
            <v>3304</v>
          </cell>
          <cell r="M122">
            <v>3304</v>
          </cell>
        </row>
        <row r="123">
          <cell r="B123">
            <v>3362</v>
          </cell>
          <cell r="C123">
            <v>3362</v>
          </cell>
          <cell r="D123">
            <v>3362</v>
          </cell>
          <cell r="E123">
            <v>3362</v>
          </cell>
          <cell r="F123">
            <v>3362</v>
          </cell>
          <cell r="G123">
            <v>3362</v>
          </cell>
          <cell r="H123">
            <v>3362</v>
          </cell>
          <cell r="I123">
            <v>3362</v>
          </cell>
          <cell r="J123">
            <v>3362</v>
          </cell>
          <cell r="K123">
            <v>3362</v>
          </cell>
          <cell r="L123">
            <v>3362</v>
          </cell>
          <cell r="M123">
            <v>3362</v>
          </cell>
        </row>
        <row r="124">
          <cell r="B124">
            <v>3362</v>
          </cell>
          <cell r="C124">
            <v>3362</v>
          </cell>
          <cell r="D124">
            <v>3362</v>
          </cell>
          <cell r="E124">
            <v>3362</v>
          </cell>
          <cell r="F124">
            <v>3362</v>
          </cell>
          <cell r="G124">
            <v>3362</v>
          </cell>
          <cell r="H124">
            <v>3362</v>
          </cell>
          <cell r="I124">
            <v>3362</v>
          </cell>
          <cell r="J124">
            <v>3362</v>
          </cell>
          <cell r="K124">
            <v>3362</v>
          </cell>
          <cell r="L124">
            <v>3362</v>
          </cell>
          <cell r="M124">
            <v>3362</v>
          </cell>
        </row>
        <row r="126">
          <cell r="J126" t="str">
            <v>Rupees Per Unit</v>
          </cell>
        </row>
        <row r="127">
          <cell r="B127">
            <v>914</v>
          </cell>
          <cell r="C127">
            <v>945</v>
          </cell>
          <cell r="D127">
            <v>976</v>
          </cell>
          <cell r="E127">
            <v>1007</v>
          </cell>
          <cell r="F127">
            <v>1038</v>
          </cell>
          <cell r="G127">
            <v>1069</v>
          </cell>
          <cell r="H127">
            <v>1100</v>
          </cell>
          <cell r="I127">
            <v>1131</v>
          </cell>
          <cell r="J127">
            <v>1162</v>
          </cell>
          <cell r="K127">
            <v>1193</v>
          </cell>
          <cell r="L127">
            <v>1224</v>
          </cell>
          <cell r="M127">
            <v>1255</v>
          </cell>
        </row>
        <row r="128">
          <cell r="B128">
            <v>0</v>
          </cell>
          <cell r="C128">
            <v>0</v>
          </cell>
          <cell r="D128">
            <v>0</v>
          </cell>
          <cell r="E128">
            <v>0</v>
          </cell>
          <cell r="F128">
            <v>0</v>
          </cell>
          <cell r="G128">
            <v>0</v>
          </cell>
          <cell r="H128">
            <v>0</v>
          </cell>
          <cell r="I128">
            <v>0</v>
          </cell>
          <cell r="J128">
            <v>0</v>
          </cell>
          <cell r="K128">
            <v>0</v>
          </cell>
          <cell r="L128">
            <v>0</v>
          </cell>
          <cell r="M128">
            <v>0</v>
          </cell>
          <cell r="N128">
            <v>0</v>
          </cell>
        </row>
        <row r="129">
          <cell r="B129">
            <v>0</v>
          </cell>
          <cell r="C129">
            <v>0</v>
          </cell>
          <cell r="D129">
            <v>0</v>
          </cell>
          <cell r="E129">
            <v>0</v>
          </cell>
          <cell r="F129">
            <v>0</v>
          </cell>
          <cell r="G129">
            <v>0</v>
          </cell>
          <cell r="H129">
            <v>0</v>
          </cell>
          <cell r="I129">
            <v>0</v>
          </cell>
          <cell r="J129">
            <v>0</v>
          </cell>
          <cell r="K129">
            <v>0</v>
          </cell>
          <cell r="L129">
            <v>0</v>
          </cell>
          <cell r="M129">
            <v>0</v>
          </cell>
          <cell r="N129">
            <v>0</v>
          </cell>
        </row>
        <row r="130">
          <cell r="B130">
            <v>0</v>
          </cell>
          <cell r="C130">
            <v>0</v>
          </cell>
          <cell r="D130">
            <v>0</v>
          </cell>
          <cell r="E130">
            <v>0</v>
          </cell>
          <cell r="F130">
            <v>0</v>
          </cell>
          <cell r="G130">
            <v>0</v>
          </cell>
          <cell r="H130">
            <v>0</v>
          </cell>
          <cell r="I130">
            <v>0</v>
          </cell>
          <cell r="J130">
            <v>0</v>
          </cell>
          <cell r="K130">
            <v>0</v>
          </cell>
          <cell r="L130">
            <v>0</v>
          </cell>
          <cell r="M130">
            <v>0</v>
          </cell>
          <cell r="N130">
            <v>0</v>
          </cell>
        </row>
        <row r="131">
          <cell r="B131">
            <v>0</v>
          </cell>
          <cell r="C131">
            <v>0</v>
          </cell>
          <cell r="D131">
            <v>0</v>
          </cell>
          <cell r="E131">
            <v>0</v>
          </cell>
          <cell r="F131">
            <v>0</v>
          </cell>
          <cell r="G131">
            <v>0</v>
          </cell>
          <cell r="H131">
            <v>0</v>
          </cell>
          <cell r="I131">
            <v>0</v>
          </cell>
          <cell r="J131">
            <v>0</v>
          </cell>
          <cell r="K131">
            <v>0</v>
          </cell>
          <cell r="L131">
            <v>0</v>
          </cell>
          <cell r="M131">
            <v>0</v>
          </cell>
          <cell r="N131">
            <v>0</v>
          </cell>
        </row>
        <row r="132">
          <cell r="B132">
            <v>0</v>
          </cell>
          <cell r="C132">
            <v>0</v>
          </cell>
          <cell r="D132">
            <v>0</v>
          </cell>
          <cell r="E132">
            <v>0</v>
          </cell>
          <cell r="F132">
            <v>0</v>
          </cell>
          <cell r="G132">
            <v>0</v>
          </cell>
          <cell r="H132">
            <v>0</v>
          </cell>
          <cell r="I132">
            <v>0</v>
          </cell>
          <cell r="J132">
            <v>0</v>
          </cell>
          <cell r="K132">
            <v>0</v>
          </cell>
          <cell r="L132">
            <v>0</v>
          </cell>
          <cell r="M132">
            <v>0</v>
          </cell>
        </row>
        <row r="133">
          <cell r="B133">
            <v>0</v>
          </cell>
          <cell r="C133">
            <v>0</v>
          </cell>
          <cell r="D133">
            <v>0</v>
          </cell>
          <cell r="E133">
            <v>0</v>
          </cell>
          <cell r="F133">
            <v>0</v>
          </cell>
          <cell r="G133">
            <v>0</v>
          </cell>
          <cell r="H133">
            <v>0</v>
          </cell>
          <cell r="I133">
            <v>0</v>
          </cell>
          <cell r="J133">
            <v>0</v>
          </cell>
          <cell r="K133">
            <v>0</v>
          </cell>
          <cell r="L133">
            <v>0</v>
          </cell>
          <cell r="M133">
            <v>0</v>
          </cell>
          <cell r="N133">
            <v>0</v>
          </cell>
        </row>
        <row r="134">
          <cell r="B134">
            <v>0</v>
          </cell>
          <cell r="C134">
            <v>0</v>
          </cell>
          <cell r="D134">
            <v>0</v>
          </cell>
          <cell r="E134">
            <v>0</v>
          </cell>
          <cell r="F134">
            <v>0</v>
          </cell>
          <cell r="G134">
            <v>0</v>
          </cell>
          <cell r="H134">
            <v>0</v>
          </cell>
          <cell r="I134">
            <v>0</v>
          </cell>
          <cell r="J134">
            <v>0</v>
          </cell>
          <cell r="K134">
            <v>0</v>
          </cell>
          <cell r="L134">
            <v>0</v>
          </cell>
          <cell r="M134">
            <v>0</v>
          </cell>
        </row>
        <row r="135">
          <cell r="B135">
            <v>0</v>
          </cell>
          <cell r="C135">
            <v>0</v>
          </cell>
          <cell r="D135">
            <v>0</v>
          </cell>
          <cell r="E135">
            <v>0</v>
          </cell>
          <cell r="F135">
            <v>0</v>
          </cell>
          <cell r="G135">
            <v>0</v>
          </cell>
          <cell r="H135">
            <v>0</v>
          </cell>
          <cell r="I135">
            <v>0</v>
          </cell>
          <cell r="J135">
            <v>0</v>
          </cell>
          <cell r="K135">
            <v>0</v>
          </cell>
          <cell r="L135">
            <v>0</v>
          </cell>
          <cell r="M135">
            <v>0</v>
          </cell>
          <cell r="N135">
            <v>0</v>
          </cell>
        </row>
        <row r="136">
          <cell r="B136">
            <v>0</v>
          </cell>
          <cell r="C136">
            <v>0</v>
          </cell>
          <cell r="D136">
            <v>0</v>
          </cell>
          <cell r="E136">
            <v>0</v>
          </cell>
          <cell r="F136">
            <v>0</v>
          </cell>
          <cell r="G136">
            <v>0</v>
          </cell>
          <cell r="H136">
            <v>0</v>
          </cell>
          <cell r="I136">
            <v>0</v>
          </cell>
          <cell r="J136">
            <v>0</v>
          </cell>
          <cell r="K136">
            <v>0</v>
          </cell>
          <cell r="L136">
            <v>0</v>
          </cell>
          <cell r="M136">
            <v>0</v>
          </cell>
          <cell r="N136">
            <v>0</v>
          </cell>
        </row>
        <row r="137">
          <cell r="B137">
            <v>0</v>
          </cell>
          <cell r="C137">
            <v>0</v>
          </cell>
          <cell r="D137">
            <v>0</v>
          </cell>
          <cell r="E137">
            <v>0</v>
          </cell>
          <cell r="F137">
            <v>0</v>
          </cell>
          <cell r="G137">
            <v>0</v>
          </cell>
          <cell r="H137">
            <v>0</v>
          </cell>
          <cell r="I137">
            <v>0</v>
          </cell>
          <cell r="J137">
            <v>0</v>
          </cell>
          <cell r="K137">
            <v>0</v>
          </cell>
          <cell r="L137">
            <v>0</v>
          </cell>
          <cell r="M137">
            <v>0</v>
          </cell>
          <cell r="N137">
            <v>0</v>
          </cell>
        </row>
        <row r="138">
          <cell r="B138">
            <v>0</v>
          </cell>
          <cell r="C138">
            <v>0</v>
          </cell>
          <cell r="D138">
            <v>0</v>
          </cell>
          <cell r="E138">
            <v>0</v>
          </cell>
          <cell r="F138">
            <v>0</v>
          </cell>
          <cell r="G138">
            <v>0</v>
          </cell>
          <cell r="H138">
            <v>0</v>
          </cell>
          <cell r="I138">
            <v>0</v>
          </cell>
          <cell r="J138">
            <v>0</v>
          </cell>
          <cell r="K138">
            <v>0</v>
          </cell>
          <cell r="L138">
            <v>0</v>
          </cell>
          <cell r="M138">
            <v>0</v>
          </cell>
        </row>
        <row r="139">
          <cell r="B139">
            <v>0</v>
          </cell>
          <cell r="C139">
            <v>0</v>
          </cell>
          <cell r="D139">
            <v>0</v>
          </cell>
          <cell r="E139">
            <v>0</v>
          </cell>
          <cell r="F139">
            <v>0</v>
          </cell>
          <cell r="G139">
            <v>0</v>
          </cell>
          <cell r="H139">
            <v>0</v>
          </cell>
          <cell r="I139">
            <v>0</v>
          </cell>
          <cell r="J139">
            <v>0</v>
          </cell>
          <cell r="K139">
            <v>0</v>
          </cell>
          <cell r="L139">
            <v>0</v>
          </cell>
          <cell r="M139">
            <v>0</v>
          </cell>
          <cell r="N139">
            <v>0</v>
          </cell>
        </row>
        <row r="140">
          <cell r="B140">
            <v>0</v>
          </cell>
          <cell r="C140">
            <v>0</v>
          </cell>
          <cell r="D140">
            <v>0</v>
          </cell>
          <cell r="E140">
            <v>0</v>
          </cell>
          <cell r="F140">
            <v>0</v>
          </cell>
          <cell r="G140">
            <v>0</v>
          </cell>
          <cell r="H140">
            <v>0</v>
          </cell>
          <cell r="I140">
            <v>0</v>
          </cell>
          <cell r="J140">
            <v>0</v>
          </cell>
          <cell r="K140">
            <v>0</v>
          </cell>
          <cell r="L140">
            <v>0</v>
          </cell>
          <cell r="M140">
            <v>0</v>
          </cell>
          <cell r="N140">
            <v>0</v>
          </cell>
        </row>
        <row r="141">
          <cell r="B141">
            <v>0</v>
          </cell>
          <cell r="C141">
            <v>0</v>
          </cell>
          <cell r="D141">
            <v>0</v>
          </cell>
          <cell r="E141">
            <v>0</v>
          </cell>
          <cell r="F141">
            <v>0</v>
          </cell>
          <cell r="G141">
            <v>0</v>
          </cell>
          <cell r="H141">
            <v>0</v>
          </cell>
          <cell r="I141">
            <v>0</v>
          </cell>
          <cell r="J141">
            <v>0</v>
          </cell>
          <cell r="K141">
            <v>0</v>
          </cell>
          <cell r="L141">
            <v>0</v>
          </cell>
          <cell r="M141">
            <v>0</v>
          </cell>
        </row>
        <row r="142">
          <cell r="B142">
            <v>0</v>
          </cell>
          <cell r="C142">
            <v>0</v>
          </cell>
          <cell r="D142">
            <v>0</v>
          </cell>
          <cell r="E142">
            <v>0</v>
          </cell>
          <cell r="F142">
            <v>0</v>
          </cell>
          <cell r="G142">
            <v>0</v>
          </cell>
          <cell r="H142">
            <v>0</v>
          </cell>
          <cell r="I142">
            <v>0</v>
          </cell>
          <cell r="J142">
            <v>0</v>
          </cell>
          <cell r="K142">
            <v>0</v>
          </cell>
          <cell r="L142">
            <v>0</v>
          </cell>
          <cell r="M142">
            <v>0</v>
          </cell>
        </row>
        <row r="143">
          <cell r="B143">
            <v>0</v>
          </cell>
          <cell r="C143">
            <v>0</v>
          </cell>
          <cell r="D143">
            <v>0</v>
          </cell>
          <cell r="E143">
            <v>0</v>
          </cell>
          <cell r="F143">
            <v>0</v>
          </cell>
          <cell r="G143">
            <v>0</v>
          </cell>
          <cell r="H143">
            <v>0</v>
          </cell>
          <cell r="I143">
            <v>0</v>
          </cell>
          <cell r="J143">
            <v>0</v>
          </cell>
          <cell r="K143">
            <v>0</v>
          </cell>
          <cell r="L143">
            <v>0</v>
          </cell>
          <cell r="M143">
            <v>0</v>
          </cell>
        </row>
        <row r="144">
          <cell r="B144">
            <v>0</v>
          </cell>
          <cell r="C144">
            <v>0</v>
          </cell>
          <cell r="D144">
            <v>0</v>
          </cell>
          <cell r="E144">
            <v>0</v>
          </cell>
          <cell r="F144">
            <v>0</v>
          </cell>
          <cell r="G144">
            <v>0</v>
          </cell>
          <cell r="H144">
            <v>0</v>
          </cell>
          <cell r="I144">
            <v>0</v>
          </cell>
          <cell r="J144">
            <v>0</v>
          </cell>
          <cell r="K144">
            <v>0</v>
          </cell>
          <cell r="L144">
            <v>0</v>
          </cell>
          <cell r="M144">
            <v>0</v>
          </cell>
        </row>
        <row r="147">
          <cell r="J147" t="str">
            <v>Rupees Per Unit</v>
          </cell>
        </row>
        <row r="148">
          <cell r="B148">
            <v>914</v>
          </cell>
          <cell r="C148">
            <v>945</v>
          </cell>
          <cell r="D148">
            <v>976</v>
          </cell>
          <cell r="E148">
            <v>1007</v>
          </cell>
          <cell r="F148">
            <v>1038</v>
          </cell>
          <cell r="G148">
            <v>1069</v>
          </cell>
          <cell r="H148">
            <v>1100</v>
          </cell>
          <cell r="I148">
            <v>1131</v>
          </cell>
          <cell r="J148">
            <v>1162</v>
          </cell>
          <cell r="K148">
            <v>1193</v>
          </cell>
          <cell r="L148">
            <v>1224</v>
          </cell>
          <cell r="M148">
            <v>1255</v>
          </cell>
        </row>
        <row r="149">
          <cell r="B149">
            <v>934</v>
          </cell>
          <cell r="C149">
            <v>934</v>
          </cell>
          <cell r="D149">
            <v>934</v>
          </cell>
          <cell r="E149">
            <v>934</v>
          </cell>
          <cell r="F149">
            <v>934</v>
          </cell>
          <cell r="G149">
            <v>934</v>
          </cell>
          <cell r="H149">
            <v>934</v>
          </cell>
          <cell r="I149">
            <v>934</v>
          </cell>
          <cell r="J149">
            <v>934</v>
          </cell>
          <cell r="K149">
            <v>934</v>
          </cell>
          <cell r="L149">
            <v>934</v>
          </cell>
          <cell r="M149">
            <v>934</v>
          </cell>
          <cell r="N149">
            <v>0</v>
          </cell>
        </row>
        <row r="150">
          <cell r="B150">
            <v>0</v>
          </cell>
          <cell r="C150">
            <v>0</v>
          </cell>
          <cell r="D150">
            <v>0</v>
          </cell>
          <cell r="E150">
            <v>0</v>
          </cell>
          <cell r="F150">
            <v>0</v>
          </cell>
          <cell r="G150">
            <v>0</v>
          </cell>
          <cell r="H150">
            <v>0</v>
          </cell>
          <cell r="I150">
            <v>0</v>
          </cell>
          <cell r="J150">
            <v>0</v>
          </cell>
          <cell r="K150">
            <v>0</v>
          </cell>
          <cell r="L150">
            <v>0</v>
          </cell>
          <cell r="M150">
            <v>0</v>
          </cell>
          <cell r="N150">
            <v>0</v>
          </cell>
        </row>
        <row r="151">
          <cell r="B151">
            <v>1002</v>
          </cell>
          <cell r="C151">
            <v>1002</v>
          </cell>
          <cell r="D151">
            <v>1002</v>
          </cell>
          <cell r="E151">
            <v>1002</v>
          </cell>
          <cell r="F151">
            <v>1002</v>
          </cell>
          <cell r="G151">
            <v>1002</v>
          </cell>
          <cell r="H151">
            <v>1002</v>
          </cell>
          <cell r="I151">
            <v>1002</v>
          </cell>
          <cell r="J151">
            <v>1002</v>
          </cell>
          <cell r="K151">
            <v>1002</v>
          </cell>
          <cell r="L151">
            <v>1002</v>
          </cell>
          <cell r="M151">
            <v>1002</v>
          </cell>
          <cell r="N151">
            <v>0</v>
          </cell>
        </row>
        <row r="152">
          <cell r="B152">
            <v>789</v>
          </cell>
          <cell r="C152">
            <v>789</v>
          </cell>
          <cell r="D152">
            <v>789</v>
          </cell>
          <cell r="E152">
            <v>789</v>
          </cell>
          <cell r="F152">
            <v>789</v>
          </cell>
          <cell r="G152">
            <v>789</v>
          </cell>
          <cell r="H152">
            <v>789</v>
          </cell>
          <cell r="I152">
            <v>789</v>
          </cell>
          <cell r="J152">
            <v>789</v>
          </cell>
          <cell r="K152">
            <v>789</v>
          </cell>
          <cell r="L152">
            <v>789</v>
          </cell>
          <cell r="M152">
            <v>789</v>
          </cell>
          <cell r="N152">
            <v>0</v>
          </cell>
        </row>
        <row r="153">
          <cell r="B153">
            <v>0</v>
          </cell>
          <cell r="C153">
            <v>0</v>
          </cell>
          <cell r="D153">
            <v>0</v>
          </cell>
          <cell r="E153">
            <v>0</v>
          </cell>
          <cell r="F153">
            <v>0</v>
          </cell>
          <cell r="G153">
            <v>0</v>
          </cell>
          <cell r="H153">
            <v>0</v>
          </cell>
          <cell r="I153">
            <v>0</v>
          </cell>
          <cell r="J153">
            <v>0</v>
          </cell>
          <cell r="K153">
            <v>0</v>
          </cell>
          <cell r="L153">
            <v>0</v>
          </cell>
          <cell r="M153">
            <v>0</v>
          </cell>
        </row>
        <row r="154">
          <cell r="B154">
            <v>779</v>
          </cell>
          <cell r="C154">
            <v>779</v>
          </cell>
          <cell r="D154">
            <v>779</v>
          </cell>
          <cell r="E154">
            <v>779</v>
          </cell>
          <cell r="F154">
            <v>779</v>
          </cell>
          <cell r="G154">
            <v>779</v>
          </cell>
          <cell r="H154">
            <v>779</v>
          </cell>
          <cell r="I154">
            <v>779</v>
          </cell>
          <cell r="J154">
            <v>779</v>
          </cell>
          <cell r="K154">
            <v>779</v>
          </cell>
          <cell r="L154">
            <v>779</v>
          </cell>
          <cell r="M154">
            <v>779</v>
          </cell>
          <cell r="N154">
            <v>0</v>
          </cell>
        </row>
        <row r="155">
          <cell r="B155">
            <v>0</v>
          </cell>
          <cell r="C155">
            <v>0</v>
          </cell>
          <cell r="D155">
            <v>0</v>
          </cell>
          <cell r="E155">
            <v>0</v>
          </cell>
          <cell r="F155">
            <v>0</v>
          </cell>
          <cell r="G155">
            <v>0</v>
          </cell>
          <cell r="H155">
            <v>0</v>
          </cell>
          <cell r="I155">
            <v>0</v>
          </cell>
          <cell r="J155">
            <v>0</v>
          </cell>
          <cell r="K155">
            <v>0</v>
          </cell>
          <cell r="L155">
            <v>0</v>
          </cell>
          <cell r="M155">
            <v>0</v>
          </cell>
        </row>
        <row r="156">
          <cell r="B156">
            <v>900</v>
          </cell>
          <cell r="C156">
            <v>900</v>
          </cell>
          <cell r="D156">
            <v>900</v>
          </cell>
          <cell r="E156">
            <v>900</v>
          </cell>
          <cell r="F156">
            <v>900</v>
          </cell>
          <cell r="G156">
            <v>900</v>
          </cell>
          <cell r="H156">
            <v>900</v>
          </cell>
          <cell r="I156">
            <v>900</v>
          </cell>
          <cell r="J156">
            <v>900</v>
          </cell>
          <cell r="K156">
            <v>900</v>
          </cell>
          <cell r="L156">
            <v>900</v>
          </cell>
          <cell r="M156">
            <v>900</v>
          </cell>
          <cell r="N156">
            <v>0</v>
          </cell>
        </row>
        <row r="157">
          <cell r="B157">
            <v>789</v>
          </cell>
          <cell r="C157">
            <v>789</v>
          </cell>
          <cell r="D157">
            <v>789</v>
          </cell>
          <cell r="E157">
            <v>789</v>
          </cell>
          <cell r="F157">
            <v>789</v>
          </cell>
          <cell r="G157">
            <v>789</v>
          </cell>
          <cell r="H157">
            <v>789</v>
          </cell>
          <cell r="I157">
            <v>789</v>
          </cell>
          <cell r="J157">
            <v>789</v>
          </cell>
          <cell r="K157">
            <v>789</v>
          </cell>
          <cell r="L157">
            <v>789</v>
          </cell>
          <cell r="M157">
            <v>789</v>
          </cell>
          <cell r="N157">
            <v>0</v>
          </cell>
        </row>
        <row r="158">
          <cell r="B158">
            <v>0</v>
          </cell>
          <cell r="C158">
            <v>0</v>
          </cell>
          <cell r="D158">
            <v>0</v>
          </cell>
          <cell r="E158">
            <v>0</v>
          </cell>
          <cell r="F158">
            <v>0</v>
          </cell>
          <cell r="G158">
            <v>0</v>
          </cell>
          <cell r="H158">
            <v>0</v>
          </cell>
          <cell r="I158">
            <v>0</v>
          </cell>
          <cell r="J158">
            <v>0</v>
          </cell>
          <cell r="K158">
            <v>0</v>
          </cell>
          <cell r="L158">
            <v>0</v>
          </cell>
          <cell r="M158">
            <v>0</v>
          </cell>
          <cell r="N158">
            <v>0</v>
          </cell>
        </row>
        <row r="159">
          <cell r="B159">
            <v>0</v>
          </cell>
          <cell r="C159">
            <v>0</v>
          </cell>
          <cell r="D159">
            <v>0</v>
          </cell>
          <cell r="E159">
            <v>0</v>
          </cell>
          <cell r="F159">
            <v>0</v>
          </cell>
          <cell r="G159">
            <v>0</v>
          </cell>
          <cell r="H159">
            <v>0</v>
          </cell>
          <cell r="I159">
            <v>0</v>
          </cell>
          <cell r="J159">
            <v>0</v>
          </cell>
          <cell r="K159">
            <v>0</v>
          </cell>
          <cell r="L159">
            <v>0</v>
          </cell>
          <cell r="M159">
            <v>0</v>
          </cell>
        </row>
        <row r="160">
          <cell r="B160">
            <v>41</v>
          </cell>
          <cell r="C160">
            <v>41</v>
          </cell>
          <cell r="D160">
            <v>41</v>
          </cell>
          <cell r="E160">
            <v>41</v>
          </cell>
          <cell r="F160">
            <v>41</v>
          </cell>
          <cell r="G160">
            <v>41</v>
          </cell>
          <cell r="H160">
            <v>41</v>
          </cell>
          <cell r="I160">
            <v>41</v>
          </cell>
          <cell r="J160">
            <v>41</v>
          </cell>
          <cell r="K160">
            <v>41</v>
          </cell>
          <cell r="L160">
            <v>41</v>
          </cell>
          <cell r="M160">
            <v>41</v>
          </cell>
          <cell r="N160">
            <v>0</v>
          </cell>
        </row>
        <row r="161">
          <cell r="B161">
            <v>41</v>
          </cell>
          <cell r="C161">
            <v>41</v>
          </cell>
          <cell r="D161">
            <v>41</v>
          </cell>
          <cell r="E161">
            <v>41</v>
          </cell>
          <cell r="F161">
            <v>41</v>
          </cell>
          <cell r="G161">
            <v>41</v>
          </cell>
          <cell r="H161">
            <v>41</v>
          </cell>
          <cell r="I161">
            <v>41</v>
          </cell>
          <cell r="J161">
            <v>41</v>
          </cell>
          <cell r="K161">
            <v>41</v>
          </cell>
          <cell r="L161">
            <v>41</v>
          </cell>
          <cell r="M161">
            <v>41</v>
          </cell>
          <cell r="N161">
            <v>0</v>
          </cell>
        </row>
        <row r="162">
          <cell r="B162">
            <v>44</v>
          </cell>
          <cell r="C162">
            <v>44</v>
          </cell>
          <cell r="D162">
            <v>44</v>
          </cell>
          <cell r="E162">
            <v>44</v>
          </cell>
          <cell r="F162">
            <v>44</v>
          </cell>
          <cell r="G162">
            <v>44</v>
          </cell>
          <cell r="H162">
            <v>44</v>
          </cell>
          <cell r="I162">
            <v>44</v>
          </cell>
          <cell r="J162">
            <v>44</v>
          </cell>
          <cell r="K162">
            <v>44</v>
          </cell>
          <cell r="L162">
            <v>44</v>
          </cell>
          <cell r="M162">
            <v>44</v>
          </cell>
        </row>
        <row r="163">
          <cell r="B163">
            <v>44</v>
          </cell>
          <cell r="C163">
            <v>44</v>
          </cell>
          <cell r="D163">
            <v>44</v>
          </cell>
          <cell r="E163">
            <v>44</v>
          </cell>
          <cell r="F163">
            <v>44</v>
          </cell>
          <cell r="G163">
            <v>44</v>
          </cell>
          <cell r="H163">
            <v>44</v>
          </cell>
          <cell r="I163">
            <v>44</v>
          </cell>
          <cell r="J163">
            <v>44</v>
          </cell>
          <cell r="K163">
            <v>44</v>
          </cell>
          <cell r="L163">
            <v>44</v>
          </cell>
          <cell r="M163">
            <v>44</v>
          </cell>
        </row>
        <row r="164">
          <cell r="B164">
            <v>39</v>
          </cell>
          <cell r="C164">
            <v>39</v>
          </cell>
          <cell r="D164">
            <v>39</v>
          </cell>
          <cell r="E164">
            <v>39</v>
          </cell>
          <cell r="F164">
            <v>39</v>
          </cell>
          <cell r="G164">
            <v>39</v>
          </cell>
          <cell r="H164">
            <v>39</v>
          </cell>
          <cell r="I164">
            <v>39</v>
          </cell>
          <cell r="J164">
            <v>39</v>
          </cell>
          <cell r="K164">
            <v>39</v>
          </cell>
          <cell r="L164">
            <v>39</v>
          </cell>
          <cell r="M164">
            <v>39</v>
          </cell>
        </row>
        <row r="165">
          <cell r="B165">
            <v>39</v>
          </cell>
          <cell r="C165">
            <v>39</v>
          </cell>
          <cell r="D165">
            <v>39</v>
          </cell>
          <cell r="E165">
            <v>39</v>
          </cell>
          <cell r="F165">
            <v>39</v>
          </cell>
          <cell r="G165">
            <v>39</v>
          </cell>
          <cell r="H165">
            <v>39</v>
          </cell>
          <cell r="I165">
            <v>39</v>
          </cell>
          <cell r="J165">
            <v>39</v>
          </cell>
          <cell r="K165">
            <v>39</v>
          </cell>
          <cell r="L165">
            <v>39</v>
          </cell>
          <cell r="M165">
            <v>39</v>
          </cell>
        </row>
        <row r="167">
          <cell r="J167" t="str">
            <v>Rupees Per Unit</v>
          </cell>
        </row>
        <row r="168">
          <cell r="B168">
            <v>914</v>
          </cell>
          <cell r="C168">
            <v>945</v>
          </cell>
          <cell r="D168">
            <v>976</v>
          </cell>
          <cell r="E168">
            <v>1007</v>
          </cell>
          <cell r="F168">
            <v>1038</v>
          </cell>
          <cell r="G168">
            <v>1069</v>
          </cell>
          <cell r="H168">
            <v>1100</v>
          </cell>
          <cell r="I168">
            <v>1131</v>
          </cell>
          <cell r="J168">
            <v>1162</v>
          </cell>
          <cell r="K168">
            <v>1193</v>
          </cell>
          <cell r="L168">
            <v>1224</v>
          </cell>
          <cell r="M168">
            <v>1255</v>
          </cell>
        </row>
        <row r="169">
          <cell r="B169">
            <v>17536</v>
          </cell>
          <cell r="C169">
            <v>17536</v>
          </cell>
          <cell r="D169">
            <v>17536</v>
          </cell>
          <cell r="E169">
            <v>17536</v>
          </cell>
          <cell r="F169">
            <v>17536</v>
          </cell>
          <cell r="G169">
            <v>17536</v>
          </cell>
          <cell r="H169">
            <v>17536</v>
          </cell>
          <cell r="I169">
            <v>17536</v>
          </cell>
          <cell r="J169">
            <v>17536</v>
          </cell>
          <cell r="K169">
            <v>17536</v>
          </cell>
          <cell r="L169">
            <v>17536</v>
          </cell>
          <cell r="M169">
            <v>17536</v>
          </cell>
          <cell r="N169">
            <v>0</v>
          </cell>
        </row>
        <row r="170">
          <cell r="B170">
            <v>0</v>
          </cell>
          <cell r="C170">
            <v>0</v>
          </cell>
          <cell r="D170">
            <v>0</v>
          </cell>
          <cell r="E170">
            <v>0</v>
          </cell>
          <cell r="F170">
            <v>0</v>
          </cell>
          <cell r="G170">
            <v>0</v>
          </cell>
          <cell r="H170">
            <v>0</v>
          </cell>
          <cell r="I170">
            <v>0</v>
          </cell>
          <cell r="J170">
            <v>0</v>
          </cell>
          <cell r="K170">
            <v>0</v>
          </cell>
          <cell r="L170">
            <v>0</v>
          </cell>
          <cell r="M170">
            <v>0</v>
          </cell>
          <cell r="N170">
            <v>0</v>
          </cell>
        </row>
        <row r="171">
          <cell r="B171">
            <v>21094</v>
          </cell>
          <cell r="C171">
            <v>21094</v>
          </cell>
          <cell r="D171">
            <v>21094</v>
          </cell>
          <cell r="E171">
            <v>21094</v>
          </cell>
          <cell r="F171">
            <v>21094</v>
          </cell>
          <cell r="G171">
            <v>21094</v>
          </cell>
          <cell r="H171">
            <v>21094</v>
          </cell>
          <cell r="I171">
            <v>21094</v>
          </cell>
          <cell r="J171">
            <v>21094</v>
          </cell>
          <cell r="K171">
            <v>21094</v>
          </cell>
          <cell r="L171">
            <v>21094</v>
          </cell>
          <cell r="M171">
            <v>21094</v>
          </cell>
          <cell r="N171">
            <v>0</v>
          </cell>
        </row>
        <row r="172">
          <cell r="B172">
            <v>20581</v>
          </cell>
          <cell r="C172">
            <v>20581</v>
          </cell>
          <cell r="D172">
            <v>20581</v>
          </cell>
          <cell r="E172">
            <v>20581</v>
          </cell>
          <cell r="F172">
            <v>20581</v>
          </cell>
          <cell r="G172">
            <v>20581</v>
          </cell>
          <cell r="H172">
            <v>20581</v>
          </cell>
          <cell r="I172">
            <v>20581</v>
          </cell>
          <cell r="J172">
            <v>20581</v>
          </cell>
          <cell r="K172">
            <v>20581</v>
          </cell>
          <cell r="L172">
            <v>20581</v>
          </cell>
          <cell r="M172">
            <v>20581</v>
          </cell>
          <cell r="N172">
            <v>0</v>
          </cell>
        </row>
        <row r="173">
          <cell r="B173">
            <v>0</v>
          </cell>
          <cell r="C173">
            <v>0</v>
          </cell>
          <cell r="D173">
            <v>0</v>
          </cell>
          <cell r="E173">
            <v>0</v>
          </cell>
          <cell r="F173">
            <v>0</v>
          </cell>
          <cell r="G173">
            <v>0</v>
          </cell>
          <cell r="H173">
            <v>0</v>
          </cell>
          <cell r="I173">
            <v>0</v>
          </cell>
          <cell r="J173">
            <v>0</v>
          </cell>
          <cell r="K173">
            <v>0</v>
          </cell>
          <cell r="L173">
            <v>0</v>
          </cell>
          <cell r="M173">
            <v>0</v>
          </cell>
        </row>
        <row r="174">
          <cell r="B174">
            <v>20749</v>
          </cell>
          <cell r="C174">
            <v>20749</v>
          </cell>
          <cell r="D174">
            <v>20749</v>
          </cell>
          <cell r="E174">
            <v>20749</v>
          </cell>
          <cell r="F174">
            <v>20749</v>
          </cell>
          <cell r="G174">
            <v>20749</v>
          </cell>
          <cell r="H174">
            <v>20749</v>
          </cell>
          <cell r="I174">
            <v>20749</v>
          </cell>
          <cell r="J174">
            <v>20749</v>
          </cell>
          <cell r="K174">
            <v>20749</v>
          </cell>
          <cell r="L174">
            <v>20749</v>
          </cell>
          <cell r="M174">
            <v>20749</v>
          </cell>
          <cell r="N174">
            <v>0</v>
          </cell>
        </row>
        <row r="175">
          <cell r="B175">
            <v>0</v>
          </cell>
          <cell r="C175">
            <v>0</v>
          </cell>
          <cell r="D175">
            <v>0</v>
          </cell>
          <cell r="E175">
            <v>0</v>
          </cell>
          <cell r="F175">
            <v>0</v>
          </cell>
          <cell r="G175">
            <v>0</v>
          </cell>
          <cell r="H175">
            <v>0</v>
          </cell>
          <cell r="I175">
            <v>0</v>
          </cell>
          <cell r="J175">
            <v>0</v>
          </cell>
          <cell r="K175">
            <v>0</v>
          </cell>
          <cell r="L175">
            <v>0</v>
          </cell>
          <cell r="M175">
            <v>0</v>
          </cell>
          <cell r="N175">
            <v>287548043.47826093</v>
          </cell>
        </row>
        <row r="176">
          <cell r="B176">
            <v>17491</v>
          </cell>
          <cell r="C176">
            <v>17491</v>
          </cell>
          <cell r="D176">
            <v>17491</v>
          </cell>
          <cell r="E176">
            <v>17491</v>
          </cell>
          <cell r="F176">
            <v>17491</v>
          </cell>
          <cell r="G176">
            <v>17491</v>
          </cell>
          <cell r="H176">
            <v>17491</v>
          </cell>
          <cell r="I176">
            <v>17491</v>
          </cell>
          <cell r="J176">
            <v>17491</v>
          </cell>
          <cell r="K176">
            <v>17491</v>
          </cell>
          <cell r="L176">
            <v>17491</v>
          </cell>
          <cell r="M176">
            <v>17491</v>
          </cell>
          <cell r="N176">
            <v>0</v>
          </cell>
        </row>
        <row r="177">
          <cell r="B177">
            <v>20760</v>
          </cell>
          <cell r="C177">
            <v>20760</v>
          </cell>
          <cell r="D177">
            <v>20760</v>
          </cell>
          <cell r="E177">
            <v>20760</v>
          </cell>
          <cell r="F177">
            <v>20760</v>
          </cell>
          <cell r="G177">
            <v>20760</v>
          </cell>
          <cell r="H177">
            <v>20760</v>
          </cell>
          <cell r="I177">
            <v>20760</v>
          </cell>
          <cell r="J177">
            <v>20760</v>
          </cell>
          <cell r="K177">
            <v>20760</v>
          </cell>
          <cell r="L177">
            <v>20760</v>
          </cell>
          <cell r="M177">
            <v>20760</v>
          </cell>
          <cell r="N177">
            <v>0</v>
          </cell>
        </row>
        <row r="178">
          <cell r="B178">
            <v>0</v>
          </cell>
          <cell r="C178">
            <v>0</v>
          </cell>
          <cell r="D178">
            <v>0</v>
          </cell>
          <cell r="E178">
            <v>0</v>
          </cell>
          <cell r="F178">
            <v>0</v>
          </cell>
          <cell r="G178">
            <v>0</v>
          </cell>
          <cell r="H178">
            <v>0</v>
          </cell>
          <cell r="I178">
            <v>0</v>
          </cell>
          <cell r="J178">
            <v>0</v>
          </cell>
          <cell r="K178">
            <v>0</v>
          </cell>
          <cell r="L178">
            <v>0</v>
          </cell>
          <cell r="M178">
            <v>0</v>
          </cell>
          <cell r="N178">
            <v>0</v>
          </cell>
        </row>
        <row r="179">
          <cell r="B179">
            <v>0</v>
          </cell>
          <cell r="C179">
            <v>0</v>
          </cell>
          <cell r="D179">
            <v>0</v>
          </cell>
          <cell r="E179">
            <v>0</v>
          </cell>
          <cell r="F179">
            <v>0</v>
          </cell>
          <cell r="G179">
            <v>0</v>
          </cell>
          <cell r="H179">
            <v>0</v>
          </cell>
          <cell r="I179">
            <v>0</v>
          </cell>
          <cell r="J179">
            <v>0</v>
          </cell>
          <cell r="K179">
            <v>0</v>
          </cell>
          <cell r="L179">
            <v>0</v>
          </cell>
          <cell r="M179">
            <v>0</v>
          </cell>
          <cell r="N179">
            <v>-251696609.9015587</v>
          </cell>
        </row>
        <row r="180">
          <cell r="B180">
            <v>14945</v>
          </cell>
          <cell r="C180">
            <v>14945</v>
          </cell>
          <cell r="D180">
            <v>14945</v>
          </cell>
          <cell r="E180">
            <v>14945</v>
          </cell>
          <cell r="F180">
            <v>14945</v>
          </cell>
          <cell r="G180">
            <v>14945</v>
          </cell>
          <cell r="H180">
            <v>14945</v>
          </cell>
          <cell r="I180">
            <v>14945</v>
          </cell>
          <cell r="J180">
            <v>14945</v>
          </cell>
          <cell r="K180">
            <v>14945</v>
          </cell>
          <cell r="L180">
            <v>14945</v>
          </cell>
          <cell r="M180">
            <v>14945</v>
          </cell>
          <cell r="N180">
            <v>0</v>
          </cell>
        </row>
        <row r="181">
          <cell r="B181">
            <v>14945</v>
          </cell>
          <cell r="C181">
            <v>14945</v>
          </cell>
          <cell r="D181">
            <v>14945</v>
          </cell>
          <cell r="E181">
            <v>14945</v>
          </cell>
          <cell r="F181">
            <v>14945</v>
          </cell>
          <cell r="G181">
            <v>14945</v>
          </cell>
          <cell r="H181">
            <v>14945</v>
          </cell>
          <cell r="I181">
            <v>14945</v>
          </cell>
          <cell r="J181">
            <v>14945</v>
          </cell>
          <cell r="K181">
            <v>14945</v>
          </cell>
          <cell r="L181">
            <v>14945</v>
          </cell>
          <cell r="M181">
            <v>14945</v>
          </cell>
          <cell r="N181">
            <v>0</v>
          </cell>
        </row>
        <row r="182">
          <cell r="B182">
            <v>6689</v>
          </cell>
          <cell r="C182">
            <v>6689</v>
          </cell>
          <cell r="D182">
            <v>6689</v>
          </cell>
          <cell r="E182">
            <v>6689</v>
          </cell>
          <cell r="F182">
            <v>6689</v>
          </cell>
          <cell r="G182">
            <v>6689</v>
          </cell>
          <cell r="H182">
            <v>6689</v>
          </cell>
          <cell r="I182">
            <v>6689</v>
          </cell>
          <cell r="J182">
            <v>6689</v>
          </cell>
          <cell r="K182">
            <v>6689</v>
          </cell>
          <cell r="L182">
            <v>6689</v>
          </cell>
          <cell r="M182">
            <v>6689</v>
          </cell>
        </row>
        <row r="183">
          <cell r="B183">
            <v>6689</v>
          </cell>
          <cell r="C183">
            <v>6689</v>
          </cell>
          <cell r="D183">
            <v>6689</v>
          </cell>
          <cell r="E183">
            <v>6689</v>
          </cell>
          <cell r="F183">
            <v>6689</v>
          </cell>
          <cell r="G183">
            <v>6689</v>
          </cell>
          <cell r="H183">
            <v>6689</v>
          </cell>
          <cell r="I183">
            <v>6689</v>
          </cell>
          <cell r="J183">
            <v>6689</v>
          </cell>
          <cell r="K183">
            <v>6689</v>
          </cell>
          <cell r="L183">
            <v>6689</v>
          </cell>
          <cell r="M183">
            <v>6689</v>
          </cell>
          <cell r="N183">
            <v>35851433.576702222</v>
          </cell>
        </row>
        <row r="184">
          <cell r="B184">
            <v>10217</v>
          </cell>
          <cell r="C184">
            <v>10217</v>
          </cell>
          <cell r="D184">
            <v>10217</v>
          </cell>
          <cell r="E184">
            <v>10217</v>
          </cell>
          <cell r="F184">
            <v>10217</v>
          </cell>
          <cell r="G184">
            <v>10217</v>
          </cell>
          <cell r="H184">
            <v>10217</v>
          </cell>
          <cell r="I184">
            <v>10217</v>
          </cell>
          <cell r="J184">
            <v>10217</v>
          </cell>
          <cell r="K184">
            <v>10217</v>
          </cell>
          <cell r="L184">
            <v>10217</v>
          </cell>
          <cell r="M184">
            <v>10217</v>
          </cell>
          <cell r="N184">
            <v>6874487.284659557</v>
          </cell>
        </row>
        <row r="185">
          <cell r="B185">
            <v>10217</v>
          </cell>
          <cell r="C185">
            <v>10217</v>
          </cell>
          <cell r="D185">
            <v>10217</v>
          </cell>
          <cell r="E185">
            <v>10217</v>
          </cell>
          <cell r="F185">
            <v>10217</v>
          </cell>
          <cell r="G185">
            <v>10217</v>
          </cell>
          <cell r="H185">
            <v>10217</v>
          </cell>
          <cell r="I185">
            <v>10217</v>
          </cell>
          <cell r="J185">
            <v>10217</v>
          </cell>
          <cell r="K185">
            <v>10217</v>
          </cell>
          <cell r="L185">
            <v>10217</v>
          </cell>
          <cell r="M185">
            <v>10217</v>
          </cell>
        </row>
        <row r="186">
          <cell r="G186" t="str">
            <v>Total Gross Profit Parts &amp; Oil</v>
          </cell>
          <cell r="L186">
            <v>71792920.861361772</v>
          </cell>
          <cell r="M186">
            <v>29067000</v>
          </cell>
          <cell r="N186">
            <v>42725920.861361779</v>
          </cell>
        </row>
        <row r="187">
          <cell r="B187">
            <v>914</v>
          </cell>
          <cell r="C187">
            <v>945</v>
          </cell>
          <cell r="D187">
            <v>976</v>
          </cell>
          <cell r="E187">
            <v>1007</v>
          </cell>
          <cell r="F187">
            <v>1038</v>
          </cell>
          <cell r="G187">
            <v>1069</v>
          </cell>
          <cell r="H187">
            <v>1100</v>
          </cell>
          <cell r="I187">
            <v>1131</v>
          </cell>
          <cell r="J187">
            <v>1162</v>
          </cell>
          <cell r="K187">
            <v>1193</v>
          </cell>
          <cell r="L187">
            <v>1224</v>
          </cell>
          <cell r="M187">
            <v>1255</v>
          </cell>
        </row>
        <row r="190">
          <cell r="B190">
            <v>0.52</v>
          </cell>
          <cell r="C190">
            <v>0.52</v>
          </cell>
          <cell r="D190">
            <v>0.52</v>
          </cell>
          <cell r="E190">
            <v>0.52</v>
          </cell>
          <cell r="F190">
            <v>0.52</v>
          </cell>
          <cell r="G190">
            <v>0.52</v>
          </cell>
          <cell r="H190">
            <v>0.52</v>
          </cell>
          <cell r="I190">
            <v>0.52</v>
          </cell>
          <cell r="J190">
            <v>0.52</v>
          </cell>
          <cell r="K190">
            <v>0.52</v>
          </cell>
          <cell r="L190">
            <v>0.52</v>
          </cell>
          <cell r="M190">
            <v>0.52</v>
          </cell>
        </row>
        <row r="191">
          <cell r="B191">
            <v>0.52</v>
          </cell>
          <cell r="C191">
            <v>0.52</v>
          </cell>
          <cell r="D191">
            <v>0.52</v>
          </cell>
          <cell r="E191">
            <v>0.52</v>
          </cell>
          <cell r="F191">
            <v>0.52</v>
          </cell>
          <cell r="G191">
            <v>0.52</v>
          </cell>
          <cell r="H191">
            <v>0.52</v>
          </cell>
          <cell r="I191">
            <v>0.52</v>
          </cell>
          <cell r="J191">
            <v>0.52</v>
          </cell>
          <cell r="K191">
            <v>0.52</v>
          </cell>
          <cell r="L191">
            <v>0.52</v>
          </cell>
          <cell r="M191">
            <v>0.52</v>
          </cell>
        </row>
        <row r="194">
          <cell r="B194">
            <v>0.52</v>
          </cell>
          <cell r="C194">
            <v>0.52</v>
          </cell>
          <cell r="D194">
            <v>0.52</v>
          </cell>
          <cell r="E194">
            <v>0.52</v>
          </cell>
          <cell r="F194">
            <v>0.52</v>
          </cell>
          <cell r="G194">
            <v>0.52</v>
          </cell>
          <cell r="H194">
            <v>0.52</v>
          </cell>
          <cell r="I194">
            <v>0.52</v>
          </cell>
          <cell r="J194">
            <v>0.52</v>
          </cell>
          <cell r="K194">
            <v>0.52</v>
          </cell>
          <cell r="L194">
            <v>0.52</v>
          </cell>
          <cell r="M194">
            <v>0.52</v>
          </cell>
        </row>
        <row r="195">
          <cell r="B195">
            <v>0.52</v>
          </cell>
          <cell r="C195">
            <v>0.52</v>
          </cell>
          <cell r="D195">
            <v>0.52</v>
          </cell>
          <cell r="E195">
            <v>0.52</v>
          </cell>
          <cell r="F195">
            <v>0.52</v>
          </cell>
          <cell r="G195">
            <v>0.52</v>
          </cell>
          <cell r="H195">
            <v>0.52</v>
          </cell>
          <cell r="I195">
            <v>0.52</v>
          </cell>
          <cell r="J195">
            <v>0.52</v>
          </cell>
          <cell r="K195">
            <v>0.52</v>
          </cell>
          <cell r="L195">
            <v>0.52</v>
          </cell>
          <cell r="M195">
            <v>0.52</v>
          </cell>
        </row>
        <row r="198">
          <cell r="B198">
            <v>0.52</v>
          </cell>
          <cell r="C198">
            <v>0.52</v>
          </cell>
          <cell r="D198">
            <v>0.52</v>
          </cell>
          <cell r="E198">
            <v>0.52</v>
          </cell>
          <cell r="F198">
            <v>0.52</v>
          </cell>
          <cell r="G198">
            <v>0.52</v>
          </cell>
          <cell r="H198">
            <v>0.52</v>
          </cell>
          <cell r="I198">
            <v>0.52</v>
          </cell>
          <cell r="J198">
            <v>0.52</v>
          </cell>
          <cell r="K198">
            <v>0.52</v>
          </cell>
          <cell r="L198">
            <v>0.52</v>
          </cell>
          <cell r="M198">
            <v>0.52</v>
          </cell>
        </row>
        <row r="199">
          <cell r="B199">
            <v>0.52</v>
          </cell>
          <cell r="C199">
            <v>0.52</v>
          </cell>
          <cell r="D199">
            <v>0.52</v>
          </cell>
          <cell r="E199">
            <v>0.52</v>
          </cell>
          <cell r="F199">
            <v>0.52</v>
          </cell>
          <cell r="G199">
            <v>0.52</v>
          </cell>
          <cell r="H199">
            <v>0.52</v>
          </cell>
          <cell r="I199">
            <v>0.52</v>
          </cell>
          <cell r="J199">
            <v>0.52</v>
          </cell>
          <cell r="K199">
            <v>0.52</v>
          </cell>
          <cell r="L199">
            <v>0.52</v>
          </cell>
          <cell r="M199">
            <v>0.52</v>
          </cell>
        </row>
        <row r="201">
          <cell r="D201" t="str">
            <v/>
          </cell>
        </row>
        <row r="202">
          <cell r="B202">
            <v>914</v>
          </cell>
          <cell r="C202">
            <v>945</v>
          </cell>
          <cell r="D202">
            <v>976</v>
          </cell>
          <cell r="E202">
            <v>1007</v>
          </cell>
          <cell r="F202">
            <v>1038</v>
          </cell>
          <cell r="G202">
            <v>1069</v>
          </cell>
          <cell r="H202">
            <v>1100</v>
          </cell>
          <cell r="I202">
            <v>1131</v>
          </cell>
          <cell r="J202">
            <v>1162</v>
          </cell>
          <cell r="K202">
            <v>1193</v>
          </cell>
          <cell r="L202">
            <v>1224</v>
          </cell>
          <cell r="M202">
            <v>1255</v>
          </cell>
        </row>
        <row r="203">
          <cell r="B203">
            <v>361160</v>
          </cell>
          <cell r="C203">
            <v>361160</v>
          </cell>
          <cell r="D203">
            <v>361160</v>
          </cell>
          <cell r="E203">
            <v>355561</v>
          </cell>
          <cell r="F203">
            <v>355561</v>
          </cell>
          <cell r="G203">
            <v>355561</v>
          </cell>
          <cell r="H203">
            <v>355561</v>
          </cell>
          <cell r="I203">
            <v>355561</v>
          </cell>
          <cell r="J203">
            <v>355561</v>
          </cell>
          <cell r="K203">
            <v>355561</v>
          </cell>
          <cell r="L203">
            <v>355561</v>
          </cell>
          <cell r="M203">
            <v>355561</v>
          </cell>
        </row>
        <row r="204">
          <cell r="B204">
            <v>0</v>
          </cell>
          <cell r="C204">
            <v>0</v>
          </cell>
          <cell r="D204">
            <v>0</v>
          </cell>
          <cell r="E204">
            <v>0</v>
          </cell>
          <cell r="F204">
            <v>0</v>
          </cell>
          <cell r="G204">
            <v>0</v>
          </cell>
          <cell r="H204">
            <v>0</v>
          </cell>
          <cell r="I204">
            <v>0</v>
          </cell>
          <cell r="J204">
            <v>0</v>
          </cell>
          <cell r="K204">
            <v>0</v>
          </cell>
          <cell r="L204">
            <v>0</v>
          </cell>
          <cell r="M204">
            <v>0</v>
          </cell>
        </row>
        <row r="205">
          <cell r="B205">
            <v>435394</v>
          </cell>
          <cell r="C205">
            <v>435394</v>
          </cell>
          <cell r="D205">
            <v>435394</v>
          </cell>
          <cell r="E205">
            <v>428667</v>
          </cell>
          <cell r="F205">
            <v>428667</v>
          </cell>
          <cell r="G205">
            <v>428667</v>
          </cell>
          <cell r="H205">
            <v>428667</v>
          </cell>
          <cell r="I205">
            <v>428667</v>
          </cell>
          <cell r="J205">
            <v>428667</v>
          </cell>
          <cell r="K205">
            <v>428667</v>
          </cell>
          <cell r="L205">
            <v>428667</v>
          </cell>
          <cell r="M205">
            <v>428667</v>
          </cell>
        </row>
        <row r="206">
          <cell r="B206">
            <v>526273</v>
          </cell>
          <cell r="C206">
            <v>526273</v>
          </cell>
          <cell r="D206">
            <v>526273</v>
          </cell>
          <cell r="E206">
            <v>518119</v>
          </cell>
          <cell r="F206">
            <v>518119</v>
          </cell>
          <cell r="G206">
            <v>518119</v>
          </cell>
          <cell r="H206">
            <v>518119</v>
          </cell>
          <cell r="I206">
            <v>518119</v>
          </cell>
          <cell r="J206">
            <v>518119</v>
          </cell>
          <cell r="K206">
            <v>518119</v>
          </cell>
          <cell r="L206">
            <v>518119</v>
          </cell>
          <cell r="M206">
            <v>518119</v>
          </cell>
        </row>
        <row r="207">
          <cell r="B207">
            <v>0</v>
          </cell>
          <cell r="C207">
            <v>0</v>
          </cell>
          <cell r="D207">
            <v>0</v>
          </cell>
          <cell r="E207">
            <v>0</v>
          </cell>
          <cell r="F207">
            <v>0</v>
          </cell>
          <cell r="G207">
            <v>0</v>
          </cell>
          <cell r="H207">
            <v>0</v>
          </cell>
          <cell r="I207">
            <v>0</v>
          </cell>
          <cell r="J207">
            <v>0</v>
          </cell>
          <cell r="K207">
            <v>0</v>
          </cell>
          <cell r="L207">
            <v>0</v>
          </cell>
          <cell r="M207">
            <v>0</v>
          </cell>
        </row>
        <row r="208">
          <cell r="B208">
            <v>611345</v>
          </cell>
          <cell r="C208">
            <v>611345</v>
          </cell>
          <cell r="D208">
            <v>611345</v>
          </cell>
          <cell r="E208">
            <v>601897</v>
          </cell>
          <cell r="F208">
            <v>601897</v>
          </cell>
          <cell r="G208">
            <v>601897</v>
          </cell>
          <cell r="H208">
            <v>601897</v>
          </cell>
          <cell r="I208">
            <v>601897</v>
          </cell>
          <cell r="J208">
            <v>601897</v>
          </cell>
          <cell r="K208">
            <v>601897</v>
          </cell>
          <cell r="L208">
            <v>601897</v>
          </cell>
          <cell r="M208">
            <v>601897</v>
          </cell>
        </row>
        <row r="209">
          <cell r="B209">
            <v>0</v>
          </cell>
          <cell r="C209">
            <v>0</v>
          </cell>
          <cell r="D209">
            <v>0</v>
          </cell>
          <cell r="E209">
            <v>0</v>
          </cell>
          <cell r="F209">
            <v>0</v>
          </cell>
          <cell r="G209">
            <v>0</v>
          </cell>
          <cell r="H209">
            <v>0</v>
          </cell>
          <cell r="I209">
            <v>0</v>
          </cell>
          <cell r="J209">
            <v>0</v>
          </cell>
          <cell r="K209">
            <v>0</v>
          </cell>
          <cell r="L209">
            <v>0</v>
          </cell>
          <cell r="M209">
            <v>0</v>
          </cell>
        </row>
        <row r="210">
          <cell r="B210">
            <v>525074</v>
          </cell>
          <cell r="C210">
            <v>525074</v>
          </cell>
          <cell r="D210">
            <v>525074</v>
          </cell>
          <cell r="E210">
            <v>516949</v>
          </cell>
          <cell r="F210">
            <v>516949</v>
          </cell>
          <cell r="G210">
            <v>516949</v>
          </cell>
          <cell r="H210">
            <v>516949</v>
          </cell>
          <cell r="I210">
            <v>516949</v>
          </cell>
          <cell r="J210">
            <v>516949</v>
          </cell>
          <cell r="K210">
            <v>516949</v>
          </cell>
          <cell r="L210">
            <v>516949</v>
          </cell>
          <cell r="M210">
            <v>516949</v>
          </cell>
        </row>
        <row r="211">
          <cell r="B211">
            <v>712402</v>
          </cell>
          <cell r="C211">
            <v>712402</v>
          </cell>
          <cell r="D211">
            <v>712402</v>
          </cell>
          <cell r="E211">
            <v>701383</v>
          </cell>
          <cell r="F211">
            <v>701383</v>
          </cell>
          <cell r="G211">
            <v>701383</v>
          </cell>
          <cell r="H211">
            <v>701383</v>
          </cell>
          <cell r="I211">
            <v>701383</v>
          </cell>
          <cell r="J211">
            <v>701383</v>
          </cell>
          <cell r="K211">
            <v>701383</v>
          </cell>
          <cell r="L211">
            <v>701383</v>
          </cell>
          <cell r="M211">
            <v>701383</v>
          </cell>
        </row>
        <row r="212">
          <cell r="B212">
            <v>0</v>
          </cell>
          <cell r="C212">
            <v>0</v>
          </cell>
          <cell r="D212">
            <v>0</v>
          </cell>
          <cell r="E212">
            <v>0</v>
          </cell>
          <cell r="F212">
            <v>0</v>
          </cell>
          <cell r="G212">
            <v>0</v>
          </cell>
          <cell r="H212">
            <v>0</v>
          </cell>
          <cell r="I212">
            <v>0</v>
          </cell>
          <cell r="J212">
            <v>0</v>
          </cell>
          <cell r="K212">
            <v>0</v>
          </cell>
          <cell r="L212">
            <v>0</v>
          </cell>
          <cell r="M212">
            <v>0</v>
          </cell>
        </row>
        <row r="213">
          <cell r="B213">
            <v>0</v>
          </cell>
          <cell r="C213">
            <v>0</v>
          </cell>
          <cell r="D213">
            <v>0</v>
          </cell>
          <cell r="E213">
            <v>0</v>
          </cell>
          <cell r="F213">
            <v>0</v>
          </cell>
          <cell r="G213">
            <v>0</v>
          </cell>
          <cell r="H213">
            <v>0</v>
          </cell>
          <cell r="I213">
            <v>0</v>
          </cell>
          <cell r="J213">
            <v>0</v>
          </cell>
          <cell r="K213">
            <v>0</v>
          </cell>
          <cell r="L213">
            <v>0</v>
          </cell>
          <cell r="M213">
            <v>0</v>
          </cell>
        </row>
        <row r="214">
          <cell r="B214">
            <v>710824</v>
          </cell>
          <cell r="C214">
            <v>710824</v>
          </cell>
          <cell r="D214">
            <v>710824</v>
          </cell>
          <cell r="E214">
            <v>710824</v>
          </cell>
          <cell r="F214">
            <v>710824</v>
          </cell>
          <cell r="G214">
            <v>710824</v>
          </cell>
          <cell r="H214">
            <v>710824</v>
          </cell>
          <cell r="I214">
            <v>710824</v>
          </cell>
          <cell r="J214">
            <v>710824</v>
          </cell>
          <cell r="K214">
            <v>710824</v>
          </cell>
          <cell r="L214">
            <v>710824</v>
          </cell>
          <cell r="M214">
            <v>710824</v>
          </cell>
        </row>
        <row r="215">
          <cell r="B215">
            <v>710824</v>
          </cell>
          <cell r="C215">
            <v>710824</v>
          </cell>
          <cell r="D215">
            <v>710824</v>
          </cell>
          <cell r="E215">
            <v>710824</v>
          </cell>
          <cell r="F215">
            <v>710824</v>
          </cell>
          <cell r="G215">
            <v>710824</v>
          </cell>
          <cell r="H215">
            <v>710824</v>
          </cell>
          <cell r="I215">
            <v>710824</v>
          </cell>
          <cell r="J215">
            <v>710824</v>
          </cell>
          <cell r="K215">
            <v>710824</v>
          </cell>
          <cell r="L215">
            <v>710824</v>
          </cell>
          <cell r="M215">
            <v>710824</v>
          </cell>
        </row>
        <row r="216">
          <cell r="B216">
            <v>256211</v>
          </cell>
          <cell r="C216">
            <v>256211</v>
          </cell>
          <cell r="D216">
            <v>256211</v>
          </cell>
          <cell r="E216">
            <v>256211</v>
          </cell>
          <cell r="F216">
            <v>256211</v>
          </cell>
          <cell r="G216">
            <v>256211</v>
          </cell>
          <cell r="H216">
            <v>256211</v>
          </cell>
          <cell r="I216">
            <v>256211</v>
          </cell>
          <cell r="J216">
            <v>256211</v>
          </cell>
          <cell r="K216">
            <v>256211</v>
          </cell>
          <cell r="L216">
            <v>256211</v>
          </cell>
          <cell r="M216">
            <v>256211</v>
          </cell>
        </row>
        <row r="217">
          <cell r="B217">
            <v>256211</v>
          </cell>
          <cell r="C217">
            <v>256211</v>
          </cell>
          <cell r="D217">
            <v>256211</v>
          </cell>
          <cell r="E217">
            <v>256211</v>
          </cell>
          <cell r="F217">
            <v>256211</v>
          </cell>
          <cell r="G217">
            <v>256211</v>
          </cell>
          <cell r="H217">
            <v>256211</v>
          </cell>
          <cell r="I217">
            <v>256211</v>
          </cell>
          <cell r="J217">
            <v>256211</v>
          </cell>
          <cell r="K217">
            <v>256211</v>
          </cell>
          <cell r="L217">
            <v>256211</v>
          </cell>
          <cell r="M217">
            <v>256211</v>
          </cell>
        </row>
        <row r="218">
          <cell r="B218">
            <v>256211</v>
          </cell>
          <cell r="C218">
            <v>256211</v>
          </cell>
          <cell r="D218">
            <v>256211</v>
          </cell>
          <cell r="E218">
            <v>256211</v>
          </cell>
          <cell r="F218">
            <v>256211</v>
          </cell>
          <cell r="G218">
            <v>256211</v>
          </cell>
          <cell r="H218">
            <v>256211</v>
          </cell>
          <cell r="I218">
            <v>256211</v>
          </cell>
          <cell r="J218">
            <v>256211</v>
          </cell>
          <cell r="K218">
            <v>256211</v>
          </cell>
          <cell r="L218">
            <v>256211</v>
          </cell>
          <cell r="M218">
            <v>256211</v>
          </cell>
        </row>
        <row r="219">
          <cell r="B219">
            <v>256211</v>
          </cell>
          <cell r="C219">
            <v>256211</v>
          </cell>
          <cell r="D219">
            <v>256211</v>
          </cell>
          <cell r="E219">
            <v>256211</v>
          </cell>
          <cell r="F219">
            <v>256211</v>
          </cell>
          <cell r="G219">
            <v>256211</v>
          </cell>
          <cell r="H219">
            <v>256211</v>
          </cell>
          <cell r="I219">
            <v>256211</v>
          </cell>
          <cell r="J219">
            <v>256211</v>
          </cell>
          <cell r="K219">
            <v>256211</v>
          </cell>
          <cell r="L219">
            <v>256211</v>
          </cell>
          <cell r="M219">
            <v>256211</v>
          </cell>
        </row>
        <row r="220">
          <cell r="B220">
            <v>0</v>
          </cell>
          <cell r="C220">
            <v>0</v>
          </cell>
          <cell r="D220">
            <v>0</v>
          </cell>
          <cell r="E220">
            <v>0</v>
          </cell>
          <cell r="F220">
            <v>0</v>
          </cell>
          <cell r="G220">
            <v>0</v>
          </cell>
          <cell r="H220">
            <v>0</v>
          </cell>
          <cell r="I220">
            <v>0</v>
          </cell>
          <cell r="J220">
            <v>0</v>
          </cell>
          <cell r="K220">
            <v>0</v>
          </cell>
          <cell r="L220">
            <v>0</v>
          </cell>
          <cell r="M220">
            <v>0</v>
          </cell>
        </row>
        <row r="221">
          <cell r="B221">
            <v>0</v>
          </cell>
          <cell r="C221">
            <v>0</v>
          </cell>
          <cell r="D221">
            <v>0</v>
          </cell>
          <cell r="E221">
            <v>0</v>
          </cell>
          <cell r="F221">
            <v>0</v>
          </cell>
          <cell r="G221">
            <v>0</v>
          </cell>
          <cell r="H221">
            <v>0</v>
          </cell>
          <cell r="I221">
            <v>0</v>
          </cell>
          <cell r="J221">
            <v>0</v>
          </cell>
          <cell r="K221">
            <v>0</v>
          </cell>
          <cell r="L221">
            <v>0</v>
          </cell>
          <cell r="M221">
            <v>0</v>
          </cell>
        </row>
        <row r="222">
          <cell r="B222">
            <v>0</v>
          </cell>
          <cell r="C222">
            <v>0</v>
          </cell>
          <cell r="D222">
            <v>0</v>
          </cell>
          <cell r="E222">
            <v>0</v>
          </cell>
          <cell r="F222">
            <v>0</v>
          </cell>
          <cell r="G222">
            <v>0</v>
          </cell>
          <cell r="H222">
            <v>0</v>
          </cell>
          <cell r="I222">
            <v>0</v>
          </cell>
          <cell r="J222">
            <v>0</v>
          </cell>
          <cell r="K222">
            <v>0</v>
          </cell>
          <cell r="L222">
            <v>0</v>
          </cell>
          <cell r="M222">
            <v>0</v>
          </cell>
        </row>
        <row r="223">
          <cell r="B223">
            <v>0</v>
          </cell>
          <cell r="C223">
            <v>0</v>
          </cell>
          <cell r="D223">
            <v>0</v>
          </cell>
          <cell r="E223">
            <v>0</v>
          </cell>
          <cell r="F223">
            <v>0</v>
          </cell>
          <cell r="G223">
            <v>0</v>
          </cell>
          <cell r="H223">
            <v>0</v>
          </cell>
          <cell r="I223">
            <v>0</v>
          </cell>
          <cell r="J223">
            <v>0</v>
          </cell>
          <cell r="K223">
            <v>0</v>
          </cell>
          <cell r="L223">
            <v>0</v>
          </cell>
          <cell r="M223">
            <v>0</v>
          </cell>
        </row>
        <row r="224">
          <cell r="B224">
            <v>0</v>
          </cell>
          <cell r="C224">
            <v>0</v>
          </cell>
          <cell r="D224">
            <v>0</v>
          </cell>
          <cell r="E224">
            <v>0</v>
          </cell>
          <cell r="F224">
            <v>0</v>
          </cell>
          <cell r="G224">
            <v>0</v>
          </cell>
          <cell r="H224">
            <v>0</v>
          </cell>
          <cell r="I224">
            <v>0</v>
          </cell>
          <cell r="J224">
            <v>0</v>
          </cell>
          <cell r="K224">
            <v>0</v>
          </cell>
          <cell r="L224">
            <v>0</v>
          </cell>
          <cell r="M224">
            <v>0</v>
          </cell>
        </row>
        <row r="225">
          <cell r="B225">
            <v>0</v>
          </cell>
          <cell r="C225">
            <v>0</v>
          </cell>
          <cell r="D225">
            <v>0</v>
          </cell>
          <cell r="E225">
            <v>0</v>
          </cell>
          <cell r="F225">
            <v>0</v>
          </cell>
          <cell r="G225">
            <v>0</v>
          </cell>
          <cell r="H225">
            <v>0</v>
          </cell>
          <cell r="I225">
            <v>0</v>
          </cell>
          <cell r="J225">
            <v>0</v>
          </cell>
          <cell r="K225">
            <v>0</v>
          </cell>
          <cell r="L225">
            <v>0</v>
          </cell>
          <cell r="M225">
            <v>0</v>
          </cell>
        </row>
        <row r="226">
          <cell r="B226">
            <v>0</v>
          </cell>
          <cell r="C226">
            <v>0</v>
          </cell>
          <cell r="D226">
            <v>0</v>
          </cell>
          <cell r="E226">
            <v>0</v>
          </cell>
          <cell r="F226">
            <v>0</v>
          </cell>
          <cell r="G226">
            <v>0</v>
          </cell>
          <cell r="H226">
            <v>0</v>
          </cell>
          <cell r="I226">
            <v>0</v>
          </cell>
          <cell r="J226">
            <v>0</v>
          </cell>
          <cell r="K226">
            <v>0</v>
          </cell>
          <cell r="L226">
            <v>0</v>
          </cell>
          <cell r="M226">
            <v>0</v>
          </cell>
        </row>
        <row r="227">
          <cell r="B227">
            <v>0</v>
          </cell>
          <cell r="C227">
            <v>0</v>
          </cell>
          <cell r="D227">
            <v>0</v>
          </cell>
          <cell r="E227">
            <v>0</v>
          </cell>
          <cell r="F227">
            <v>0</v>
          </cell>
          <cell r="G227">
            <v>0</v>
          </cell>
          <cell r="H227">
            <v>0</v>
          </cell>
          <cell r="I227">
            <v>0</v>
          </cell>
          <cell r="J227">
            <v>0</v>
          </cell>
          <cell r="K227">
            <v>0</v>
          </cell>
          <cell r="L227">
            <v>0</v>
          </cell>
          <cell r="M227">
            <v>0</v>
          </cell>
        </row>
        <row r="228">
          <cell r="B228">
            <v>0</v>
          </cell>
          <cell r="C228">
            <v>0</v>
          </cell>
          <cell r="D228">
            <v>0</v>
          </cell>
          <cell r="E228">
            <v>0</v>
          </cell>
          <cell r="F228">
            <v>0</v>
          </cell>
          <cell r="G228">
            <v>0</v>
          </cell>
          <cell r="H228">
            <v>0</v>
          </cell>
          <cell r="I228">
            <v>0</v>
          </cell>
          <cell r="J228">
            <v>0</v>
          </cell>
          <cell r="K228">
            <v>0</v>
          </cell>
          <cell r="L228">
            <v>0</v>
          </cell>
          <cell r="M228">
            <v>0</v>
          </cell>
        </row>
        <row r="229">
          <cell r="B229">
            <v>0</v>
          </cell>
          <cell r="C229">
            <v>0</v>
          </cell>
          <cell r="D229">
            <v>0</v>
          </cell>
          <cell r="E229">
            <v>0</v>
          </cell>
          <cell r="F229">
            <v>0</v>
          </cell>
          <cell r="G229">
            <v>0</v>
          </cell>
          <cell r="H229">
            <v>0</v>
          </cell>
          <cell r="I229">
            <v>0</v>
          </cell>
          <cell r="J229">
            <v>0</v>
          </cell>
          <cell r="K229">
            <v>0</v>
          </cell>
          <cell r="L229">
            <v>0</v>
          </cell>
          <cell r="M229">
            <v>0</v>
          </cell>
        </row>
        <row r="230">
          <cell r="B230">
            <v>0</v>
          </cell>
          <cell r="C230">
            <v>0</v>
          </cell>
          <cell r="D230">
            <v>0</v>
          </cell>
          <cell r="E230">
            <v>0</v>
          </cell>
          <cell r="F230">
            <v>0</v>
          </cell>
          <cell r="G230">
            <v>0</v>
          </cell>
          <cell r="H230">
            <v>0</v>
          </cell>
          <cell r="I230">
            <v>0</v>
          </cell>
          <cell r="J230">
            <v>0</v>
          </cell>
          <cell r="K230">
            <v>0</v>
          </cell>
          <cell r="L230">
            <v>0</v>
          </cell>
          <cell r="M230">
            <v>0</v>
          </cell>
        </row>
        <row r="231">
          <cell r="B231">
            <v>0</v>
          </cell>
          <cell r="C231">
            <v>0</v>
          </cell>
          <cell r="D231">
            <v>0</v>
          </cell>
          <cell r="E231">
            <v>0</v>
          </cell>
          <cell r="F231">
            <v>0</v>
          </cell>
          <cell r="G231">
            <v>0</v>
          </cell>
          <cell r="H231">
            <v>0</v>
          </cell>
          <cell r="I231">
            <v>0</v>
          </cell>
          <cell r="J231">
            <v>0</v>
          </cell>
          <cell r="K231">
            <v>0</v>
          </cell>
          <cell r="L231">
            <v>0</v>
          </cell>
          <cell r="M231">
            <v>0</v>
          </cell>
        </row>
        <row r="232">
          <cell r="B232">
            <v>0</v>
          </cell>
          <cell r="C232">
            <v>0</v>
          </cell>
          <cell r="D232">
            <v>0</v>
          </cell>
          <cell r="E232">
            <v>0</v>
          </cell>
          <cell r="F232">
            <v>0</v>
          </cell>
          <cell r="G232">
            <v>0</v>
          </cell>
          <cell r="H232">
            <v>0</v>
          </cell>
          <cell r="I232">
            <v>0</v>
          </cell>
          <cell r="J232">
            <v>0</v>
          </cell>
          <cell r="K232">
            <v>0</v>
          </cell>
          <cell r="L232">
            <v>0</v>
          </cell>
          <cell r="M232">
            <v>0</v>
          </cell>
        </row>
        <row r="233">
          <cell r="B233">
            <v>0</v>
          </cell>
          <cell r="C233">
            <v>0</v>
          </cell>
          <cell r="D233">
            <v>0</v>
          </cell>
          <cell r="E233">
            <v>0</v>
          </cell>
          <cell r="F233">
            <v>0</v>
          </cell>
          <cell r="G233">
            <v>0</v>
          </cell>
          <cell r="H233">
            <v>0</v>
          </cell>
          <cell r="I233">
            <v>0</v>
          </cell>
          <cell r="J233">
            <v>0</v>
          </cell>
          <cell r="K233">
            <v>0</v>
          </cell>
          <cell r="L233">
            <v>0</v>
          </cell>
          <cell r="M233">
            <v>0</v>
          </cell>
        </row>
        <row r="245">
          <cell r="E245" t="str">
            <v/>
          </cell>
        </row>
        <row r="246">
          <cell r="B246">
            <v>914</v>
          </cell>
          <cell r="C246">
            <v>945</v>
          </cell>
          <cell r="D246">
            <v>976</v>
          </cell>
          <cell r="E246">
            <v>1007</v>
          </cell>
          <cell r="F246">
            <v>1038</v>
          </cell>
          <cell r="G246">
            <v>1069</v>
          </cell>
          <cell r="H246">
            <v>1100</v>
          </cell>
          <cell r="I246">
            <v>1131</v>
          </cell>
          <cell r="J246">
            <v>1162</v>
          </cell>
          <cell r="K246">
            <v>1193</v>
          </cell>
          <cell r="L246">
            <v>1224</v>
          </cell>
          <cell r="M246">
            <v>1255</v>
          </cell>
        </row>
        <row r="247">
          <cell r="B247">
            <v>849000</v>
          </cell>
          <cell r="C247">
            <v>849000</v>
          </cell>
          <cell r="D247">
            <v>849000</v>
          </cell>
          <cell r="E247">
            <v>849000</v>
          </cell>
          <cell r="F247">
            <v>849000</v>
          </cell>
          <cell r="G247">
            <v>849000</v>
          </cell>
          <cell r="H247">
            <v>849000</v>
          </cell>
          <cell r="I247">
            <v>849000</v>
          </cell>
          <cell r="J247">
            <v>849000</v>
          </cell>
          <cell r="K247">
            <v>849000</v>
          </cell>
          <cell r="L247">
            <v>849000</v>
          </cell>
          <cell r="M247">
            <v>849000</v>
          </cell>
        </row>
        <row r="248">
          <cell r="C248">
            <v>0</v>
          </cell>
          <cell r="D248">
            <v>0</v>
          </cell>
          <cell r="E248">
            <v>0</v>
          </cell>
          <cell r="F248">
            <v>0</v>
          </cell>
          <cell r="G248">
            <v>0</v>
          </cell>
          <cell r="H248">
            <v>0</v>
          </cell>
          <cell r="I248">
            <v>0</v>
          </cell>
          <cell r="J248">
            <v>0</v>
          </cell>
          <cell r="K248">
            <v>0</v>
          </cell>
          <cell r="L248">
            <v>0</v>
          </cell>
          <cell r="M248">
            <v>0</v>
          </cell>
        </row>
        <row r="249">
          <cell r="B249">
            <v>939000</v>
          </cell>
          <cell r="C249">
            <v>939000</v>
          </cell>
          <cell r="D249">
            <v>939000</v>
          </cell>
          <cell r="E249">
            <v>939000</v>
          </cell>
          <cell r="F249">
            <v>939000</v>
          </cell>
          <cell r="G249">
            <v>939000</v>
          </cell>
          <cell r="H249">
            <v>939000</v>
          </cell>
          <cell r="I249">
            <v>939000</v>
          </cell>
          <cell r="J249">
            <v>939000</v>
          </cell>
          <cell r="K249">
            <v>939000</v>
          </cell>
          <cell r="L249">
            <v>939000</v>
          </cell>
          <cell r="M249">
            <v>939000</v>
          </cell>
        </row>
        <row r="250">
          <cell r="B250">
            <v>1079000</v>
          </cell>
          <cell r="C250">
            <v>1079000</v>
          </cell>
          <cell r="D250">
            <v>1079000</v>
          </cell>
          <cell r="E250">
            <v>1079000</v>
          </cell>
          <cell r="F250">
            <v>1079000</v>
          </cell>
          <cell r="G250">
            <v>1079000</v>
          </cell>
          <cell r="H250">
            <v>1079000</v>
          </cell>
          <cell r="I250">
            <v>1079000</v>
          </cell>
          <cell r="J250">
            <v>1079000</v>
          </cell>
          <cell r="K250">
            <v>1079000</v>
          </cell>
          <cell r="L250">
            <v>1079000</v>
          </cell>
          <cell r="M250">
            <v>1079000</v>
          </cell>
        </row>
        <row r="251">
          <cell r="B251">
            <v>0</v>
          </cell>
          <cell r="C251">
            <v>0</v>
          </cell>
          <cell r="D251">
            <v>0</v>
          </cell>
          <cell r="E251">
            <v>0</v>
          </cell>
          <cell r="F251">
            <v>0</v>
          </cell>
          <cell r="G251">
            <v>0</v>
          </cell>
          <cell r="H251">
            <v>0</v>
          </cell>
          <cell r="I251">
            <v>0</v>
          </cell>
          <cell r="J251">
            <v>0</v>
          </cell>
          <cell r="K251">
            <v>0</v>
          </cell>
          <cell r="L251">
            <v>0</v>
          </cell>
          <cell r="M251">
            <v>0</v>
          </cell>
        </row>
        <row r="252">
          <cell r="B252">
            <v>1169000</v>
          </cell>
          <cell r="C252">
            <v>1169000</v>
          </cell>
          <cell r="D252">
            <v>1169000</v>
          </cell>
          <cell r="E252">
            <v>1169000</v>
          </cell>
          <cell r="F252">
            <v>1169000</v>
          </cell>
          <cell r="G252">
            <v>1169000</v>
          </cell>
          <cell r="H252">
            <v>1169000</v>
          </cell>
          <cell r="I252">
            <v>1169000</v>
          </cell>
          <cell r="J252">
            <v>1169000</v>
          </cell>
          <cell r="K252">
            <v>1169000</v>
          </cell>
          <cell r="L252">
            <v>1169000</v>
          </cell>
          <cell r="M252">
            <v>1169000</v>
          </cell>
        </row>
        <row r="253">
          <cell r="B253">
            <v>0</v>
          </cell>
          <cell r="C253">
            <v>0</v>
          </cell>
          <cell r="D253">
            <v>0</v>
          </cell>
          <cell r="E253">
            <v>0</v>
          </cell>
          <cell r="F253">
            <v>0</v>
          </cell>
          <cell r="G253">
            <v>0</v>
          </cell>
          <cell r="H253">
            <v>0</v>
          </cell>
          <cell r="I253">
            <v>0</v>
          </cell>
          <cell r="J253">
            <v>0</v>
          </cell>
          <cell r="K253">
            <v>0</v>
          </cell>
          <cell r="L253">
            <v>0</v>
          </cell>
          <cell r="M253">
            <v>0</v>
          </cell>
        </row>
        <row r="254">
          <cell r="B254">
            <v>999000</v>
          </cell>
          <cell r="C254">
            <v>999000</v>
          </cell>
          <cell r="D254">
            <v>999000</v>
          </cell>
          <cell r="E254">
            <v>999000</v>
          </cell>
          <cell r="F254">
            <v>999000</v>
          </cell>
          <cell r="G254">
            <v>999000</v>
          </cell>
          <cell r="H254">
            <v>999000</v>
          </cell>
          <cell r="I254">
            <v>999000</v>
          </cell>
          <cell r="J254">
            <v>999000</v>
          </cell>
          <cell r="K254">
            <v>999000</v>
          </cell>
          <cell r="L254">
            <v>999000</v>
          </cell>
          <cell r="M254">
            <v>999000</v>
          </cell>
        </row>
        <row r="255">
          <cell r="B255">
            <v>1189000</v>
          </cell>
          <cell r="C255">
            <v>1189000</v>
          </cell>
          <cell r="D255">
            <v>1189000</v>
          </cell>
          <cell r="E255">
            <v>1189000</v>
          </cell>
          <cell r="F255">
            <v>1189000</v>
          </cell>
          <cell r="G255">
            <v>1189000</v>
          </cell>
          <cell r="H255">
            <v>1189000</v>
          </cell>
          <cell r="I255">
            <v>1189000</v>
          </cell>
          <cell r="J255">
            <v>1189000</v>
          </cell>
          <cell r="K255">
            <v>1189000</v>
          </cell>
          <cell r="L255">
            <v>1189000</v>
          </cell>
          <cell r="M255">
            <v>1189000</v>
          </cell>
        </row>
        <row r="256">
          <cell r="B256">
            <v>0</v>
          </cell>
          <cell r="C256">
            <v>0</v>
          </cell>
          <cell r="D256">
            <v>0</v>
          </cell>
          <cell r="E256">
            <v>0</v>
          </cell>
          <cell r="F256">
            <v>0</v>
          </cell>
          <cell r="G256">
            <v>0</v>
          </cell>
          <cell r="H256">
            <v>0</v>
          </cell>
          <cell r="I256">
            <v>0</v>
          </cell>
          <cell r="J256">
            <v>0</v>
          </cell>
          <cell r="K256">
            <v>0</v>
          </cell>
          <cell r="L256">
            <v>0</v>
          </cell>
          <cell r="M256">
            <v>0</v>
          </cell>
        </row>
        <row r="257">
          <cell r="B257">
            <v>0</v>
          </cell>
          <cell r="C257">
            <v>0</v>
          </cell>
          <cell r="D257">
            <v>0</v>
          </cell>
          <cell r="E257">
            <v>0</v>
          </cell>
          <cell r="F257">
            <v>0</v>
          </cell>
          <cell r="G257">
            <v>0</v>
          </cell>
          <cell r="H257">
            <v>0</v>
          </cell>
          <cell r="I257">
            <v>0</v>
          </cell>
          <cell r="J257">
            <v>0</v>
          </cell>
          <cell r="K257">
            <v>0</v>
          </cell>
          <cell r="L257">
            <v>0</v>
          </cell>
          <cell r="M257">
            <v>0</v>
          </cell>
        </row>
        <row r="258">
          <cell r="B258">
            <v>799000</v>
          </cell>
          <cell r="C258">
            <v>799000</v>
          </cell>
          <cell r="D258">
            <v>799000</v>
          </cell>
          <cell r="E258">
            <v>799000</v>
          </cell>
          <cell r="F258">
            <v>799000</v>
          </cell>
          <cell r="G258">
            <v>799000</v>
          </cell>
          <cell r="H258">
            <v>799000</v>
          </cell>
          <cell r="I258">
            <v>799000</v>
          </cell>
          <cell r="J258">
            <v>799000</v>
          </cell>
          <cell r="K258">
            <v>799000</v>
          </cell>
          <cell r="L258">
            <v>799000</v>
          </cell>
          <cell r="M258">
            <v>799000</v>
          </cell>
          <cell r="N258">
            <v>834000</v>
          </cell>
          <cell r="O258">
            <v>-35000</v>
          </cell>
        </row>
        <row r="259">
          <cell r="B259">
            <v>765000</v>
          </cell>
          <cell r="C259">
            <v>765000</v>
          </cell>
          <cell r="D259">
            <v>765000</v>
          </cell>
          <cell r="E259">
            <v>765000</v>
          </cell>
          <cell r="F259">
            <v>765000</v>
          </cell>
          <cell r="G259">
            <v>765000</v>
          </cell>
          <cell r="H259">
            <v>765000</v>
          </cell>
          <cell r="I259">
            <v>765000</v>
          </cell>
          <cell r="J259">
            <v>765000</v>
          </cell>
          <cell r="K259">
            <v>765000</v>
          </cell>
          <cell r="L259">
            <v>765000</v>
          </cell>
          <cell r="M259">
            <v>765000</v>
          </cell>
          <cell r="N259">
            <v>779000</v>
          </cell>
          <cell r="O259">
            <v>-14000</v>
          </cell>
        </row>
        <row r="260">
          <cell r="B260">
            <v>349000</v>
          </cell>
          <cell r="C260">
            <v>349000</v>
          </cell>
          <cell r="D260">
            <v>349000</v>
          </cell>
          <cell r="E260">
            <v>349000</v>
          </cell>
          <cell r="F260">
            <v>349000</v>
          </cell>
          <cell r="G260">
            <v>349000</v>
          </cell>
          <cell r="H260">
            <v>349000</v>
          </cell>
          <cell r="I260">
            <v>349000</v>
          </cell>
          <cell r="J260">
            <v>349000</v>
          </cell>
          <cell r="K260">
            <v>349000</v>
          </cell>
          <cell r="L260">
            <v>349000</v>
          </cell>
          <cell r="M260">
            <v>349000</v>
          </cell>
        </row>
        <row r="261">
          <cell r="B261">
            <v>379000</v>
          </cell>
          <cell r="C261">
            <v>379000</v>
          </cell>
          <cell r="D261">
            <v>379000</v>
          </cell>
          <cell r="E261">
            <v>379000</v>
          </cell>
          <cell r="F261">
            <v>379000</v>
          </cell>
          <cell r="G261">
            <v>379000</v>
          </cell>
          <cell r="H261">
            <v>379000</v>
          </cell>
          <cell r="I261">
            <v>379000</v>
          </cell>
          <cell r="J261">
            <v>379000</v>
          </cell>
          <cell r="K261">
            <v>379000</v>
          </cell>
          <cell r="L261">
            <v>379000</v>
          </cell>
          <cell r="M261">
            <v>379000</v>
          </cell>
        </row>
        <row r="262">
          <cell r="B262">
            <v>399000</v>
          </cell>
          <cell r="C262">
            <v>399000</v>
          </cell>
          <cell r="D262">
            <v>399000</v>
          </cell>
          <cell r="E262">
            <v>399000</v>
          </cell>
          <cell r="F262">
            <v>399000</v>
          </cell>
          <cell r="G262">
            <v>399000</v>
          </cell>
          <cell r="H262">
            <v>399000</v>
          </cell>
          <cell r="I262">
            <v>399000</v>
          </cell>
          <cell r="J262">
            <v>399000</v>
          </cell>
          <cell r="K262">
            <v>399000</v>
          </cell>
          <cell r="L262">
            <v>399000</v>
          </cell>
          <cell r="M262">
            <v>399000</v>
          </cell>
        </row>
        <row r="263">
          <cell r="B263">
            <v>429000</v>
          </cell>
          <cell r="C263">
            <v>429000</v>
          </cell>
          <cell r="D263">
            <v>429000</v>
          </cell>
          <cell r="E263">
            <v>429000</v>
          </cell>
          <cell r="F263">
            <v>429000</v>
          </cell>
          <cell r="G263">
            <v>429000</v>
          </cell>
          <cell r="H263">
            <v>429000</v>
          </cell>
          <cell r="I263">
            <v>429000</v>
          </cell>
          <cell r="J263">
            <v>429000</v>
          </cell>
          <cell r="K263">
            <v>429000</v>
          </cell>
          <cell r="L263">
            <v>429000</v>
          </cell>
          <cell r="M263">
            <v>429000</v>
          </cell>
        </row>
        <row r="266">
          <cell r="B266">
            <v>914</v>
          </cell>
          <cell r="C266">
            <v>945</v>
          </cell>
          <cell r="D266">
            <v>976</v>
          </cell>
          <cell r="E266">
            <v>1007</v>
          </cell>
          <cell r="F266">
            <v>1038</v>
          </cell>
          <cell r="G266">
            <v>1069</v>
          </cell>
          <cell r="H266">
            <v>1100</v>
          </cell>
          <cell r="I266">
            <v>1131</v>
          </cell>
          <cell r="J266">
            <v>1162</v>
          </cell>
          <cell r="K266">
            <v>1193</v>
          </cell>
          <cell r="L266">
            <v>1224</v>
          </cell>
          <cell r="M266">
            <v>1255</v>
          </cell>
        </row>
        <row r="267">
          <cell r="B267">
            <v>20000</v>
          </cell>
          <cell r="C267">
            <v>20000</v>
          </cell>
          <cell r="D267">
            <v>20000</v>
          </cell>
          <cell r="E267">
            <v>20000</v>
          </cell>
          <cell r="F267">
            <v>20000</v>
          </cell>
          <cell r="G267">
            <v>20000</v>
          </cell>
          <cell r="H267">
            <v>20000</v>
          </cell>
          <cell r="I267">
            <v>20000</v>
          </cell>
          <cell r="J267">
            <v>20000</v>
          </cell>
          <cell r="K267">
            <v>20000</v>
          </cell>
          <cell r="L267">
            <v>20000</v>
          </cell>
          <cell r="M267">
            <v>20000</v>
          </cell>
        </row>
        <row r="268">
          <cell r="B268">
            <v>0</v>
          </cell>
          <cell r="C268">
            <v>0</v>
          </cell>
          <cell r="D268">
            <v>0</v>
          </cell>
          <cell r="E268">
            <v>0</v>
          </cell>
          <cell r="F268">
            <v>0</v>
          </cell>
          <cell r="G268">
            <v>0</v>
          </cell>
          <cell r="H268">
            <v>0</v>
          </cell>
          <cell r="I268">
            <v>0</v>
          </cell>
          <cell r="J268">
            <v>0</v>
          </cell>
          <cell r="K268">
            <v>0</v>
          </cell>
          <cell r="L268">
            <v>0</v>
          </cell>
          <cell r="M268">
            <v>0</v>
          </cell>
        </row>
        <row r="269">
          <cell r="B269">
            <v>20000</v>
          </cell>
          <cell r="C269">
            <v>20000</v>
          </cell>
          <cell r="D269">
            <v>20000</v>
          </cell>
          <cell r="E269">
            <v>20000</v>
          </cell>
          <cell r="F269">
            <v>20000</v>
          </cell>
          <cell r="G269">
            <v>20000</v>
          </cell>
          <cell r="H269">
            <v>20000</v>
          </cell>
          <cell r="I269">
            <v>20000</v>
          </cell>
          <cell r="J269">
            <v>20000</v>
          </cell>
          <cell r="K269">
            <v>20000</v>
          </cell>
          <cell r="L269">
            <v>20000</v>
          </cell>
          <cell r="M269">
            <v>20000</v>
          </cell>
        </row>
        <row r="270">
          <cell r="B270">
            <v>35000</v>
          </cell>
          <cell r="C270">
            <v>35000</v>
          </cell>
          <cell r="D270">
            <v>35000</v>
          </cell>
          <cell r="E270">
            <v>35000</v>
          </cell>
          <cell r="F270">
            <v>35000</v>
          </cell>
          <cell r="G270">
            <v>35000</v>
          </cell>
          <cell r="H270">
            <v>35000</v>
          </cell>
          <cell r="I270">
            <v>35000</v>
          </cell>
          <cell r="J270">
            <v>35000</v>
          </cell>
          <cell r="K270">
            <v>35000</v>
          </cell>
          <cell r="L270">
            <v>35000</v>
          </cell>
          <cell r="M270">
            <v>35000</v>
          </cell>
        </row>
        <row r="271">
          <cell r="B271">
            <v>0</v>
          </cell>
          <cell r="C271">
            <v>0</v>
          </cell>
          <cell r="D271">
            <v>0</v>
          </cell>
          <cell r="E271">
            <v>0</v>
          </cell>
          <cell r="F271">
            <v>0</v>
          </cell>
          <cell r="G271">
            <v>0</v>
          </cell>
          <cell r="H271">
            <v>0</v>
          </cell>
          <cell r="I271">
            <v>0</v>
          </cell>
          <cell r="J271">
            <v>0</v>
          </cell>
          <cell r="K271">
            <v>0</v>
          </cell>
          <cell r="L271">
            <v>0</v>
          </cell>
          <cell r="M271">
            <v>0</v>
          </cell>
        </row>
        <row r="272">
          <cell r="B272">
            <v>35000</v>
          </cell>
          <cell r="C272">
            <v>35000</v>
          </cell>
          <cell r="D272">
            <v>35000</v>
          </cell>
          <cell r="E272">
            <v>35000</v>
          </cell>
          <cell r="F272">
            <v>35000</v>
          </cell>
          <cell r="G272">
            <v>35000</v>
          </cell>
          <cell r="H272">
            <v>35000</v>
          </cell>
          <cell r="I272">
            <v>35000</v>
          </cell>
          <cell r="J272">
            <v>35000</v>
          </cell>
          <cell r="K272">
            <v>35000</v>
          </cell>
          <cell r="L272">
            <v>35000</v>
          </cell>
          <cell r="M272">
            <v>35000</v>
          </cell>
        </row>
        <row r="273">
          <cell r="B273">
            <v>0</v>
          </cell>
          <cell r="C273">
            <v>0</v>
          </cell>
          <cell r="D273">
            <v>0</v>
          </cell>
          <cell r="E273">
            <v>0</v>
          </cell>
          <cell r="F273">
            <v>0</v>
          </cell>
          <cell r="G273">
            <v>0</v>
          </cell>
          <cell r="H273">
            <v>0</v>
          </cell>
          <cell r="I273">
            <v>0</v>
          </cell>
          <cell r="J273">
            <v>0</v>
          </cell>
          <cell r="K273">
            <v>0</v>
          </cell>
          <cell r="L273">
            <v>0</v>
          </cell>
          <cell r="M273">
            <v>0</v>
          </cell>
        </row>
        <row r="274">
          <cell r="B274">
            <v>20000</v>
          </cell>
          <cell r="C274">
            <v>20000</v>
          </cell>
          <cell r="D274">
            <v>20000</v>
          </cell>
          <cell r="E274">
            <v>20000</v>
          </cell>
          <cell r="F274">
            <v>20000</v>
          </cell>
          <cell r="G274">
            <v>20000</v>
          </cell>
          <cell r="H274">
            <v>20000</v>
          </cell>
          <cell r="I274">
            <v>20000</v>
          </cell>
          <cell r="J274">
            <v>20000</v>
          </cell>
          <cell r="K274">
            <v>20000</v>
          </cell>
          <cell r="L274">
            <v>20000</v>
          </cell>
          <cell r="M274">
            <v>20000</v>
          </cell>
        </row>
        <row r="275">
          <cell r="B275">
            <v>35000</v>
          </cell>
          <cell r="C275">
            <v>35000</v>
          </cell>
          <cell r="D275">
            <v>35000</v>
          </cell>
          <cell r="E275">
            <v>35000</v>
          </cell>
          <cell r="F275">
            <v>35000</v>
          </cell>
          <cell r="G275">
            <v>35000</v>
          </cell>
          <cell r="H275">
            <v>35000</v>
          </cell>
          <cell r="I275">
            <v>35000</v>
          </cell>
          <cell r="J275">
            <v>35000</v>
          </cell>
          <cell r="K275">
            <v>35000</v>
          </cell>
          <cell r="L275">
            <v>35000</v>
          </cell>
          <cell r="M275">
            <v>35000</v>
          </cell>
        </row>
        <row r="276">
          <cell r="B276">
            <v>0</v>
          </cell>
          <cell r="C276">
            <v>0</v>
          </cell>
          <cell r="D276">
            <v>0</v>
          </cell>
          <cell r="E276">
            <v>0</v>
          </cell>
          <cell r="F276">
            <v>0</v>
          </cell>
          <cell r="G276">
            <v>0</v>
          </cell>
          <cell r="H276">
            <v>0</v>
          </cell>
          <cell r="I276">
            <v>0</v>
          </cell>
          <cell r="J276">
            <v>0</v>
          </cell>
          <cell r="K276">
            <v>0</v>
          </cell>
          <cell r="L276">
            <v>0</v>
          </cell>
          <cell r="M276">
            <v>0</v>
          </cell>
        </row>
        <row r="277">
          <cell r="B277">
            <v>0</v>
          </cell>
          <cell r="C277">
            <v>0</v>
          </cell>
          <cell r="D277">
            <v>0</v>
          </cell>
          <cell r="E277">
            <v>0</v>
          </cell>
          <cell r="F277">
            <v>0</v>
          </cell>
          <cell r="G277">
            <v>0</v>
          </cell>
          <cell r="H277">
            <v>0</v>
          </cell>
          <cell r="I277">
            <v>0</v>
          </cell>
          <cell r="J277">
            <v>0</v>
          </cell>
          <cell r="K277">
            <v>0</v>
          </cell>
          <cell r="L277">
            <v>0</v>
          </cell>
          <cell r="M277">
            <v>0</v>
          </cell>
        </row>
        <row r="278">
          <cell r="B278">
            <v>20000</v>
          </cell>
          <cell r="C278">
            <v>20000</v>
          </cell>
          <cell r="D278">
            <v>20000</v>
          </cell>
          <cell r="E278">
            <v>20000</v>
          </cell>
          <cell r="F278">
            <v>20000</v>
          </cell>
          <cell r="G278">
            <v>20000</v>
          </cell>
          <cell r="H278">
            <v>20000</v>
          </cell>
          <cell r="I278">
            <v>20000</v>
          </cell>
          <cell r="J278">
            <v>20000</v>
          </cell>
          <cell r="K278">
            <v>20000</v>
          </cell>
          <cell r="L278">
            <v>20000</v>
          </cell>
          <cell r="M278">
            <v>20000</v>
          </cell>
        </row>
        <row r="279">
          <cell r="B279">
            <v>20000</v>
          </cell>
          <cell r="C279">
            <v>20000</v>
          </cell>
          <cell r="D279">
            <v>20000</v>
          </cell>
          <cell r="E279">
            <v>20000</v>
          </cell>
          <cell r="F279">
            <v>20000</v>
          </cell>
          <cell r="G279">
            <v>20000</v>
          </cell>
          <cell r="H279">
            <v>20000</v>
          </cell>
          <cell r="I279">
            <v>20000</v>
          </cell>
          <cell r="J279">
            <v>20000</v>
          </cell>
          <cell r="K279">
            <v>20000</v>
          </cell>
          <cell r="L279">
            <v>20000</v>
          </cell>
          <cell r="M279">
            <v>20000</v>
          </cell>
        </row>
        <row r="280">
          <cell r="B280">
            <v>6000</v>
          </cell>
          <cell r="C280">
            <v>6000</v>
          </cell>
          <cell r="D280">
            <v>6000</v>
          </cell>
          <cell r="E280">
            <v>6000</v>
          </cell>
          <cell r="F280">
            <v>6000</v>
          </cell>
          <cell r="G280">
            <v>6000</v>
          </cell>
          <cell r="H280">
            <v>6000</v>
          </cell>
          <cell r="I280">
            <v>6000</v>
          </cell>
          <cell r="J280">
            <v>6000</v>
          </cell>
          <cell r="K280">
            <v>6000</v>
          </cell>
          <cell r="L280">
            <v>6000</v>
          </cell>
          <cell r="M280">
            <v>6000</v>
          </cell>
        </row>
        <row r="281">
          <cell r="B281">
            <v>6000</v>
          </cell>
          <cell r="C281">
            <v>6000</v>
          </cell>
          <cell r="D281">
            <v>6000</v>
          </cell>
          <cell r="E281">
            <v>6000</v>
          </cell>
          <cell r="F281">
            <v>6000</v>
          </cell>
          <cell r="G281">
            <v>6000</v>
          </cell>
          <cell r="H281">
            <v>6000</v>
          </cell>
          <cell r="I281">
            <v>6000</v>
          </cell>
          <cell r="J281">
            <v>6000</v>
          </cell>
          <cell r="K281">
            <v>6000</v>
          </cell>
          <cell r="L281">
            <v>6000</v>
          </cell>
          <cell r="M281">
            <v>6000</v>
          </cell>
        </row>
        <row r="282">
          <cell r="B282">
            <v>10000</v>
          </cell>
          <cell r="C282">
            <v>10000</v>
          </cell>
          <cell r="D282">
            <v>10000</v>
          </cell>
          <cell r="E282">
            <v>10000</v>
          </cell>
          <cell r="F282">
            <v>10000</v>
          </cell>
          <cell r="G282">
            <v>10000</v>
          </cell>
          <cell r="H282">
            <v>10000</v>
          </cell>
          <cell r="I282">
            <v>10000</v>
          </cell>
          <cell r="J282">
            <v>10000</v>
          </cell>
          <cell r="K282">
            <v>10000</v>
          </cell>
          <cell r="L282">
            <v>10000</v>
          </cell>
          <cell r="M282">
            <v>10000</v>
          </cell>
        </row>
        <row r="283">
          <cell r="B283">
            <v>10000</v>
          </cell>
          <cell r="C283">
            <v>10000</v>
          </cell>
          <cell r="D283">
            <v>10000</v>
          </cell>
          <cell r="E283">
            <v>10000</v>
          </cell>
          <cell r="F283">
            <v>10000</v>
          </cell>
          <cell r="G283">
            <v>10000</v>
          </cell>
          <cell r="H283">
            <v>10000</v>
          </cell>
          <cell r="I283">
            <v>10000</v>
          </cell>
          <cell r="J283">
            <v>10000</v>
          </cell>
          <cell r="K283">
            <v>10000</v>
          </cell>
          <cell r="L283">
            <v>10000</v>
          </cell>
          <cell r="M283">
            <v>10000</v>
          </cell>
        </row>
        <row r="286">
          <cell r="B286">
            <v>914</v>
          </cell>
          <cell r="C286">
            <v>945</v>
          </cell>
          <cell r="D286">
            <v>976</v>
          </cell>
          <cell r="E286">
            <v>1007</v>
          </cell>
          <cell r="F286">
            <v>1038</v>
          </cell>
          <cell r="G286">
            <v>1069</v>
          </cell>
          <cell r="H286">
            <v>1100</v>
          </cell>
          <cell r="I286">
            <v>1131</v>
          </cell>
          <cell r="J286">
            <v>1162</v>
          </cell>
          <cell r="K286">
            <v>1193</v>
          </cell>
          <cell r="L286">
            <v>1224</v>
          </cell>
          <cell r="M286">
            <v>1255</v>
          </cell>
          <cell r="N286" t="str">
            <v>Units</v>
          </cell>
        </row>
        <row r="287">
          <cell r="B287">
            <v>6674</v>
          </cell>
          <cell r="C287">
            <v>6674</v>
          </cell>
          <cell r="D287">
            <v>6674</v>
          </cell>
          <cell r="E287">
            <v>6674</v>
          </cell>
          <cell r="F287">
            <v>6674</v>
          </cell>
          <cell r="G287">
            <v>6674</v>
          </cell>
          <cell r="H287">
            <v>6674</v>
          </cell>
          <cell r="I287">
            <v>6674</v>
          </cell>
          <cell r="J287">
            <v>6674</v>
          </cell>
          <cell r="K287">
            <v>6674</v>
          </cell>
          <cell r="L287">
            <v>6674</v>
          </cell>
          <cell r="M287">
            <v>6674</v>
          </cell>
          <cell r="N287">
            <v>1460</v>
          </cell>
          <cell r="O287">
            <v>9744040</v>
          </cell>
        </row>
        <row r="288">
          <cell r="B288">
            <v>0</v>
          </cell>
          <cell r="C288">
            <v>0</v>
          </cell>
          <cell r="D288">
            <v>0</v>
          </cell>
          <cell r="E288">
            <v>0</v>
          </cell>
          <cell r="F288">
            <v>0</v>
          </cell>
          <cell r="G288">
            <v>0</v>
          </cell>
          <cell r="H288">
            <v>0</v>
          </cell>
          <cell r="I288">
            <v>0</v>
          </cell>
          <cell r="J288">
            <v>0</v>
          </cell>
          <cell r="K288">
            <v>0</v>
          </cell>
          <cell r="L288">
            <v>0</v>
          </cell>
          <cell r="M288">
            <v>0</v>
          </cell>
          <cell r="N288">
            <v>0</v>
          </cell>
          <cell r="O288">
            <v>0</v>
          </cell>
        </row>
        <row r="289">
          <cell r="B289">
            <v>6987</v>
          </cell>
          <cell r="C289">
            <v>6987</v>
          </cell>
          <cell r="D289">
            <v>6987</v>
          </cell>
          <cell r="E289">
            <v>6987</v>
          </cell>
          <cell r="F289">
            <v>6987</v>
          </cell>
          <cell r="G289">
            <v>6987</v>
          </cell>
          <cell r="H289">
            <v>6987</v>
          </cell>
          <cell r="I289">
            <v>6987</v>
          </cell>
          <cell r="J289">
            <v>6987</v>
          </cell>
          <cell r="K289">
            <v>6987</v>
          </cell>
          <cell r="L289">
            <v>6987</v>
          </cell>
          <cell r="M289">
            <v>6987</v>
          </cell>
          <cell r="N289">
            <v>960</v>
          </cell>
          <cell r="O289">
            <v>6707520</v>
          </cell>
        </row>
        <row r="290">
          <cell r="B290">
            <v>7155</v>
          </cell>
          <cell r="C290">
            <v>7155</v>
          </cell>
          <cell r="D290">
            <v>7155</v>
          </cell>
          <cell r="E290">
            <v>7155</v>
          </cell>
          <cell r="F290">
            <v>7155</v>
          </cell>
          <cell r="G290">
            <v>7155</v>
          </cell>
          <cell r="H290">
            <v>7155</v>
          </cell>
          <cell r="I290">
            <v>7155</v>
          </cell>
          <cell r="J290">
            <v>7155</v>
          </cell>
          <cell r="K290">
            <v>7155</v>
          </cell>
          <cell r="L290">
            <v>7155</v>
          </cell>
          <cell r="M290">
            <v>7155</v>
          </cell>
          <cell r="N290">
            <v>1300</v>
          </cell>
          <cell r="O290">
            <v>9301500</v>
          </cell>
        </row>
        <row r="291">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B292">
            <v>7715</v>
          </cell>
          <cell r="C292">
            <v>7715</v>
          </cell>
          <cell r="D292">
            <v>7715</v>
          </cell>
          <cell r="E292">
            <v>7715</v>
          </cell>
          <cell r="F292">
            <v>7715</v>
          </cell>
          <cell r="G292">
            <v>7715</v>
          </cell>
          <cell r="H292">
            <v>7715</v>
          </cell>
          <cell r="I292">
            <v>7715</v>
          </cell>
          <cell r="J292">
            <v>7715</v>
          </cell>
          <cell r="K292">
            <v>7715</v>
          </cell>
          <cell r="L292">
            <v>7715</v>
          </cell>
          <cell r="M292">
            <v>7715</v>
          </cell>
          <cell r="N292">
            <v>1100</v>
          </cell>
          <cell r="O292">
            <v>8486500</v>
          </cell>
        </row>
        <row r="293">
          <cell r="B293">
            <v>0</v>
          </cell>
          <cell r="C293">
            <v>0</v>
          </cell>
          <cell r="D293">
            <v>0</v>
          </cell>
          <cell r="E293">
            <v>0</v>
          </cell>
          <cell r="F293">
            <v>0</v>
          </cell>
          <cell r="G293">
            <v>0</v>
          </cell>
          <cell r="H293">
            <v>0</v>
          </cell>
          <cell r="I293">
            <v>0</v>
          </cell>
          <cell r="J293">
            <v>0</v>
          </cell>
          <cell r="K293">
            <v>0</v>
          </cell>
          <cell r="L293">
            <v>0</v>
          </cell>
          <cell r="M293">
            <v>0</v>
          </cell>
        </row>
        <row r="294">
          <cell r="B294">
            <v>6550</v>
          </cell>
          <cell r="C294">
            <v>6550</v>
          </cell>
          <cell r="D294">
            <v>6550</v>
          </cell>
          <cell r="E294">
            <v>6550</v>
          </cell>
          <cell r="F294">
            <v>6550</v>
          </cell>
          <cell r="G294">
            <v>6550</v>
          </cell>
          <cell r="H294">
            <v>6550</v>
          </cell>
          <cell r="I294">
            <v>6550</v>
          </cell>
          <cell r="J294">
            <v>6550</v>
          </cell>
          <cell r="K294">
            <v>6550</v>
          </cell>
          <cell r="L294">
            <v>6550</v>
          </cell>
          <cell r="M294">
            <v>6550</v>
          </cell>
          <cell r="N294">
            <v>1840</v>
          </cell>
          <cell r="O294">
            <v>12052000</v>
          </cell>
        </row>
        <row r="295">
          <cell r="B295">
            <v>7106</v>
          </cell>
          <cell r="C295">
            <v>7106</v>
          </cell>
          <cell r="D295">
            <v>7106</v>
          </cell>
          <cell r="E295">
            <v>7106</v>
          </cell>
          <cell r="F295">
            <v>7106</v>
          </cell>
          <cell r="G295">
            <v>7106</v>
          </cell>
          <cell r="H295">
            <v>7106</v>
          </cell>
          <cell r="I295">
            <v>7106</v>
          </cell>
          <cell r="J295">
            <v>7106</v>
          </cell>
          <cell r="K295">
            <v>7106</v>
          </cell>
          <cell r="L295">
            <v>7106</v>
          </cell>
          <cell r="M295">
            <v>7106</v>
          </cell>
          <cell r="N295">
            <v>2940</v>
          </cell>
          <cell r="O295">
            <v>20891640</v>
          </cell>
        </row>
        <row r="296">
          <cell r="B296">
            <v>0</v>
          </cell>
          <cell r="C296">
            <v>0</v>
          </cell>
          <cell r="D296">
            <v>0</v>
          </cell>
          <cell r="E296">
            <v>0</v>
          </cell>
          <cell r="F296">
            <v>0</v>
          </cell>
          <cell r="G296">
            <v>0</v>
          </cell>
          <cell r="H296">
            <v>0</v>
          </cell>
          <cell r="I296">
            <v>0</v>
          </cell>
          <cell r="J296">
            <v>0</v>
          </cell>
          <cell r="K296">
            <v>0</v>
          </cell>
          <cell r="L296">
            <v>0</v>
          </cell>
          <cell r="M296">
            <v>0</v>
          </cell>
          <cell r="N296">
            <v>0</v>
          </cell>
          <cell r="O296">
            <v>0</v>
          </cell>
        </row>
        <row r="297">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B298">
            <v>3399.76</v>
          </cell>
          <cell r="C298">
            <v>3399.76</v>
          </cell>
          <cell r="D298">
            <v>3399.76</v>
          </cell>
          <cell r="E298">
            <v>3399.76</v>
          </cell>
          <cell r="F298">
            <v>3399.76</v>
          </cell>
          <cell r="G298">
            <v>3399.76</v>
          </cell>
          <cell r="H298">
            <v>3399.76</v>
          </cell>
          <cell r="I298">
            <v>3399.76</v>
          </cell>
          <cell r="J298">
            <v>3399.76</v>
          </cell>
          <cell r="K298">
            <v>3399.76</v>
          </cell>
          <cell r="L298">
            <v>3399.76</v>
          </cell>
          <cell r="M298">
            <v>3399.76</v>
          </cell>
          <cell r="N298">
            <v>1121</v>
          </cell>
        </row>
        <row r="299">
          <cell r="B299">
            <v>3399.76</v>
          </cell>
          <cell r="C299">
            <v>3399.76</v>
          </cell>
          <cell r="D299">
            <v>3399.76</v>
          </cell>
          <cell r="E299">
            <v>3399.76</v>
          </cell>
          <cell r="F299">
            <v>3399.76</v>
          </cell>
          <cell r="G299">
            <v>3399.76</v>
          </cell>
          <cell r="H299">
            <v>3399.76</v>
          </cell>
          <cell r="I299">
            <v>3399.76</v>
          </cell>
          <cell r="J299">
            <v>3399.76</v>
          </cell>
          <cell r="K299">
            <v>3399.76</v>
          </cell>
          <cell r="L299">
            <v>3399.76</v>
          </cell>
          <cell r="M299">
            <v>3399.76</v>
          </cell>
          <cell r="N299">
            <v>1479</v>
          </cell>
        </row>
        <row r="300">
          <cell r="B300">
            <v>1894</v>
          </cell>
          <cell r="C300">
            <v>1894</v>
          </cell>
          <cell r="D300">
            <v>1894</v>
          </cell>
          <cell r="E300">
            <v>1894</v>
          </cell>
          <cell r="F300">
            <v>1894</v>
          </cell>
          <cell r="G300">
            <v>1894</v>
          </cell>
          <cell r="H300">
            <v>1894</v>
          </cell>
          <cell r="I300">
            <v>1894</v>
          </cell>
          <cell r="J300">
            <v>1894</v>
          </cell>
          <cell r="K300">
            <v>1894</v>
          </cell>
          <cell r="L300">
            <v>1894</v>
          </cell>
          <cell r="M300">
            <v>1894</v>
          </cell>
          <cell r="O300">
            <v>67183200</v>
          </cell>
        </row>
        <row r="301">
          <cell r="B301">
            <v>1894</v>
          </cell>
          <cell r="C301">
            <v>1894</v>
          </cell>
          <cell r="D301">
            <v>1894</v>
          </cell>
          <cell r="E301">
            <v>1894</v>
          </cell>
          <cell r="F301">
            <v>1894</v>
          </cell>
          <cell r="G301">
            <v>1894</v>
          </cell>
          <cell r="H301">
            <v>1894</v>
          </cell>
          <cell r="I301">
            <v>1894</v>
          </cell>
          <cell r="J301">
            <v>1894</v>
          </cell>
          <cell r="K301">
            <v>1894</v>
          </cell>
          <cell r="L301">
            <v>1894</v>
          </cell>
          <cell r="M301">
            <v>1894</v>
          </cell>
        </row>
        <row r="302">
          <cell r="B302">
            <v>2105</v>
          </cell>
          <cell r="C302">
            <v>2105</v>
          </cell>
          <cell r="D302">
            <v>2105</v>
          </cell>
          <cell r="E302">
            <v>2105</v>
          </cell>
          <cell r="F302">
            <v>2105</v>
          </cell>
          <cell r="G302">
            <v>2105</v>
          </cell>
          <cell r="H302">
            <v>2105</v>
          </cell>
          <cell r="I302">
            <v>2105</v>
          </cell>
          <cell r="J302">
            <v>2105</v>
          </cell>
          <cell r="K302">
            <v>2105</v>
          </cell>
          <cell r="L302">
            <v>2105</v>
          </cell>
          <cell r="M302">
            <v>2105</v>
          </cell>
        </row>
        <row r="303">
          <cell r="B303">
            <v>2105</v>
          </cell>
          <cell r="C303">
            <v>2105</v>
          </cell>
          <cell r="D303">
            <v>2105</v>
          </cell>
          <cell r="E303">
            <v>2105</v>
          </cell>
          <cell r="F303">
            <v>2105</v>
          </cell>
          <cell r="G303">
            <v>2105</v>
          </cell>
          <cell r="H303">
            <v>2105</v>
          </cell>
          <cell r="I303">
            <v>2105</v>
          </cell>
          <cell r="J303">
            <v>2105</v>
          </cell>
          <cell r="K303">
            <v>2105</v>
          </cell>
          <cell r="L303">
            <v>2105</v>
          </cell>
          <cell r="M303">
            <v>2105</v>
          </cell>
        </row>
        <row r="306">
          <cell r="B306">
            <v>914</v>
          </cell>
          <cell r="C306">
            <v>945</v>
          </cell>
          <cell r="D306">
            <v>976</v>
          </cell>
          <cell r="E306">
            <v>1007</v>
          </cell>
          <cell r="F306">
            <v>1038</v>
          </cell>
          <cell r="G306">
            <v>1069</v>
          </cell>
          <cell r="H306">
            <v>1100</v>
          </cell>
          <cell r="I306">
            <v>1131</v>
          </cell>
          <cell r="J306">
            <v>1162</v>
          </cell>
          <cell r="K306">
            <v>1193</v>
          </cell>
          <cell r="L306">
            <v>1224</v>
          </cell>
          <cell r="M306">
            <v>1255</v>
          </cell>
          <cell r="N306" t="str">
            <v>Total</v>
          </cell>
        </row>
        <row r="307">
          <cell r="B307">
            <v>934360</v>
          </cell>
          <cell r="C307">
            <v>934360</v>
          </cell>
          <cell r="D307">
            <v>934360</v>
          </cell>
          <cell r="E307">
            <v>1067840</v>
          </cell>
          <cell r="F307">
            <v>734140</v>
          </cell>
          <cell r="G307">
            <v>734140</v>
          </cell>
          <cell r="H307">
            <v>1001100</v>
          </cell>
          <cell r="I307">
            <v>800880</v>
          </cell>
          <cell r="J307">
            <v>667400</v>
          </cell>
          <cell r="K307">
            <v>600660</v>
          </cell>
          <cell r="L307">
            <v>667400</v>
          </cell>
          <cell r="M307">
            <v>667400</v>
          </cell>
        </row>
        <row r="308">
          <cell r="B308">
            <v>0</v>
          </cell>
          <cell r="C308">
            <v>0</v>
          </cell>
          <cell r="D308">
            <v>0</v>
          </cell>
          <cell r="E308">
            <v>0</v>
          </cell>
          <cell r="F308">
            <v>0</v>
          </cell>
          <cell r="G308">
            <v>0</v>
          </cell>
          <cell r="H308">
            <v>0</v>
          </cell>
          <cell r="I308">
            <v>0</v>
          </cell>
          <cell r="J308">
            <v>0</v>
          </cell>
          <cell r="K308">
            <v>0</v>
          </cell>
          <cell r="L308">
            <v>0</v>
          </cell>
          <cell r="M308">
            <v>0</v>
          </cell>
        </row>
        <row r="309">
          <cell r="B309">
            <v>628830</v>
          </cell>
          <cell r="C309">
            <v>628830</v>
          </cell>
          <cell r="D309">
            <v>628830</v>
          </cell>
          <cell r="E309">
            <v>698700</v>
          </cell>
          <cell r="F309">
            <v>489090</v>
          </cell>
          <cell r="G309">
            <v>489090</v>
          </cell>
          <cell r="H309">
            <v>698700</v>
          </cell>
          <cell r="I309">
            <v>558960</v>
          </cell>
          <cell r="J309">
            <v>419220</v>
          </cell>
          <cell r="K309">
            <v>489090</v>
          </cell>
          <cell r="L309">
            <v>489090</v>
          </cell>
          <cell r="M309">
            <v>489090</v>
          </cell>
        </row>
        <row r="310">
          <cell r="B310">
            <v>643950</v>
          </cell>
          <cell r="C310">
            <v>715500</v>
          </cell>
          <cell r="D310">
            <v>715500</v>
          </cell>
          <cell r="E310">
            <v>787050</v>
          </cell>
          <cell r="F310">
            <v>643950</v>
          </cell>
          <cell r="G310">
            <v>572400</v>
          </cell>
          <cell r="H310">
            <v>930150</v>
          </cell>
          <cell r="I310">
            <v>715500</v>
          </cell>
          <cell r="J310">
            <v>787050</v>
          </cell>
          <cell r="K310">
            <v>930150</v>
          </cell>
          <cell r="L310">
            <v>930150</v>
          </cell>
          <cell r="M310">
            <v>930150</v>
          </cell>
        </row>
        <row r="311">
          <cell r="B311">
            <v>0</v>
          </cell>
          <cell r="C311">
            <v>0</v>
          </cell>
          <cell r="D311">
            <v>0</v>
          </cell>
          <cell r="E311">
            <v>0</v>
          </cell>
          <cell r="F311">
            <v>0</v>
          </cell>
          <cell r="G311">
            <v>0</v>
          </cell>
          <cell r="H311">
            <v>0</v>
          </cell>
          <cell r="I311">
            <v>0</v>
          </cell>
          <cell r="J311">
            <v>0</v>
          </cell>
          <cell r="K311">
            <v>0</v>
          </cell>
          <cell r="L311">
            <v>0</v>
          </cell>
          <cell r="M311">
            <v>0</v>
          </cell>
        </row>
        <row r="312">
          <cell r="B312">
            <v>617200</v>
          </cell>
          <cell r="C312">
            <v>694350</v>
          </cell>
          <cell r="D312">
            <v>694350</v>
          </cell>
          <cell r="E312">
            <v>694350</v>
          </cell>
          <cell r="F312">
            <v>462900</v>
          </cell>
          <cell r="G312">
            <v>540050</v>
          </cell>
          <cell r="H312">
            <v>848650</v>
          </cell>
          <cell r="I312">
            <v>694350</v>
          </cell>
          <cell r="J312">
            <v>694350</v>
          </cell>
          <cell r="K312">
            <v>848650</v>
          </cell>
          <cell r="L312">
            <v>848650</v>
          </cell>
          <cell r="M312">
            <v>848650</v>
          </cell>
        </row>
        <row r="313">
          <cell r="B313">
            <v>0</v>
          </cell>
          <cell r="C313">
            <v>0</v>
          </cell>
          <cell r="D313">
            <v>0</v>
          </cell>
          <cell r="E313">
            <v>0</v>
          </cell>
          <cell r="F313">
            <v>0</v>
          </cell>
          <cell r="G313">
            <v>0</v>
          </cell>
          <cell r="H313">
            <v>0</v>
          </cell>
          <cell r="I313">
            <v>0</v>
          </cell>
          <cell r="J313">
            <v>0</v>
          </cell>
          <cell r="K313">
            <v>0</v>
          </cell>
          <cell r="L313">
            <v>0</v>
          </cell>
          <cell r="M313">
            <v>0</v>
          </cell>
        </row>
        <row r="314">
          <cell r="B314">
            <v>982500</v>
          </cell>
          <cell r="C314">
            <v>1113500</v>
          </cell>
          <cell r="D314">
            <v>1113500</v>
          </cell>
          <cell r="E314">
            <v>1179000</v>
          </cell>
          <cell r="F314">
            <v>851500</v>
          </cell>
          <cell r="G314">
            <v>851500</v>
          </cell>
          <cell r="H314">
            <v>1113500</v>
          </cell>
          <cell r="I314">
            <v>786000</v>
          </cell>
          <cell r="J314">
            <v>982500</v>
          </cell>
          <cell r="K314">
            <v>1048000</v>
          </cell>
          <cell r="L314">
            <v>982500</v>
          </cell>
          <cell r="M314">
            <v>1048000</v>
          </cell>
        </row>
        <row r="315">
          <cell r="B315">
            <v>1705440</v>
          </cell>
          <cell r="C315">
            <v>1847560</v>
          </cell>
          <cell r="D315">
            <v>1847560</v>
          </cell>
          <cell r="E315">
            <v>2060740</v>
          </cell>
          <cell r="F315">
            <v>1421200</v>
          </cell>
          <cell r="G315">
            <v>1492260</v>
          </cell>
          <cell r="H315">
            <v>1918620</v>
          </cell>
          <cell r="I315">
            <v>1421200</v>
          </cell>
          <cell r="J315">
            <v>1705440</v>
          </cell>
          <cell r="K315">
            <v>1847560</v>
          </cell>
          <cell r="L315">
            <v>1776500</v>
          </cell>
          <cell r="M315">
            <v>1847560</v>
          </cell>
        </row>
        <row r="316">
          <cell r="B316">
            <v>0</v>
          </cell>
          <cell r="C316">
            <v>0</v>
          </cell>
          <cell r="D316">
            <v>0</v>
          </cell>
          <cell r="E316">
            <v>0</v>
          </cell>
          <cell r="F316">
            <v>0</v>
          </cell>
          <cell r="G316">
            <v>0</v>
          </cell>
          <cell r="H316">
            <v>0</v>
          </cell>
          <cell r="I316">
            <v>0</v>
          </cell>
          <cell r="J316">
            <v>0</v>
          </cell>
          <cell r="K316">
            <v>0</v>
          </cell>
          <cell r="L316">
            <v>0</v>
          </cell>
          <cell r="M316">
            <v>0</v>
          </cell>
        </row>
        <row r="317">
          <cell r="B317">
            <v>0</v>
          </cell>
          <cell r="C317">
            <v>0</v>
          </cell>
          <cell r="D317">
            <v>0</v>
          </cell>
          <cell r="E317">
            <v>0</v>
          </cell>
          <cell r="F317">
            <v>0</v>
          </cell>
          <cell r="G317">
            <v>0</v>
          </cell>
          <cell r="H317">
            <v>0</v>
          </cell>
          <cell r="I317">
            <v>0</v>
          </cell>
          <cell r="J317">
            <v>0</v>
          </cell>
          <cell r="K317">
            <v>0</v>
          </cell>
          <cell r="L317">
            <v>0</v>
          </cell>
          <cell r="M317">
            <v>0</v>
          </cell>
        </row>
        <row r="318">
          <cell r="B318">
            <v>173387.76</v>
          </cell>
          <cell r="C318">
            <v>169988</v>
          </cell>
          <cell r="D318">
            <v>149589.44</v>
          </cell>
          <cell r="E318">
            <v>186986.80000000002</v>
          </cell>
          <cell r="F318">
            <v>333176.48000000004</v>
          </cell>
          <cell r="G318">
            <v>78194.48000000001</v>
          </cell>
          <cell r="H318">
            <v>339976</v>
          </cell>
          <cell r="I318">
            <v>176787.52000000002</v>
          </cell>
          <cell r="J318">
            <v>951932.8</v>
          </cell>
          <cell r="K318">
            <v>407971.2</v>
          </cell>
          <cell r="L318">
            <v>407971.2</v>
          </cell>
          <cell r="M318">
            <v>435169.28000000003</v>
          </cell>
        </row>
        <row r="319">
          <cell r="B319">
            <v>234583.44</v>
          </cell>
          <cell r="C319">
            <v>645954.4</v>
          </cell>
          <cell r="D319">
            <v>771745.52</v>
          </cell>
          <cell r="E319">
            <v>900936.4</v>
          </cell>
          <cell r="F319">
            <v>380773.12</v>
          </cell>
          <cell r="G319">
            <v>707150.08000000007</v>
          </cell>
          <cell r="H319">
            <v>747947.20000000007</v>
          </cell>
          <cell r="I319">
            <v>639154.88</v>
          </cell>
          <cell r="J319">
            <v>0</v>
          </cell>
          <cell r="K319">
            <v>0</v>
          </cell>
          <cell r="L319">
            <v>0</v>
          </cell>
          <cell r="M319">
            <v>0</v>
          </cell>
        </row>
        <row r="320">
          <cell r="B320">
            <v>170460</v>
          </cell>
          <cell r="C320">
            <v>170460</v>
          </cell>
          <cell r="D320">
            <v>170460</v>
          </cell>
          <cell r="E320">
            <v>170460</v>
          </cell>
          <cell r="F320">
            <v>170460</v>
          </cell>
          <cell r="G320">
            <v>170460</v>
          </cell>
          <cell r="H320">
            <v>170460</v>
          </cell>
          <cell r="I320">
            <v>170460</v>
          </cell>
          <cell r="J320">
            <v>170460</v>
          </cell>
          <cell r="K320">
            <v>170460</v>
          </cell>
          <cell r="L320">
            <v>170460</v>
          </cell>
          <cell r="M320">
            <v>170460</v>
          </cell>
        </row>
        <row r="321">
          <cell r="B321">
            <v>0</v>
          </cell>
          <cell r="C321">
            <v>0</v>
          </cell>
          <cell r="D321">
            <v>0</v>
          </cell>
          <cell r="E321">
            <v>0</v>
          </cell>
          <cell r="F321">
            <v>0</v>
          </cell>
          <cell r="G321">
            <v>0</v>
          </cell>
          <cell r="H321">
            <v>28410</v>
          </cell>
          <cell r="I321">
            <v>28410</v>
          </cell>
          <cell r="J321">
            <v>28410</v>
          </cell>
          <cell r="K321">
            <v>28410</v>
          </cell>
          <cell r="L321">
            <v>28410</v>
          </cell>
          <cell r="M321">
            <v>28410</v>
          </cell>
        </row>
        <row r="322">
          <cell r="B322">
            <v>442050</v>
          </cell>
          <cell r="C322">
            <v>442050</v>
          </cell>
          <cell r="D322">
            <v>442050</v>
          </cell>
          <cell r="E322">
            <v>442050</v>
          </cell>
          <cell r="F322">
            <v>442050</v>
          </cell>
          <cell r="G322">
            <v>442050</v>
          </cell>
          <cell r="H322">
            <v>442050</v>
          </cell>
          <cell r="I322">
            <v>442050</v>
          </cell>
          <cell r="J322">
            <v>442050</v>
          </cell>
          <cell r="K322">
            <v>442050</v>
          </cell>
          <cell r="L322">
            <v>442050</v>
          </cell>
          <cell r="M322">
            <v>442050</v>
          </cell>
        </row>
        <row r="324">
          <cell r="B324">
            <v>6532761.2000000002</v>
          </cell>
          <cell r="C324">
            <v>7362552.4000000004</v>
          </cell>
          <cell r="D324">
            <v>7467944.9600000009</v>
          </cell>
          <cell r="E324">
            <v>8188113.2000000002</v>
          </cell>
          <cell r="F324">
            <v>5929239.6000000006</v>
          </cell>
          <cell r="G324">
            <v>6077294.5600000005</v>
          </cell>
          <cell r="H324">
            <v>8239563.2000000002</v>
          </cell>
          <cell r="I324">
            <v>6433752.3999999994</v>
          </cell>
          <cell r="J324">
            <v>6848812.7999999998</v>
          </cell>
          <cell r="K324">
            <v>6813001.2000000002</v>
          </cell>
          <cell r="L324">
            <v>6743181.2000000002</v>
          </cell>
          <cell r="M324">
            <v>6906939.2800000003</v>
          </cell>
          <cell r="N324">
            <v>83543156</v>
          </cell>
        </row>
        <row r="328">
          <cell r="C328" t="str">
            <v>Exchange rate</v>
          </cell>
          <cell r="E328">
            <v>0.52</v>
          </cell>
        </row>
        <row r="329">
          <cell r="C329" t="str">
            <v>XE</v>
          </cell>
          <cell r="D329" t="str">
            <v>GL</v>
          </cell>
          <cell r="E329" t="str">
            <v>GLi</v>
          </cell>
          <cell r="F329" t="str">
            <v>GLi - A/T</v>
          </cell>
          <cell r="G329" t="str">
            <v>2.0D</v>
          </cell>
        </row>
        <row r="330">
          <cell r="B330" t="str">
            <v>A</v>
          </cell>
          <cell r="C330" t="str">
            <v/>
          </cell>
          <cell r="D330">
            <v>435394</v>
          </cell>
          <cell r="E330">
            <v>526273</v>
          </cell>
          <cell r="F330">
            <v>0</v>
          </cell>
          <cell r="G330">
            <v>611345</v>
          </cell>
        </row>
        <row r="331">
          <cell r="B331" t="str">
            <v>B</v>
          </cell>
          <cell r="C331">
            <v>0</v>
          </cell>
          <cell r="D331">
            <v>771949.03505927371</v>
          </cell>
          <cell r="E331">
            <v>902161.30401995801</v>
          </cell>
          <cell r="F331">
            <v>0</v>
          </cell>
          <cell r="G331">
            <v>968590.2322021377</v>
          </cell>
        </row>
        <row r="332">
          <cell r="B332" t="str">
            <v>C</v>
          </cell>
          <cell r="C332">
            <v>7365</v>
          </cell>
          <cell r="D332">
            <v>8891</v>
          </cell>
          <cell r="E332">
            <v>8884</v>
          </cell>
          <cell r="F332">
            <v>10550</v>
          </cell>
          <cell r="G332">
            <v>7779</v>
          </cell>
        </row>
        <row r="334">
          <cell r="B334" t="str">
            <v>D</v>
          </cell>
          <cell r="C334">
            <v>42.603589999999997</v>
          </cell>
          <cell r="D334">
            <v>43.598089999999999</v>
          </cell>
          <cell r="E334">
            <v>41.665309999999998</v>
          </cell>
          <cell r="F334">
            <v>41.550800000000002</v>
          </cell>
          <cell r="G334">
            <v>36.883009999999999</v>
          </cell>
        </row>
        <row r="335">
          <cell r="C335">
            <v>11.360099999999999</v>
          </cell>
          <cell r="D335">
            <v>10.187799999999999</v>
          </cell>
          <cell r="E335">
            <v>10.3911</v>
          </cell>
          <cell r="F335">
            <v>10.3911</v>
          </cell>
          <cell r="G335">
            <v>10.083</v>
          </cell>
        </row>
        <row r="336">
          <cell r="C336">
            <v>1.5323</v>
          </cell>
          <cell r="D336">
            <v>1.7496</v>
          </cell>
          <cell r="E336">
            <v>1.8768</v>
          </cell>
          <cell r="F336">
            <v>1.8768</v>
          </cell>
          <cell r="G336">
            <v>1.4814000000000001</v>
          </cell>
        </row>
        <row r="337">
          <cell r="C337">
            <v>0.18559999999999999</v>
          </cell>
          <cell r="D337">
            <v>0.16639999999999999</v>
          </cell>
          <cell r="E337">
            <v>0.1421</v>
          </cell>
          <cell r="F337">
            <v>0.1421</v>
          </cell>
          <cell r="G337">
            <v>0.34200000000000003</v>
          </cell>
        </row>
        <row r="338">
          <cell r="B338" t="str">
            <v>E</v>
          </cell>
          <cell r="C338">
            <v>13.077999999999999</v>
          </cell>
          <cell r="D338">
            <v>12.1038</v>
          </cell>
          <cell r="E338">
            <v>12.409999999999998</v>
          </cell>
          <cell r="F338">
            <v>12.409999999999998</v>
          </cell>
          <cell r="G338">
            <v>11.906400000000001</v>
          </cell>
        </row>
        <row r="339">
          <cell r="B339" t="str">
            <v>F</v>
          </cell>
          <cell r="C339">
            <v>29.525589999999998</v>
          </cell>
          <cell r="D339">
            <v>31.494289999999999</v>
          </cell>
          <cell r="E339">
            <v>29.255310000000001</v>
          </cell>
          <cell r="F339">
            <v>29.140800000000006</v>
          </cell>
          <cell r="G339">
            <v>24.976609999999997</v>
          </cell>
        </row>
        <row r="340">
          <cell r="C340">
            <v>7365</v>
          </cell>
          <cell r="D340">
            <v>8891</v>
          </cell>
          <cell r="E340">
            <v>8884</v>
          </cell>
          <cell r="F340">
            <v>10550</v>
          </cell>
          <cell r="G340">
            <v>7779</v>
          </cell>
        </row>
        <row r="341">
          <cell r="C341">
            <v>3829.8</v>
          </cell>
          <cell r="D341">
            <v>4623.32</v>
          </cell>
          <cell r="E341">
            <v>4619.68</v>
          </cell>
          <cell r="F341">
            <v>5486</v>
          </cell>
          <cell r="G341">
            <v>4045.08</v>
          </cell>
        </row>
        <row r="345">
          <cell r="B345">
            <v>914</v>
          </cell>
          <cell r="C345">
            <v>945</v>
          </cell>
          <cell r="D345">
            <v>976</v>
          </cell>
          <cell r="E345">
            <v>1007</v>
          </cell>
          <cell r="F345">
            <v>1038</v>
          </cell>
          <cell r="G345">
            <v>1069</v>
          </cell>
          <cell r="H345">
            <v>1100</v>
          </cell>
          <cell r="I345">
            <v>1131</v>
          </cell>
          <cell r="J345">
            <v>1162</v>
          </cell>
          <cell r="K345">
            <v>1193</v>
          </cell>
          <cell r="L345">
            <v>1224</v>
          </cell>
          <cell r="M345">
            <v>1255</v>
          </cell>
        </row>
        <row r="346">
          <cell r="B346">
            <v>4866</v>
          </cell>
          <cell r="C346">
            <v>4866</v>
          </cell>
          <cell r="D346">
            <v>4866</v>
          </cell>
          <cell r="E346">
            <v>4866</v>
          </cell>
          <cell r="F346">
            <v>4866</v>
          </cell>
          <cell r="G346">
            <v>4866</v>
          </cell>
          <cell r="H346">
            <v>4866</v>
          </cell>
          <cell r="I346">
            <v>4866</v>
          </cell>
          <cell r="J346">
            <v>4866</v>
          </cell>
          <cell r="K346">
            <v>4866</v>
          </cell>
          <cell r="L346">
            <v>4866</v>
          </cell>
          <cell r="M346">
            <v>4866</v>
          </cell>
        </row>
        <row r="347">
          <cell r="B347">
            <v>0</v>
          </cell>
          <cell r="C347">
            <v>0</v>
          </cell>
          <cell r="D347">
            <v>0</v>
          </cell>
          <cell r="E347">
            <v>0</v>
          </cell>
          <cell r="F347">
            <v>0</v>
          </cell>
          <cell r="G347">
            <v>0</v>
          </cell>
          <cell r="H347">
            <v>0</v>
          </cell>
          <cell r="I347">
            <v>0</v>
          </cell>
          <cell r="J347">
            <v>0</v>
          </cell>
          <cell r="K347">
            <v>0</v>
          </cell>
          <cell r="L347">
            <v>0</v>
          </cell>
          <cell r="M347">
            <v>0</v>
          </cell>
        </row>
        <row r="348">
          <cell r="B348">
            <v>4030</v>
          </cell>
          <cell r="C348">
            <v>4030</v>
          </cell>
          <cell r="D348">
            <v>4030</v>
          </cell>
          <cell r="E348">
            <v>4030</v>
          </cell>
          <cell r="F348">
            <v>4030</v>
          </cell>
          <cell r="G348">
            <v>4030</v>
          </cell>
          <cell r="H348">
            <v>4030</v>
          </cell>
          <cell r="I348">
            <v>4030</v>
          </cell>
          <cell r="J348">
            <v>4030</v>
          </cell>
          <cell r="K348">
            <v>4030</v>
          </cell>
          <cell r="L348">
            <v>4030</v>
          </cell>
          <cell r="M348">
            <v>4030</v>
          </cell>
        </row>
        <row r="349">
          <cell r="B349">
            <v>4841</v>
          </cell>
          <cell r="C349">
            <v>4841</v>
          </cell>
          <cell r="D349">
            <v>4841</v>
          </cell>
          <cell r="E349">
            <v>4841</v>
          </cell>
          <cell r="F349">
            <v>4841</v>
          </cell>
          <cell r="G349">
            <v>4841</v>
          </cell>
          <cell r="H349">
            <v>4841</v>
          </cell>
          <cell r="I349">
            <v>4841</v>
          </cell>
          <cell r="J349">
            <v>4841</v>
          </cell>
          <cell r="K349">
            <v>4841</v>
          </cell>
          <cell r="L349">
            <v>4841</v>
          </cell>
          <cell r="M349">
            <v>4841</v>
          </cell>
        </row>
        <row r="350">
          <cell r="B350">
            <v>0</v>
          </cell>
          <cell r="C350">
            <v>0</v>
          </cell>
          <cell r="D350">
            <v>0</v>
          </cell>
          <cell r="E350">
            <v>0</v>
          </cell>
          <cell r="F350">
            <v>0</v>
          </cell>
          <cell r="G350">
            <v>0</v>
          </cell>
          <cell r="H350">
            <v>0</v>
          </cell>
          <cell r="I350">
            <v>0</v>
          </cell>
          <cell r="J350">
            <v>0</v>
          </cell>
          <cell r="K350">
            <v>0</v>
          </cell>
          <cell r="L350">
            <v>0</v>
          </cell>
          <cell r="M350">
            <v>0</v>
          </cell>
        </row>
        <row r="351">
          <cell r="B351">
            <v>4789</v>
          </cell>
          <cell r="C351">
            <v>4789</v>
          </cell>
          <cell r="D351">
            <v>4789</v>
          </cell>
          <cell r="E351">
            <v>4789</v>
          </cell>
          <cell r="F351">
            <v>4789</v>
          </cell>
          <cell r="G351">
            <v>4789</v>
          </cell>
          <cell r="H351">
            <v>4789</v>
          </cell>
          <cell r="I351">
            <v>4789</v>
          </cell>
          <cell r="J351">
            <v>4789</v>
          </cell>
          <cell r="K351">
            <v>4789</v>
          </cell>
          <cell r="L351">
            <v>4789</v>
          </cell>
          <cell r="M351">
            <v>4789</v>
          </cell>
        </row>
        <row r="352">
          <cell r="B352">
            <v>0</v>
          </cell>
          <cell r="C352">
            <v>0</v>
          </cell>
          <cell r="D352">
            <v>0</v>
          </cell>
          <cell r="E352">
            <v>0</v>
          </cell>
          <cell r="F352">
            <v>0</v>
          </cell>
          <cell r="G352">
            <v>0</v>
          </cell>
          <cell r="H352">
            <v>0</v>
          </cell>
          <cell r="I352">
            <v>0</v>
          </cell>
          <cell r="J352">
            <v>0</v>
          </cell>
          <cell r="K352">
            <v>0</v>
          </cell>
          <cell r="L352">
            <v>0</v>
          </cell>
          <cell r="M352">
            <v>0</v>
          </cell>
        </row>
        <row r="353">
          <cell r="B353">
            <v>3878</v>
          </cell>
          <cell r="C353">
            <v>3878</v>
          </cell>
          <cell r="D353">
            <v>3878</v>
          </cell>
          <cell r="E353">
            <v>3878</v>
          </cell>
          <cell r="F353">
            <v>3878</v>
          </cell>
          <cell r="G353">
            <v>3878</v>
          </cell>
          <cell r="H353">
            <v>3878</v>
          </cell>
          <cell r="I353">
            <v>3878</v>
          </cell>
          <cell r="J353">
            <v>3878</v>
          </cell>
          <cell r="K353">
            <v>3878</v>
          </cell>
          <cell r="L353">
            <v>3878</v>
          </cell>
          <cell r="M353">
            <v>3878</v>
          </cell>
        </row>
        <row r="354">
          <cell r="B354">
            <v>5093</v>
          </cell>
          <cell r="C354">
            <v>5093</v>
          </cell>
          <cell r="D354">
            <v>5093</v>
          </cell>
          <cell r="E354">
            <v>5093</v>
          </cell>
          <cell r="F354">
            <v>5093</v>
          </cell>
          <cell r="G354">
            <v>5093</v>
          </cell>
          <cell r="H354">
            <v>5093</v>
          </cell>
          <cell r="I354">
            <v>5093</v>
          </cell>
          <cell r="J354">
            <v>5093</v>
          </cell>
          <cell r="K354">
            <v>5093</v>
          </cell>
          <cell r="L354">
            <v>5093</v>
          </cell>
          <cell r="M354">
            <v>5093</v>
          </cell>
        </row>
        <row r="355">
          <cell r="B355">
            <v>0</v>
          </cell>
          <cell r="C355">
            <v>0</v>
          </cell>
          <cell r="D355">
            <v>0</v>
          </cell>
          <cell r="E355">
            <v>0</v>
          </cell>
          <cell r="F355">
            <v>0</v>
          </cell>
          <cell r="G355">
            <v>0</v>
          </cell>
          <cell r="H355">
            <v>0</v>
          </cell>
          <cell r="I355">
            <v>0</v>
          </cell>
          <cell r="J355">
            <v>0</v>
          </cell>
          <cell r="K355">
            <v>0</v>
          </cell>
          <cell r="L355">
            <v>0</v>
          </cell>
          <cell r="M355">
            <v>0</v>
          </cell>
        </row>
        <row r="356">
          <cell r="B356">
            <v>0</v>
          </cell>
          <cell r="C356">
            <v>0</v>
          </cell>
          <cell r="D356">
            <v>0</v>
          </cell>
          <cell r="E356">
            <v>0</v>
          </cell>
          <cell r="F356">
            <v>0</v>
          </cell>
          <cell r="G356">
            <v>0</v>
          </cell>
          <cell r="H356">
            <v>0</v>
          </cell>
          <cell r="I356">
            <v>0</v>
          </cell>
          <cell r="J356">
            <v>0</v>
          </cell>
          <cell r="K356">
            <v>0</v>
          </cell>
          <cell r="L356">
            <v>0</v>
          </cell>
          <cell r="M356">
            <v>0</v>
          </cell>
        </row>
        <row r="357">
          <cell r="B357">
            <v>4297</v>
          </cell>
          <cell r="C357">
            <v>4297</v>
          </cell>
          <cell r="D357">
            <v>4297</v>
          </cell>
          <cell r="E357">
            <v>4297</v>
          </cell>
          <cell r="F357">
            <v>4297</v>
          </cell>
          <cell r="G357">
            <v>4297</v>
          </cell>
          <cell r="H357">
            <v>4297</v>
          </cell>
          <cell r="I357">
            <v>4297</v>
          </cell>
          <cell r="J357">
            <v>4297</v>
          </cell>
          <cell r="K357">
            <v>4297</v>
          </cell>
          <cell r="L357">
            <v>4297</v>
          </cell>
          <cell r="M357">
            <v>4297</v>
          </cell>
        </row>
        <row r="358">
          <cell r="B358">
            <v>4297</v>
          </cell>
          <cell r="C358">
            <v>4297</v>
          </cell>
          <cell r="D358">
            <v>4297</v>
          </cell>
          <cell r="E358">
            <v>4297</v>
          </cell>
          <cell r="F358">
            <v>4297</v>
          </cell>
          <cell r="G358">
            <v>4297</v>
          </cell>
          <cell r="H358">
            <v>4297</v>
          </cell>
          <cell r="I358">
            <v>4297</v>
          </cell>
          <cell r="J358">
            <v>4297</v>
          </cell>
          <cell r="K358">
            <v>4297</v>
          </cell>
          <cell r="L358">
            <v>4297</v>
          </cell>
          <cell r="M358">
            <v>4297</v>
          </cell>
        </row>
        <row r="359">
          <cell r="B359">
            <v>3875</v>
          </cell>
          <cell r="C359">
            <v>3875</v>
          </cell>
          <cell r="D359">
            <v>3875</v>
          </cell>
          <cell r="E359">
            <v>3875</v>
          </cell>
          <cell r="F359">
            <v>3875</v>
          </cell>
          <cell r="G359">
            <v>3875</v>
          </cell>
          <cell r="H359">
            <v>3875</v>
          </cell>
          <cell r="I359">
            <v>3875</v>
          </cell>
          <cell r="J359">
            <v>3875</v>
          </cell>
          <cell r="K359">
            <v>3875</v>
          </cell>
          <cell r="L359">
            <v>3875</v>
          </cell>
          <cell r="M359">
            <v>3875</v>
          </cell>
        </row>
        <row r="360">
          <cell r="B360">
            <v>3875</v>
          </cell>
          <cell r="C360">
            <v>3875</v>
          </cell>
          <cell r="D360">
            <v>3875</v>
          </cell>
          <cell r="E360">
            <v>3875</v>
          </cell>
          <cell r="F360">
            <v>3875</v>
          </cell>
          <cell r="G360">
            <v>3875</v>
          </cell>
          <cell r="H360">
            <v>3875</v>
          </cell>
          <cell r="I360">
            <v>3875</v>
          </cell>
          <cell r="J360">
            <v>3875</v>
          </cell>
          <cell r="K360">
            <v>3875</v>
          </cell>
          <cell r="L360">
            <v>3875</v>
          </cell>
          <cell r="M360">
            <v>3875</v>
          </cell>
        </row>
        <row r="361">
          <cell r="B361">
            <v>4396</v>
          </cell>
          <cell r="C361">
            <v>4396</v>
          </cell>
          <cell r="D361">
            <v>4396</v>
          </cell>
          <cell r="E361">
            <v>4396</v>
          </cell>
          <cell r="F361">
            <v>4396</v>
          </cell>
          <cell r="G361">
            <v>4396</v>
          </cell>
          <cell r="H361">
            <v>4396</v>
          </cell>
          <cell r="I361">
            <v>4396</v>
          </cell>
          <cell r="J361">
            <v>4396</v>
          </cell>
          <cell r="K361">
            <v>4396</v>
          </cell>
          <cell r="L361">
            <v>4396</v>
          </cell>
          <cell r="M361">
            <v>4396</v>
          </cell>
        </row>
        <row r="362">
          <cell r="B362">
            <v>4396</v>
          </cell>
          <cell r="C362">
            <v>4396</v>
          </cell>
          <cell r="D362">
            <v>4396</v>
          </cell>
          <cell r="E362">
            <v>4396</v>
          </cell>
          <cell r="F362">
            <v>4396</v>
          </cell>
          <cell r="G362">
            <v>4396</v>
          </cell>
          <cell r="H362">
            <v>4396</v>
          </cell>
          <cell r="I362">
            <v>4396</v>
          </cell>
          <cell r="J362">
            <v>4396</v>
          </cell>
          <cell r="K362">
            <v>4396</v>
          </cell>
          <cell r="L362">
            <v>4396</v>
          </cell>
          <cell r="M362">
            <v>4396</v>
          </cell>
        </row>
        <row r="366">
          <cell r="B366">
            <v>914</v>
          </cell>
          <cell r="C366">
            <v>945</v>
          </cell>
          <cell r="D366">
            <v>976</v>
          </cell>
          <cell r="E366">
            <v>1007</v>
          </cell>
          <cell r="F366">
            <v>1038</v>
          </cell>
          <cell r="G366">
            <v>1069</v>
          </cell>
          <cell r="H366">
            <v>1100</v>
          </cell>
          <cell r="I366">
            <v>1131</v>
          </cell>
          <cell r="J366">
            <v>1162</v>
          </cell>
          <cell r="K366">
            <v>1193</v>
          </cell>
          <cell r="L366">
            <v>1224</v>
          </cell>
          <cell r="M366">
            <v>1255</v>
          </cell>
          <cell r="N366" t="str">
            <v>Total</v>
          </cell>
        </row>
        <row r="368">
          <cell r="B368">
            <v>6236980.166666666</v>
          </cell>
          <cell r="C368">
            <v>6236980.166666666</v>
          </cell>
          <cell r="D368">
            <v>6236980.166666666</v>
          </cell>
          <cell r="E368">
            <v>6236980.166666666</v>
          </cell>
          <cell r="F368">
            <v>6236980.166666666</v>
          </cell>
          <cell r="G368">
            <v>6236980.166666666</v>
          </cell>
          <cell r="H368">
            <v>6236980.166666666</v>
          </cell>
          <cell r="I368">
            <v>6236980.166666666</v>
          </cell>
          <cell r="J368">
            <v>6236980.166666666</v>
          </cell>
          <cell r="K368">
            <v>6236980.166666666</v>
          </cell>
          <cell r="L368">
            <v>6236980.166666666</v>
          </cell>
          <cell r="M368">
            <v>6236980.166666666</v>
          </cell>
          <cell r="N368">
            <v>74843761.999999985</v>
          </cell>
          <cell r="O368" t="str">
            <v>Salaries &amp; Allowances</v>
          </cell>
          <cell r="P368">
            <v>68132779</v>
          </cell>
          <cell r="Q368">
            <v>6710982.9999999851</v>
          </cell>
        </row>
        <row r="369">
          <cell r="B369">
            <v>0</v>
          </cell>
          <cell r="C369">
            <v>0</v>
          </cell>
          <cell r="D369">
            <v>0</v>
          </cell>
          <cell r="E369">
            <v>0</v>
          </cell>
          <cell r="F369">
            <v>0</v>
          </cell>
          <cell r="G369">
            <v>0</v>
          </cell>
          <cell r="H369">
            <v>0</v>
          </cell>
          <cell r="I369">
            <v>0</v>
          </cell>
          <cell r="J369">
            <v>0</v>
          </cell>
          <cell r="K369">
            <v>0</v>
          </cell>
          <cell r="L369">
            <v>0</v>
          </cell>
          <cell r="M369">
            <v>0</v>
          </cell>
          <cell r="N369">
            <v>0</v>
          </cell>
          <cell r="O369" t="str">
            <v xml:space="preserve">Utilities </v>
          </cell>
          <cell r="Q369">
            <v>0</v>
          </cell>
        </row>
        <row r="370">
          <cell r="B370">
            <v>0</v>
          </cell>
          <cell r="C370">
            <v>0</v>
          </cell>
          <cell r="D370">
            <v>0</v>
          </cell>
          <cell r="E370">
            <v>0</v>
          </cell>
          <cell r="F370">
            <v>0</v>
          </cell>
          <cell r="G370">
            <v>0</v>
          </cell>
          <cell r="H370">
            <v>0</v>
          </cell>
          <cell r="I370">
            <v>0</v>
          </cell>
          <cell r="J370">
            <v>0</v>
          </cell>
          <cell r="K370">
            <v>0</v>
          </cell>
          <cell r="L370">
            <v>0</v>
          </cell>
          <cell r="M370">
            <v>0</v>
          </cell>
          <cell r="N370">
            <v>0</v>
          </cell>
          <cell r="O370" t="str">
            <v>Depreciation  -  See below</v>
          </cell>
          <cell r="Q370">
            <v>0</v>
          </cell>
        </row>
        <row r="371">
          <cell r="B371">
            <v>3894213.2499999963</v>
          </cell>
          <cell r="C371">
            <v>3894213.2499999963</v>
          </cell>
          <cell r="D371">
            <v>3894213.2499999963</v>
          </cell>
          <cell r="E371">
            <v>3894213.2499999963</v>
          </cell>
          <cell r="F371">
            <v>3894213.2499999963</v>
          </cell>
          <cell r="G371">
            <v>3894213.2499999963</v>
          </cell>
          <cell r="H371">
            <v>3894213.2499999963</v>
          </cell>
          <cell r="I371">
            <v>3894213.2499999963</v>
          </cell>
          <cell r="J371">
            <v>3894213.2499999963</v>
          </cell>
          <cell r="K371">
            <v>3894213.2499999963</v>
          </cell>
          <cell r="L371">
            <v>3894213.2499999963</v>
          </cell>
          <cell r="M371">
            <v>3894213.2499999963</v>
          </cell>
          <cell r="N371">
            <v>46730558.99999997</v>
          </cell>
          <cell r="O371" t="str">
            <v>Other Factory Overhead</v>
          </cell>
          <cell r="P371">
            <v>28741611</v>
          </cell>
          <cell r="Q371">
            <v>17988947.99999997</v>
          </cell>
        </row>
        <row r="372">
          <cell r="Q372">
            <v>0</v>
          </cell>
        </row>
        <row r="373">
          <cell r="B373">
            <v>10131193.416666662</v>
          </cell>
          <cell r="C373">
            <v>10131193.416666662</v>
          </cell>
          <cell r="D373">
            <v>10131193.416666662</v>
          </cell>
          <cell r="E373">
            <v>10131193.416666662</v>
          </cell>
          <cell r="F373">
            <v>10131193.416666662</v>
          </cell>
          <cell r="G373">
            <v>10131193.416666662</v>
          </cell>
          <cell r="H373">
            <v>10131193.416666662</v>
          </cell>
          <cell r="I373">
            <v>10131193.416666662</v>
          </cell>
          <cell r="J373">
            <v>10131193.416666662</v>
          </cell>
          <cell r="K373">
            <v>10131193.416666662</v>
          </cell>
          <cell r="L373">
            <v>10131193.416666662</v>
          </cell>
          <cell r="M373">
            <v>10131193.416666662</v>
          </cell>
          <cell r="N373">
            <v>121574320.99999996</v>
          </cell>
          <cell r="P373">
            <v>96874390</v>
          </cell>
          <cell r="Q373">
            <v>24699930.999999955</v>
          </cell>
        </row>
        <row r="374">
          <cell r="Q374">
            <v>0</v>
          </cell>
        </row>
        <row r="375">
          <cell r="B375">
            <v>5261850.333333333</v>
          </cell>
          <cell r="C375">
            <v>5261850.333333333</v>
          </cell>
          <cell r="D375">
            <v>5261850.333333333</v>
          </cell>
          <cell r="E375">
            <v>5261850.333333333</v>
          </cell>
          <cell r="F375">
            <v>5261850.333333333</v>
          </cell>
          <cell r="G375">
            <v>5261850.333333333</v>
          </cell>
          <cell r="H375">
            <v>5261850.333333333</v>
          </cell>
          <cell r="I375">
            <v>5261850.333333333</v>
          </cell>
          <cell r="J375">
            <v>5261850.333333333</v>
          </cell>
          <cell r="K375">
            <v>5261850.333333333</v>
          </cell>
          <cell r="L375">
            <v>5261850.333333333</v>
          </cell>
          <cell r="M375">
            <v>5261850.333333333</v>
          </cell>
          <cell r="N375">
            <v>63142204.000000007</v>
          </cell>
          <cell r="O375" t="str">
            <v>Selling Expenses</v>
          </cell>
          <cell r="P375">
            <v>61809213</v>
          </cell>
          <cell r="Q375">
            <v>1332991.0000000075</v>
          </cell>
        </row>
        <row r="376">
          <cell r="B376">
            <v>0</v>
          </cell>
          <cell r="C376">
            <v>0</v>
          </cell>
          <cell r="D376">
            <v>0</v>
          </cell>
          <cell r="E376">
            <v>0</v>
          </cell>
          <cell r="F376">
            <v>0</v>
          </cell>
          <cell r="G376">
            <v>0</v>
          </cell>
          <cell r="H376">
            <v>0</v>
          </cell>
          <cell r="I376">
            <v>0</v>
          </cell>
          <cell r="J376">
            <v>0</v>
          </cell>
          <cell r="K376">
            <v>0</v>
          </cell>
          <cell r="L376">
            <v>0</v>
          </cell>
          <cell r="M376">
            <v>0</v>
          </cell>
          <cell r="N376">
            <v>0</v>
          </cell>
          <cell r="O376" t="str">
            <v>Advertisement expenses</v>
          </cell>
          <cell r="Q376">
            <v>0</v>
          </cell>
        </row>
        <row r="377">
          <cell r="B377">
            <v>10721372.916666664</v>
          </cell>
          <cell r="C377">
            <v>10721372.916666664</v>
          </cell>
          <cell r="D377">
            <v>10721372.916666664</v>
          </cell>
          <cell r="E377">
            <v>10721372.916666664</v>
          </cell>
          <cell r="F377">
            <v>10721372.916666664</v>
          </cell>
          <cell r="G377">
            <v>10721372.916666664</v>
          </cell>
          <cell r="H377">
            <v>10721372.916666664</v>
          </cell>
          <cell r="I377">
            <v>10721372.916666664</v>
          </cell>
          <cell r="J377">
            <v>10721372.916666664</v>
          </cell>
          <cell r="K377">
            <v>10721372.916666664</v>
          </cell>
          <cell r="L377">
            <v>10721372.916666664</v>
          </cell>
          <cell r="M377">
            <v>10721372.916666664</v>
          </cell>
          <cell r="N377">
            <v>128656474.99999994</v>
          </cell>
          <cell r="O377" t="str">
            <v>Admin Expenses</v>
          </cell>
          <cell r="P377">
            <v>118396009</v>
          </cell>
          <cell r="Q377">
            <v>10260465.99999994</v>
          </cell>
        </row>
        <row r="378">
          <cell r="B378">
            <v>0</v>
          </cell>
          <cell r="C378">
            <v>0</v>
          </cell>
          <cell r="D378">
            <v>0</v>
          </cell>
          <cell r="E378">
            <v>0</v>
          </cell>
          <cell r="F378">
            <v>0</v>
          </cell>
          <cell r="G378">
            <v>0</v>
          </cell>
          <cell r="H378">
            <v>0</v>
          </cell>
          <cell r="I378">
            <v>0</v>
          </cell>
          <cell r="J378">
            <v>0</v>
          </cell>
          <cell r="K378">
            <v>0</v>
          </cell>
          <cell r="L378">
            <v>0</v>
          </cell>
          <cell r="M378">
            <v>0</v>
          </cell>
          <cell r="N378">
            <v>0</v>
          </cell>
          <cell r="O378" t="str">
            <v>Depreciation</v>
          </cell>
          <cell r="Q378">
            <v>0</v>
          </cell>
        </row>
        <row r="379">
          <cell r="B379">
            <v>600000</v>
          </cell>
          <cell r="C379">
            <v>600000</v>
          </cell>
          <cell r="D379">
            <v>600000</v>
          </cell>
          <cell r="E379">
            <v>600000</v>
          </cell>
          <cell r="F379">
            <v>600000</v>
          </cell>
          <cell r="G379">
            <v>600000</v>
          </cell>
          <cell r="H379">
            <v>600000</v>
          </cell>
          <cell r="I379">
            <v>600000</v>
          </cell>
          <cell r="J379">
            <v>600000</v>
          </cell>
          <cell r="K379">
            <v>600000</v>
          </cell>
          <cell r="L379">
            <v>600000</v>
          </cell>
          <cell r="M379">
            <v>600000</v>
          </cell>
          <cell r="N379">
            <v>7200000</v>
          </cell>
          <cell r="O379" t="str">
            <v>Financial Charges - Working Capital</v>
          </cell>
          <cell r="P379">
            <v>1200000</v>
          </cell>
          <cell r="Q379">
            <v>6000000</v>
          </cell>
        </row>
        <row r="380">
          <cell r="B380">
            <v>0</v>
          </cell>
          <cell r="C380">
            <v>0</v>
          </cell>
          <cell r="D380">
            <v>0</v>
          </cell>
          <cell r="E380">
            <v>0</v>
          </cell>
          <cell r="F380">
            <v>0</v>
          </cell>
          <cell r="G380">
            <v>0</v>
          </cell>
          <cell r="H380">
            <v>0</v>
          </cell>
          <cell r="I380">
            <v>0</v>
          </cell>
          <cell r="J380">
            <v>0</v>
          </cell>
          <cell r="K380">
            <v>0</v>
          </cell>
          <cell r="L380">
            <v>0</v>
          </cell>
          <cell r="M380">
            <v>0</v>
          </cell>
          <cell r="N380">
            <v>0</v>
          </cell>
          <cell r="O380" t="str">
            <v>F/C- W.Cap - On the basis of Cash flow</v>
          </cell>
          <cell r="P380">
            <v>0</v>
          </cell>
          <cell r="Q380">
            <v>0</v>
          </cell>
        </row>
        <row r="381">
          <cell r="B381">
            <v>0</v>
          </cell>
          <cell r="C381">
            <v>0</v>
          </cell>
          <cell r="D381">
            <v>0</v>
          </cell>
          <cell r="E381">
            <v>0</v>
          </cell>
          <cell r="F381">
            <v>0</v>
          </cell>
          <cell r="G381">
            <v>0</v>
          </cell>
          <cell r="H381">
            <v>0</v>
          </cell>
          <cell r="I381">
            <v>0</v>
          </cell>
          <cell r="J381">
            <v>0</v>
          </cell>
          <cell r="K381">
            <v>0</v>
          </cell>
          <cell r="L381">
            <v>0</v>
          </cell>
          <cell r="M381">
            <v>0</v>
          </cell>
          <cell r="N381">
            <v>0</v>
          </cell>
          <cell r="O381" t="str">
            <v>F/C- W.Cap - On the basis of Cash flow</v>
          </cell>
          <cell r="P381">
            <v>0</v>
          </cell>
          <cell r="Q381">
            <v>0</v>
          </cell>
        </row>
        <row r="382">
          <cell r="B382">
            <v>0</v>
          </cell>
          <cell r="C382">
            <v>0</v>
          </cell>
          <cell r="D382">
            <v>0</v>
          </cell>
          <cell r="E382">
            <v>0</v>
          </cell>
          <cell r="F382">
            <v>0</v>
          </cell>
          <cell r="G382">
            <v>0</v>
          </cell>
          <cell r="H382">
            <v>0</v>
          </cell>
          <cell r="I382">
            <v>0</v>
          </cell>
          <cell r="J382">
            <v>0</v>
          </cell>
          <cell r="K382">
            <v>0</v>
          </cell>
          <cell r="L382">
            <v>0</v>
          </cell>
          <cell r="M382">
            <v>0</v>
          </cell>
          <cell r="N382">
            <v>0</v>
          </cell>
          <cell r="O382" t="str">
            <v>Financial Charges - Capital Exp</v>
          </cell>
          <cell r="Q382">
            <v>0</v>
          </cell>
        </row>
        <row r="383">
          <cell r="B383">
            <v>416666.66666666669</v>
          </cell>
          <cell r="C383">
            <v>416666.66666666669</v>
          </cell>
          <cell r="D383">
            <v>416666.66666666669</v>
          </cell>
          <cell r="E383">
            <v>416666.66666666669</v>
          </cell>
          <cell r="F383">
            <v>416666.66666666669</v>
          </cell>
          <cell r="G383">
            <v>416666.66666666669</v>
          </cell>
          <cell r="H383">
            <v>416666.66666666669</v>
          </cell>
          <cell r="I383">
            <v>416666.66666666669</v>
          </cell>
          <cell r="J383">
            <v>416666.66666666669</v>
          </cell>
          <cell r="K383">
            <v>416666.66666666669</v>
          </cell>
          <cell r="L383">
            <v>416666.66666666669</v>
          </cell>
          <cell r="M383">
            <v>416666.66666666669</v>
          </cell>
          <cell r="N383">
            <v>5000000</v>
          </cell>
          <cell r="O383" t="str">
            <v>Charity &amp; Donation</v>
          </cell>
          <cell r="P383">
            <v>3643925</v>
          </cell>
          <cell r="Q383">
            <v>1356075</v>
          </cell>
        </row>
        <row r="384">
          <cell r="B384">
            <v>0</v>
          </cell>
          <cell r="C384">
            <v>0</v>
          </cell>
          <cell r="D384">
            <v>0</v>
          </cell>
          <cell r="E384">
            <v>0</v>
          </cell>
          <cell r="F384">
            <v>0</v>
          </cell>
          <cell r="G384">
            <v>0</v>
          </cell>
          <cell r="H384">
            <v>0</v>
          </cell>
          <cell r="I384">
            <v>0</v>
          </cell>
          <cell r="J384">
            <v>0</v>
          </cell>
          <cell r="K384">
            <v>0</v>
          </cell>
          <cell r="L384">
            <v>0</v>
          </cell>
          <cell r="M384">
            <v>0</v>
          </cell>
          <cell r="N384">
            <v>0</v>
          </cell>
          <cell r="O384" t="str">
            <v>Deferred taxation</v>
          </cell>
          <cell r="Q384">
            <v>0</v>
          </cell>
        </row>
        <row r="385">
          <cell r="B385">
            <v>0</v>
          </cell>
          <cell r="C385">
            <v>0</v>
          </cell>
          <cell r="D385">
            <v>0</v>
          </cell>
          <cell r="E385">
            <v>0</v>
          </cell>
          <cell r="F385">
            <v>0</v>
          </cell>
          <cell r="G385">
            <v>0</v>
          </cell>
          <cell r="H385">
            <v>0</v>
          </cell>
          <cell r="I385">
            <v>0</v>
          </cell>
          <cell r="J385">
            <v>0</v>
          </cell>
          <cell r="K385">
            <v>0</v>
          </cell>
          <cell r="L385">
            <v>0</v>
          </cell>
          <cell r="M385">
            <v>0</v>
          </cell>
          <cell r="N385">
            <v>0</v>
          </cell>
          <cell r="O385" t="str">
            <v>W.P.P.F  &lt;Specifically&gt;</v>
          </cell>
          <cell r="Q385">
            <v>0</v>
          </cell>
        </row>
        <row r="386">
          <cell r="B386">
            <v>0</v>
          </cell>
          <cell r="C386">
            <v>0</v>
          </cell>
          <cell r="D386">
            <v>0</v>
          </cell>
          <cell r="E386">
            <v>0</v>
          </cell>
          <cell r="F386">
            <v>0</v>
          </cell>
          <cell r="G386">
            <v>0</v>
          </cell>
          <cell r="H386">
            <v>0</v>
          </cell>
          <cell r="I386">
            <v>0</v>
          </cell>
          <cell r="J386">
            <v>0</v>
          </cell>
          <cell r="K386">
            <v>0</v>
          </cell>
          <cell r="L386">
            <v>0</v>
          </cell>
          <cell r="M386">
            <v>0</v>
          </cell>
          <cell r="N386">
            <v>0</v>
          </cell>
          <cell r="O386" t="str">
            <v>W.W.F  &lt;Specifically&gt;</v>
          </cell>
          <cell r="Q386">
            <v>0</v>
          </cell>
        </row>
        <row r="387">
          <cell r="B387">
            <v>16999889.916666664</v>
          </cell>
          <cell r="C387">
            <v>16999889.916666664</v>
          </cell>
          <cell r="D387">
            <v>16999889.916666664</v>
          </cell>
          <cell r="E387">
            <v>16999889.916666664</v>
          </cell>
          <cell r="F387">
            <v>16999889.916666664</v>
          </cell>
          <cell r="G387">
            <v>16999889.916666664</v>
          </cell>
          <cell r="H387">
            <v>16999889.916666664</v>
          </cell>
          <cell r="I387">
            <v>16999889.916666664</v>
          </cell>
          <cell r="J387">
            <v>16999889.916666664</v>
          </cell>
          <cell r="K387">
            <v>16999889.916666664</v>
          </cell>
          <cell r="L387">
            <v>16999889.916666664</v>
          </cell>
          <cell r="M387">
            <v>16999889.916666664</v>
          </cell>
          <cell r="N387">
            <v>203998678.99999994</v>
          </cell>
          <cell r="P387">
            <v>185049147</v>
          </cell>
          <cell r="Q387">
            <v>18949531.99999994</v>
          </cell>
        </row>
        <row r="388">
          <cell r="B388">
            <v>508150380.38909876</v>
          </cell>
          <cell r="Q388">
            <v>0</v>
          </cell>
        </row>
        <row r="389">
          <cell r="B389">
            <v>0</v>
          </cell>
          <cell r="N389">
            <v>0</v>
          </cell>
          <cell r="Q389">
            <v>0</v>
          </cell>
        </row>
        <row r="390">
          <cell r="B390">
            <v>15000000</v>
          </cell>
          <cell r="C390">
            <v>15000000</v>
          </cell>
          <cell r="D390">
            <v>15000000</v>
          </cell>
          <cell r="E390">
            <v>5000000</v>
          </cell>
          <cell r="F390">
            <v>5000000</v>
          </cell>
          <cell r="G390">
            <v>5000000</v>
          </cell>
          <cell r="H390">
            <v>5000000</v>
          </cell>
          <cell r="I390">
            <v>5000000</v>
          </cell>
          <cell r="J390">
            <v>5000000</v>
          </cell>
          <cell r="K390">
            <v>5000000</v>
          </cell>
          <cell r="L390">
            <v>5000000</v>
          </cell>
          <cell r="M390">
            <v>5000000</v>
          </cell>
          <cell r="N390">
            <v>90000000</v>
          </cell>
          <cell r="P390">
            <v>90000000</v>
          </cell>
          <cell r="Q390">
            <v>0</v>
          </cell>
        </row>
        <row r="391">
          <cell r="Q391">
            <v>0</v>
          </cell>
        </row>
        <row r="392">
          <cell r="Q392">
            <v>0</v>
          </cell>
        </row>
        <row r="393">
          <cell r="B393">
            <v>27131083.333333328</v>
          </cell>
          <cell r="C393">
            <v>27131083.333333328</v>
          </cell>
          <cell r="D393">
            <v>27131083.333333328</v>
          </cell>
          <cell r="E393">
            <v>27131083.333333328</v>
          </cell>
          <cell r="F393">
            <v>27131083.333333328</v>
          </cell>
          <cell r="G393">
            <v>27131083.333333328</v>
          </cell>
          <cell r="H393">
            <v>27131083.333333328</v>
          </cell>
          <cell r="I393">
            <v>27131083.333333328</v>
          </cell>
          <cell r="J393">
            <v>27131083.333333328</v>
          </cell>
          <cell r="K393">
            <v>27131083.333333328</v>
          </cell>
          <cell r="L393">
            <v>27131083.333333328</v>
          </cell>
          <cell r="M393">
            <v>27131083.333333328</v>
          </cell>
          <cell r="N393">
            <v>325572999.99999988</v>
          </cell>
          <cell r="P393">
            <v>281923537</v>
          </cell>
          <cell r="Q393">
            <v>43649462.999999881</v>
          </cell>
        </row>
        <row r="395">
          <cell r="B395" t="str">
            <v>M/H Per Unit</v>
          </cell>
          <cell r="C395" t="str">
            <v>Units</v>
          </cell>
          <cell r="D395" t="str">
            <v>Total M/Hs</v>
          </cell>
        </row>
        <row r="396">
          <cell r="B396">
            <v>36.365714285714283</v>
          </cell>
          <cell r="C396">
            <v>12200</v>
          </cell>
          <cell r="D396">
            <v>443661.71428571426</v>
          </cell>
          <cell r="E396">
            <v>0.77780980772597419</v>
          </cell>
        </row>
        <row r="397">
          <cell r="B397">
            <v>32.496666666666663</v>
          </cell>
          <cell r="C397">
            <v>3900</v>
          </cell>
          <cell r="D397">
            <v>126736.99999999999</v>
          </cell>
          <cell r="E397">
            <v>0.22219019227402587</v>
          </cell>
        </row>
        <row r="398">
          <cell r="B398">
            <v>68.862380952380946</v>
          </cell>
          <cell r="C398">
            <v>16100</v>
          </cell>
          <cell r="D398">
            <v>570398.7142857142</v>
          </cell>
        </row>
        <row r="400">
          <cell r="B400">
            <v>914</v>
          </cell>
          <cell r="C400">
            <v>945</v>
          </cell>
          <cell r="D400">
            <v>976</v>
          </cell>
          <cell r="E400">
            <v>1007</v>
          </cell>
          <cell r="F400">
            <v>1038</v>
          </cell>
          <cell r="G400">
            <v>1069</v>
          </cell>
          <cell r="H400">
            <v>1100</v>
          </cell>
          <cell r="I400">
            <v>1131</v>
          </cell>
          <cell r="J400">
            <v>1162</v>
          </cell>
          <cell r="K400">
            <v>1193</v>
          </cell>
          <cell r="L400">
            <v>1224</v>
          </cell>
          <cell r="M400">
            <v>1255</v>
          </cell>
          <cell r="N400" t="str">
            <v>Total</v>
          </cell>
        </row>
        <row r="401">
          <cell r="B401">
            <v>10146583.333333334</v>
          </cell>
          <cell r="C401">
            <v>10146583.333333334</v>
          </cell>
          <cell r="D401">
            <v>10146583.333333334</v>
          </cell>
          <cell r="E401">
            <v>10146583.333333334</v>
          </cell>
          <cell r="F401">
            <v>10146583.333333334</v>
          </cell>
          <cell r="G401">
            <v>10146583.333333334</v>
          </cell>
          <cell r="H401">
            <v>10146583.333333334</v>
          </cell>
          <cell r="I401">
            <v>10146583.333333334</v>
          </cell>
          <cell r="J401">
            <v>10146583.333333334</v>
          </cell>
          <cell r="K401">
            <v>10146583.333333334</v>
          </cell>
          <cell r="L401">
            <v>10146583.333333334</v>
          </cell>
          <cell r="M401">
            <v>10146583.333333334</v>
          </cell>
          <cell r="N401">
            <v>121758999.99999999</v>
          </cell>
        </row>
        <row r="402">
          <cell r="B402">
            <v>0</v>
          </cell>
          <cell r="C402">
            <v>0</v>
          </cell>
          <cell r="D402">
            <v>0</v>
          </cell>
          <cell r="E402">
            <v>0</v>
          </cell>
          <cell r="F402">
            <v>0</v>
          </cell>
          <cell r="G402">
            <v>0</v>
          </cell>
          <cell r="H402">
            <v>0</v>
          </cell>
          <cell r="I402">
            <v>0</v>
          </cell>
          <cell r="J402">
            <v>0</v>
          </cell>
          <cell r="K402">
            <v>0</v>
          </cell>
          <cell r="L402">
            <v>0</v>
          </cell>
          <cell r="M402">
            <v>0</v>
          </cell>
          <cell r="O402">
            <v>-422</v>
          </cell>
        </row>
        <row r="403">
          <cell r="B403">
            <v>10146583.333333334</v>
          </cell>
          <cell r="C403">
            <v>10146583.333333334</v>
          </cell>
          <cell r="D403">
            <v>10146583.333333334</v>
          </cell>
          <cell r="E403">
            <v>10146583.333333334</v>
          </cell>
          <cell r="F403">
            <v>10146583.333333334</v>
          </cell>
          <cell r="G403">
            <v>10146583.333333334</v>
          </cell>
          <cell r="H403">
            <v>10146583.333333334</v>
          </cell>
          <cell r="I403">
            <v>10146583.333333334</v>
          </cell>
          <cell r="J403">
            <v>10146583.333333334</v>
          </cell>
          <cell r="K403">
            <v>10146583.333333334</v>
          </cell>
          <cell r="L403">
            <v>10146583.333333334</v>
          </cell>
          <cell r="M403">
            <v>10146583.333333334</v>
          </cell>
          <cell r="N403">
            <v>121758999.99999999</v>
          </cell>
        </row>
        <row r="404">
          <cell r="B404">
            <v>3015166.6666666665</v>
          </cell>
          <cell r="C404">
            <v>3015166.6666666665</v>
          </cell>
          <cell r="D404">
            <v>3015166.6666666665</v>
          </cell>
          <cell r="E404">
            <v>3015166.6666666665</v>
          </cell>
          <cell r="F404">
            <v>3015166.6666666665</v>
          </cell>
          <cell r="G404">
            <v>3015166.6666666665</v>
          </cell>
          <cell r="H404">
            <v>3015166.6666666665</v>
          </cell>
          <cell r="I404">
            <v>3015166.6666666665</v>
          </cell>
          <cell r="J404">
            <v>3015166.6666666665</v>
          </cell>
          <cell r="K404">
            <v>3015166.6666666665</v>
          </cell>
          <cell r="L404">
            <v>3015166.6666666665</v>
          </cell>
          <cell r="M404">
            <v>3015166.6666666665</v>
          </cell>
          <cell r="N404">
            <v>36182000.000000007</v>
          </cell>
        </row>
        <row r="405">
          <cell r="B405">
            <v>0</v>
          </cell>
          <cell r="C405">
            <v>0</v>
          </cell>
          <cell r="D405">
            <v>0</v>
          </cell>
          <cell r="E405">
            <v>0</v>
          </cell>
          <cell r="F405">
            <v>0</v>
          </cell>
          <cell r="G405">
            <v>0</v>
          </cell>
          <cell r="H405">
            <v>0</v>
          </cell>
          <cell r="I405">
            <v>0</v>
          </cell>
          <cell r="J405">
            <v>0</v>
          </cell>
          <cell r="K405">
            <v>0</v>
          </cell>
          <cell r="L405">
            <v>0</v>
          </cell>
          <cell r="M405">
            <v>0</v>
          </cell>
          <cell r="N405">
            <v>0</v>
          </cell>
          <cell r="O405">
            <v>1</v>
          </cell>
        </row>
        <row r="406">
          <cell r="B406">
            <v>3015166.6666666665</v>
          </cell>
          <cell r="C406">
            <v>3015166.6666666665</v>
          </cell>
          <cell r="D406">
            <v>3015166.6666666665</v>
          </cell>
          <cell r="E406">
            <v>3015166.6666666665</v>
          </cell>
          <cell r="F406">
            <v>3015166.6666666665</v>
          </cell>
          <cell r="G406">
            <v>3015166.6666666665</v>
          </cell>
          <cell r="H406">
            <v>3015166.6666666665</v>
          </cell>
          <cell r="I406">
            <v>3015166.6666666665</v>
          </cell>
          <cell r="J406">
            <v>3015166.6666666665</v>
          </cell>
          <cell r="K406">
            <v>3015166.6666666665</v>
          </cell>
          <cell r="L406">
            <v>3015166.6666666665</v>
          </cell>
          <cell r="M406">
            <v>3015166.6666666665</v>
          </cell>
          <cell r="N406">
            <v>36182000.000000007</v>
          </cell>
        </row>
        <row r="408">
          <cell r="B408">
            <v>13161750</v>
          </cell>
          <cell r="C408">
            <v>13161750</v>
          </cell>
          <cell r="D408">
            <v>13161750</v>
          </cell>
          <cell r="E408">
            <v>13161750</v>
          </cell>
          <cell r="F408">
            <v>13161750</v>
          </cell>
          <cell r="G408">
            <v>13161750</v>
          </cell>
          <cell r="H408">
            <v>13161750</v>
          </cell>
          <cell r="I408">
            <v>13161750</v>
          </cell>
          <cell r="J408">
            <v>13161750</v>
          </cell>
          <cell r="K408">
            <v>13161750</v>
          </cell>
          <cell r="L408">
            <v>13161750</v>
          </cell>
          <cell r="M408">
            <v>13161750</v>
          </cell>
          <cell r="N408">
            <v>315882000</v>
          </cell>
        </row>
        <row r="409">
          <cell r="N409">
            <v>157941000</v>
          </cell>
        </row>
        <row r="411">
          <cell r="B411">
            <v>914</v>
          </cell>
          <cell r="C411">
            <v>945</v>
          </cell>
          <cell r="D411">
            <v>976</v>
          </cell>
          <cell r="E411">
            <v>1007</v>
          </cell>
          <cell r="F411">
            <v>1038</v>
          </cell>
          <cell r="G411">
            <v>1069</v>
          </cell>
          <cell r="H411">
            <v>1100</v>
          </cell>
          <cell r="I411">
            <v>1131</v>
          </cell>
          <cell r="J411">
            <v>1162</v>
          </cell>
          <cell r="K411">
            <v>1193</v>
          </cell>
          <cell r="L411">
            <v>1224</v>
          </cell>
          <cell r="M411">
            <v>1255</v>
          </cell>
          <cell r="N411" t="str">
            <v>Total</v>
          </cell>
        </row>
        <row r="413">
          <cell r="B413">
            <v>4851184.344225714</v>
          </cell>
          <cell r="C413">
            <v>4851184.344225714</v>
          </cell>
          <cell r="D413">
            <v>4851184.344225714</v>
          </cell>
          <cell r="E413">
            <v>4851184.344225714</v>
          </cell>
          <cell r="F413">
            <v>4851184.344225714</v>
          </cell>
          <cell r="G413">
            <v>4851184.344225714</v>
          </cell>
          <cell r="H413">
            <v>4851184.344225714</v>
          </cell>
          <cell r="I413">
            <v>4851184.344225714</v>
          </cell>
          <cell r="J413">
            <v>4851184.344225714</v>
          </cell>
          <cell r="K413">
            <v>4851184.344225714</v>
          </cell>
          <cell r="L413">
            <v>4851184.344225714</v>
          </cell>
          <cell r="M413">
            <v>4851184.344225714</v>
          </cell>
          <cell r="N413">
            <v>58214212.130708553</v>
          </cell>
        </row>
        <row r="414">
          <cell r="B414">
            <v>0</v>
          </cell>
          <cell r="C414">
            <v>0</v>
          </cell>
          <cell r="D414">
            <v>0</v>
          </cell>
          <cell r="E414">
            <v>0</v>
          </cell>
          <cell r="F414">
            <v>0</v>
          </cell>
          <cell r="G414">
            <v>0</v>
          </cell>
          <cell r="H414">
            <v>0</v>
          </cell>
          <cell r="I414">
            <v>0</v>
          </cell>
          <cell r="J414">
            <v>0</v>
          </cell>
          <cell r="K414">
            <v>0</v>
          </cell>
          <cell r="L414">
            <v>0</v>
          </cell>
          <cell r="M414">
            <v>0</v>
          </cell>
          <cell r="N414">
            <v>0</v>
          </cell>
          <cell r="O414" t="str">
            <v>Salaries &amp; Allowances</v>
          </cell>
          <cell r="P414">
            <v>74843761.999999985</v>
          </cell>
          <cell r="Q414">
            <v>0</v>
          </cell>
        </row>
        <row r="415">
          <cell r="B415">
            <v>10146583.333333334</v>
          </cell>
          <cell r="C415">
            <v>10146583.333333334</v>
          </cell>
          <cell r="D415">
            <v>10146583.333333334</v>
          </cell>
          <cell r="E415">
            <v>10146583.333333334</v>
          </cell>
          <cell r="F415">
            <v>10146583.333333334</v>
          </cell>
          <cell r="G415">
            <v>10146583.333333334</v>
          </cell>
          <cell r="H415">
            <v>10146583.333333334</v>
          </cell>
          <cell r="I415">
            <v>10146583.333333334</v>
          </cell>
          <cell r="J415">
            <v>10146583.333333334</v>
          </cell>
          <cell r="K415">
            <v>10146583.333333334</v>
          </cell>
          <cell r="L415">
            <v>10146583.333333334</v>
          </cell>
          <cell r="M415">
            <v>10146583.333333334</v>
          </cell>
          <cell r="N415">
            <v>121758999.99999999</v>
          </cell>
          <cell r="O415" t="str">
            <v xml:space="preserve">Utilities </v>
          </cell>
        </row>
        <row r="416">
          <cell r="B416">
            <v>3028957.2592264381</v>
          </cell>
          <cell r="C416">
            <v>3028957.2592264381</v>
          </cell>
          <cell r="D416">
            <v>3028957.2592264381</v>
          </cell>
          <cell r="E416">
            <v>3028957.2592264381</v>
          </cell>
          <cell r="F416">
            <v>3028957.2592264381</v>
          </cell>
          <cell r="G416">
            <v>3028957.2592264381</v>
          </cell>
          <cell r="H416">
            <v>3028957.2592264381</v>
          </cell>
          <cell r="I416">
            <v>3028957.2592264381</v>
          </cell>
          <cell r="J416">
            <v>3028957.2592264381</v>
          </cell>
          <cell r="K416">
            <v>3028957.2592264381</v>
          </cell>
          <cell r="L416">
            <v>3028957.2592264381</v>
          </cell>
          <cell r="M416">
            <v>3028957.2592264381</v>
          </cell>
          <cell r="N416">
            <v>36347487.110717259</v>
          </cell>
          <cell r="O416" t="str">
            <v>Depreciation  -  See below</v>
          </cell>
          <cell r="P416">
            <v>191294999.99999997</v>
          </cell>
          <cell r="Q416">
            <v>0</v>
          </cell>
        </row>
        <row r="417">
          <cell r="O417" t="str">
            <v>Other Factory Overhead</v>
          </cell>
          <cell r="P417">
            <v>46730558.999999963</v>
          </cell>
          <cell r="Q417">
            <v>0</v>
          </cell>
        </row>
        <row r="418">
          <cell r="B418">
            <v>18026724.936785486</v>
          </cell>
          <cell r="C418">
            <v>18026724.936785486</v>
          </cell>
          <cell r="D418">
            <v>18026724.936785486</v>
          </cell>
          <cell r="E418">
            <v>18026724.936785486</v>
          </cell>
          <cell r="F418">
            <v>18026724.936785486</v>
          </cell>
          <cell r="G418">
            <v>18026724.936785486</v>
          </cell>
          <cell r="H418">
            <v>18026724.936785486</v>
          </cell>
          <cell r="I418">
            <v>18026724.936785486</v>
          </cell>
          <cell r="J418">
            <v>18026724.936785486</v>
          </cell>
          <cell r="K418">
            <v>18026724.936785486</v>
          </cell>
          <cell r="L418">
            <v>18026724.936785486</v>
          </cell>
          <cell r="M418">
            <v>18026724.936785486</v>
          </cell>
          <cell r="N418">
            <v>216320699.24142581</v>
          </cell>
        </row>
        <row r="419">
          <cell r="B419">
            <v>812500</v>
          </cell>
          <cell r="O419">
            <v>46730558.999999963</v>
          </cell>
        </row>
        <row r="420">
          <cell r="B420">
            <v>5261850.333333333</v>
          </cell>
          <cell r="C420">
            <v>5261850.333333333</v>
          </cell>
          <cell r="D420">
            <v>5261850.333333333</v>
          </cell>
          <cell r="E420">
            <v>5261850.333333333</v>
          </cell>
          <cell r="F420">
            <v>5261850.333333333</v>
          </cell>
          <cell r="G420">
            <v>5261850.333333333</v>
          </cell>
          <cell r="H420">
            <v>5261850.333333333</v>
          </cell>
          <cell r="I420">
            <v>5261850.333333333</v>
          </cell>
          <cell r="J420">
            <v>5261850.333333333</v>
          </cell>
          <cell r="K420">
            <v>5261850.333333333</v>
          </cell>
          <cell r="L420">
            <v>5261850.333333333</v>
          </cell>
          <cell r="M420">
            <v>5261850.333333333</v>
          </cell>
          <cell r="N420">
            <v>63142204.000000007</v>
          </cell>
        </row>
        <row r="421">
          <cell r="B421">
            <v>812500</v>
          </cell>
          <cell r="C421">
            <v>1152500</v>
          </cell>
          <cell r="D421">
            <v>8972500</v>
          </cell>
          <cell r="E421">
            <v>9362500</v>
          </cell>
          <cell r="F421">
            <v>7487500</v>
          </cell>
          <cell r="G421">
            <v>812500</v>
          </cell>
          <cell r="H421">
            <v>1012500</v>
          </cell>
          <cell r="I421">
            <v>4962500</v>
          </cell>
          <cell r="J421">
            <v>6112500</v>
          </cell>
          <cell r="K421">
            <v>812500</v>
          </cell>
          <cell r="L421">
            <v>9062500</v>
          </cell>
          <cell r="M421">
            <v>1187500</v>
          </cell>
          <cell r="N421">
            <v>51750000</v>
          </cell>
          <cell r="O421" t="str">
            <v>Selling Expenses</v>
          </cell>
          <cell r="P421">
            <v>63142204.000000007</v>
          </cell>
          <cell r="Q421">
            <v>0</v>
          </cell>
        </row>
        <row r="422">
          <cell r="B422">
            <v>10721372.916666664</v>
          </cell>
          <cell r="C422">
            <v>10721372.916666664</v>
          </cell>
          <cell r="D422">
            <v>10721372.916666664</v>
          </cell>
          <cell r="E422">
            <v>10721372.916666664</v>
          </cell>
          <cell r="F422">
            <v>10721372.916666664</v>
          </cell>
          <cell r="G422">
            <v>10721372.916666664</v>
          </cell>
          <cell r="H422">
            <v>10721372.916666664</v>
          </cell>
          <cell r="I422">
            <v>10721372.916666664</v>
          </cell>
          <cell r="J422">
            <v>10721372.916666664</v>
          </cell>
          <cell r="K422">
            <v>10721372.916666664</v>
          </cell>
          <cell r="L422">
            <v>10721372.916666664</v>
          </cell>
          <cell r="M422">
            <v>10721372.916666664</v>
          </cell>
          <cell r="N422">
            <v>128656474.99999994</v>
          </cell>
          <cell r="O422" t="str">
            <v>Advertisement expenses</v>
          </cell>
          <cell r="P422">
            <v>85250000</v>
          </cell>
          <cell r="Q422">
            <v>0</v>
          </cell>
          <cell r="R422">
            <v>-53370000</v>
          </cell>
          <cell r="S422">
            <v>28600000</v>
          </cell>
          <cell r="T422">
            <v>23150000</v>
          </cell>
        </row>
        <row r="423">
          <cell r="B423">
            <v>3015166.6666666665</v>
          </cell>
          <cell r="C423">
            <v>3015166.6666666665</v>
          </cell>
          <cell r="D423">
            <v>3015166.6666666665</v>
          </cell>
          <cell r="E423">
            <v>3015166.6666666665</v>
          </cell>
          <cell r="F423">
            <v>3015166.6666666665</v>
          </cell>
          <cell r="G423">
            <v>3015166.6666666665</v>
          </cell>
          <cell r="H423">
            <v>3015166.6666666665</v>
          </cell>
          <cell r="I423">
            <v>3015166.6666666665</v>
          </cell>
          <cell r="J423">
            <v>3015166.6666666665</v>
          </cell>
          <cell r="K423">
            <v>3015166.6666666665</v>
          </cell>
          <cell r="L423">
            <v>3015166.6666666665</v>
          </cell>
          <cell r="M423">
            <v>3015166.6666666665</v>
          </cell>
          <cell r="N423">
            <v>36182000.000000007</v>
          </cell>
          <cell r="O423" t="str">
            <v>Admin Expenses</v>
          </cell>
          <cell r="P423">
            <v>128656474.99999994</v>
          </cell>
          <cell r="Q423">
            <v>0</v>
          </cell>
        </row>
        <row r="424">
          <cell r="B424">
            <v>538178.35778849502</v>
          </cell>
          <cell r="C424">
            <v>545279.40365888865</v>
          </cell>
          <cell r="D424">
            <v>546159.11057164613</v>
          </cell>
          <cell r="E424">
            <v>550766.9760380591</v>
          </cell>
          <cell r="F424">
            <v>533902.17678276927</v>
          </cell>
          <cell r="G424">
            <v>536128.40429160511</v>
          </cell>
          <cell r="H424">
            <v>543219.37853817036</v>
          </cell>
          <cell r="I424">
            <v>528543.1866506486</v>
          </cell>
          <cell r="J424">
            <v>533418.02417513914</v>
          </cell>
          <cell r="K424">
            <v>530651.1719569487</v>
          </cell>
          <cell r="L424">
            <v>530141.54451475514</v>
          </cell>
          <cell r="M424">
            <v>532607.77613354754</v>
          </cell>
          <cell r="N424">
            <v>6448995.5111006722</v>
          </cell>
          <cell r="O424" t="str">
            <v>Depreciation</v>
          </cell>
          <cell r="P424">
            <v>36182000.000000007</v>
          </cell>
          <cell r="Q424">
            <v>0</v>
          </cell>
        </row>
        <row r="425">
          <cell r="B425">
            <v>0</v>
          </cell>
          <cell r="C425">
            <v>0</v>
          </cell>
          <cell r="D425">
            <v>0</v>
          </cell>
          <cell r="E425">
            <v>0</v>
          </cell>
          <cell r="F425">
            <v>0</v>
          </cell>
          <cell r="G425">
            <v>0</v>
          </cell>
          <cell r="H425">
            <v>0</v>
          </cell>
          <cell r="I425">
            <v>0</v>
          </cell>
          <cell r="J425">
            <v>0</v>
          </cell>
          <cell r="K425">
            <v>0</v>
          </cell>
          <cell r="L425">
            <v>0</v>
          </cell>
          <cell r="M425">
            <v>0</v>
          </cell>
          <cell r="N425">
            <v>0</v>
          </cell>
          <cell r="O425" t="str">
            <v>Financial Charges - Working Capital</v>
          </cell>
          <cell r="P425">
            <v>7199999.9999999991</v>
          </cell>
          <cell r="Q425">
            <v>0</v>
          </cell>
        </row>
        <row r="426">
          <cell r="B426">
            <v>0</v>
          </cell>
          <cell r="C426">
            <v>0</v>
          </cell>
          <cell r="D426">
            <v>0</v>
          </cell>
          <cell r="E426">
            <v>0</v>
          </cell>
          <cell r="F426">
            <v>0</v>
          </cell>
          <cell r="G426">
            <v>0</v>
          </cell>
          <cell r="H426">
            <v>0</v>
          </cell>
          <cell r="I426">
            <v>0</v>
          </cell>
          <cell r="J426">
            <v>0</v>
          </cell>
          <cell r="K426">
            <v>0</v>
          </cell>
          <cell r="L426">
            <v>0</v>
          </cell>
          <cell r="M426">
            <v>0</v>
          </cell>
          <cell r="N426">
            <v>0</v>
          </cell>
          <cell r="O426" t="str">
            <v>F/C- W.Cap - On the basis of Cash flow</v>
          </cell>
        </row>
        <row r="427">
          <cell r="B427">
            <v>0</v>
          </cell>
          <cell r="C427">
            <v>0</v>
          </cell>
          <cell r="D427">
            <v>0</v>
          </cell>
          <cell r="E427">
            <v>0</v>
          </cell>
          <cell r="F427">
            <v>0</v>
          </cell>
          <cell r="G427">
            <v>0</v>
          </cell>
          <cell r="H427">
            <v>0</v>
          </cell>
          <cell r="I427">
            <v>0</v>
          </cell>
          <cell r="J427">
            <v>0</v>
          </cell>
          <cell r="K427">
            <v>0</v>
          </cell>
          <cell r="L427">
            <v>0</v>
          </cell>
          <cell r="M427">
            <v>0</v>
          </cell>
          <cell r="N427">
            <v>0</v>
          </cell>
          <cell r="O427" t="str">
            <v>F/C- W.Cap - On the basis of Cash flow</v>
          </cell>
        </row>
        <row r="428">
          <cell r="B428">
            <v>373734.97068645485</v>
          </cell>
          <cell r="C428">
            <v>378666.25254089496</v>
          </cell>
          <cell r="D428">
            <v>379277.16011919873</v>
          </cell>
          <cell r="E428">
            <v>382477.06669309665</v>
          </cell>
          <cell r="F428">
            <v>370765.40054358984</v>
          </cell>
          <cell r="G428">
            <v>372311.39186917018</v>
          </cell>
          <cell r="H428">
            <v>377235.67954039614</v>
          </cell>
          <cell r="I428">
            <v>367043.87961850601</v>
          </cell>
          <cell r="J428">
            <v>370429.18345495773</v>
          </cell>
          <cell r="K428">
            <v>368507.75830343668</v>
          </cell>
          <cell r="L428">
            <v>368153.85035746882</v>
          </cell>
          <cell r="M428">
            <v>369866.51120385248</v>
          </cell>
          <cell r="N428">
            <v>4478469.104931023</v>
          </cell>
          <cell r="O428" t="str">
            <v>Financial Charges - Capital Exp</v>
          </cell>
          <cell r="P428">
            <v>0</v>
          </cell>
          <cell r="Q428">
            <v>0</v>
          </cell>
        </row>
        <row r="429">
          <cell r="B429">
            <v>0</v>
          </cell>
          <cell r="C429">
            <v>0</v>
          </cell>
          <cell r="D429">
            <v>0</v>
          </cell>
          <cell r="E429">
            <v>0</v>
          </cell>
          <cell r="F429">
            <v>0</v>
          </cell>
          <cell r="G429">
            <v>0</v>
          </cell>
          <cell r="H429">
            <v>0</v>
          </cell>
          <cell r="I429">
            <v>0</v>
          </cell>
          <cell r="J429">
            <v>0</v>
          </cell>
          <cell r="K429">
            <v>0</v>
          </cell>
          <cell r="L429">
            <v>0</v>
          </cell>
          <cell r="M429">
            <v>0</v>
          </cell>
          <cell r="N429">
            <v>0</v>
          </cell>
          <cell r="O429" t="str">
            <v>Charity &amp; Donation</v>
          </cell>
          <cell r="P429">
            <v>5000000</v>
          </cell>
          <cell r="Q429">
            <v>0</v>
          </cell>
        </row>
        <row r="430">
          <cell r="B430">
            <v>3589774.5550159286</v>
          </cell>
          <cell r="C430">
            <v>3922511.6023490066</v>
          </cell>
          <cell r="D430">
            <v>3549138.8696840252</v>
          </cell>
          <cell r="E430">
            <v>4070928.0358714508</v>
          </cell>
          <cell r="F430">
            <v>2866161.5121403583</v>
          </cell>
          <cell r="G430">
            <v>3244173.7403808953</v>
          </cell>
          <cell r="H430">
            <v>4444926.430905452</v>
          </cell>
          <cell r="I430">
            <v>2828698.7636283087</v>
          </cell>
          <cell r="J430">
            <v>3271629.4725080747</v>
          </cell>
          <cell r="K430">
            <v>3403642.5566826407</v>
          </cell>
          <cell r="L430">
            <v>2989231.6872532275</v>
          </cell>
          <cell r="M430">
            <v>3664069.5858620517</v>
          </cell>
          <cell r="N430">
            <v>41844886.812281415</v>
          </cell>
        </row>
        <row r="431">
          <cell r="B431">
            <v>1364114.3309060526</v>
          </cell>
          <cell r="C431">
            <v>1490554.4088926227</v>
          </cell>
          <cell r="D431">
            <v>1348672.7704799294</v>
          </cell>
          <cell r="E431">
            <v>1546952.6536311514</v>
          </cell>
          <cell r="F431">
            <v>1089141.3746133363</v>
          </cell>
          <cell r="G431">
            <v>1232786.0213447402</v>
          </cell>
          <cell r="H431">
            <v>1689072.0437440719</v>
          </cell>
          <cell r="I431">
            <v>1074905.5301787574</v>
          </cell>
          <cell r="J431">
            <v>1243219.1995530683</v>
          </cell>
          <cell r="K431">
            <v>1293384.1715394033</v>
          </cell>
          <cell r="L431">
            <v>1135908.0411562263</v>
          </cell>
          <cell r="M431">
            <v>1392346.4426275797</v>
          </cell>
          <cell r="N431">
            <v>15901056.98866694</v>
          </cell>
          <cell r="P431">
            <v>42437948.501138672</v>
          </cell>
          <cell r="Q431">
            <v>0</v>
          </cell>
        </row>
        <row r="432">
          <cell r="B432">
            <v>25676692.131063595</v>
          </cell>
          <cell r="C432">
            <v>26487901.584108077</v>
          </cell>
          <cell r="D432">
            <v>33794137.827521466</v>
          </cell>
          <cell r="E432">
            <v>34912014.648900419</v>
          </cell>
          <cell r="F432">
            <v>31345860.380746718</v>
          </cell>
          <cell r="G432">
            <v>25196289.474553071</v>
          </cell>
          <cell r="H432">
            <v>27065343.449394755</v>
          </cell>
          <cell r="I432">
            <v>28760081.276742883</v>
          </cell>
          <cell r="J432">
            <v>30529585.796357904</v>
          </cell>
          <cell r="K432">
            <v>25407075.575149097</v>
          </cell>
          <cell r="L432">
            <v>33084325.039948344</v>
          </cell>
          <cell r="M432">
            <v>26144780.232493695</v>
          </cell>
          <cell r="N432">
            <v>348404087.41697997</v>
          </cell>
          <cell r="P432">
            <v>16126420.430432698</v>
          </cell>
          <cell r="Q432">
            <v>0</v>
          </cell>
        </row>
        <row r="434">
          <cell r="B434">
            <v>508150380.38909876</v>
          </cell>
        </row>
        <row r="435">
          <cell r="B435">
            <v>15000000</v>
          </cell>
          <cell r="C435">
            <v>15000000</v>
          </cell>
          <cell r="D435">
            <v>15000000</v>
          </cell>
          <cell r="E435">
            <v>5000000</v>
          </cell>
          <cell r="F435">
            <v>5000000</v>
          </cell>
          <cell r="G435">
            <v>5000000</v>
          </cell>
          <cell r="H435">
            <v>5000000</v>
          </cell>
          <cell r="I435">
            <v>5000000</v>
          </cell>
          <cell r="J435">
            <v>5000000</v>
          </cell>
          <cell r="K435">
            <v>5000000</v>
          </cell>
          <cell r="L435">
            <v>5000000</v>
          </cell>
          <cell r="M435">
            <v>5000000</v>
          </cell>
          <cell r="N435">
            <v>90000000</v>
          </cell>
        </row>
        <row r="436">
          <cell r="B436">
            <v>1400000</v>
          </cell>
          <cell r="C436">
            <v>1400000</v>
          </cell>
          <cell r="D436">
            <v>1400000</v>
          </cell>
          <cell r="E436">
            <v>1400000</v>
          </cell>
          <cell r="F436">
            <v>1400000</v>
          </cell>
          <cell r="G436">
            <v>1400000</v>
          </cell>
          <cell r="H436">
            <v>1400000</v>
          </cell>
          <cell r="I436">
            <v>1400000</v>
          </cell>
          <cell r="J436">
            <v>1400000</v>
          </cell>
          <cell r="K436">
            <v>1400000</v>
          </cell>
          <cell r="L436">
            <v>1400000</v>
          </cell>
          <cell r="M436">
            <v>1400000</v>
          </cell>
          <cell r="N436">
            <v>16800000</v>
          </cell>
          <cell r="S436" t="str">
            <v>T</v>
          </cell>
          <cell r="T436" t="str">
            <v>D</v>
          </cell>
        </row>
        <row r="437">
          <cell r="B437">
            <v>537328</v>
          </cell>
          <cell r="C437">
            <v>427928</v>
          </cell>
          <cell r="D437">
            <v>507960</v>
          </cell>
          <cell r="E437">
            <v>9525448</v>
          </cell>
          <cell r="F437">
            <v>9587968</v>
          </cell>
          <cell r="G437">
            <v>9511316</v>
          </cell>
          <cell r="H437">
            <v>2546760</v>
          </cell>
          <cell r="I437">
            <v>474808</v>
          </cell>
          <cell r="J437">
            <v>570076</v>
          </cell>
          <cell r="K437">
            <v>427928</v>
          </cell>
          <cell r="L437">
            <v>474808</v>
          </cell>
          <cell r="M437">
            <v>507960</v>
          </cell>
          <cell r="N437">
            <v>35100288</v>
          </cell>
          <cell r="O437">
            <v>12000000</v>
          </cell>
          <cell r="P437">
            <v>28000000</v>
          </cell>
          <cell r="Q437">
            <v>-90000000</v>
          </cell>
          <cell r="S437">
            <v>12000000</v>
          </cell>
          <cell r="T437">
            <v>10000000</v>
          </cell>
        </row>
        <row r="438">
          <cell r="P438">
            <v>35100288</v>
          </cell>
          <cell r="Q438">
            <v>0</v>
          </cell>
          <cell r="S438">
            <v>0</v>
          </cell>
          <cell r="T438">
            <v>0</v>
          </cell>
        </row>
        <row r="439">
          <cell r="B439">
            <v>43703417.067849085</v>
          </cell>
          <cell r="C439">
            <v>44514626.520893559</v>
          </cell>
          <cell r="D439">
            <v>51820862.764306948</v>
          </cell>
          <cell r="E439">
            <v>52938739.585685909</v>
          </cell>
          <cell r="F439">
            <v>49372585.317532204</v>
          </cell>
          <cell r="G439">
            <v>43223014.411338553</v>
          </cell>
          <cell r="H439">
            <v>45092068.386180237</v>
          </cell>
          <cell r="I439">
            <v>46786806.213528365</v>
          </cell>
          <cell r="J439">
            <v>48556310.733143389</v>
          </cell>
          <cell r="K439">
            <v>43433800.511934578</v>
          </cell>
          <cell r="L439">
            <v>51111049.976733834</v>
          </cell>
          <cell r="M439">
            <v>44171505.16927918</v>
          </cell>
          <cell r="N439">
            <v>564724786.65840578</v>
          </cell>
        </row>
        <row r="440">
          <cell r="B440">
            <v>5300000</v>
          </cell>
          <cell r="P440">
            <v>759964656.93157113</v>
          </cell>
          <cell r="Q440">
            <v>-90000000.000000119</v>
          </cell>
          <cell r="S440">
            <v>12000000</v>
          </cell>
          <cell r="T440">
            <v>10000000</v>
          </cell>
          <cell r="U440">
            <v>22000000</v>
          </cell>
        </row>
        <row r="442">
          <cell r="B442">
            <v>914</v>
          </cell>
          <cell r="C442">
            <v>945</v>
          </cell>
          <cell r="D442">
            <v>976</v>
          </cell>
          <cell r="E442">
            <v>1007</v>
          </cell>
          <cell r="F442">
            <v>1038</v>
          </cell>
          <cell r="G442">
            <v>1069</v>
          </cell>
          <cell r="H442">
            <v>1100</v>
          </cell>
          <cell r="I442">
            <v>1131</v>
          </cell>
          <cell r="J442">
            <v>1162</v>
          </cell>
          <cell r="K442">
            <v>1193</v>
          </cell>
          <cell r="L442">
            <v>1224</v>
          </cell>
          <cell r="M442">
            <v>1255</v>
          </cell>
          <cell r="N442" t="str">
            <v>Total</v>
          </cell>
        </row>
        <row r="443">
          <cell r="B443">
            <v>5794666.666666667</v>
          </cell>
          <cell r="C443">
            <v>5794666.666666667</v>
          </cell>
          <cell r="D443">
            <v>5794666.666666667</v>
          </cell>
          <cell r="E443">
            <v>5794666.666666667</v>
          </cell>
          <cell r="F443">
            <v>5794666.666666667</v>
          </cell>
          <cell r="G443">
            <v>5794666.666666667</v>
          </cell>
          <cell r="H443">
            <v>5794666.666666667</v>
          </cell>
          <cell r="I443">
            <v>5794666.666666667</v>
          </cell>
          <cell r="J443">
            <v>5794666.666666667</v>
          </cell>
          <cell r="K443">
            <v>5794666.666666667</v>
          </cell>
          <cell r="L443">
            <v>5794666.666666667</v>
          </cell>
          <cell r="M443">
            <v>5794666.666666667</v>
          </cell>
          <cell r="N443">
            <v>69535999.999999985</v>
          </cell>
        </row>
        <row r="444">
          <cell r="B444">
            <v>0</v>
          </cell>
          <cell r="C444">
            <v>0</v>
          </cell>
          <cell r="D444">
            <v>0</v>
          </cell>
          <cell r="E444">
            <v>0</v>
          </cell>
          <cell r="F444">
            <v>0</v>
          </cell>
          <cell r="G444">
            <v>0</v>
          </cell>
          <cell r="H444">
            <v>0</v>
          </cell>
          <cell r="I444">
            <v>0</v>
          </cell>
          <cell r="J444">
            <v>0</v>
          </cell>
          <cell r="K444">
            <v>0</v>
          </cell>
          <cell r="L444">
            <v>0</v>
          </cell>
          <cell r="M444">
            <v>0</v>
          </cell>
          <cell r="N444">
            <v>0</v>
          </cell>
          <cell r="O444">
            <v>-422</v>
          </cell>
        </row>
        <row r="445">
          <cell r="B445">
            <v>5794666.666666667</v>
          </cell>
          <cell r="C445">
            <v>5794666.666666667</v>
          </cell>
          <cell r="D445">
            <v>5794666.666666667</v>
          </cell>
          <cell r="E445">
            <v>5794666.666666667</v>
          </cell>
          <cell r="F445">
            <v>5794666.666666667</v>
          </cell>
          <cell r="G445">
            <v>5794666.666666667</v>
          </cell>
          <cell r="H445">
            <v>5794666.666666667</v>
          </cell>
          <cell r="I445">
            <v>5794666.666666667</v>
          </cell>
          <cell r="J445">
            <v>5794666.666666667</v>
          </cell>
          <cell r="K445">
            <v>5794666.666666667</v>
          </cell>
          <cell r="L445">
            <v>5794666.666666667</v>
          </cell>
          <cell r="M445">
            <v>5794666.666666667</v>
          </cell>
          <cell r="N445">
            <v>69535999.999999985</v>
          </cell>
        </row>
        <row r="447">
          <cell r="B447">
            <v>0</v>
          </cell>
          <cell r="C447">
            <v>0</v>
          </cell>
          <cell r="D447">
            <v>0</v>
          </cell>
          <cell r="E447">
            <v>0</v>
          </cell>
          <cell r="F447">
            <v>0</v>
          </cell>
          <cell r="G447">
            <v>0</v>
          </cell>
          <cell r="H447">
            <v>0</v>
          </cell>
          <cell r="I447">
            <v>0</v>
          </cell>
          <cell r="J447">
            <v>0</v>
          </cell>
          <cell r="K447">
            <v>0</v>
          </cell>
          <cell r="L447">
            <v>0</v>
          </cell>
          <cell r="M447">
            <v>0</v>
          </cell>
          <cell r="N447">
            <v>0</v>
          </cell>
        </row>
        <row r="448">
          <cell r="B448">
            <v>0</v>
          </cell>
          <cell r="C448">
            <v>0</v>
          </cell>
          <cell r="D448">
            <v>0</v>
          </cell>
          <cell r="E448">
            <v>0</v>
          </cell>
          <cell r="F448">
            <v>0</v>
          </cell>
          <cell r="G448">
            <v>0</v>
          </cell>
          <cell r="H448">
            <v>0</v>
          </cell>
          <cell r="I448">
            <v>0</v>
          </cell>
          <cell r="J448">
            <v>0</v>
          </cell>
          <cell r="K448">
            <v>0</v>
          </cell>
          <cell r="L448">
            <v>0</v>
          </cell>
          <cell r="M448">
            <v>0</v>
          </cell>
          <cell r="N448">
            <v>0</v>
          </cell>
          <cell r="O448">
            <v>1</v>
          </cell>
        </row>
        <row r="449">
          <cell r="B449">
            <v>0</v>
          </cell>
          <cell r="C449">
            <v>0</v>
          </cell>
          <cell r="D449">
            <v>0</v>
          </cell>
          <cell r="E449">
            <v>0</v>
          </cell>
          <cell r="F449">
            <v>0</v>
          </cell>
          <cell r="G449">
            <v>0</v>
          </cell>
          <cell r="H449">
            <v>0</v>
          </cell>
          <cell r="I449">
            <v>0</v>
          </cell>
          <cell r="J449">
            <v>0</v>
          </cell>
          <cell r="K449">
            <v>0</v>
          </cell>
          <cell r="L449">
            <v>0</v>
          </cell>
          <cell r="M449">
            <v>0</v>
          </cell>
          <cell r="N449">
            <v>0</v>
          </cell>
        </row>
        <row r="451">
          <cell r="B451">
            <v>5794666.666666667</v>
          </cell>
          <cell r="C451">
            <v>5794666.666666667</v>
          </cell>
          <cell r="D451">
            <v>5794666.666666667</v>
          </cell>
          <cell r="E451">
            <v>5794666.666666667</v>
          </cell>
          <cell r="F451">
            <v>5794666.666666667</v>
          </cell>
          <cell r="G451">
            <v>5794666.666666667</v>
          </cell>
          <cell r="H451">
            <v>5794666.666666667</v>
          </cell>
          <cell r="I451">
            <v>5794666.666666667</v>
          </cell>
          <cell r="J451">
            <v>5794666.666666667</v>
          </cell>
          <cell r="K451">
            <v>5794666.666666667</v>
          </cell>
          <cell r="L451">
            <v>5794666.666666667</v>
          </cell>
          <cell r="M451">
            <v>5794666.666666667</v>
          </cell>
          <cell r="N451">
            <v>69535999.999999985</v>
          </cell>
        </row>
        <row r="452">
          <cell r="N452">
            <v>0</v>
          </cell>
        </row>
        <row r="454">
          <cell r="B454">
            <v>914</v>
          </cell>
          <cell r="C454">
            <v>945</v>
          </cell>
          <cell r="D454">
            <v>976</v>
          </cell>
          <cell r="E454">
            <v>1007</v>
          </cell>
          <cell r="F454">
            <v>1038</v>
          </cell>
          <cell r="G454">
            <v>1069</v>
          </cell>
          <cell r="H454">
            <v>1100</v>
          </cell>
          <cell r="I454">
            <v>1131</v>
          </cell>
          <cell r="J454">
            <v>1162</v>
          </cell>
          <cell r="K454">
            <v>1193</v>
          </cell>
          <cell r="L454">
            <v>1224</v>
          </cell>
          <cell r="M454">
            <v>1255</v>
          </cell>
          <cell r="N454" t="str">
            <v>Total</v>
          </cell>
        </row>
        <row r="456">
          <cell r="B456">
            <v>1385795.8224409525</v>
          </cell>
          <cell r="C456">
            <v>1385795.8224409525</v>
          </cell>
          <cell r="D456">
            <v>1385795.8224409525</v>
          </cell>
          <cell r="E456">
            <v>1385795.8224409525</v>
          </cell>
          <cell r="F456">
            <v>1385795.8224409525</v>
          </cell>
          <cell r="G456">
            <v>1385795.8224409525</v>
          </cell>
          <cell r="H456">
            <v>1385795.8224409525</v>
          </cell>
          <cell r="I456">
            <v>1385795.8224409525</v>
          </cell>
          <cell r="J456">
            <v>1385795.8224409525</v>
          </cell>
          <cell r="K456">
            <v>1385795.8224409525</v>
          </cell>
          <cell r="L456">
            <v>1385795.8224409525</v>
          </cell>
          <cell r="M456">
            <v>1385795.8224409525</v>
          </cell>
          <cell r="N456">
            <v>16629549.869291427</v>
          </cell>
        </row>
        <row r="457">
          <cell r="N457">
            <v>0</v>
          </cell>
          <cell r="O457" t="str">
            <v>Salaries &amp; Allowances</v>
          </cell>
        </row>
        <row r="458">
          <cell r="B458">
            <v>5794666.666666667</v>
          </cell>
          <cell r="C458">
            <v>5794666.666666667</v>
          </cell>
          <cell r="D458">
            <v>5794666.666666667</v>
          </cell>
          <cell r="E458">
            <v>5794666.666666667</v>
          </cell>
          <cell r="F458">
            <v>5794666.666666667</v>
          </cell>
          <cell r="G458">
            <v>5794666.666666667</v>
          </cell>
          <cell r="H458">
            <v>5794666.666666667</v>
          </cell>
          <cell r="I458">
            <v>5794666.666666667</v>
          </cell>
          <cell r="J458">
            <v>5794666.666666667</v>
          </cell>
          <cell r="K458">
            <v>5794666.666666667</v>
          </cell>
          <cell r="L458">
            <v>5794666.666666667</v>
          </cell>
          <cell r="M458">
            <v>5794666.666666667</v>
          </cell>
          <cell r="N458">
            <v>69535999.999999985</v>
          </cell>
          <cell r="O458" t="str">
            <v xml:space="preserve">Utilities </v>
          </cell>
        </row>
        <row r="459">
          <cell r="B459">
            <v>865255.99077355838</v>
          </cell>
          <cell r="C459">
            <v>865255.99077355838</v>
          </cell>
          <cell r="D459">
            <v>865255.99077355838</v>
          </cell>
          <cell r="E459">
            <v>865255.99077355838</v>
          </cell>
          <cell r="F459">
            <v>865255.99077355838</v>
          </cell>
          <cell r="G459">
            <v>865255.99077355838</v>
          </cell>
          <cell r="H459">
            <v>865255.99077355838</v>
          </cell>
          <cell r="I459">
            <v>865255.99077355838</v>
          </cell>
          <cell r="J459">
            <v>865255.99077355838</v>
          </cell>
          <cell r="K459">
            <v>865255.99077355838</v>
          </cell>
          <cell r="L459">
            <v>865255.99077355838</v>
          </cell>
          <cell r="M459">
            <v>865255.99077355838</v>
          </cell>
          <cell r="N459">
            <v>10383071.889282702</v>
          </cell>
          <cell r="O459" t="str">
            <v>Depreciation  -  See below</v>
          </cell>
        </row>
        <row r="460">
          <cell r="N460">
            <v>0</v>
          </cell>
          <cell r="O460" t="str">
            <v>Other Factory Overhead</v>
          </cell>
        </row>
        <row r="461">
          <cell r="B461">
            <v>8045718.4798811786</v>
          </cell>
          <cell r="C461">
            <v>8045718.4798811786</v>
          </cell>
          <cell r="D461">
            <v>8045718.4798811786</v>
          </cell>
          <cell r="E461">
            <v>8045718.4798811786</v>
          </cell>
          <cell r="F461">
            <v>8045718.4798811786</v>
          </cell>
          <cell r="G461">
            <v>8045718.4798811786</v>
          </cell>
          <cell r="H461">
            <v>8045718.4798811786</v>
          </cell>
          <cell r="I461">
            <v>8045718.4798811786</v>
          </cell>
          <cell r="J461">
            <v>8045718.4798811786</v>
          </cell>
          <cell r="K461">
            <v>8045718.4798811786</v>
          </cell>
          <cell r="L461">
            <v>8045718.4798811786</v>
          </cell>
          <cell r="M461">
            <v>8045718.4798811786</v>
          </cell>
          <cell r="N461">
            <v>96548621.758574113</v>
          </cell>
        </row>
        <row r="463">
          <cell r="B463">
            <v>0</v>
          </cell>
          <cell r="C463">
            <v>0</v>
          </cell>
          <cell r="D463">
            <v>0</v>
          </cell>
          <cell r="E463">
            <v>0</v>
          </cell>
          <cell r="F463">
            <v>0</v>
          </cell>
          <cell r="G463">
            <v>0</v>
          </cell>
          <cell r="H463">
            <v>0</v>
          </cell>
          <cell r="I463">
            <v>0</v>
          </cell>
          <cell r="J463">
            <v>0</v>
          </cell>
          <cell r="K463">
            <v>0</v>
          </cell>
          <cell r="L463">
            <v>0</v>
          </cell>
          <cell r="M463">
            <v>0</v>
          </cell>
          <cell r="N463">
            <v>0</v>
          </cell>
        </row>
        <row r="464">
          <cell r="B464">
            <v>3340000</v>
          </cell>
          <cell r="C464">
            <v>5850000</v>
          </cell>
          <cell r="D464">
            <v>180000</v>
          </cell>
          <cell r="E464">
            <v>748750</v>
          </cell>
          <cell r="F464">
            <v>3322500</v>
          </cell>
          <cell r="G464">
            <v>3553750</v>
          </cell>
          <cell r="H464">
            <v>6980000</v>
          </cell>
          <cell r="I464">
            <v>50000</v>
          </cell>
          <cell r="J464">
            <v>50000</v>
          </cell>
          <cell r="K464">
            <v>5625000</v>
          </cell>
          <cell r="L464">
            <v>3250000</v>
          </cell>
          <cell r="M464">
            <v>550000</v>
          </cell>
          <cell r="N464">
            <v>33500000</v>
          </cell>
          <cell r="O464" t="str">
            <v>Selling Expenses</v>
          </cell>
        </row>
        <row r="465">
          <cell r="B465">
            <v>0</v>
          </cell>
          <cell r="C465">
            <v>0</v>
          </cell>
          <cell r="D465">
            <v>0</v>
          </cell>
          <cell r="E465">
            <v>0</v>
          </cell>
          <cell r="F465">
            <v>0</v>
          </cell>
          <cell r="G465">
            <v>0</v>
          </cell>
          <cell r="H465">
            <v>0</v>
          </cell>
          <cell r="I465">
            <v>0</v>
          </cell>
          <cell r="J465">
            <v>0</v>
          </cell>
          <cell r="K465">
            <v>0</v>
          </cell>
          <cell r="L465">
            <v>0</v>
          </cell>
          <cell r="M465">
            <v>0</v>
          </cell>
          <cell r="N465">
            <v>0</v>
          </cell>
          <cell r="O465" t="str">
            <v>Advertisement expenses</v>
          </cell>
        </row>
        <row r="466">
          <cell r="B466">
            <v>0</v>
          </cell>
          <cell r="C466">
            <v>0</v>
          </cell>
          <cell r="D466">
            <v>0</v>
          </cell>
          <cell r="E466">
            <v>0</v>
          </cell>
          <cell r="F466">
            <v>0</v>
          </cell>
          <cell r="G466">
            <v>0</v>
          </cell>
          <cell r="H466">
            <v>0</v>
          </cell>
          <cell r="I466">
            <v>0</v>
          </cell>
          <cell r="J466">
            <v>0</v>
          </cell>
          <cell r="K466">
            <v>0</v>
          </cell>
          <cell r="L466">
            <v>0</v>
          </cell>
          <cell r="M466">
            <v>0</v>
          </cell>
          <cell r="N466">
            <v>0</v>
          </cell>
          <cell r="O466" t="str">
            <v>Admin Expenses</v>
          </cell>
        </row>
        <row r="467">
          <cell r="B467">
            <v>61821.642211505015</v>
          </cell>
          <cell r="C467">
            <v>54720.596341111312</v>
          </cell>
          <cell r="D467">
            <v>53840.889428353745</v>
          </cell>
          <cell r="E467">
            <v>49233.023961940838</v>
          </cell>
          <cell r="F467">
            <v>66097.823217230602</v>
          </cell>
          <cell r="G467">
            <v>63871.595708394918</v>
          </cell>
          <cell r="H467">
            <v>56780.621461829563</v>
          </cell>
          <cell r="I467">
            <v>71456.813349351432</v>
          </cell>
          <cell r="J467">
            <v>66581.975824860856</v>
          </cell>
          <cell r="K467">
            <v>69348.82804305121</v>
          </cell>
          <cell r="L467">
            <v>69858.455485244849</v>
          </cell>
          <cell r="M467">
            <v>67392.223866452434</v>
          </cell>
          <cell r="N467">
            <v>751004.48889932688</v>
          </cell>
          <cell r="O467" t="str">
            <v>Depreciation</v>
          </cell>
        </row>
        <row r="468">
          <cell r="B468">
            <v>0</v>
          </cell>
          <cell r="C468">
            <v>0</v>
          </cell>
          <cell r="D468">
            <v>0</v>
          </cell>
          <cell r="E468">
            <v>0</v>
          </cell>
          <cell r="F468">
            <v>0</v>
          </cell>
          <cell r="G468">
            <v>0</v>
          </cell>
          <cell r="H468">
            <v>0</v>
          </cell>
          <cell r="I468">
            <v>0</v>
          </cell>
          <cell r="J468">
            <v>0</v>
          </cell>
          <cell r="K468">
            <v>0</v>
          </cell>
          <cell r="L468">
            <v>0</v>
          </cell>
          <cell r="M468">
            <v>0</v>
          </cell>
          <cell r="N468">
            <v>0</v>
          </cell>
          <cell r="O468" t="str">
            <v>Financial Charges - Working Capital</v>
          </cell>
        </row>
        <row r="469">
          <cell r="B469">
            <v>0</v>
          </cell>
          <cell r="C469">
            <v>0</v>
          </cell>
          <cell r="D469">
            <v>0</v>
          </cell>
          <cell r="E469">
            <v>0</v>
          </cell>
          <cell r="F469">
            <v>0</v>
          </cell>
          <cell r="G469">
            <v>0</v>
          </cell>
          <cell r="H469">
            <v>0</v>
          </cell>
          <cell r="I469">
            <v>0</v>
          </cell>
          <cell r="J469">
            <v>0</v>
          </cell>
          <cell r="K469">
            <v>0</v>
          </cell>
          <cell r="L469">
            <v>0</v>
          </cell>
          <cell r="M469">
            <v>0</v>
          </cell>
          <cell r="N469">
            <v>0</v>
          </cell>
          <cell r="O469" t="str">
            <v>F/C- W.Cap - On the basis of Cash flow</v>
          </cell>
        </row>
        <row r="470">
          <cell r="B470">
            <v>0</v>
          </cell>
          <cell r="C470">
            <v>0</v>
          </cell>
          <cell r="D470">
            <v>0</v>
          </cell>
          <cell r="E470">
            <v>0</v>
          </cell>
          <cell r="F470">
            <v>0</v>
          </cell>
          <cell r="G470">
            <v>0</v>
          </cell>
          <cell r="H470">
            <v>0</v>
          </cell>
          <cell r="I470">
            <v>0</v>
          </cell>
          <cell r="J470">
            <v>0</v>
          </cell>
          <cell r="K470">
            <v>0</v>
          </cell>
          <cell r="L470">
            <v>0</v>
          </cell>
          <cell r="M470">
            <v>0</v>
          </cell>
          <cell r="N470">
            <v>0</v>
          </cell>
          <cell r="O470" t="str">
            <v>F/C- W.Cap - On the basis of Cash flow</v>
          </cell>
        </row>
        <row r="471">
          <cell r="B471">
            <v>42931.695980211822</v>
          </cell>
          <cell r="C471">
            <v>38000.414125771742</v>
          </cell>
          <cell r="D471">
            <v>37389.506547467885</v>
          </cell>
          <cell r="E471">
            <v>34189.599973570032</v>
          </cell>
          <cell r="F471">
            <v>45901.266123076806</v>
          </cell>
          <cell r="G471">
            <v>44355.274797496466</v>
          </cell>
          <cell r="H471">
            <v>39430.987126270535</v>
          </cell>
          <cell r="I471">
            <v>49622.787048160717</v>
          </cell>
          <cell r="J471">
            <v>46237.483211708925</v>
          </cell>
          <cell r="K471">
            <v>48158.90836323001</v>
          </cell>
          <cell r="L471">
            <v>48512.816309197813</v>
          </cell>
          <cell r="M471">
            <v>46800.155462814197</v>
          </cell>
          <cell r="N471">
            <v>521530.89506897703</v>
          </cell>
          <cell r="O471" t="str">
            <v>Financial Charges - Capital Exp</v>
          </cell>
        </row>
        <row r="472">
          <cell r="B472">
            <v>0</v>
          </cell>
          <cell r="C472">
            <v>0</v>
          </cell>
          <cell r="D472">
            <v>0</v>
          </cell>
          <cell r="E472">
            <v>0</v>
          </cell>
          <cell r="F472">
            <v>0</v>
          </cell>
          <cell r="G472">
            <v>0</v>
          </cell>
          <cell r="H472">
            <v>0</v>
          </cell>
          <cell r="I472">
            <v>0</v>
          </cell>
          <cell r="J472">
            <v>0</v>
          </cell>
          <cell r="K472">
            <v>0</v>
          </cell>
          <cell r="L472">
            <v>0</v>
          </cell>
          <cell r="M472">
            <v>0</v>
          </cell>
          <cell r="N472">
            <v>0</v>
          </cell>
          <cell r="O472" t="str">
            <v>Charity &amp; Donation</v>
          </cell>
        </row>
        <row r="473">
          <cell r="B473">
            <v>-29905.625785854187</v>
          </cell>
          <cell r="C473">
            <v>-154804.00939961255</v>
          </cell>
          <cell r="D473">
            <v>128770.52132494061</v>
          </cell>
          <cell r="E473">
            <v>100723.40992695613</v>
          </cell>
          <cell r="F473">
            <v>-25096.35879037097</v>
          </cell>
          <cell r="G473">
            <v>-36470.247848650171</v>
          </cell>
          <cell r="H473">
            <v>-108960.06339482868</v>
          </cell>
          <cell r="I473">
            <v>236296.53701470076</v>
          </cell>
          <cell r="J473">
            <v>236709.54408274789</v>
          </cell>
          <cell r="K473">
            <v>-42274.869785737734</v>
          </cell>
          <cell r="L473">
            <v>76431.95344485424</v>
          </cell>
          <cell r="M473">
            <v>211640.89806811302</v>
          </cell>
          <cell r="N473">
            <v>593061.68885725841</v>
          </cell>
        </row>
        <row r="474">
          <cell r="B474">
            <v>-11364.137798624592</v>
          </cell>
          <cell r="C474">
            <v>-58825.523571852769</v>
          </cell>
          <cell r="D474">
            <v>48932.798103477435</v>
          </cell>
          <cell r="E474">
            <v>38274.895772243326</v>
          </cell>
          <cell r="F474">
            <v>-9536.6163403409646</v>
          </cell>
          <cell r="G474">
            <v>-13858.694182487068</v>
          </cell>
          <cell r="H474">
            <v>-41404.824090034897</v>
          </cell>
          <cell r="I474">
            <v>89792.684065586291</v>
          </cell>
          <cell r="J474">
            <v>89949.626751444186</v>
          </cell>
          <cell r="K474">
            <v>-16064.450518580328</v>
          </cell>
          <cell r="L474">
            <v>29044.142309044608</v>
          </cell>
          <cell r="M474">
            <v>80423.541265882959</v>
          </cell>
          <cell r="N474">
            <v>225363.44176575818</v>
          </cell>
        </row>
        <row r="475">
          <cell r="B475">
            <v>3403483.5746072382</v>
          </cell>
          <cell r="C475">
            <v>5729091.4774954189</v>
          </cell>
          <cell r="D475">
            <v>448933.71540423972</v>
          </cell>
          <cell r="E475">
            <v>971170.92963471031</v>
          </cell>
          <cell r="F475">
            <v>3399866.1142095951</v>
          </cell>
          <cell r="G475">
            <v>3611647.9284747541</v>
          </cell>
          <cell r="H475">
            <v>6925846.7211032361</v>
          </cell>
          <cell r="I475">
            <v>497168.82147779921</v>
          </cell>
          <cell r="J475">
            <v>489478.62987076188</v>
          </cell>
          <cell r="K475">
            <v>5684168.4161019623</v>
          </cell>
          <cell r="L475">
            <v>3473847.3675483414</v>
          </cell>
          <cell r="M475">
            <v>956256.81866326253</v>
          </cell>
          <cell r="N475">
            <v>35590960.514591321</v>
          </cell>
        </row>
        <row r="478">
          <cell r="B478">
            <v>0</v>
          </cell>
          <cell r="C478">
            <v>0</v>
          </cell>
          <cell r="D478">
            <v>0</v>
          </cell>
          <cell r="E478">
            <v>0</v>
          </cell>
          <cell r="F478">
            <v>0</v>
          </cell>
          <cell r="G478">
            <v>0</v>
          </cell>
          <cell r="H478">
            <v>0</v>
          </cell>
          <cell r="I478">
            <v>0</v>
          </cell>
          <cell r="J478">
            <v>0</v>
          </cell>
          <cell r="K478">
            <v>0</v>
          </cell>
          <cell r="L478">
            <v>0</v>
          </cell>
          <cell r="M478">
            <v>0</v>
          </cell>
          <cell r="N478">
            <v>0</v>
          </cell>
        </row>
        <row r="479">
          <cell r="B479">
            <v>933333.33333333337</v>
          </cell>
          <cell r="C479">
            <v>933333.33333333337</v>
          </cell>
          <cell r="D479">
            <v>933333.33333333337</v>
          </cell>
          <cell r="E479">
            <v>933333.33333333337</v>
          </cell>
          <cell r="F479">
            <v>933333.33333333337</v>
          </cell>
          <cell r="G479">
            <v>933333.33333333337</v>
          </cell>
          <cell r="H479">
            <v>933333.33333333337</v>
          </cell>
          <cell r="I479">
            <v>933333.33333333337</v>
          </cell>
          <cell r="J479">
            <v>933333.33333333337</v>
          </cell>
          <cell r="K479">
            <v>933333.33333333337</v>
          </cell>
          <cell r="L479">
            <v>933333.33333333337</v>
          </cell>
          <cell r="M479">
            <v>933333.33333333337</v>
          </cell>
          <cell r="N479">
            <v>11200000.000000002</v>
          </cell>
          <cell r="O479">
            <v>19408750</v>
          </cell>
        </row>
        <row r="480">
          <cell r="B480">
            <v>0</v>
          </cell>
          <cell r="C480">
            <v>0</v>
          </cell>
          <cell r="D480">
            <v>0</v>
          </cell>
          <cell r="E480">
            <v>0</v>
          </cell>
          <cell r="F480">
            <v>0</v>
          </cell>
          <cell r="G480">
            <v>0</v>
          </cell>
          <cell r="H480">
            <v>0</v>
          </cell>
          <cell r="I480">
            <v>0</v>
          </cell>
          <cell r="J480">
            <v>0</v>
          </cell>
          <cell r="K480">
            <v>0</v>
          </cell>
          <cell r="L480">
            <v>0</v>
          </cell>
          <cell r="M480">
            <v>0</v>
          </cell>
          <cell r="N480">
            <v>0</v>
          </cell>
          <cell r="O480">
            <v>10000000.000000002</v>
          </cell>
        </row>
        <row r="481">
          <cell r="O481">
            <v>29408750</v>
          </cell>
        </row>
        <row r="483">
          <cell r="B483">
            <v>11449202.054488417</v>
          </cell>
          <cell r="C483">
            <v>13774809.957376597</v>
          </cell>
          <cell r="D483">
            <v>8494652.195285419</v>
          </cell>
          <cell r="E483">
            <v>9016889.4095158894</v>
          </cell>
          <cell r="F483">
            <v>11445584.594090775</v>
          </cell>
          <cell r="G483">
            <v>11657366.408355933</v>
          </cell>
          <cell r="H483">
            <v>14971565.200984415</v>
          </cell>
          <cell r="I483">
            <v>8542887.3013589773</v>
          </cell>
          <cell r="J483">
            <v>8535197.1097519398</v>
          </cell>
          <cell r="K483">
            <v>13729886.895983141</v>
          </cell>
          <cell r="L483">
            <v>11519565.84742952</v>
          </cell>
          <cell r="M483">
            <v>9001975.2985444404</v>
          </cell>
          <cell r="N483">
            <v>132139582.27316543</v>
          </cell>
        </row>
        <row r="488">
          <cell r="B488">
            <v>914</v>
          </cell>
          <cell r="C488">
            <v>945</v>
          </cell>
          <cell r="D488">
            <v>976</v>
          </cell>
          <cell r="E488">
            <v>1007</v>
          </cell>
          <cell r="F488">
            <v>1038</v>
          </cell>
          <cell r="G488">
            <v>1069</v>
          </cell>
          <cell r="H488">
            <v>1100</v>
          </cell>
          <cell r="I488">
            <v>1131</v>
          </cell>
          <cell r="J488">
            <v>1162</v>
          </cell>
          <cell r="K488">
            <v>1193</v>
          </cell>
          <cell r="L488">
            <v>1224</v>
          </cell>
          <cell r="M488">
            <v>1255</v>
          </cell>
          <cell r="N488" t="str">
            <v>Total</v>
          </cell>
          <cell r="O488" t="str">
            <v>Jul ~ Dec</v>
          </cell>
          <cell r="P488" t="str">
            <v>Jan ~ Jun</v>
          </cell>
        </row>
        <row r="489">
          <cell r="Q489" t="str">
            <v>Selling Expenses</v>
          </cell>
        </row>
        <row r="490">
          <cell r="B490">
            <v>4716537.5094517833</v>
          </cell>
          <cell r="C490">
            <v>4825810.0553567894</v>
          </cell>
          <cell r="D490">
            <v>4843714.4884970682</v>
          </cell>
          <cell r="E490">
            <v>4872148.2111430261</v>
          </cell>
          <cell r="F490">
            <v>4706057.5212955838</v>
          </cell>
          <cell r="G490">
            <v>4667035.8775320202</v>
          </cell>
          <cell r="H490">
            <v>4806417.0365934977</v>
          </cell>
          <cell r="I490">
            <v>4719198.6145617524</v>
          </cell>
          <cell r="J490">
            <v>4781941.4535826249</v>
          </cell>
          <cell r="K490">
            <v>4768724.3505052468</v>
          </cell>
          <cell r="L490">
            <v>4742345.8814959452</v>
          </cell>
          <cell r="M490">
            <v>4687798.4706351412</v>
          </cell>
          <cell r="N490">
            <v>57137729.470650472</v>
          </cell>
          <cell r="O490">
            <v>28631303.66327627</v>
          </cell>
          <cell r="P490">
            <v>28506425.807374209</v>
          </cell>
          <cell r="Q490" t="str">
            <v>CKD - Toyota</v>
          </cell>
        </row>
        <row r="491">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t="str">
            <v>CKD - Daihatsu</v>
          </cell>
        </row>
        <row r="492">
          <cell r="B492">
            <v>0</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t="str">
            <v>Parts - Daihaitsu</v>
          </cell>
        </row>
        <row r="493">
          <cell r="B493">
            <v>545312.82388154941</v>
          </cell>
          <cell r="C493">
            <v>436040.27797654417</v>
          </cell>
          <cell r="D493">
            <v>418135.84483626514</v>
          </cell>
          <cell r="E493">
            <v>389702.12219030695</v>
          </cell>
          <cell r="F493">
            <v>555792.8120377498</v>
          </cell>
          <cell r="G493">
            <v>594814.45580131351</v>
          </cell>
          <cell r="H493">
            <v>455433.29673983448</v>
          </cell>
          <cell r="I493">
            <v>542651.71877158002</v>
          </cell>
          <cell r="J493">
            <v>479908.87975070754</v>
          </cell>
          <cell r="K493">
            <v>493125.98282808578</v>
          </cell>
          <cell r="L493">
            <v>519504.45183738845</v>
          </cell>
          <cell r="M493">
            <v>574051.86269819131</v>
          </cell>
          <cell r="N493">
            <v>6004474.5293495171</v>
          </cell>
          <cell r="O493">
            <v>2939798.336723729</v>
          </cell>
          <cell r="P493">
            <v>3064676.1926257876</v>
          </cell>
          <cell r="Q493" t="str">
            <v>Toyota CBU</v>
          </cell>
        </row>
        <row r="494">
          <cell r="B494">
            <v>5261850.333333333</v>
          </cell>
          <cell r="C494">
            <v>5261850.333333334</v>
          </cell>
          <cell r="D494">
            <v>5261850.333333333</v>
          </cell>
          <cell r="E494">
            <v>5261850.333333333</v>
          </cell>
          <cell r="F494">
            <v>5261850.333333334</v>
          </cell>
          <cell r="G494">
            <v>5261850.333333334</v>
          </cell>
          <cell r="H494">
            <v>5261850.3333333321</v>
          </cell>
          <cell r="I494">
            <v>5261850.3333333321</v>
          </cell>
          <cell r="J494">
            <v>5261850.3333333321</v>
          </cell>
          <cell r="K494">
            <v>5261850.3333333321</v>
          </cell>
          <cell r="L494">
            <v>5261850.333333334</v>
          </cell>
          <cell r="M494">
            <v>5261850.3333333321</v>
          </cell>
          <cell r="N494">
            <v>63142203.999999985</v>
          </cell>
          <cell r="O494">
            <v>31571102</v>
          </cell>
          <cell r="P494">
            <v>31571101.999999996</v>
          </cell>
        </row>
        <row r="495">
          <cell r="Q495" t="str">
            <v>Adveritisement Expenses</v>
          </cell>
        </row>
        <row r="496">
          <cell r="B496">
            <v>728296.41355494794</v>
          </cell>
          <cell r="C496">
            <v>1056994.3530255042</v>
          </cell>
          <cell r="D496">
            <v>8259495.3286153795</v>
          </cell>
          <cell r="E496">
            <v>8669096.3705023527</v>
          </cell>
          <cell r="F496">
            <v>6696618.7668775115</v>
          </cell>
          <cell r="G496">
            <v>720652.70014865487</v>
          </cell>
          <cell r="H496">
            <v>924864.2476054685</v>
          </cell>
          <cell r="I496">
            <v>4450720.1157747423</v>
          </cell>
          <cell r="J496">
            <v>5555007.3231571959</v>
          </cell>
          <cell r="K496">
            <v>736354.75913109025</v>
          </cell>
          <cell r="L496">
            <v>8167755.9847718347</v>
          </cell>
          <cell r="M496">
            <v>1057947.3628533899</v>
          </cell>
          <cell r="N496">
            <v>47023803.726018071</v>
          </cell>
          <cell r="O496">
            <v>26131153.932724345</v>
          </cell>
          <cell r="P496">
            <v>20892649.793293722</v>
          </cell>
          <cell r="Q496" t="str">
            <v>CKD - Toyota</v>
          </cell>
        </row>
        <row r="497">
          <cell r="B497">
            <v>3267178.539035792</v>
          </cell>
          <cell r="C497">
            <v>5722453.4291495159</v>
          </cell>
          <cell r="D497">
            <v>176075.49012767742</v>
          </cell>
          <cell r="E497">
            <v>732425.1290727692</v>
          </cell>
          <cell r="F497">
            <v>3235949.5154735856</v>
          </cell>
          <cell r="G497">
            <v>3461175.4975513183</v>
          </cell>
          <cell r="H497">
            <v>6775244.8701212984</v>
          </cell>
          <cell r="I497">
            <v>48533.272708605291</v>
          </cell>
          <cell r="J497">
            <v>48533.272708605291</v>
          </cell>
          <cell r="K497">
            <v>5459993.1797180949</v>
          </cell>
          <cell r="L497">
            <v>3154662.7260593437</v>
          </cell>
          <cell r="M497">
            <v>533865.99979465816</v>
          </cell>
          <cell r="N497">
            <v>32616090.921521265</v>
          </cell>
          <cell r="O497">
            <v>16595257.600410657</v>
          </cell>
          <cell r="P497">
            <v>16020833.321110606</v>
          </cell>
          <cell r="Q497" t="str">
            <v>CKD - Daihatsu</v>
          </cell>
        </row>
        <row r="498">
          <cell r="B498">
            <v>72821.460964208469</v>
          </cell>
          <cell r="C498">
            <v>127546.57085048489</v>
          </cell>
          <cell r="D498">
            <v>3924.509872322612</v>
          </cell>
          <cell r="E498">
            <v>16324.870927230866</v>
          </cell>
          <cell r="F498">
            <v>86550.484526414497</v>
          </cell>
          <cell r="G498">
            <v>92574.502448681873</v>
          </cell>
          <cell r="H498">
            <v>204755.12987870167</v>
          </cell>
          <cell r="I498">
            <v>1466.7272913947111</v>
          </cell>
          <cell r="J498">
            <v>1466.7272913947111</v>
          </cell>
          <cell r="K498">
            <v>165006.82028190501</v>
          </cell>
          <cell r="L498">
            <v>95337.273940656218</v>
          </cell>
          <cell r="M498">
            <v>16134.000205341823</v>
          </cell>
          <cell r="N498">
            <v>883909.07847873739</v>
          </cell>
          <cell r="O498">
            <v>399742.39958934317</v>
          </cell>
          <cell r="P498">
            <v>484166.67888939416</v>
          </cell>
          <cell r="Q498" t="str">
            <v>Parts - Daihaitsu</v>
          </cell>
        </row>
        <row r="499">
          <cell r="B499">
            <v>84203.586445051988</v>
          </cell>
          <cell r="C499">
            <v>95505.646974495947</v>
          </cell>
          <cell r="D499">
            <v>713004.67138462048</v>
          </cell>
          <cell r="E499">
            <v>693403.62949764938</v>
          </cell>
          <cell r="F499">
            <v>790881.23312249</v>
          </cell>
          <cell r="G499">
            <v>91847.299851345189</v>
          </cell>
          <cell r="H499">
            <v>87635.752394531388</v>
          </cell>
          <cell r="I499">
            <v>511779.8842252575</v>
          </cell>
          <cell r="J499">
            <v>557492.67684280383</v>
          </cell>
          <cell r="K499">
            <v>76145.24086890975</v>
          </cell>
          <cell r="L499">
            <v>894744.01522816648</v>
          </cell>
          <cell r="M499">
            <v>129552.63714661001</v>
          </cell>
          <cell r="N499">
            <v>4726196.2739819326</v>
          </cell>
          <cell r="O499">
            <v>2468846.0672756531</v>
          </cell>
          <cell r="P499">
            <v>2257350.206706279</v>
          </cell>
          <cell r="Q499" t="str">
            <v>CBU</v>
          </cell>
        </row>
        <row r="500">
          <cell r="B500">
            <v>4152500.0000000005</v>
          </cell>
          <cell r="C500">
            <v>7002500.0000000009</v>
          </cell>
          <cell r="D500">
            <v>9152500</v>
          </cell>
          <cell r="E500">
            <v>10111250.000000002</v>
          </cell>
          <cell r="F500">
            <v>10810000.000000002</v>
          </cell>
          <cell r="G500">
            <v>4366250</v>
          </cell>
          <cell r="H500">
            <v>7992500</v>
          </cell>
          <cell r="I500">
            <v>5012500</v>
          </cell>
          <cell r="J500">
            <v>6162500</v>
          </cell>
          <cell r="K500">
            <v>6437500</v>
          </cell>
          <cell r="L500">
            <v>12312500.000000002</v>
          </cell>
          <cell r="M500">
            <v>1737499.9999999998</v>
          </cell>
          <cell r="N500">
            <v>85250000</v>
          </cell>
          <cell r="O500">
            <v>45595000</v>
          </cell>
          <cell r="P500">
            <v>39655000</v>
          </cell>
        </row>
        <row r="501">
          <cell r="Q501" t="str">
            <v>Admin Expenses</v>
          </cell>
        </row>
        <row r="502">
          <cell r="B502">
            <v>9610261.4690381344</v>
          </cell>
          <cell r="C502">
            <v>9832911.6091950051</v>
          </cell>
          <cell r="D502">
            <v>9869393.092399193</v>
          </cell>
          <cell r="E502">
            <v>9927328.7090709955</v>
          </cell>
          <cell r="F502">
            <v>9588907.7903762609</v>
          </cell>
          <cell r="G502">
            <v>9509398.5743956808</v>
          </cell>
          <cell r="H502">
            <v>9793397.0329585802</v>
          </cell>
          <cell r="I502">
            <v>9615683.6491548289</v>
          </cell>
          <cell r="J502">
            <v>9743526.3912282288</v>
          </cell>
          <cell r="K502">
            <v>9716595.6573620625</v>
          </cell>
          <cell r="L502">
            <v>9662847.7578013577</v>
          </cell>
          <cell r="M502">
            <v>9551703.7501938995</v>
          </cell>
          <cell r="N502">
            <v>116421955.4831742</v>
          </cell>
          <cell r="O502">
            <v>58338201.244475268</v>
          </cell>
          <cell r="P502">
            <v>58083754.238698952</v>
          </cell>
          <cell r="Q502" t="str">
            <v>CKD - Toyota</v>
          </cell>
        </row>
        <row r="503">
          <cell r="B503">
            <v>0</v>
          </cell>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cell r="Q503" t="str">
            <v>CKD - Daihatsu</v>
          </cell>
        </row>
        <row r="504">
          <cell r="B504">
            <v>0</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t="str">
            <v>Parts - Daihaitsu</v>
          </cell>
        </row>
        <row r="505">
          <cell r="B505">
            <v>1111111.44762853</v>
          </cell>
          <cell r="C505">
            <v>888461.3074716602</v>
          </cell>
          <cell r="D505">
            <v>851979.82426747109</v>
          </cell>
          <cell r="E505">
            <v>794044.20759567025</v>
          </cell>
          <cell r="F505">
            <v>1132465.1262904038</v>
          </cell>
          <cell r="G505">
            <v>1211974.3422709841</v>
          </cell>
          <cell r="H505">
            <v>927975.88370808354</v>
          </cell>
          <cell r="I505">
            <v>1105689.2675118342</v>
          </cell>
          <cell r="J505">
            <v>977846.52543843572</v>
          </cell>
          <cell r="K505">
            <v>1004777.2593046015</v>
          </cell>
          <cell r="L505">
            <v>1058525.1588653075</v>
          </cell>
          <cell r="M505">
            <v>1169669.1664727647</v>
          </cell>
          <cell r="N505">
            <v>12234519.516825749</v>
          </cell>
          <cell r="O505">
            <v>5990036.2555247201</v>
          </cell>
          <cell r="P505">
            <v>6244483.2613010267</v>
          </cell>
          <cell r="Q505" t="str">
            <v>Toyota CBU</v>
          </cell>
        </row>
        <row r="506">
          <cell r="B506">
            <v>10721372.916666664</v>
          </cell>
          <cell r="C506">
            <v>10721372.916666666</v>
          </cell>
          <cell r="D506">
            <v>10721372.916666664</v>
          </cell>
          <cell r="E506">
            <v>10721372.916666666</v>
          </cell>
          <cell r="F506">
            <v>10721372.916666664</v>
          </cell>
          <cell r="G506">
            <v>10721372.916666664</v>
          </cell>
          <cell r="H506">
            <v>10721372.916666664</v>
          </cell>
          <cell r="I506">
            <v>10721372.916666662</v>
          </cell>
          <cell r="J506">
            <v>10721372.916666664</v>
          </cell>
          <cell r="K506">
            <v>10721372.916666664</v>
          </cell>
          <cell r="L506">
            <v>10721372.916666664</v>
          </cell>
          <cell r="M506">
            <v>10721372.916666664</v>
          </cell>
          <cell r="N506">
            <v>128656474.99999996</v>
          </cell>
          <cell r="O506">
            <v>64328237.499999985</v>
          </cell>
          <cell r="P506">
            <v>64328237.499999978</v>
          </cell>
        </row>
        <row r="507">
          <cell r="Q507" t="str">
            <v>Depreciaiton Expenses</v>
          </cell>
        </row>
        <row r="508">
          <cell r="B508">
            <v>2702689.3164353976</v>
          </cell>
          <cell r="C508">
            <v>2765305.1107135783</v>
          </cell>
          <cell r="D508">
            <v>2775564.7810900123</v>
          </cell>
          <cell r="E508">
            <v>2791857.9873388163</v>
          </cell>
          <cell r="F508">
            <v>2696684.0314208358</v>
          </cell>
          <cell r="G508">
            <v>2674323.6919772951</v>
          </cell>
          <cell r="H508">
            <v>2754192.4450091408</v>
          </cell>
          <cell r="I508">
            <v>2704214.1936013722</v>
          </cell>
          <cell r="J508">
            <v>2740167.3478728514</v>
          </cell>
          <cell r="K508">
            <v>2732593.630244216</v>
          </cell>
          <cell r="L508">
            <v>2717478.1337104784</v>
          </cell>
          <cell r="M508">
            <v>2686221.1566850073</v>
          </cell>
          <cell r="N508">
            <v>32741291.826099001</v>
          </cell>
          <cell r="O508">
            <v>16406424.918975934</v>
          </cell>
          <cell r="P508">
            <v>16334866.907123065</v>
          </cell>
          <cell r="Q508" t="str">
            <v>CKD - Toyota</v>
          </cell>
        </row>
        <row r="509">
          <cell r="B509">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t="str">
            <v>CKD - Daihatsu</v>
          </cell>
        </row>
        <row r="510">
          <cell r="N510">
            <v>0</v>
          </cell>
          <cell r="O510">
            <v>0</v>
          </cell>
          <cell r="P510">
            <v>0</v>
          </cell>
          <cell r="Q510" t="str">
            <v>Parts - Daihaitsu</v>
          </cell>
        </row>
        <row r="511">
          <cell r="B511">
            <v>312477.35023126879</v>
          </cell>
          <cell r="C511">
            <v>249861.55595308839</v>
          </cell>
          <cell r="D511">
            <v>239601.88557665399</v>
          </cell>
          <cell r="E511">
            <v>223308.67932785</v>
          </cell>
          <cell r="F511">
            <v>318482.63524583122</v>
          </cell>
          <cell r="G511">
            <v>340842.97468937142</v>
          </cell>
          <cell r="H511">
            <v>260974.22165752549</v>
          </cell>
          <cell r="I511">
            <v>310952.47306529415</v>
          </cell>
          <cell r="J511">
            <v>274999.31879381498</v>
          </cell>
          <cell r="K511">
            <v>282573.0364224505</v>
          </cell>
          <cell r="L511">
            <v>297688.53295618866</v>
          </cell>
          <cell r="M511">
            <v>328945.50998165912</v>
          </cell>
          <cell r="N511">
            <v>3440708.1739009968</v>
          </cell>
          <cell r="O511">
            <v>1684575.0810240638</v>
          </cell>
          <cell r="P511">
            <v>1756133.092876933</v>
          </cell>
          <cell r="Q511" t="str">
            <v>Toyota CBU</v>
          </cell>
        </row>
        <row r="512">
          <cell r="B512">
            <v>3015166.6666666665</v>
          </cell>
          <cell r="C512">
            <v>3015166.6666666665</v>
          </cell>
          <cell r="D512">
            <v>3015166.666666666</v>
          </cell>
          <cell r="E512">
            <v>3015166.666666666</v>
          </cell>
          <cell r="F512">
            <v>3015166.666666667</v>
          </cell>
          <cell r="G512">
            <v>3015166.6666666665</v>
          </cell>
          <cell r="H512">
            <v>3015166.666666666</v>
          </cell>
          <cell r="I512">
            <v>3015166.6666666665</v>
          </cell>
          <cell r="J512">
            <v>3015166.6666666665</v>
          </cell>
          <cell r="K512">
            <v>3015166.6666666665</v>
          </cell>
          <cell r="L512">
            <v>3015166.666666667</v>
          </cell>
          <cell r="M512">
            <v>3015166.6666666665</v>
          </cell>
          <cell r="N512">
            <v>36182000</v>
          </cell>
          <cell r="O512">
            <v>18091000</v>
          </cell>
          <cell r="P512">
            <v>18090999.999999996</v>
          </cell>
        </row>
        <row r="513">
          <cell r="Q513" t="str">
            <v>Financial  Charges -Capital Exp</v>
          </cell>
        </row>
        <row r="514">
          <cell r="B514">
            <v>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t="str">
            <v>CKD - Toyota</v>
          </cell>
        </row>
        <row r="515">
          <cell r="B515">
            <v>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t="str">
            <v>CKD - Daihatsu</v>
          </cell>
        </row>
        <row r="516">
          <cell r="O516">
            <v>0</v>
          </cell>
          <cell r="P516">
            <v>0</v>
          </cell>
          <cell r="Q516" t="str">
            <v>Parts - Daihaitsu</v>
          </cell>
        </row>
        <row r="517">
          <cell r="O517">
            <v>0</v>
          </cell>
          <cell r="P517">
            <v>0</v>
          </cell>
          <cell r="Q517" t="str">
            <v>Toyota CBU</v>
          </cell>
        </row>
        <row r="518">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row>
        <row r="519">
          <cell r="Q519" t="str">
            <v>Financial. Charges - Working Capital</v>
          </cell>
        </row>
        <row r="520">
          <cell r="B520">
            <v>482404.14502184925</v>
          </cell>
          <cell r="C520">
            <v>500093.05899224273</v>
          </cell>
          <cell r="D520">
            <v>502758.27500108577</v>
          </cell>
          <cell r="E520">
            <v>509976.18082393525</v>
          </cell>
          <cell r="F520">
            <v>477507.75782574253</v>
          </cell>
          <cell r="G520">
            <v>475522.93191278144</v>
          </cell>
          <cell r="H520">
            <v>496201.66105324955</v>
          </cell>
          <cell r="I520">
            <v>474034.81972427724</v>
          </cell>
          <cell r="J520">
            <v>484767.44876841555</v>
          </cell>
          <cell r="K520">
            <v>480920.01958029502</v>
          </cell>
          <cell r="L520">
            <v>477800.47150196694</v>
          </cell>
          <cell r="M520">
            <v>474501.88816479599</v>
          </cell>
          <cell r="N520">
            <v>5836488.6583706383</v>
          </cell>
          <cell r="O520">
            <v>2948262.3495776374</v>
          </cell>
          <cell r="P520">
            <v>2888226.3087929999</v>
          </cell>
          <cell r="Q520" t="str">
            <v>CKD - Toyota</v>
          </cell>
        </row>
        <row r="521">
          <cell r="B521">
            <v>60473.755293825867</v>
          </cell>
          <cell r="C521">
            <v>53527.532337999808</v>
          </cell>
          <cell r="D521">
            <v>52667.005527819281</v>
          </cell>
          <cell r="E521">
            <v>48159.604580924555</v>
          </cell>
          <cell r="F521">
            <v>64375.987664004839</v>
          </cell>
          <cell r="G521">
            <v>62207.752952627627</v>
          </cell>
          <cell r="H521">
            <v>55114.987719421209</v>
          </cell>
          <cell r="I521">
            <v>69360.660183439599</v>
          </cell>
          <cell r="J521">
            <v>64628.823803714731</v>
          </cell>
          <cell r="K521">
            <v>67314.511668711566</v>
          </cell>
          <cell r="L521">
            <v>67809.189421347022</v>
          </cell>
          <cell r="M521">
            <v>65415.303586998278</v>
          </cell>
          <cell r="N521">
            <v>731055.11474083434</v>
          </cell>
          <cell r="O521">
            <v>341411.63835720194</v>
          </cell>
          <cell r="P521">
            <v>389643.4763836324</v>
          </cell>
          <cell r="Q521" t="str">
            <v>CKD - Daihatsu</v>
          </cell>
        </row>
        <row r="522">
          <cell r="B522">
            <v>1347.8869176791541</v>
          </cell>
          <cell r="C522">
            <v>1193.0640031115108</v>
          </cell>
          <cell r="D522">
            <v>1173.8839005344691</v>
          </cell>
          <cell r="E522">
            <v>1073.4193810162919</v>
          </cell>
          <cell r="F522">
            <v>1721.8355532257633</v>
          </cell>
          <cell r="G522">
            <v>1663.8427557672949</v>
          </cell>
          <cell r="H522">
            <v>1665.6337424083536</v>
          </cell>
          <cell r="I522">
            <v>2096.1531659118332</v>
          </cell>
          <cell r="J522">
            <v>1953.1520211461259</v>
          </cell>
          <cell r="K522">
            <v>2034.3163743396417</v>
          </cell>
          <cell r="L522">
            <v>2049.2660638978236</v>
          </cell>
          <cell r="M522">
            <v>1976.9202794541557</v>
          </cell>
          <cell r="N522">
            <v>19949.374158492421</v>
          </cell>
          <cell r="O522">
            <v>8173.9325113344839</v>
          </cell>
          <cell r="P522">
            <v>11775.441647157933</v>
          </cell>
          <cell r="Q522" t="str">
            <v>Parts - Daihaitsu</v>
          </cell>
        </row>
        <row r="523">
          <cell r="B523">
            <v>55774.212766645731</v>
          </cell>
          <cell r="C523">
            <v>45186.344666645986</v>
          </cell>
          <cell r="D523">
            <v>43400.83557056039</v>
          </cell>
          <cell r="E523">
            <v>40790.7952141239</v>
          </cell>
          <cell r="F523">
            <v>56394.418957026806</v>
          </cell>
          <cell r="G523">
            <v>60605.472378823724</v>
          </cell>
          <cell r="H523">
            <v>47017.71748492081</v>
          </cell>
          <cell r="I523">
            <v>54508.366926371309</v>
          </cell>
          <cell r="J523">
            <v>48650.575406723568</v>
          </cell>
          <cell r="K523">
            <v>49731.15237665367</v>
          </cell>
          <cell r="L523">
            <v>52341.073012788278</v>
          </cell>
          <cell r="M523">
            <v>58105.887968751478</v>
          </cell>
          <cell r="N523">
            <v>612506.85273003567</v>
          </cell>
          <cell r="O523">
            <v>302152.07955382654</v>
          </cell>
          <cell r="P523">
            <v>310354.77317620913</v>
          </cell>
          <cell r="Q523" t="str">
            <v>Toyota CBU</v>
          </cell>
        </row>
        <row r="524">
          <cell r="B524">
            <v>599999.99999999988</v>
          </cell>
          <cell r="C524">
            <v>600000.00000000012</v>
          </cell>
          <cell r="D524">
            <v>600000</v>
          </cell>
          <cell r="E524">
            <v>600000</v>
          </cell>
          <cell r="F524">
            <v>599999.99999999988</v>
          </cell>
          <cell r="G524">
            <v>600000</v>
          </cell>
          <cell r="H524">
            <v>600000</v>
          </cell>
          <cell r="I524">
            <v>600000</v>
          </cell>
          <cell r="J524">
            <v>600000</v>
          </cell>
          <cell r="K524">
            <v>599999.99999999988</v>
          </cell>
          <cell r="L524">
            <v>600000.00000000012</v>
          </cell>
          <cell r="M524">
            <v>600000</v>
          </cell>
          <cell r="N524">
            <v>7200000.0000000009</v>
          </cell>
          <cell r="O524">
            <v>3600000.0000000005</v>
          </cell>
          <cell r="P524">
            <v>3599999.9999999995</v>
          </cell>
        </row>
        <row r="525">
          <cell r="Q525" t="str">
            <v>Charity &amp; Donation</v>
          </cell>
        </row>
        <row r="526">
          <cell r="B526">
            <v>335002.8784873953</v>
          </cell>
          <cell r="C526">
            <v>347286.84652239084</v>
          </cell>
          <cell r="D526">
            <v>349137.69097297621</v>
          </cell>
          <cell r="E526">
            <v>354150.12557217729</v>
          </cell>
          <cell r="F526">
            <v>331602.60960121016</v>
          </cell>
          <cell r="G526">
            <v>330224.25827276486</v>
          </cell>
          <cell r="H526">
            <v>344584.48684253445</v>
          </cell>
          <cell r="I526">
            <v>329190.84703074809</v>
          </cell>
          <cell r="J526">
            <v>336644.06164473307</v>
          </cell>
          <cell r="K526">
            <v>333972.23581964942</v>
          </cell>
          <cell r="L526">
            <v>331805.882987477</v>
          </cell>
          <cell r="M526">
            <v>329515.20011444169</v>
          </cell>
          <cell r="N526">
            <v>4053117.123868498</v>
          </cell>
          <cell r="O526">
            <v>2047404.4094289145</v>
          </cell>
          <cell r="P526">
            <v>2005712.7144395835</v>
          </cell>
          <cell r="Q526" t="str">
            <v>CKD - Toyota</v>
          </cell>
        </row>
        <row r="527">
          <cell r="B527">
            <v>41995.663398490193</v>
          </cell>
          <cell r="C527">
            <v>37171.897456944309</v>
          </cell>
          <cell r="D527">
            <v>36574.309394318952</v>
          </cell>
          <cell r="E527">
            <v>33444.169847864279</v>
          </cell>
          <cell r="F527">
            <v>44705.546988892253</v>
          </cell>
          <cell r="G527">
            <v>43199.828439324738</v>
          </cell>
          <cell r="H527">
            <v>38274.297027375847</v>
          </cell>
          <cell r="I527">
            <v>48167.125127388616</v>
          </cell>
          <cell r="J527">
            <v>44881.127641468564</v>
          </cell>
          <cell r="K527">
            <v>46746.188658827479</v>
          </cell>
          <cell r="L527">
            <v>47089.714875935439</v>
          </cell>
          <cell r="M527">
            <v>45427.294157637698</v>
          </cell>
          <cell r="N527">
            <v>507677.16301446845</v>
          </cell>
          <cell r="O527">
            <v>237091.41552583475</v>
          </cell>
          <cell r="P527">
            <v>270585.74748863367</v>
          </cell>
          <cell r="Q527" t="str">
            <v>CKD - Daihatsu</v>
          </cell>
        </row>
        <row r="528">
          <cell r="B528">
            <v>936.03258172163498</v>
          </cell>
          <cell r="C528">
            <v>828.51666882743802</v>
          </cell>
          <cell r="D528">
            <v>815.19715314893699</v>
          </cell>
          <cell r="E528">
            <v>745.43012570575831</v>
          </cell>
          <cell r="F528">
            <v>1195.7191341845578</v>
          </cell>
          <cell r="G528">
            <v>1155.4463581717325</v>
          </cell>
          <cell r="H528">
            <v>1156.69009889469</v>
          </cell>
          <cell r="I528">
            <v>1455.6619207721064</v>
          </cell>
          <cell r="J528">
            <v>1356.3555702403651</v>
          </cell>
          <cell r="K528">
            <v>1412.719704402529</v>
          </cell>
          <cell r="L528">
            <v>1423.1014332623774</v>
          </cell>
          <cell r="M528">
            <v>1372.8613051764971</v>
          </cell>
          <cell r="N528">
            <v>13853.732054508624</v>
          </cell>
          <cell r="O528">
            <v>5676.3420217600587</v>
          </cell>
          <cell r="P528">
            <v>8177.3900327485644</v>
          </cell>
          <cell r="Q528" t="str">
            <v>Parts - Daihaitsu</v>
          </cell>
        </row>
        <row r="529">
          <cell r="B529">
            <v>38732.092199059531</v>
          </cell>
          <cell r="C529">
            <v>31379.40601850416</v>
          </cell>
          <cell r="D529">
            <v>30139.469146222498</v>
          </cell>
          <cell r="E529">
            <v>28326.941120919382</v>
          </cell>
          <cell r="F529">
            <v>39162.790942379739</v>
          </cell>
          <cell r="G529">
            <v>42087.133596405358</v>
          </cell>
          <cell r="H529">
            <v>32651.192697861676</v>
          </cell>
          <cell r="I529">
            <v>37853.032587757858</v>
          </cell>
          <cell r="J529">
            <v>33785.121810224693</v>
          </cell>
          <cell r="K529">
            <v>34535.522483787281</v>
          </cell>
          <cell r="L529">
            <v>36347.967369991857</v>
          </cell>
          <cell r="M529">
            <v>40351.311089410745</v>
          </cell>
          <cell r="N529">
            <v>425351.98106252484</v>
          </cell>
          <cell r="O529">
            <v>209827.83302349068</v>
          </cell>
          <cell r="P529">
            <v>215524.14803903407</v>
          </cell>
          <cell r="Q529" t="str">
            <v>Toyota CBU</v>
          </cell>
        </row>
        <row r="530">
          <cell r="B530">
            <v>416666.66666666663</v>
          </cell>
          <cell r="C530">
            <v>416666.6666666668</v>
          </cell>
          <cell r="D530">
            <v>416666.66666666663</v>
          </cell>
          <cell r="E530">
            <v>416666.66666666669</v>
          </cell>
          <cell r="F530">
            <v>416666.66666666669</v>
          </cell>
          <cell r="G530">
            <v>416666.66666666674</v>
          </cell>
          <cell r="H530">
            <v>416666.66666666669</v>
          </cell>
          <cell r="I530">
            <v>416666.66666666669</v>
          </cell>
          <cell r="J530">
            <v>416666.66666666663</v>
          </cell>
          <cell r="K530">
            <v>416666.66666666669</v>
          </cell>
          <cell r="L530">
            <v>416666.66666666674</v>
          </cell>
          <cell r="M530">
            <v>416666.66666666663</v>
          </cell>
          <cell r="N530">
            <v>5000000</v>
          </cell>
          <cell r="O530">
            <v>2500000</v>
          </cell>
          <cell r="P530">
            <v>2500000.0000000005</v>
          </cell>
        </row>
        <row r="531">
          <cell r="Q531" t="str">
            <v>Other income</v>
          </cell>
        </row>
        <row r="532">
          <cell r="B532">
            <v>16400000</v>
          </cell>
          <cell r="C532">
            <v>16400000</v>
          </cell>
          <cell r="D532">
            <v>16400000</v>
          </cell>
          <cell r="E532">
            <v>6400000</v>
          </cell>
          <cell r="F532">
            <v>6400000</v>
          </cell>
          <cell r="G532">
            <v>6400000</v>
          </cell>
          <cell r="H532">
            <v>6400000</v>
          </cell>
          <cell r="I532">
            <v>6400000</v>
          </cell>
          <cell r="J532">
            <v>6400000</v>
          </cell>
          <cell r="K532">
            <v>6400000</v>
          </cell>
          <cell r="L532">
            <v>6400000</v>
          </cell>
          <cell r="M532">
            <v>6400000</v>
          </cell>
          <cell r="N532">
            <v>106800000</v>
          </cell>
          <cell r="O532">
            <v>68400000</v>
          </cell>
          <cell r="P532">
            <v>38400000</v>
          </cell>
          <cell r="Q532" t="str">
            <v>CKD - Toyota</v>
          </cell>
        </row>
        <row r="533">
          <cell r="B533">
            <v>933333.33333333337</v>
          </cell>
          <cell r="C533">
            <v>933333.33333333337</v>
          </cell>
          <cell r="D533">
            <v>933333.33333333337</v>
          </cell>
          <cell r="E533">
            <v>933333.33333333337</v>
          </cell>
          <cell r="F533">
            <v>933333.33333333337</v>
          </cell>
          <cell r="G533">
            <v>933333.33333333337</v>
          </cell>
          <cell r="H533">
            <v>933333.33333333337</v>
          </cell>
          <cell r="I533">
            <v>933333.33333333337</v>
          </cell>
          <cell r="J533">
            <v>933333.33333333337</v>
          </cell>
          <cell r="K533">
            <v>933333.33333333337</v>
          </cell>
          <cell r="L533">
            <v>933333.33333333337</v>
          </cell>
          <cell r="M533">
            <v>933333.33333333337</v>
          </cell>
          <cell r="N533">
            <v>11200000.000000002</v>
          </cell>
          <cell r="O533">
            <v>5600000</v>
          </cell>
          <cell r="P533">
            <v>5600000</v>
          </cell>
          <cell r="Q533" t="str">
            <v>CKD - Daihatsu</v>
          </cell>
        </row>
        <row r="534">
          <cell r="B534">
            <v>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t="str">
            <v>Parts - Daihaitsu</v>
          </cell>
        </row>
        <row r="535">
          <cell r="B535">
            <v>537328</v>
          </cell>
          <cell r="C535">
            <v>427928</v>
          </cell>
          <cell r="D535">
            <v>507960</v>
          </cell>
          <cell r="E535">
            <v>9525448</v>
          </cell>
          <cell r="F535">
            <v>9587968</v>
          </cell>
          <cell r="G535">
            <v>9511316</v>
          </cell>
          <cell r="H535">
            <v>2546760</v>
          </cell>
          <cell r="I535">
            <v>474808</v>
          </cell>
          <cell r="J535">
            <v>570076</v>
          </cell>
          <cell r="K535">
            <v>427928</v>
          </cell>
          <cell r="L535">
            <v>474808</v>
          </cell>
          <cell r="M535">
            <v>507960</v>
          </cell>
          <cell r="N535">
            <v>35100288</v>
          </cell>
          <cell r="O535">
            <v>30097948</v>
          </cell>
          <cell r="P535">
            <v>5002340</v>
          </cell>
          <cell r="Q535" t="str">
            <v>Toyota CBU</v>
          </cell>
        </row>
        <row r="536">
          <cell r="B536">
            <v>17870661.333333332</v>
          </cell>
          <cell r="C536">
            <v>17761261.333333332</v>
          </cell>
          <cell r="D536">
            <v>17841293.333333332</v>
          </cell>
          <cell r="E536">
            <v>16858781.333333332</v>
          </cell>
          <cell r="F536">
            <v>16921301.333333332</v>
          </cell>
          <cell r="G536">
            <v>16844649.333333332</v>
          </cell>
          <cell r="H536">
            <v>9880093.3333333321</v>
          </cell>
          <cell r="I536">
            <v>7808141.333333333</v>
          </cell>
          <cell r="J536">
            <v>7903409.333333333</v>
          </cell>
          <cell r="K536">
            <v>7761261.333333333</v>
          </cell>
          <cell r="L536">
            <v>7808141.333333333</v>
          </cell>
          <cell r="M536">
            <v>7841293.333333333</v>
          </cell>
          <cell r="N536">
            <v>153100288</v>
          </cell>
          <cell r="O536">
            <v>104097948</v>
          </cell>
          <cell r="P536">
            <v>49002340</v>
          </cell>
        </row>
        <row r="539">
          <cell r="B539">
            <v>914</v>
          </cell>
          <cell r="C539">
            <v>945</v>
          </cell>
          <cell r="D539">
            <v>976</v>
          </cell>
          <cell r="E539">
            <v>1007</v>
          </cell>
          <cell r="F539">
            <v>1038</v>
          </cell>
          <cell r="G539">
            <v>1069</v>
          </cell>
          <cell r="H539">
            <v>1100</v>
          </cell>
          <cell r="I539">
            <v>1131</v>
          </cell>
          <cell r="J539">
            <v>1162</v>
          </cell>
          <cell r="K539">
            <v>1193</v>
          </cell>
          <cell r="L539">
            <v>1224</v>
          </cell>
          <cell r="M539">
            <v>1255</v>
          </cell>
        </row>
        <row r="541">
          <cell r="B541">
            <v>5330.971806841444</v>
          </cell>
          <cell r="C541">
            <v>4450.6278387391867</v>
          </cell>
          <cell r="D541">
            <v>4327.5507084975143</v>
          </cell>
          <cell r="E541">
            <v>3880.9474753805712</v>
          </cell>
          <cell r="F541">
            <v>5576.0739588801307</v>
          </cell>
          <cell r="G541">
            <v>5384.2223576312035</v>
          </cell>
          <cell r="H541">
            <v>3880.9474753805712</v>
          </cell>
          <cell r="I541">
            <v>5106.5098360270676</v>
          </cell>
          <cell r="J541">
            <v>4709.8877128404993</v>
          </cell>
          <cell r="K541">
            <v>5160.8344087507594</v>
          </cell>
          <cell r="L541">
            <v>5216.3272518556068</v>
          </cell>
          <cell r="M541">
            <v>5063.8667476260061</v>
          </cell>
        </row>
        <row r="542">
          <cell r="B542">
            <v>0</v>
          </cell>
          <cell r="C542">
            <v>0</v>
          </cell>
          <cell r="D542">
            <v>0</v>
          </cell>
          <cell r="E542">
            <v>0</v>
          </cell>
          <cell r="F542">
            <v>0</v>
          </cell>
          <cell r="G542">
            <v>0</v>
          </cell>
          <cell r="H542">
            <v>0</v>
          </cell>
          <cell r="I542">
            <v>0</v>
          </cell>
          <cell r="J542">
            <v>0</v>
          </cell>
          <cell r="K542">
            <v>0</v>
          </cell>
          <cell r="L542">
            <v>0</v>
          </cell>
          <cell r="M542">
            <v>0</v>
          </cell>
        </row>
        <row r="543">
          <cell r="B543">
            <v>11150.091575091576</v>
          </cell>
          <cell r="C543">
            <v>9308.7920489296648</v>
          </cell>
          <cell r="D543">
            <v>9051.3678263455258</v>
          </cell>
          <cell r="E543">
            <v>8117.2666666666673</v>
          </cell>
          <cell r="F543">
            <v>11662.739463601532</v>
          </cell>
          <cell r="G543">
            <v>11261.468738438773</v>
          </cell>
          <cell r="H543">
            <v>8117.2666666666673</v>
          </cell>
          <cell r="I543">
            <v>10680.614035087719</v>
          </cell>
          <cell r="J543">
            <v>9851.0517799352765</v>
          </cell>
          <cell r="K543">
            <v>10794.237588652482</v>
          </cell>
          <cell r="L543">
            <v>10910.304659498208</v>
          </cell>
          <cell r="M543">
            <v>10591.423103688239</v>
          </cell>
        </row>
        <row r="544">
          <cell r="B544">
            <v>3328.5244606883934</v>
          </cell>
          <cell r="C544">
            <v>2778.859870849943</v>
          </cell>
          <cell r="D544">
            <v>2702.0136121556093</v>
          </cell>
          <cell r="E544">
            <v>2423.1658073811504</v>
          </cell>
          <cell r="F544">
            <v>3481.5600680763655</v>
          </cell>
          <cell r="G544">
            <v>3361.7727627374452</v>
          </cell>
          <cell r="H544">
            <v>2423.1658073811504</v>
          </cell>
          <cell r="I544">
            <v>3188.3760623436192</v>
          </cell>
          <cell r="J544">
            <v>2940.735203132464</v>
          </cell>
          <cell r="K544">
            <v>3222.2949566238703</v>
          </cell>
          <cell r="L544">
            <v>3256.9432894907936</v>
          </cell>
          <cell r="M544">
            <v>3161.7507925119394</v>
          </cell>
        </row>
        <row r="545">
          <cell r="B545">
            <v>19809.587842621411</v>
          </cell>
          <cell r="C545">
            <v>16538.279758518795</v>
          </cell>
          <cell r="D545">
            <v>16080.93214699865</v>
          </cell>
          <cell r="E545">
            <v>14421.379949428388</v>
          </cell>
          <cell r="F545">
            <v>20720.373490558028</v>
          </cell>
          <cell r="G545">
            <v>20007.463858807419</v>
          </cell>
          <cell r="H545">
            <v>14421.379949428388</v>
          </cell>
          <cell r="I545">
            <v>18975.499933458406</v>
          </cell>
          <cell r="J545">
            <v>17501.674695908237</v>
          </cell>
          <cell r="K545">
            <v>19177.366954027111</v>
          </cell>
          <cell r="L545">
            <v>19383.575200844611</v>
          </cell>
          <cell r="M545">
            <v>18817.040643826185</v>
          </cell>
        </row>
        <row r="547">
          <cell r="B547">
            <v>4619.3194081365082</v>
          </cell>
          <cell r="C547">
            <v>4619.3194081365082</v>
          </cell>
          <cell r="D547">
            <v>4619.3194081365082</v>
          </cell>
          <cell r="E547">
            <v>4619.3194081365082</v>
          </cell>
          <cell r="F547">
            <v>4619.3194081365082</v>
          </cell>
          <cell r="G547">
            <v>4619.3194081365082</v>
          </cell>
          <cell r="H547">
            <v>3959.4166355455786</v>
          </cell>
          <cell r="I547">
            <v>3959.4166355455786</v>
          </cell>
          <cell r="J547">
            <v>3959.4166355455786</v>
          </cell>
          <cell r="K547">
            <v>3959.4166355455786</v>
          </cell>
          <cell r="L547">
            <v>3959.4166355455786</v>
          </cell>
          <cell r="M547">
            <v>3959.4166355455786</v>
          </cell>
        </row>
        <row r="548">
          <cell r="B548">
            <v>0</v>
          </cell>
          <cell r="C548">
            <v>0</v>
          </cell>
          <cell r="D548">
            <v>0</v>
          </cell>
          <cell r="E548">
            <v>0</v>
          </cell>
          <cell r="F548">
            <v>0</v>
          </cell>
          <cell r="G548">
            <v>0</v>
          </cell>
          <cell r="H548">
            <v>0</v>
          </cell>
          <cell r="I548">
            <v>0</v>
          </cell>
          <cell r="J548">
            <v>0</v>
          </cell>
          <cell r="K548">
            <v>0</v>
          </cell>
          <cell r="L548">
            <v>0</v>
          </cell>
          <cell r="M548">
            <v>0</v>
          </cell>
        </row>
        <row r="549">
          <cell r="B549">
            <v>19315.555555555558</v>
          </cell>
          <cell r="C549">
            <v>19315.555555555558</v>
          </cell>
          <cell r="D549">
            <v>19315.555555555558</v>
          </cell>
          <cell r="E549">
            <v>19315.555555555558</v>
          </cell>
          <cell r="F549">
            <v>19315.555555555558</v>
          </cell>
          <cell r="G549">
            <v>19315.555555555558</v>
          </cell>
          <cell r="H549">
            <v>16556.190476190477</v>
          </cell>
          <cell r="I549">
            <v>16556.190476190477</v>
          </cell>
          <cell r="J549">
            <v>16556.190476190477</v>
          </cell>
          <cell r="K549">
            <v>16556.190476190477</v>
          </cell>
          <cell r="L549">
            <v>16556.190476190477</v>
          </cell>
          <cell r="M549">
            <v>16556.190476190477</v>
          </cell>
        </row>
        <row r="550">
          <cell r="B550">
            <v>2884.1866359118612</v>
          </cell>
          <cell r="C550">
            <v>2884.1866359118612</v>
          </cell>
          <cell r="D550">
            <v>2884.1866359118612</v>
          </cell>
          <cell r="E550">
            <v>2884.1866359118612</v>
          </cell>
          <cell r="F550">
            <v>2884.1866359118612</v>
          </cell>
          <cell r="G550">
            <v>2884.1866359118612</v>
          </cell>
          <cell r="H550">
            <v>2472.1599736387384</v>
          </cell>
          <cell r="I550">
            <v>2472.1599736387384</v>
          </cell>
          <cell r="J550">
            <v>2472.1599736387384</v>
          </cell>
          <cell r="K550">
            <v>2472.1599736387384</v>
          </cell>
          <cell r="L550">
            <v>2472.1599736387384</v>
          </cell>
          <cell r="M550">
            <v>2472.1599736387384</v>
          </cell>
        </row>
        <row r="551">
          <cell r="B551">
            <v>26819.061599603927</v>
          </cell>
          <cell r="C551">
            <v>26819.061599603927</v>
          </cell>
          <cell r="D551">
            <v>26819.061599603927</v>
          </cell>
          <cell r="E551">
            <v>26819.061599603927</v>
          </cell>
          <cell r="F551">
            <v>26819.061599603927</v>
          </cell>
          <cell r="G551">
            <v>26819.061599603927</v>
          </cell>
          <cell r="H551">
            <v>22987.767085374795</v>
          </cell>
          <cell r="I551">
            <v>22987.767085374795</v>
          </cell>
          <cell r="J551">
            <v>22987.767085374795</v>
          </cell>
          <cell r="K551">
            <v>22987.767085374795</v>
          </cell>
          <cell r="L551">
            <v>22987.767085374795</v>
          </cell>
          <cell r="M551">
            <v>22987.767085374795</v>
          </cell>
        </row>
        <row r="554">
          <cell r="B554">
            <v>5183.0082521448167</v>
          </cell>
          <cell r="C554">
            <v>4427.3486746392564</v>
          </cell>
          <cell r="D554">
            <v>4320.887144065181</v>
          </cell>
          <cell r="E554">
            <v>3897.7185689144208</v>
          </cell>
          <cell r="F554">
            <v>5409.2615187305564</v>
          </cell>
          <cell r="G554">
            <v>5179.8400416559607</v>
          </cell>
          <cell r="H554">
            <v>3845.1336292747983</v>
          </cell>
          <cell r="I554">
            <v>4967.5774890123712</v>
          </cell>
          <cell r="J554">
            <v>4642.661605420024</v>
          </cell>
          <cell r="K554">
            <v>5073.1110111757944</v>
          </cell>
          <cell r="L554">
            <v>5099.2966467698334</v>
          </cell>
          <cell r="M554">
            <v>4893.3178190345943</v>
          </cell>
        </row>
        <row r="555">
          <cell r="B555">
            <v>0</v>
          </cell>
          <cell r="C555">
            <v>0</v>
          </cell>
          <cell r="D555">
            <v>0</v>
          </cell>
          <cell r="E555">
            <v>0</v>
          </cell>
          <cell r="F555">
            <v>0</v>
          </cell>
          <cell r="G555">
            <v>0</v>
          </cell>
          <cell r="H555">
            <v>0</v>
          </cell>
          <cell r="I555">
            <v>0</v>
          </cell>
          <cell r="J555">
            <v>0</v>
          </cell>
          <cell r="K555">
            <v>0</v>
          </cell>
          <cell r="L555">
            <v>0</v>
          </cell>
          <cell r="M555">
            <v>0</v>
          </cell>
        </row>
        <row r="556">
          <cell r="B556">
            <v>15580.366396615698</v>
          </cell>
          <cell r="C556">
            <v>14065.815418598198</v>
          </cell>
          <cell r="D556">
            <v>13937.86149454217</v>
          </cell>
          <cell r="E556">
            <v>12990.070739676898</v>
          </cell>
          <cell r="F556">
            <v>17928.80038831451</v>
          </cell>
          <cell r="G556">
            <v>16522.62377225871</v>
          </cell>
          <cell r="H556">
            <v>13012.379906852413</v>
          </cell>
          <cell r="I556">
            <v>16957.866211611876</v>
          </cell>
          <cell r="J556">
            <v>15996.962658356917</v>
          </cell>
          <cell r="K556">
            <v>17004.344235451234</v>
          </cell>
          <cell r="L556">
            <v>16758.208123786724</v>
          </cell>
          <cell r="M556">
            <v>15514.915208059225</v>
          </cell>
        </row>
        <row r="557">
          <cell r="B557">
            <v>20763.374648760517</v>
          </cell>
          <cell r="C557">
            <v>18493.164093237454</v>
          </cell>
          <cell r="D557">
            <v>18258.748638607351</v>
          </cell>
          <cell r="E557">
            <v>16887.789308591317</v>
          </cell>
          <cell r="F557">
            <v>23338.061907045067</v>
          </cell>
          <cell r="G557">
            <v>21702.46381391467</v>
          </cell>
          <cell r="H557">
            <v>16857.513536127211</v>
          </cell>
          <cell r="I557">
            <v>21925.443700624248</v>
          </cell>
          <cell r="J557">
            <v>20639.624263776939</v>
          </cell>
          <cell r="K557">
            <v>22077.455246627029</v>
          </cell>
          <cell r="L557">
            <v>21857.504770556559</v>
          </cell>
          <cell r="M557">
            <v>20408.233027093818</v>
          </cell>
        </row>
        <row r="559">
          <cell r="B559">
            <v>800.32572918126152</v>
          </cell>
          <cell r="C559">
            <v>969.71958993165515</v>
          </cell>
          <cell r="D559">
            <v>7367.9708551430685</v>
          </cell>
          <cell r="E559">
            <v>6935.2770964018819</v>
          </cell>
          <cell r="F559">
            <v>7697.2629504339211</v>
          </cell>
          <cell r="G559">
            <v>799.8365151483406</v>
          </cell>
          <cell r="H559">
            <v>739.89139808437483</v>
          </cell>
          <cell r="I559">
            <v>4684.9685429207811</v>
          </cell>
          <cell r="J559">
            <v>5393.2109933565007</v>
          </cell>
          <cell r="K559">
            <v>783.35612673520234</v>
          </cell>
          <cell r="L559">
            <v>8782.5333169589612</v>
          </cell>
          <cell r="M559">
            <v>1104.3291887822443</v>
          </cell>
        </row>
        <row r="560">
          <cell r="B560">
            <v>10890.595130119307</v>
          </cell>
          <cell r="C560">
            <v>19074.844763831719</v>
          </cell>
          <cell r="D560">
            <v>586.91830042559138</v>
          </cell>
          <cell r="E560">
            <v>2441.4170969092306</v>
          </cell>
          <cell r="F560">
            <v>10786.498384911953</v>
          </cell>
          <cell r="G560">
            <v>11537.251658504394</v>
          </cell>
          <cell r="H560">
            <v>19357.842486060854</v>
          </cell>
          <cell r="I560">
            <v>138.66649345315798</v>
          </cell>
          <cell r="J560">
            <v>138.66649345315798</v>
          </cell>
          <cell r="K560">
            <v>15599.980513480272</v>
          </cell>
          <cell r="L560">
            <v>9013.3220744552673</v>
          </cell>
          <cell r="M560">
            <v>1525.3314279847375</v>
          </cell>
        </row>
        <row r="561">
          <cell r="B561">
            <v>2405.8167555729137</v>
          </cell>
          <cell r="C561">
            <v>3080.827321757934</v>
          </cell>
          <cell r="D561">
            <v>23766.822379487348</v>
          </cell>
          <cell r="E561">
            <v>23113.454316588311</v>
          </cell>
          <cell r="F561">
            <v>25512.297842660966</v>
          </cell>
          <cell r="G561">
            <v>2551.3138847595887</v>
          </cell>
          <cell r="H561">
            <v>2503.8786398437537</v>
          </cell>
          <cell r="I561">
            <v>15993.121382039297</v>
          </cell>
          <cell r="J561">
            <v>18583.08922809346</v>
          </cell>
          <cell r="K561">
            <v>2625.697960996888</v>
          </cell>
          <cell r="L561">
            <v>28862.71016865053</v>
          </cell>
          <cell r="M561">
            <v>3501.4226255840545</v>
          </cell>
        </row>
        <row r="562">
          <cell r="B562">
            <v>14096.737614873482</v>
          </cell>
          <cell r="C562">
            <v>23125.391675521307</v>
          </cell>
          <cell r="D562">
            <v>31721.711535056009</v>
          </cell>
          <cell r="E562">
            <v>32490.148509899424</v>
          </cell>
          <cell r="F562">
            <v>43996.059178006835</v>
          </cell>
          <cell r="G562">
            <v>14888.402058412325</v>
          </cell>
          <cell r="H562">
            <v>22601.612523988984</v>
          </cell>
          <cell r="I562">
            <v>20816.756418413235</v>
          </cell>
          <cell r="J562">
            <v>24114.966714903119</v>
          </cell>
          <cell r="K562">
            <v>19009.034601212363</v>
          </cell>
          <cell r="L562">
            <v>46658.565560064759</v>
          </cell>
          <cell r="M562">
            <v>6131.0832423510365</v>
          </cell>
        </row>
        <row r="564">
          <cell r="B564">
            <v>10560.726889052896</v>
          </cell>
          <cell r="C564">
            <v>9021.0198249495461</v>
          </cell>
          <cell r="D564">
            <v>8804.0973170376383</v>
          </cell>
          <cell r="E564">
            <v>7941.8629672567968</v>
          </cell>
          <cell r="F564">
            <v>11021.733092386507</v>
          </cell>
          <cell r="G564">
            <v>10554.271447719957</v>
          </cell>
          <cell r="H564">
            <v>7834.7176263668644</v>
          </cell>
          <cell r="I564">
            <v>10121.772262268241</v>
          </cell>
          <cell r="J564">
            <v>9459.7343604157559</v>
          </cell>
          <cell r="K564">
            <v>10336.803890810705</v>
          </cell>
          <cell r="L564">
            <v>10390.158879356299</v>
          </cell>
          <cell r="M564">
            <v>9970.4632047953019</v>
          </cell>
        </row>
        <row r="565">
          <cell r="B565">
            <v>0</v>
          </cell>
          <cell r="C565">
            <v>0</v>
          </cell>
          <cell r="D565">
            <v>0</v>
          </cell>
          <cell r="E565">
            <v>0</v>
          </cell>
          <cell r="F565">
            <v>0</v>
          </cell>
          <cell r="G565">
            <v>0</v>
          </cell>
          <cell r="H565">
            <v>0</v>
          </cell>
          <cell r="I565">
            <v>0</v>
          </cell>
          <cell r="J565">
            <v>0</v>
          </cell>
          <cell r="K565">
            <v>0</v>
          </cell>
          <cell r="L565">
            <v>0</v>
          </cell>
          <cell r="M565">
            <v>0</v>
          </cell>
        </row>
        <row r="566">
          <cell r="B566">
            <v>31746.041360815143</v>
          </cell>
          <cell r="C566">
            <v>28660.042176505169</v>
          </cell>
          <cell r="D566">
            <v>28399.32747558237</v>
          </cell>
          <cell r="E566">
            <v>26468.140253189009</v>
          </cell>
          <cell r="F566">
            <v>36531.133106142057</v>
          </cell>
          <cell r="G566">
            <v>33665.95395197178</v>
          </cell>
          <cell r="H566">
            <v>26513.596677373815</v>
          </cell>
          <cell r="I566">
            <v>34552.789609744817</v>
          </cell>
          <cell r="J566">
            <v>32594.884181281192</v>
          </cell>
          <cell r="K566">
            <v>34647.491700158673</v>
          </cell>
          <cell r="L566">
            <v>34145.972866622818</v>
          </cell>
          <cell r="M566">
            <v>31612.680174939585</v>
          </cell>
        </row>
        <row r="567">
          <cell r="B567">
            <v>42306.768249868037</v>
          </cell>
          <cell r="C567">
            <v>37681.062001454717</v>
          </cell>
          <cell r="D567">
            <v>37203.424792620004</v>
          </cell>
          <cell r="E567">
            <v>34410.003220445804</v>
          </cell>
          <cell r="F567">
            <v>47552.866198528565</v>
          </cell>
          <cell r="G567">
            <v>44220.225399691735</v>
          </cell>
          <cell r="H567">
            <v>34348.314303740677</v>
          </cell>
          <cell r="I567">
            <v>44674.561872013059</v>
          </cell>
          <cell r="J567">
            <v>42054.618541696946</v>
          </cell>
          <cell r="K567">
            <v>44984.295590969377</v>
          </cell>
          <cell r="L567">
            <v>44536.131745979117</v>
          </cell>
          <cell r="M567">
            <v>41583.143379734887</v>
          </cell>
        </row>
        <row r="569">
          <cell r="B569">
            <v>2969.9882598191184</v>
          </cell>
          <cell r="C569">
            <v>2536.9771657922738</v>
          </cell>
          <cell r="D569">
            <v>2475.9721508385478</v>
          </cell>
          <cell r="E569">
            <v>2233.4863898710532</v>
          </cell>
          <cell r="F569">
            <v>3099.6368177250984</v>
          </cell>
          <cell r="G569">
            <v>2968.1727990868981</v>
          </cell>
          <cell r="H569">
            <v>2203.3539560073127</v>
          </cell>
          <cell r="I569">
            <v>2846.5412564224971</v>
          </cell>
          <cell r="J569">
            <v>2660.3566484202443</v>
          </cell>
          <cell r="K569">
            <v>2907.0145002598042</v>
          </cell>
          <cell r="L569">
            <v>2922.0194986134175</v>
          </cell>
          <cell r="M569">
            <v>2803.9886812995901</v>
          </cell>
        </row>
        <row r="570">
          <cell r="B570">
            <v>0</v>
          </cell>
          <cell r="C570">
            <v>0</v>
          </cell>
          <cell r="D570">
            <v>0</v>
          </cell>
          <cell r="E570">
            <v>0</v>
          </cell>
          <cell r="F570">
            <v>0</v>
          </cell>
          <cell r="G570">
            <v>0</v>
          </cell>
          <cell r="H570">
            <v>0</v>
          </cell>
          <cell r="I570">
            <v>0</v>
          </cell>
          <cell r="J570">
            <v>0</v>
          </cell>
          <cell r="K570">
            <v>0</v>
          </cell>
          <cell r="L570">
            <v>0</v>
          </cell>
          <cell r="M570">
            <v>0</v>
          </cell>
        </row>
        <row r="571">
          <cell r="B571">
            <v>8927.9242923219663</v>
          </cell>
          <cell r="C571">
            <v>8060.0501920351098</v>
          </cell>
          <cell r="D571">
            <v>7986.7295192217998</v>
          </cell>
          <cell r="E571">
            <v>7443.6226442616662</v>
          </cell>
          <cell r="F571">
            <v>10273.633395026813</v>
          </cell>
          <cell r="G571">
            <v>9467.8604080380956</v>
          </cell>
          <cell r="H571">
            <v>7456.4063330721565</v>
          </cell>
          <cell r="I571">
            <v>9717.2647832904422</v>
          </cell>
          <cell r="J571">
            <v>9166.6439597938333</v>
          </cell>
          <cell r="K571">
            <v>9743.8978076707062</v>
          </cell>
          <cell r="L571">
            <v>9602.8559018125379</v>
          </cell>
          <cell r="M571">
            <v>8890.4191886934896</v>
          </cell>
        </row>
        <row r="572">
          <cell r="B572">
            <v>11897.912552141084</v>
          </cell>
          <cell r="C572">
            <v>10597.027357827385</v>
          </cell>
          <cell r="D572">
            <v>10462.701670060347</v>
          </cell>
          <cell r="E572">
            <v>9677.1090341327199</v>
          </cell>
          <cell r="F572">
            <v>13373.270212751911</v>
          </cell>
          <cell r="G572">
            <v>12436.033207124994</v>
          </cell>
          <cell r="H572">
            <v>9659.7602890794697</v>
          </cell>
          <cell r="I572">
            <v>12563.806039712939</v>
          </cell>
          <cell r="J572">
            <v>11827.000608214077</v>
          </cell>
          <cell r="K572">
            <v>12650.91230793051</v>
          </cell>
          <cell r="L572">
            <v>12524.875400425955</v>
          </cell>
          <cell r="M572">
            <v>11694.40786999308</v>
          </cell>
        </row>
        <row r="574">
          <cell r="B574">
            <v>0</v>
          </cell>
          <cell r="C574">
            <v>0</v>
          </cell>
          <cell r="D574">
            <v>0</v>
          </cell>
          <cell r="E574">
            <v>0</v>
          </cell>
          <cell r="F574">
            <v>0</v>
          </cell>
          <cell r="G574">
            <v>0</v>
          </cell>
          <cell r="H574">
            <v>0</v>
          </cell>
          <cell r="I574">
            <v>0</v>
          </cell>
          <cell r="J574">
            <v>0</v>
          </cell>
          <cell r="K574">
            <v>0</v>
          </cell>
          <cell r="L574">
            <v>0</v>
          </cell>
          <cell r="M574">
            <v>0</v>
          </cell>
        </row>
        <row r="575">
          <cell r="B575">
            <v>0</v>
          </cell>
          <cell r="C575">
            <v>0</v>
          </cell>
          <cell r="D575">
            <v>0</v>
          </cell>
          <cell r="E575">
            <v>0</v>
          </cell>
          <cell r="F575">
            <v>0</v>
          </cell>
          <cell r="G575">
            <v>0</v>
          </cell>
          <cell r="H575">
            <v>0</v>
          </cell>
          <cell r="I575">
            <v>0</v>
          </cell>
          <cell r="J575">
            <v>0</v>
          </cell>
          <cell r="K575">
            <v>0</v>
          </cell>
          <cell r="L575">
            <v>0</v>
          </cell>
          <cell r="M575">
            <v>0</v>
          </cell>
        </row>
        <row r="576">
          <cell r="B576">
            <v>0</v>
          </cell>
          <cell r="C576">
            <v>0</v>
          </cell>
          <cell r="D576">
            <v>0</v>
          </cell>
          <cell r="E576">
            <v>0</v>
          </cell>
          <cell r="F576">
            <v>0</v>
          </cell>
          <cell r="G576">
            <v>0</v>
          </cell>
          <cell r="H576">
            <v>0</v>
          </cell>
          <cell r="I576">
            <v>0</v>
          </cell>
          <cell r="J576">
            <v>0</v>
          </cell>
          <cell r="K576">
            <v>0</v>
          </cell>
          <cell r="L576">
            <v>0</v>
          </cell>
          <cell r="M576">
            <v>0</v>
          </cell>
        </row>
        <row r="577">
          <cell r="B577">
            <v>0</v>
          </cell>
          <cell r="C577">
            <v>0</v>
          </cell>
          <cell r="D577">
            <v>0</v>
          </cell>
          <cell r="E577">
            <v>0</v>
          </cell>
          <cell r="F577">
            <v>0</v>
          </cell>
          <cell r="G577">
            <v>0</v>
          </cell>
          <cell r="H577">
            <v>0</v>
          </cell>
          <cell r="I577">
            <v>0</v>
          </cell>
          <cell r="J577">
            <v>0</v>
          </cell>
          <cell r="K577">
            <v>0</v>
          </cell>
          <cell r="L577">
            <v>0</v>
          </cell>
          <cell r="M577">
            <v>0</v>
          </cell>
        </row>
        <row r="579">
          <cell r="B579">
            <v>530.11444507895521</v>
          </cell>
          <cell r="C579">
            <v>458.80097155251627</v>
          </cell>
          <cell r="D579">
            <v>448.49087868071882</v>
          </cell>
          <cell r="E579">
            <v>407.98094465914818</v>
          </cell>
          <cell r="F579">
            <v>548.85949175372707</v>
          </cell>
          <cell r="G579">
            <v>527.77239945924691</v>
          </cell>
          <cell r="H579">
            <v>396.96132884259964</v>
          </cell>
          <cell r="I579">
            <v>498.98402076239711</v>
          </cell>
          <cell r="J579">
            <v>470.64800851302482</v>
          </cell>
          <cell r="K579">
            <v>511.61704210669683</v>
          </cell>
          <cell r="L579">
            <v>513.76394785157731</v>
          </cell>
          <cell r="M579">
            <v>495.30468493193735</v>
          </cell>
        </row>
        <row r="580">
          <cell r="B580">
            <v>201.57918431275289</v>
          </cell>
          <cell r="C580">
            <v>178.4251077933327</v>
          </cell>
          <cell r="D580">
            <v>175.55668509273093</v>
          </cell>
          <cell r="E580">
            <v>160.53201526974851</v>
          </cell>
          <cell r="F580">
            <v>214.5866255466828</v>
          </cell>
          <cell r="G580">
            <v>207.35917650875876</v>
          </cell>
          <cell r="H580">
            <v>157.4713934840606</v>
          </cell>
          <cell r="I580">
            <v>198.17331480982742</v>
          </cell>
          <cell r="J580">
            <v>184.65378229632779</v>
          </cell>
          <cell r="K580">
            <v>192.32717619631876</v>
          </cell>
          <cell r="L580">
            <v>193.74054120384864</v>
          </cell>
          <cell r="M580">
            <v>186.90086739142365</v>
          </cell>
        </row>
        <row r="581">
          <cell r="B581">
            <v>1593.5489361898781</v>
          </cell>
          <cell r="C581">
            <v>1457.6240215047092</v>
          </cell>
          <cell r="D581">
            <v>1446.6945190186796</v>
          </cell>
          <cell r="E581">
            <v>1359.6931738041301</v>
          </cell>
          <cell r="F581">
            <v>1819.174805065381</v>
          </cell>
          <cell r="G581">
            <v>1683.4853438562145</v>
          </cell>
          <cell r="H581">
            <v>1343.3633567120232</v>
          </cell>
          <cell r="I581">
            <v>1703.3864664491034</v>
          </cell>
          <cell r="J581">
            <v>1621.6858468907856</v>
          </cell>
          <cell r="K581">
            <v>1714.8673233328852</v>
          </cell>
          <cell r="L581">
            <v>1688.4217100899446</v>
          </cell>
          <cell r="M581">
            <v>1570.4294045608508</v>
          </cell>
        </row>
        <row r="582">
          <cell r="B582">
            <v>2325.2425655815859</v>
          </cell>
          <cell r="C582">
            <v>2094.8501008505582</v>
          </cell>
          <cell r="D582">
            <v>2070.7420827921292</v>
          </cell>
          <cell r="E582">
            <v>1928.2061337330267</v>
          </cell>
          <cell r="F582">
            <v>2582.6209223657906</v>
          </cell>
          <cell r="G582">
            <v>2418.6169198242201</v>
          </cell>
          <cell r="H582">
            <v>1897.7960790386835</v>
          </cell>
          <cell r="I582">
            <v>2400.5438020213278</v>
          </cell>
          <cell r="J582">
            <v>2276.9876377001383</v>
          </cell>
          <cell r="K582">
            <v>2418.8115416359005</v>
          </cell>
          <cell r="L582">
            <v>2395.9261991453704</v>
          </cell>
          <cell r="M582">
            <v>2252.6349568842115</v>
          </cell>
        </row>
        <row r="584">
          <cell r="B584">
            <v>368.13503130483002</v>
          </cell>
          <cell r="C584">
            <v>318.61178580035858</v>
          </cell>
          <cell r="D584">
            <v>311.4519990838325</v>
          </cell>
          <cell r="E584">
            <v>283.32010045774183</v>
          </cell>
          <cell r="F584">
            <v>381.15242482897719</v>
          </cell>
          <cell r="G584">
            <v>366.50861073558809</v>
          </cell>
          <cell r="H584">
            <v>275.66758947402758</v>
          </cell>
          <cell r="I584">
            <v>346.51668108499797</v>
          </cell>
          <cell r="J584">
            <v>326.83889480071173</v>
          </cell>
          <cell r="K584">
            <v>355.28961257409514</v>
          </cell>
          <cell r="L584">
            <v>356.78051934137312</v>
          </cell>
          <cell r="M584">
            <v>343.96158675828985</v>
          </cell>
        </row>
        <row r="585">
          <cell r="B585">
            <v>139.98554466163398</v>
          </cell>
          <cell r="C585">
            <v>123.90632485648104</v>
          </cell>
          <cell r="D585">
            <v>121.91436464772984</v>
          </cell>
          <cell r="E585">
            <v>111.48056615954759</v>
          </cell>
          <cell r="F585">
            <v>149.01848996297417</v>
          </cell>
          <cell r="G585">
            <v>143.99942813108245</v>
          </cell>
          <cell r="H585">
            <v>109.35513436393099</v>
          </cell>
          <cell r="I585">
            <v>137.6203575068246</v>
          </cell>
          <cell r="J585">
            <v>128.23179326133877</v>
          </cell>
          <cell r="K585">
            <v>133.56053902522137</v>
          </cell>
          <cell r="L585">
            <v>134.54204250267267</v>
          </cell>
          <cell r="M585">
            <v>129.79226902182199</v>
          </cell>
        </row>
        <row r="586">
          <cell r="B586">
            <v>1106.6312056874151</v>
          </cell>
          <cell r="C586">
            <v>1012.2389038227149</v>
          </cell>
          <cell r="D586">
            <v>1004.6489715407499</v>
          </cell>
          <cell r="E586">
            <v>944.23137069731274</v>
          </cell>
          <cell r="F586">
            <v>1263.3158368509594</v>
          </cell>
          <cell r="G586">
            <v>1169.0870443445933</v>
          </cell>
          <cell r="H586">
            <v>932.89121993890501</v>
          </cell>
          <cell r="I586">
            <v>1182.9072683674331</v>
          </cell>
          <cell r="J586">
            <v>1126.1707270074899</v>
          </cell>
          <cell r="K586">
            <v>1190.8800856478372</v>
          </cell>
          <cell r="L586">
            <v>1172.5150764513503</v>
          </cell>
          <cell r="M586">
            <v>1090.5759753894795</v>
          </cell>
        </row>
        <row r="587">
          <cell r="B587">
            <v>1614.7517816538791</v>
          </cell>
          <cell r="C587">
            <v>1454.7570144795545</v>
          </cell>
          <cell r="D587">
            <v>1438.0153352723123</v>
          </cell>
          <cell r="E587">
            <v>1339.0320373146021</v>
          </cell>
          <cell r="F587">
            <v>1793.4867516429108</v>
          </cell>
          <cell r="G587">
            <v>1679.595083211264</v>
          </cell>
          <cell r="H587">
            <v>1317.9139437768636</v>
          </cell>
          <cell r="I587">
            <v>1667.0443069592557</v>
          </cell>
          <cell r="J587">
            <v>1581.2414150695404</v>
          </cell>
          <cell r="K587">
            <v>1679.7302372471536</v>
          </cell>
          <cell r="L587">
            <v>1663.8376382953961</v>
          </cell>
          <cell r="M587">
            <v>1564.3298311695912</v>
          </cell>
          <cell r="N587">
            <v>0</v>
          </cell>
        </row>
        <row r="589">
          <cell r="B589">
            <v>0</v>
          </cell>
          <cell r="C589">
            <v>0</v>
          </cell>
          <cell r="D589">
            <v>0</v>
          </cell>
          <cell r="E589">
            <v>0</v>
          </cell>
          <cell r="F589">
            <v>0</v>
          </cell>
          <cell r="G589">
            <v>0</v>
          </cell>
          <cell r="H589">
            <v>0</v>
          </cell>
          <cell r="I589">
            <v>0</v>
          </cell>
          <cell r="J589">
            <v>0</v>
          </cell>
          <cell r="K589">
            <v>0</v>
          </cell>
          <cell r="L589">
            <v>0</v>
          </cell>
          <cell r="M589">
            <v>0</v>
          </cell>
        </row>
        <row r="590">
          <cell r="B590">
            <v>0</v>
          </cell>
          <cell r="C590">
            <v>0</v>
          </cell>
          <cell r="D590">
            <v>0</v>
          </cell>
          <cell r="E590">
            <v>0</v>
          </cell>
          <cell r="F590">
            <v>0</v>
          </cell>
          <cell r="G590">
            <v>0</v>
          </cell>
          <cell r="H590">
            <v>0</v>
          </cell>
          <cell r="I590">
            <v>0</v>
          </cell>
          <cell r="J590">
            <v>0</v>
          </cell>
          <cell r="K590">
            <v>0</v>
          </cell>
          <cell r="L590">
            <v>0</v>
          </cell>
          <cell r="M590">
            <v>0</v>
          </cell>
        </row>
        <row r="591">
          <cell r="B591">
            <v>15352.228571428572</v>
          </cell>
          <cell r="C591">
            <v>13804.129032258064</v>
          </cell>
          <cell r="D591">
            <v>16932</v>
          </cell>
          <cell r="E591">
            <v>317514.93333333335</v>
          </cell>
          <cell r="F591">
            <v>309289.29032258067</v>
          </cell>
          <cell r="G591">
            <v>264203.22222222225</v>
          </cell>
          <cell r="H591">
            <v>72764.571428571435</v>
          </cell>
          <cell r="I591">
            <v>14837.75</v>
          </cell>
          <cell r="J591">
            <v>19002.533333333333</v>
          </cell>
          <cell r="K591">
            <v>14756.137931034482</v>
          </cell>
          <cell r="L591">
            <v>15316.387096774193</v>
          </cell>
          <cell r="M591">
            <v>13728.648648648648</v>
          </cell>
        </row>
        <row r="592">
          <cell r="B592">
            <v>15352.228571428572</v>
          </cell>
          <cell r="C592">
            <v>13804.129032258064</v>
          </cell>
          <cell r="D592">
            <v>16932</v>
          </cell>
          <cell r="E592">
            <v>317514.93333333335</v>
          </cell>
          <cell r="F592">
            <v>309289.29032258067</v>
          </cell>
          <cell r="G592">
            <v>264203.22222222225</v>
          </cell>
          <cell r="H592">
            <v>72764.571428571435</v>
          </cell>
          <cell r="I592">
            <v>14837.75</v>
          </cell>
          <cell r="J592">
            <v>19002.533333333333</v>
          </cell>
          <cell r="K592">
            <v>14756.137931034482</v>
          </cell>
          <cell r="L592">
            <v>15316.387096774193</v>
          </cell>
          <cell r="M592">
            <v>13728.648648648648</v>
          </cell>
        </row>
        <row r="594">
          <cell r="B594">
            <v>18021.978021978022</v>
          </cell>
          <cell r="C594">
            <v>15045.871559633028</v>
          </cell>
          <cell r="D594">
            <v>14629.794826048172</v>
          </cell>
          <cell r="E594">
            <v>5120</v>
          </cell>
          <cell r="F594">
            <v>7356.3218390804595</v>
          </cell>
          <cell r="G594">
            <v>7103.2186459489458</v>
          </cell>
          <cell r="H594">
            <v>5120</v>
          </cell>
          <cell r="I594">
            <v>6736.8421052631575</v>
          </cell>
          <cell r="J594">
            <v>6213.5922330097092</v>
          </cell>
          <cell r="K594">
            <v>6808.510638297872</v>
          </cell>
          <cell r="L594">
            <v>6881.7204301075271</v>
          </cell>
          <cell r="M594">
            <v>6680.5845511482257</v>
          </cell>
        </row>
        <row r="595">
          <cell r="B595">
            <v>3111.1111111111113</v>
          </cell>
          <cell r="C595">
            <v>3111.1111111111113</v>
          </cell>
          <cell r="D595">
            <v>3111.1111111111113</v>
          </cell>
          <cell r="E595">
            <v>3111.1111111111113</v>
          </cell>
          <cell r="F595">
            <v>3111.1111111111113</v>
          </cell>
          <cell r="G595">
            <v>3111.1111111111113</v>
          </cell>
          <cell r="H595">
            <v>2666.666666666667</v>
          </cell>
          <cell r="I595">
            <v>2666.666666666667</v>
          </cell>
          <cell r="J595">
            <v>2666.666666666667</v>
          </cell>
          <cell r="K595">
            <v>2666.666666666667</v>
          </cell>
          <cell r="L595">
            <v>2666.666666666667</v>
          </cell>
          <cell r="M595">
            <v>2666.666666666667</v>
          </cell>
        </row>
        <row r="596">
          <cell r="B596">
            <v>0</v>
          </cell>
          <cell r="C596">
            <v>0</v>
          </cell>
          <cell r="D596">
            <v>0</v>
          </cell>
          <cell r="E596">
            <v>0</v>
          </cell>
          <cell r="F596">
            <v>0</v>
          </cell>
          <cell r="G596">
            <v>0</v>
          </cell>
          <cell r="H596">
            <v>0</v>
          </cell>
          <cell r="I596">
            <v>0</v>
          </cell>
          <cell r="J596">
            <v>0</v>
          </cell>
          <cell r="K596">
            <v>0</v>
          </cell>
          <cell r="L596">
            <v>0</v>
          </cell>
          <cell r="M596">
            <v>0</v>
          </cell>
        </row>
        <row r="597">
          <cell r="B597">
            <v>21133.089133089132</v>
          </cell>
          <cell r="C597">
            <v>18156.982670744139</v>
          </cell>
          <cell r="D597">
            <v>17740.905937159281</v>
          </cell>
          <cell r="E597">
            <v>8231.1111111111113</v>
          </cell>
          <cell r="F597">
            <v>10467.432950191571</v>
          </cell>
          <cell r="G597">
            <v>10214.329757060057</v>
          </cell>
          <cell r="H597">
            <v>7786.666666666667</v>
          </cell>
          <cell r="I597">
            <v>9403.5087719298244</v>
          </cell>
          <cell r="J597">
            <v>8880.258899676377</v>
          </cell>
          <cell r="K597">
            <v>9475.1773049645381</v>
          </cell>
          <cell r="L597">
            <v>9548.3870967741932</v>
          </cell>
          <cell r="M597">
            <v>9347.2512178148936</v>
          </cell>
        </row>
        <row r="599">
          <cell r="B599">
            <v>0</v>
          </cell>
          <cell r="C599">
            <v>0</v>
          </cell>
          <cell r="D599">
            <v>0</v>
          </cell>
          <cell r="E599">
            <v>0</v>
          </cell>
          <cell r="F599">
            <v>0</v>
          </cell>
          <cell r="G599">
            <v>0</v>
          </cell>
          <cell r="H599">
            <v>0</v>
          </cell>
          <cell r="I599">
            <v>0</v>
          </cell>
          <cell r="J599">
            <v>0</v>
          </cell>
          <cell r="K599">
            <v>0</v>
          </cell>
          <cell r="L599">
            <v>0</v>
          </cell>
          <cell r="M599">
            <v>0</v>
          </cell>
        </row>
        <row r="603">
          <cell r="B603">
            <v>3573.7075858361454</v>
          </cell>
          <cell r="C603">
            <v>3260.1003648049996</v>
          </cell>
          <cell r="D603">
            <v>2868.2077932472907</v>
          </cell>
          <cell r="E603">
            <v>2950.3710885468208</v>
          </cell>
          <cell r="F603">
            <v>2984.5209973853607</v>
          </cell>
          <cell r="G603">
            <v>3261.9142882485439</v>
          </cell>
          <cell r="H603">
            <v>3221.4233012482478</v>
          </cell>
          <cell r="I603">
            <v>2697.4681580678207</v>
          </cell>
          <cell r="J603">
            <v>2877.5317129664104</v>
          </cell>
          <cell r="K603">
            <v>3280.2679674234987</v>
          </cell>
          <cell r="L603">
            <v>2911.8557735997142</v>
          </cell>
          <cell r="M603">
            <v>3464.9058265788067</v>
          </cell>
        </row>
        <row r="604">
          <cell r="B604">
            <v>-99.685419286180618</v>
          </cell>
          <cell r="C604">
            <v>-516.01336466537521</v>
          </cell>
          <cell r="D604">
            <v>429.23507108313538</v>
          </cell>
          <cell r="E604">
            <v>335.74469975652045</v>
          </cell>
          <cell r="F604">
            <v>-83.654529301236565</v>
          </cell>
          <cell r="G604">
            <v>-121.56749282883391</v>
          </cell>
          <cell r="H604">
            <v>-311.31446684236766</v>
          </cell>
          <cell r="I604">
            <v>675.13296289914501</v>
          </cell>
          <cell r="J604">
            <v>676.31298309356544</v>
          </cell>
          <cell r="K604">
            <v>-120.78534224496495</v>
          </cell>
          <cell r="L604">
            <v>218.37700984244069</v>
          </cell>
          <cell r="M604">
            <v>604.68828019460864</v>
          </cell>
        </row>
        <row r="605">
          <cell r="B605">
            <v>9648.5900544295782</v>
          </cell>
          <cell r="C605">
            <v>11903.296926179239</v>
          </cell>
          <cell r="D605">
            <v>11129.264448460395</v>
          </cell>
          <cell r="E605">
            <v>12765.472506264148</v>
          </cell>
          <cell r="F605">
            <v>8697.6853037127148</v>
          </cell>
          <cell r="G605">
            <v>8477.4712963599068</v>
          </cell>
          <cell r="H605">
            <v>11947.065838432633</v>
          </cell>
          <cell r="I605">
            <v>8315.7504207462025</v>
          </cell>
          <cell r="J605">
            <v>10259.06027175571</v>
          </cell>
          <cell r="K605">
            <v>11041.057493260387</v>
          </cell>
          <cell r="L605">
            <v>9071.1554130804143</v>
          </cell>
          <cell r="M605">
            <v>9315.9406486366006</v>
          </cell>
        </row>
        <row r="606">
          <cell r="B606">
            <v>13122.612220979543</v>
          </cell>
          <cell r="C606">
            <v>14647.383926318864</v>
          </cell>
          <cell r="D606">
            <v>14426.707312790822</v>
          </cell>
          <cell r="E606">
            <v>16051.588294567489</v>
          </cell>
          <cell r="F606">
            <v>11598.55177179684</v>
          </cell>
          <cell r="G606">
            <v>11617.818091779616</v>
          </cell>
          <cell r="H606">
            <v>14857.174672838511</v>
          </cell>
          <cell r="I606">
            <v>11688.351541713168</v>
          </cell>
          <cell r="J606">
            <v>13812.904967815686</v>
          </cell>
          <cell r="K606">
            <v>14200.540118438921</v>
          </cell>
          <cell r="L606">
            <v>12201.38819652257</v>
          </cell>
          <cell r="M606">
            <v>13385.534755410015</v>
          </cell>
        </row>
        <row r="608">
          <cell r="B608">
            <v>1499.0267372593985</v>
          </cell>
          <cell r="C608">
            <v>1367.4811090758005</v>
          </cell>
          <cell r="D608">
            <v>1203.0979219267881</v>
          </cell>
          <cell r="E608">
            <v>1237.5621229049211</v>
          </cell>
          <cell r="F608">
            <v>1251.8866374865934</v>
          </cell>
          <cell r="G608">
            <v>1368.2419770751833</v>
          </cell>
          <cell r="H608">
            <v>1351.2576349952574</v>
          </cell>
          <cell r="I608">
            <v>1131.4795054513236</v>
          </cell>
          <cell r="J608">
            <v>1207.0089316049207</v>
          </cell>
          <cell r="K608">
            <v>1375.9406080206418</v>
          </cell>
          <cell r="L608">
            <v>1221.4064958669101</v>
          </cell>
          <cell r="M608">
            <v>1453.3887710099996</v>
          </cell>
        </row>
        <row r="609">
          <cell r="B609">
            <v>-37.880459328748636</v>
          </cell>
          <cell r="C609">
            <v>-196.08507857284258</v>
          </cell>
          <cell r="D609">
            <v>163.10932701159146</v>
          </cell>
          <cell r="E609">
            <v>127.58298590747775</v>
          </cell>
          <cell r="F609">
            <v>-31.788721134469881</v>
          </cell>
          <cell r="G609">
            <v>-46.195647274956897</v>
          </cell>
          <cell r="H609">
            <v>-118.29949740009971</v>
          </cell>
          <cell r="I609">
            <v>256.55052590167514</v>
          </cell>
          <cell r="J609">
            <v>256.99893357555482</v>
          </cell>
          <cell r="K609">
            <v>-45.898430053086649</v>
          </cell>
          <cell r="L609">
            <v>82.983263740127455</v>
          </cell>
          <cell r="M609">
            <v>229.78154647395132</v>
          </cell>
        </row>
        <row r="610">
          <cell r="B610">
            <v>0</v>
          </cell>
          <cell r="C610">
            <v>0</v>
          </cell>
          <cell r="D610">
            <v>0</v>
          </cell>
          <cell r="E610">
            <v>0</v>
          </cell>
          <cell r="F610">
            <v>0</v>
          </cell>
          <cell r="G610">
            <v>0</v>
          </cell>
          <cell r="H610">
            <v>0</v>
          </cell>
          <cell r="I610">
            <v>0</v>
          </cell>
          <cell r="J610">
            <v>0</v>
          </cell>
          <cell r="K610">
            <v>0</v>
          </cell>
          <cell r="L610">
            <v>0</v>
          </cell>
          <cell r="M610">
            <v>0</v>
          </cell>
        </row>
        <row r="611">
          <cell r="B611">
            <v>1461.1462779306498</v>
          </cell>
          <cell r="C611">
            <v>1171.396030502958</v>
          </cell>
          <cell r="D611">
            <v>1366.2072489383795</v>
          </cell>
          <cell r="E611">
            <v>1365.1451088123988</v>
          </cell>
          <cell r="F611">
            <v>1220.0979163521235</v>
          </cell>
          <cell r="G611">
            <v>1322.0463298002264</v>
          </cell>
          <cell r="H611">
            <v>1232.9581375951577</v>
          </cell>
          <cell r="I611">
            <v>1388.0300313529988</v>
          </cell>
          <cell r="J611">
            <v>1464.0078651804756</v>
          </cell>
          <cell r="K611">
            <v>1330.0421779675551</v>
          </cell>
          <cell r="L611">
            <v>1304.3897596070376</v>
          </cell>
          <cell r="M611">
            <v>1683.1703174839508</v>
          </cell>
        </row>
        <row r="614">
          <cell r="B614">
            <v>19809.587842621411</v>
          </cell>
          <cell r="C614">
            <v>16538.279758518795</v>
          </cell>
          <cell r="D614">
            <v>16080.93214699865</v>
          </cell>
          <cell r="E614">
            <v>14421.379949428388</v>
          </cell>
          <cell r="F614">
            <v>20720.373490558028</v>
          </cell>
          <cell r="G614">
            <v>20007.463858807419</v>
          </cell>
          <cell r="H614">
            <v>14421.379949428388</v>
          </cell>
          <cell r="I614">
            <v>18975.499933458406</v>
          </cell>
          <cell r="J614">
            <v>17501.674695908237</v>
          </cell>
          <cell r="K614">
            <v>19177.366954027111</v>
          </cell>
          <cell r="L614">
            <v>19383.575200844611</v>
          </cell>
          <cell r="M614">
            <v>18817.040643826185</v>
          </cell>
        </row>
        <row r="615">
          <cell r="B615">
            <v>26819.061599603927</v>
          </cell>
          <cell r="C615">
            <v>26819.061599603927</v>
          </cell>
          <cell r="D615">
            <v>26819.061599603927</v>
          </cell>
          <cell r="E615">
            <v>26819.061599603927</v>
          </cell>
          <cell r="F615">
            <v>26819.061599603927</v>
          </cell>
          <cell r="G615">
            <v>26819.061599603927</v>
          </cell>
          <cell r="H615">
            <v>22987.767085374795</v>
          </cell>
          <cell r="I615">
            <v>22987.767085374795</v>
          </cell>
          <cell r="J615">
            <v>22987.767085374795</v>
          </cell>
          <cell r="K615">
            <v>22987.767085374795</v>
          </cell>
          <cell r="L615">
            <v>22987.767085374795</v>
          </cell>
          <cell r="M615">
            <v>22987.767085374795</v>
          </cell>
        </row>
        <row r="617">
          <cell r="B617">
            <v>42706.685222474182</v>
          </cell>
          <cell r="C617">
            <v>36436.211456247787</v>
          </cell>
          <cell r="D617">
            <v>35062.000030928175</v>
          </cell>
          <cell r="E617">
            <v>24072.302182610903</v>
          </cell>
          <cell r="F617">
            <v>32053.372819377284</v>
          </cell>
          <cell r="G617">
            <v>31329.940209930322</v>
          </cell>
          <cell r="H617">
            <v>24248.515066209107</v>
          </cell>
          <cell r="I617">
            <v>29347.181478332808</v>
          </cell>
          <cell r="J617">
            <v>27858.3723951508</v>
          </cell>
          <cell r="K617">
            <v>30648.555270669105</v>
          </cell>
          <cell r="L617">
            <v>30297.00219150665</v>
          </cell>
          <cell r="M617">
            <v>30105.915125556745</v>
          </cell>
        </row>
        <row r="618">
          <cell r="B618">
            <v>3315.109961470569</v>
          </cell>
          <cell r="C618">
            <v>2701.3441005227073</v>
          </cell>
          <cell r="D618">
            <v>4000.9265589462993</v>
          </cell>
          <cell r="E618">
            <v>3846.4513782044055</v>
          </cell>
          <cell r="F618">
            <v>3359.2729761850619</v>
          </cell>
          <cell r="G618">
            <v>3294.7065756471616</v>
          </cell>
          <cell r="H618">
            <v>2503.8792302721909</v>
          </cell>
          <cell r="I618">
            <v>3934.1438277841394</v>
          </cell>
          <cell r="J618">
            <v>3912.8641588934538</v>
          </cell>
          <cell r="K618">
            <v>2825.8706095901557</v>
          </cell>
          <cell r="L618">
            <v>3296.309523955756</v>
          </cell>
          <cell r="M618">
            <v>3817.8296297484726</v>
          </cell>
        </row>
        <row r="619">
          <cell r="B619">
            <v>83955.330817488255</v>
          </cell>
          <cell r="C619">
            <v>78963.196670903199</v>
          </cell>
          <cell r="D619">
            <v>80836.526428366167</v>
          </cell>
          <cell r="E619">
            <v>379486.16402122658</v>
          </cell>
          <cell r="F619">
            <v>385803.03315769311</v>
          </cell>
          <cell r="G619">
            <v>335189.70403905149</v>
          </cell>
          <cell r="H619">
            <v>133970.27476095338</v>
          </cell>
          <cell r="I619">
            <v>87267.714760209885</v>
          </cell>
          <cell r="J619">
            <v>89767.940978419269</v>
          </cell>
          <cell r="K619">
            <v>90098.676576556216</v>
          </cell>
          <cell r="L619">
            <v>87755.516188617985</v>
          </cell>
          <cell r="M619">
            <v>81723.609248927882</v>
          </cell>
        </row>
        <row r="620">
          <cell r="B620">
            <v>129977.126001433</v>
          </cell>
          <cell r="C620">
            <v>118100.75222767369</v>
          </cell>
          <cell r="D620">
            <v>119899.45301824065</v>
          </cell>
          <cell r="E620">
            <v>407404.91758204187</v>
          </cell>
          <cell r="F620">
            <v>421215.67895325547</v>
          </cell>
          <cell r="G620">
            <v>369814.35082462896</v>
          </cell>
          <cell r="H620">
            <v>160722.66905743469</v>
          </cell>
          <cell r="I620">
            <v>120549.04006632682</v>
          </cell>
          <cell r="J620">
            <v>121539.17753246352</v>
          </cell>
          <cell r="K620">
            <v>123573.10245681548</v>
          </cell>
          <cell r="L620">
            <v>121348.82790408039</v>
          </cell>
          <cell r="M620">
            <v>115647.3540042331</v>
          </cell>
        </row>
        <row r="621">
          <cell r="B621">
            <v>176605.77544365835</v>
          </cell>
          <cell r="C621">
            <v>161458.09358579642</v>
          </cell>
          <cell r="D621">
            <v>162799.44676484325</v>
          </cell>
          <cell r="E621">
            <v>448645.35913107416</v>
          </cell>
          <cell r="F621">
            <v>468755.11404341739</v>
          </cell>
          <cell r="G621">
            <v>416640.87628304027</v>
          </cell>
          <cell r="H621">
            <v>198131.81609223789</v>
          </cell>
          <cell r="I621">
            <v>162512.30708516002</v>
          </cell>
          <cell r="J621">
            <v>162028.61931374657</v>
          </cell>
          <cell r="K621">
            <v>165738.2364962174</v>
          </cell>
          <cell r="L621">
            <v>163720.1701902998</v>
          </cell>
          <cell r="M621">
            <v>157452.16173343407</v>
          </cell>
        </row>
        <row r="626">
          <cell r="B626">
            <v>914</v>
          </cell>
          <cell r="C626">
            <v>945</v>
          </cell>
          <cell r="D626">
            <v>976</v>
          </cell>
          <cell r="E626">
            <v>1007</v>
          </cell>
          <cell r="F626">
            <v>1038</v>
          </cell>
          <cell r="G626">
            <v>1069</v>
          </cell>
          <cell r="H626">
            <v>1100</v>
          </cell>
          <cell r="I626">
            <v>1131</v>
          </cell>
          <cell r="J626">
            <v>1162</v>
          </cell>
          <cell r="K626">
            <v>1193</v>
          </cell>
          <cell r="L626">
            <v>1224</v>
          </cell>
          <cell r="M626">
            <v>1255</v>
          </cell>
          <cell r="N626" t="str">
            <v/>
          </cell>
        </row>
        <row r="627">
          <cell r="N627" t="str">
            <v>Total</v>
          </cell>
        </row>
        <row r="628">
          <cell r="B628">
            <v>35500000</v>
          </cell>
          <cell r="C628">
            <v>35500000</v>
          </cell>
          <cell r="D628">
            <v>35500000</v>
          </cell>
          <cell r="E628">
            <v>37500000</v>
          </cell>
          <cell r="F628">
            <v>38500000</v>
          </cell>
          <cell r="G628">
            <v>38500000</v>
          </cell>
          <cell r="H628">
            <v>41000000</v>
          </cell>
          <cell r="I628">
            <v>41000000</v>
          </cell>
          <cell r="J628">
            <v>41000000</v>
          </cell>
          <cell r="K628">
            <v>41000000</v>
          </cell>
          <cell r="L628">
            <v>41000000</v>
          </cell>
          <cell r="M628">
            <v>41000000</v>
          </cell>
          <cell r="N628">
            <v>467000000</v>
          </cell>
        </row>
        <row r="629">
          <cell r="B629">
            <v>3245000</v>
          </cell>
          <cell r="C629">
            <v>3245000</v>
          </cell>
          <cell r="D629">
            <v>3245000</v>
          </cell>
          <cell r="E629">
            <v>3817000</v>
          </cell>
          <cell r="F629">
            <v>3817000</v>
          </cell>
          <cell r="G629">
            <v>3817000</v>
          </cell>
          <cell r="H629">
            <v>4950000</v>
          </cell>
          <cell r="I629">
            <v>4950000</v>
          </cell>
          <cell r="J629">
            <v>4950000</v>
          </cell>
          <cell r="K629">
            <v>5225000</v>
          </cell>
          <cell r="L629">
            <v>5225000</v>
          </cell>
          <cell r="M629">
            <v>5225000</v>
          </cell>
          <cell r="N629">
            <v>51711000</v>
          </cell>
        </row>
        <row r="630">
          <cell r="B630">
            <v>38745000</v>
          </cell>
          <cell r="C630">
            <v>38745000</v>
          </cell>
          <cell r="D630">
            <v>38745000</v>
          </cell>
          <cell r="E630">
            <v>41317000</v>
          </cell>
          <cell r="F630">
            <v>42317000</v>
          </cell>
          <cell r="G630">
            <v>42317000</v>
          </cell>
          <cell r="H630">
            <v>45950000</v>
          </cell>
          <cell r="I630">
            <v>45950000</v>
          </cell>
          <cell r="J630">
            <v>45950000</v>
          </cell>
          <cell r="K630">
            <v>46225000</v>
          </cell>
          <cell r="L630">
            <v>46225000</v>
          </cell>
          <cell r="M630">
            <v>46225000</v>
          </cell>
          <cell r="N630">
            <v>518711000</v>
          </cell>
          <cell r="O630">
            <v>558711000</v>
          </cell>
          <cell r="P630">
            <v>531</v>
          </cell>
        </row>
        <row r="631">
          <cell r="B631">
            <v>4630434.7826086953</v>
          </cell>
          <cell r="C631">
            <v>4630434.7826086953</v>
          </cell>
          <cell r="D631">
            <v>4630434.7826086953</v>
          </cell>
          <cell r="E631">
            <v>4891304.3478260869</v>
          </cell>
          <cell r="F631">
            <v>5021739.1304347822</v>
          </cell>
          <cell r="G631">
            <v>5021739.1304347822</v>
          </cell>
          <cell r="H631">
            <v>5347826.0869565215</v>
          </cell>
          <cell r="I631">
            <v>5347826.0869565215</v>
          </cell>
          <cell r="J631">
            <v>5347826.0869565215</v>
          </cell>
          <cell r="K631">
            <v>5347826.0869565215</v>
          </cell>
          <cell r="L631">
            <v>5347826.0869565215</v>
          </cell>
          <cell r="M631">
            <v>5347826.0869565215</v>
          </cell>
          <cell r="N631">
            <v>60913043.478260875</v>
          </cell>
        </row>
        <row r="632">
          <cell r="B632">
            <v>423260.86956521741</v>
          </cell>
          <cell r="C632">
            <v>423260.86956521741</v>
          </cell>
          <cell r="D632">
            <v>423260.86956521741</v>
          </cell>
          <cell r="E632">
            <v>497869.5652173913</v>
          </cell>
          <cell r="F632">
            <v>497869.5652173913</v>
          </cell>
          <cell r="G632">
            <v>497869.5652173913</v>
          </cell>
          <cell r="H632">
            <v>645652.17391304346</v>
          </cell>
          <cell r="I632">
            <v>645652.17391304346</v>
          </cell>
          <cell r="J632">
            <v>645652.17391304346</v>
          </cell>
          <cell r="K632">
            <v>681521.73913043481</v>
          </cell>
          <cell r="L632">
            <v>681521.73913043481</v>
          </cell>
          <cell r="M632">
            <v>681521.73913043481</v>
          </cell>
          <cell r="N632">
            <v>6744913.0434782607</v>
          </cell>
        </row>
        <row r="633">
          <cell r="B633">
            <v>5053695.6521739131</v>
          </cell>
          <cell r="C633">
            <v>5053695.6521739131</v>
          </cell>
          <cell r="D633">
            <v>5053695.6521739131</v>
          </cell>
          <cell r="E633">
            <v>5389173.9130434785</v>
          </cell>
          <cell r="F633">
            <v>5519608.6956521738</v>
          </cell>
          <cell r="G633">
            <v>5519608.6956521738</v>
          </cell>
          <cell r="H633">
            <v>5993478.2608695645</v>
          </cell>
          <cell r="I633">
            <v>5993478.2608695645</v>
          </cell>
          <cell r="J633">
            <v>5993478.2608695645</v>
          </cell>
          <cell r="K633">
            <v>6029347.8260869561</v>
          </cell>
          <cell r="L633">
            <v>6029347.8260869561</v>
          </cell>
          <cell r="M633">
            <v>6029347.8260869561</v>
          </cell>
          <cell r="N633">
            <v>67657956.52173914</v>
          </cell>
          <cell r="O633">
            <v>72875347.826086968</v>
          </cell>
          <cell r="P633" t="e">
            <v>#REF!</v>
          </cell>
        </row>
        <row r="634">
          <cell r="B634">
            <v>30869565.217391305</v>
          </cell>
          <cell r="C634">
            <v>30869565.217391305</v>
          </cell>
          <cell r="D634">
            <v>30869565.217391305</v>
          </cell>
          <cell r="E634">
            <v>32608695.652173914</v>
          </cell>
          <cell r="F634">
            <v>33478260.869565219</v>
          </cell>
          <cell r="G634">
            <v>33478260.869565219</v>
          </cell>
          <cell r="H634">
            <v>35652173.913043477</v>
          </cell>
          <cell r="I634">
            <v>35652173.913043477</v>
          </cell>
          <cell r="J634">
            <v>35652173.913043477</v>
          </cell>
          <cell r="K634">
            <v>35652173.913043477</v>
          </cell>
          <cell r="L634">
            <v>35652173.913043477</v>
          </cell>
          <cell r="M634">
            <v>35652173.913043477</v>
          </cell>
          <cell r="N634">
            <v>406086956.52173918</v>
          </cell>
        </row>
        <row r="635">
          <cell r="B635">
            <v>2821739.1304347827</v>
          </cell>
          <cell r="C635">
            <v>2821739.1304347827</v>
          </cell>
          <cell r="D635">
            <v>2821739.1304347827</v>
          </cell>
          <cell r="E635">
            <v>3319130.4347826089</v>
          </cell>
          <cell r="F635">
            <v>3319130.4347826089</v>
          </cell>
          <cell r="G635">
            <v>3319130.4347826089</v>
          </cell>
          <cell r="H635">
            <v>4304347.826086957</v>
          </cell>
          <cell r="I635">
            <v>4304347.826086957</v>
          </cell>
          <cell r="J635">
            <v>4304347.826086957</v>
          </cell>
          <cell r="K635">
            <v>4543478.2608695654</v>
          </cell>
          <cell r="L635">
            <v>4543478.2608695654</v>
          </cell>
          <cell r="M635">
            <v>4543478.2608695654</v>
          </cell>
          <cell r="N635">
            <v>44966086.956521735</v>
          </cell>
          <cell r="Q635">
            <v>8790869.9999999925</v>
          </cell>
        </row>
        <row r="636">
          <cell r="B636">
            <v>33691304.347826086</v>
          </cell>
          <cell r="C636">
            <v>33691304.347826086</v>
          </cell>
          <cell r="D636">
            <v>33691304.347826086</v>
          </cell>
          <cell r="E636">
            <v>35927826.086956523</v>
          </cell>
          <cell r="F636">
            <v>36797391.304347828</v>
          </cell>
          <cell r="G636">
            <v>36797391.304347828</v>
          </cell>
          <cell r="H636">
            <v>39956521.739130437</v>
          </cell>
          <cell r="I636">
            <v>39956521.739130437</v>
          </cell>
          <cell r="J636">
            <v>39956521.739130437</v>
          </cell>
          <cell r="K636">
            <v>40195652.173913039</v>
          </cell>
          <cell r="L636">
            <v>40195652.173913039</v>
          </cell>
          <cell r="M636">
            <v>40195652.173913039</v>
          </cell>
          <cell r="N636">
            <v>451053043.47826093</v>
          </cell>
          <cell r="O636">
            <v>485835652.17391312</v>
          </cell>
          <cell r="P636">
            <v>0</v>
          </cell>
        </row>
        <row r="638">
          <cell r="B638">
            <v>0</v>
          </cell>
          <cell r="C638">
            <v>0</v>
          </cell>
          <cell r="D638">
            <v>0</v>
          </cell>
          <cell r="E638">
            <v>0</v>
          </cell>
          <cell r="F638">
            <v>0</v>
          </cell>
          <cell r="G638">
            <v>0</v>
          </cell>
          <cell r="H638">
            <v>0</v>
          </cell>
          <cell r="I638">
            <v>0</v>
          </cell>
          <cell r="J638">
            <v>0</v>
          </cell>
          <cell r="K638">
            <v>0</v>
          </cell>
          <cell r="L638">
            <v>0</v>
          </cell>
          <cell r="M638">
            <v>0</v>
          </cell>
          <cell r="N638">
            <v>0</v>
          </cell>
        </row>
        <row r="640">
          <cell r="B640">
            <v>25381665.299425758</v>
          </cell>
          <cell r="C640">
            <v>25381665.299425758</v>
          </cell>
          <cell r="D640">
            <v>25381665.299425758</v>
          </cell>
          <cell r="E640">
            <v>26814807.219031993</v>
          </cell>
          <cell r="F640">
            <v>27531378.178835113</v>
          </cell>
          <cell r="G640">
            <v>27531378.178835113</v>
          </cell>
          <cell r="H640">
            <v>29322805.578342903</v>
          </cell>
          <cell r="I640">
            <v>29322805.578342903</v>
          </cell>
          <cell r="J640">
            <v>29322805.578342903</v>
          </cell>
          <cell r="K640">
            <v>29322805.578342903</v>
          </cell>
          <cell r="L640">
            <v>29322805.578342903</v>
          </cell>
          <cell r="M640">
            <v>29322805.578342903</v>
          </cell>
          <cell r="N640">
            <v>333959392.94503695</v>
          </cell>
        </row>
        <row r="641">
          <cell r="B641">
            <v>2270089.1304347827</v>
          </cell>
          <cell r="C641">
            <v>2270089.1304347827</v>
          </cell>
          <cell r="D641">
            <v>2270089.1304347827</v>
          </cell>
          <cell r="E641">
            <v>2670240.4347826089</v>
          </cell>
          <cell r="F641">
            <v>2670240.4347826089</v>
          </cell>
          <cell r="G641">
            <v>2670240.4347826089</v>
          </cell>
          <cell r="H641">
            <v>3462847.826086957</v>
          </cell>
          <cell r="I641">
            <v>3462847.826086957</v>
          </cell>
          <cell r="J641">
            <v>3462847.826086957</v>
          </cell>
          <cell r="K641">
            <v>3655228.2608695654</v>
          </cell>
          <cell r="L641">
            <v>3655228.2608695654</v>
          </cell>
          <cell r="M641">
            <v>3655228.2608695654</v>
          </cell>
          <cell r="N641">
            <v>36175216.956521742</v>
          </cell>
        </row>
        <row r="642">
          <cell r="B642">
            <v>27651754.42986054</v>
          </cell>
          <cell r="C642">
            <v>27651754.42986054</v>
          </cell>
          <cell r="D642">
            <v>27651754.42986054</v>
          </cell>
          <cell r="E642">
            <v>29485047.653814603</v>
          </cell>
          <cell r="F642">
            <v>30201618.613617722</v>
          </cell>
          <cell r="G642">
            <v>30201618.613617722</v>
          </cell>
          <cell r="H642">
            <v>32785653.40442986</v>
          </cell>
          <cell r="I642">
            <v>32785653.40442986</v>
          </cell>
          <cell r="J642">
            <v>32785653.40442986</v>
          </cell>
          <cell r="K642">
            <v>32978033.83921247</v>
          </cell>
          <cell r="L642">
            <v>32978033.83921247</v>
          </cell>
          <cell r="M642">
            <v>32978033.83921247</v>
          </cell>
          <cell r="N642">
            <v>370134609.9015587</v>
          </cell>
          <cell r="O642">
            <v>398042731.31255132</v>
          </cell>
          <cell r="P642">
            <v>-16000000</v>
          </cell>
        </row>
        <row r="643">
          <cell r="B643">
            <v>4154566.5846322132</v>
          </cell>
          <cell r="C643">
            <v>4154566.5846322132</v>
          </cell>
          <cell r="D643">
            <v>4154566.5846322132</v>
          </cell>
          <cell r="E643">
            <v>4460555.0998085877</v>
          </cell>
          <cell r="F643">
            <v>4613549.3573967731</v>
          </cell>
          <cell r="G643">
            <v>4613549.3573967731</v>
          </cell>
          <cell r="H643">
            <v>4996035.0013672402</v>
          </cell>
          <cell r="I643">
            <v>4996035.0013672402</v>
          </cell>
          <cell r="J643">
            <v>4996035.0013672402</v>
          </cell>
          <cell r="K643">
            <v>4996035.0013672402</v>
          </cell>
          <cell r="L643">
            <v>4996035.0013672402</v>
          </cell>
          <cell r="M643">
            <v>4996035.0013672402</v>
          </cell>
          <cell r="N643">
            <v>56127563.576702222</v>
          </cell>
        </row>
        <row r="644">
          <cell r="B644">
            <v>551650</v>
          </cell>
          <cell r="C644">
            <v>551650</v>
          </cell>
          <cell r="D644">
            <v>551650</v>
          </cell>
          <cell r="E644">
            <v>648890</v>
          </cell>
          <cell r="F644">
            <v>648890</v>
          </cell>
          <cell r="G644">
            <v>648890</v>
          </cell>
          <cell r="H644">
            <v>841500.00000000012</v>
          </cell>
          <cell r="I644">
            <v>841500.00000000012</v>
          </cell>
          <cell r="J644">
            <v>841500.00000000012</v>
          </cell>
          <cell r="K644">
            <v>888250.00000000012</v>
          </cell>
          <cell r="L644">
            <v>888250.00000000012</v>
          </cell>
          <cell r="M644">
            <v>888250.00000000012</v>
          </cell>
          <cell r="N644">
            <v>8790870</v>
          </cell>
          <cell r="O644">
            <v>64918433.576702222</v>
          </cell>
        </row>
        <row r="646">
          <cell r="B646">
            <v>4706216.5846322132</v>
          </cell>
          <cell r="C646">
            <v>4706216.5846322132</v>
          </cell>
          <cell r="D646">
            <v>4706216.5846322132</v>
          </cell>
          <cell r="E646">
            <v>5109445.0998085877</v>
          </cell>
          <cell r="F646">
            <v>5262439.3573967731</v>
          </cell>
          <cell r="G646">
            <v>5262439.3573967731</v>
          </cell>
          <cell r="H646">
            <v>5837535.0013672402</v>
          </cell>
          <cell r="I646">
            <v>5837535.0013672402</v>
          </cell>
          <cell r="J646">
            <v>5837535.0013672402</v>
          </cell>
          <cell r="K646">
            <v>5884285.0013672402</v>
          </cell>
          <cell r="L646">
            <v>5884285.0013672402</v>
          </cell>
          <cell r="M646">
            <v>5884285.0013672402</v>
          </cell>
          <cell r="N646">
            <v>64918433.576702222</v>
          </cell>
          <cell r="O646">
            <v>71792920.861361772</v>
          </cell>
          <cell r="P646">
            <v>71792920.861361772</v>
          </cell>
        </row>
        <row r="647">
          <cell r="B647">
            <v>0.13968638720678914</v>
          </cell>
          <cell r="C647">
            <v>0.13968638720678914</v>
          </cell>
          <cell r="D647">
            <v>0.13968638720678914</v>
          </cell>
          <cell r="E647">
            <v>0.14221414586683145</v>
          </cell>
          <cell r="F647">
            <v>0.1430112073399884</v>
          </cell>
          <cell r="G647">
            <v>0.1430112073399884</v>
          </cell>
          <cell r="H647">
            <v>0.14609717631278185</v>
          </cell>
          <cell r="I647">
            <v>0.14609717631278185</v>
          </cell>
          <cell r="J647">
            <v>0.14609717631278185</v>
          </cell>
          <cell r="K647">
            <v>0.14639108169977993</v>
          </cell>
          <cell r="L647">
            <v>0.14639108169977993</v>
          </cell>
          <cell r="M647">
            <v>0.14639108169977993</v>
          </cell>
          <cell r="N647">
            <v>0.1439263840813238</v>
          </cell>
        </row>
        <row r="648">
          <cell r="B648">
            <v>1522899.9179655456</v>
          </cell>
          <cell r="C648">
            <v>1522899.9179655456</v>
          </cell>
          <cell r="D648">
            <v>1522899.9179655456</v>
          </cell>
          <cell r="E648">
            <v>1608888.4331419196</v>
          </cell>
          <cell r="F648">
            <v>1651882.6907301068</v>
          </cell>
          <cell r="G648">
            <v>1651882.6907301068</v>
          </cell>
          <cell r="H648">
            <v>1759368.3347005742</v>
          </cell>
          <cell r="I648">
            <v>1759368.3347005742</v>
          </cell>
          <cell r="J648">
            <v>1759368.3347005742</v>
          </cell>
          <cell r="K648">
            <v>1759368.3347005742</v>
          </cell>
          <cell r="L648">
            <v>1759368.3347005742</v>
          </cell>
          <cell r="M648">
            <v>1759368.3347005742</v>
          </cell>
          <cell r="N648">
            <v>20037563.576702211</v>
          </cell>
        </row>
        <row r="652">
          <cell r="B652">
            <v>2631666.6666666679</v>
          </cell>
          <cell r="C652">
            <v>2631666.6666666679</v>
          </cell>
          <cell r="D652">
            <v>2631666.6666666679</v>
          </cell>
          <cell r="E652">
            <v>2851666.6666666679</v>
          </cell>
          <cell r="F652">
            <v>2961666.666666666</v>
          </cell>
          <cell r="G652">
            <v>2961666.666666666</v>
          </cell>
          <cell r="H652">
            <v>3236666.666666666</v>
          </cell>
          <cell r="I652">
            <v>3236666.666666666</v>
          </cell>
          <cell r="J652">
            <v>3236666.666666666</v>
          </cell>
          <cell r="K652">
            <v>3236666.666666666</v>
          </cell>
          <cell r="L652">
            <v>3236666.666666666</v>
          </cell>
          <cell r="M652">
            <v>3236666.666666666</v>
          </cell>
          <cell r="N652">
            <v>36089999.999999993</v>
          </cell>
        </row>
        <row r="657">
          <cell r="B657">
            <v>914</v>
          </cell>
          <cell r="C657">
            <v>945</v>
          </cell>
          <cell r="D657">
            <v>976</v>
          </cell>
          <cell r="E657">
            <v>1007</v>
          </cell>
          <cell r="F657">
            <v>1038</v>
          </cell>
          <cell r="G657">
            <v>1069</v>
          </cell>
          <cell r="H657">
            <v>1100</v>
          </cell>
          <cell r="I657">
            <v>1131</v>
          </cell>
          <cell r="J657">
            <v>1162</v>
          </cell>
          <cell r="K657">
            <v>1193</v>
          </cell>
          <cell r="L657">
            <v>1224</v>
          </cell>
          <cell r="M657">
            <v>1255</v>
          </cell>
          <cell r="N657" t="str">
            <v>Jul~Jun</v>
          </cell>
          <cell r="O657" t="str">
            <v/>
          </cell>
        </row>
        <row r="658">
          <cell r="N658" t="str">
            <v>Total</v>
          </cell>
          <cell r="O658" t="str">
            <v>Jul ~ Dec</v>
          </cell>
          <cell r="P658" t="str">
            <v>Jan ~ Jun</v>
          </cell>
        </row>
        <row r="659">
          <cell r="B659">
            <v>2500000</v>
          </cell>
          <cell r="C659">
            <v>2500000</v>
          </cell>
          <cell r="D659">
            <v>2500000</v>
          </cell>
          <cell r="E659">
            <v>2500000</v>
          </cell>
          <cell r="F659">
            <v>3000000</v>
          </cell>
          <cell r="G659">
            <v>3000000</v>
          </cell>
          <cell r="H659">
            <v>4000000</v>
          </cell>
          <cell r="I659">
            <v>4000000</v>
          </cell>
          <cell r="J659">
            <v>4000000</v>
          </cell>
          <cell r="K659">
            <v>4000000</v>
          </cell>
          <cell r="L659">
            <v>4000000</v>
          </cell>
          <cell r="M659">
            <v>4000000</v>
          </cell>
          <cell r="N659">
            <v>40000000</v>
          </cell>
          <cell r="O659">
            <v>16000000</v>
          </cell>
          <cell r="P659">
            <v>24000000</v>
          </cell>
        </row>
        <row r="660">
          <cell r="B660">
            <v>326086.95652173914</v>
          </cell>
          <cell r="C660">
            <v>326086.95652173914</v>
          </cell>
          <cell r="D660">
            <v>326086.95652173914</v>
          </cell>
          <cell r="E660">
            <v>326086.95652173914</v>
          </cell>
          <cell r="F660">
            <v>391304.34782608697</v>
          </cell>
          <cell r="G660">
            <v>391304.34782608697</v>
          </cell>
          <cell r="H660">
            <v>521739.13043478259</v>
          </cell>
          <cell r="I660">
            <v>521739.13043478259</v>
          </cell>
          <cell r="J660">
            <v>521739.13043478259</v>
          </cell>
          <cell r="K660">
            <v>521739.13043478259</v>
          </cell>
          <cell r="L660">
            <v>521739.13043478259</v>
          </cell>
          <cell r="M660">
            <v>521739.13043478259</v>
          </cell>
          <cell r="N660">
            <v>5217391.3043478252</v>
          </cell>
          <cell r="O660">
            <v>2086956.5217391304</v>
          </cell>
          <cell r="P660">
            <v>3130434.7826086958</v>
          </cell>
        </row>
        <row r="661">
          <cell r="B661">
            <v>2173913.0434782607</v>
          </cell>
          <cell r="C661">
            <v>2173913.0434782607</v>
          </cell>
          <cell r="D661">
            <v>2173913.0434782607</v>
          </cell>
          <cell r="E661">
            <v>2173913.0434782607</v>
          </cell>
          <cell r="F661">
            <v>2608695.6521739131</v>
          </cell>
          <cell r="G661">
            <v>2608695.6521739131</v>
          </cell>
          <cell r="H661">
            <v>3478260.8695652173</v>
          </cell>
          <cell r="I661">
            <v>3478260.8695652173</v>
          </cell>
          <cell r="J661">
            <v>3478260.8695652173</v>
          </cell>
          <cell r="K661">
            <v>3478260.8695652173</v>
          </cell>
          <cell r="L661">
            <v>3478260.8695652173</v>
          </cell>
          <cell r="M661">
            <v>3478260.8695652173</v>
          </cell>
          <cell r="N661">
            <v>34782608.695652179</v>
          </cell>
          <cell r="O661">
            <v>13913043.478260871</v>
          </cell>
          <cell r="P661">
            <v>20869565.217391305</v>
          </cell>
        </row>
        <row r="662">
          <cell r="O662">
            <v>0</v>
          </cell>
          <cell r="P662">
            <v>0</v>
          </cell>
        </row>
        <row r="663">
          <cell r="B663">
            <v>0</v>
          </cell>
          <cell r="C663">
            <v>0</v>
          </cell>
          <cell r="D663">
            <v>0</v>
          </cell>
          <cell r="E663">
            <v>0</v>
          </cell>
          <cell r="F663">
            <v>0</v>
          </cell>
          <cell r="G663">
            <v>0</v>
          </cell>
          <cell r="H663">
            <v>0</v>
          </cell>
          <cell r="I663">
            <v>0</v>
          </cell>
          <cell r="J663">
            <v>0</v>
          </cell>
          <cell r="K663">
            <v>0</v>
          </cell>
          <cell r="L663">
            <v>0</v>
          </cell>
          <cell r="M663">
            <v>0</v>
          </cell>
          <cell r="N663">
            <v>0</v>
          </cell>
          <cell r="O663">
            <v>0</v>
          </cell>
          <cell r="P663">
            <v>0</v>
          </cell>
        </row>
        <row r="664">
          <cell r="O664">
            <v>0</v>
          </cell>
          <cell r="P664">
            <v>0</v>
          </cell>
        </row>
        <row r="665">
          <cell r="B665">
            <v>1744257.5881870384</v>
          </cell>
          <cell r="C665">
            <v>1744257.5881870384</v>
          </cell>
          <cell r="D665">
            <v>1744257.5881870384</v>
          </cell>
          <cell r="E665">
            <v>1744257.5881870384</v>
          </cell>
          <cell r="F665">
            <v>2093109.1058244463</v>
          </cell>
          <cell r="G665">
            <v>2093109.1058244463</v>
          </cell>
          <cell r="H665">
            <v>2790812.1410992616</v>
          </cell>
          <cell r="I665">
            <v>2790812.1410992616</v>
          </cell>
          <cell r="J665">
            <v>2790812.1410992616</v>
          </cell>
          <cell r="K665">
            <v>2790812.1410992616</v>
          </cell>
          <cell r="L665">
            <v>2790812.1410992616</v>
          </cell>
          <cell r="M665">
            <v>2790812.1410992616</v>
          </cell>
          <cell r="N665">
            <v>27908121.410992622</v>
          </cell>
          <cell r="O665">
            <v>11163248.564397048</v>
          </cell>
          <cell r="P665">
            <v>16744872.84659557</v>
          </cell>
        </row>
        <row r="666">
          <cell r="B666">
            <v>429655.45529122232</v>
          </cell>
          <cell r="C666">
            <v>429655.45529122232</v>
          </cell>
          <cell r="D666">
            <v>429655.45529122232</v>
          </cell>
          <cell r="E666">
            <v>429655.45529122232</v>
          </cell>
          <cell r="F666">
            <v>515586.54634946678</v>
          </cell>
          <cell r="G666">
            <v>515586.54634946678</v>
          </cell>
          <cell r="H666">
            <v>687448.7284659557</v>
          </cell>
          <cell r="I666">
            <v>687448.7284659557</v>
          </cell>
          <cell r="J666">
            <v>687448.7284659557</v>
          </cell>
          <cell r="K666">
            <v>687448.7284659557</v>
          </cell>
          <cell r="L666">
            <v>687448.7284659557</v>
          </cell>
          <cell r="M666">
            <v>687448.7284659557</v>
          </cell>
          <cell r="N666">
            <v>6874487.284659557</v>
          </cell>
          <cell r="O666">
            <v>2749794.9138638228</v>
          </cell>
          <cell r="P666">
            <v>4124692.3707957342</v>
          </cell>
        </row>
        <row r="667">
          <cell r="B667">
            <v>0.17186218211648893</v>
          </cell>
          <cell r="C667">
            <v>0.17186218211648893</v>
          </cell>
          <cell r="D667">
            <v>0.17186218211648893</v>
          </cell>
          <cell r="E667">
            <v>0.17186218211648893</v>
          </cell>
          <cell r="F667">
            <v>0.17186218211648893</v>
          </cell>
          <cell r="G667">
            <v>0.17186218211648893</v>
          </cell>
          <cell r="H667">
            <v>0.17186218211648893</v>
          </cell>
          <cell r="I667">
            <v>0.17186218211648893</v>
          </cell>
          <cell r="J667">
            <v>0.17186218211648893</v>
          </cell>
          <cell r="K667">
            <v>0.17186218211648893</v>
          </cell>
          <cell r="L667">
            <v>0.17186218211648893</v>
          </cell>
          <cell r="M667">
            <v>0.17186218211648893</v>
          </cell>
          <cell r="N667">
            <v>0.17186218211648893</v>
          </cell>
          <cell r="O667">
            <v>0.17186218211648893</v>
          </cell>
          <cell r="P667">
            <v>0.17186218211648893</v>
          </cell>
        </row>
        <row r="668">
          <cell r="B668">
            <v>104655.4552912223</v>
          </cell>
          <cell r="C668">
            <v>104655.4552912223</v>
          </cell>
          <cell r="D668">
            <v>104655.4552912223</v>
          </cell>
          <cell r="E668">
            <v>104655.4552912223</v>
          </cell>
          <cell r="F668">
            <v>125586.54634946678</v>
          </cell>
          <cell r="G668">
            <v>125586.54634946678</v>
          </cell>
          <cell r="H668">
            <v>167448.72846595568</v>
          </cell>
          <cell r="I668">
            <v>167448.72846595568</v>
          </cell>
          <cell r="J668">
            <v>167448.72846595568</v>
          </cell>
          <cell r="K668">
            <v>167448.72846595568</v>
          </cell>
          <cell r="L668">
            <v>167448.72846595568</v>
          </cell>
          <cell r="M668">
            <v>167448.72846595568</v>
          </cell>
          <cell r="N668">
            <v>1674487.2846595573</v>
          </cell>
          <cell r="O668">
            <v>669794.91386382282</v>
          </cell>
          <cell r="P668">
            <v>1004692.3707957342</v>
          </cell>
        </row>
        <row r="671">
          <cell r="B671">
            <v>325000</v>
          </cell>
          <cell r="C671">
            <v>325000</v>
          </cell>
          <cell r="D671">
            <v>325000</v>
          </cell>
          <cell r="E671">
            <v>325000</v>
          </cell>
          <cell r="F671">
            <v>390000</v>
          </cell>
          <cell r="G671">
            <v>390000</v>
          </cell>
          <cell r="H671">
            <v>520000</v>
          </cell>
          <cell r="I671">
            <v>520000</v>
          </cell>
          <cell r="J671">
            <v>520000</v>
          </cell>
          <cell r="K671">
            <v>520000</v>
          </cell>
          <cell r="L671">
            <v>520000</v>
          </cell>
          <cell r="M671">
            <v>520000</v>
          </cell>
          <cell r="N671">
            <v>5200000</v>
          </cell>
          <cell r="O671">
            <v>2080000</v>
          </cell>
          <cell r="P671">
            <v>3120000</v>
          </cell>
        </row>
        <row r="673">
          <cell r="D673">
            <v>0</v>
          </cell>
        </row>
        <row r="676">
          <cell r="B676">
            <v>914</v>
          </cell>
          <cell r="C676">
            <v>945</v>
          </cell>
          <cell r="D676">
            <v>976</v>
          </cell>
          <cell r="E676">
            <v>1007</v>
          </cell>
          <cell r="F676">
            <v>1038</v>
          </cell>
          <cell r="G676">
            <v>1069</v>
          </cell>
          <cell r="H676">
            <v>1100</v>
          </cell>
          <cell r="I676">
            <v>1131</v>
          </cell>
          <cell r="J676">
            <v>1162</v>
          </cell>
          <cell r="K676">
            <v>1193</v>
          </cell>
          <cell r="L676">
            <v>1224</v>
          </cell>
          <cell r="M676">
            <v>1255</v>
          </cell>
          <cell r="N676" t="str">
            <v>Total</v>
          </cell>
        </row>
        <row r="677">
          <cell r="B677">
            <v>537328</v>
          </cell>
        </row>
        <row r="678">
          <cell r="B678">
            <v>537328</v>
          </cell>
          <cell r="C678">
            <v>427928</v>
          </cell>
          <cell r="D678">
            <v>507960</v>
          </cell>
          <cell r="E678">
            <v>9525448</v>
          </cell>
          <cell r="F678">
            <v>9587968</v>
          </cell>
          <cell r="G678">
            <v>9511316</v>
          </cell>
          <cell r="H678">
            <v>2546760</v>
          </cell>
          <cell r="I678">
            <v>474808</v>
          </cell>
          <cell r="J678">
            <v>570076</v>
          </cell>
          <cell r="K678">
            <v>427928</v>
          </cell>
          <cell r="L678">
            <v>474808</v>
          </cell>
          <cell r="M678">
            <v>507960</v>
          </cell>
          <cell r="N678">
            <v>35100288</v>
          </cell>
        </row>
        <row r="679">
          <cell r="B679">
            <v>30</v>
          </cell>
          <cell r="C679">
            <v>25</v>
          </cell>
          <cell r="D679">
            <v>27</v>
          </cell>
          <cell r="E679">
            <v>672</v>
          </cell>
          <cell r="F679">
            <v>675</v>
          </cell>
          <cell r="G679">
            <v>671</v>
          </cell>
          <cell r="H679">
            <v>176</v>
          </cell>
          <cell r="I679">
            <v>27</v>
          </cell>
          <cell r="J679">
            <v>31</v>
          </cell>
          <cell r="K679">
            <v>25</v>
          </cell>
          <cell r="L679">
            <v>27</v>
          </cell>
          <cell r="M679">
            <v>27</v>
          </cell>
          <cell r="N679">
            <v>2413</v>
          </cell>
        </row>
        <row r="683">
          <cell r="B683">
            <v>440</v>
          </cell>
          <cell r="C683">
            <v>367</v>
          </cell>
          <cell r="D683">
            <v>357</v>
          </cell>
          <cell r="E683">
            <v>320</v>
          </cell>
          <cell r="F683">
            <v>460</v>
          </cell>
          <cell r="G683">
            <v>444</v>
          </cell>
          <cell r="H683">
            <v>311</v>
          </cell>
          <cell r="I683">
            <v>406</v>
          </cell>
          <cell r="J683">
            <v>376</v>
          </cell>
          <cell r="K683">
            <v>410</v>
          </cell>
          <cell r="L683">
            <v>415</v>
          </cell>
          <cell r="M683">
            <v>403</v>
          </cell>
          <cell r="N683">
            <v>387</v>
          </cell>
        </row>
        <row r="684">
          <cell r="B684">
            <v>4800000</v>
          </cell>
          <cell r="C684">
            <v>0</v>
          </cell>
          <cell r="D684">
            <v>0</v>
          </cell>
          <cell r="E684">
            <v>0</v>
          </cell>
          <cell r="F684">
            <v>0</v>
          </cell>
          <cell r="G684">
            <v>0</v>
          </cell>
          <cell r="H684">
            <v>0</v>
          </cell>
          <cell r="I684">
            <v>0</v>
          </cell>
          <cell r="J684">
            <v>0</v>
          </cell>
          <cell r="K684">
            <v>0</v>
          </cell>
          <cell r="L684">
            <v>0</v>
          </cell>
          <cell r="M684">
            <v>0</v>
          </cell>
          <cell r="N684">
            <v>0</v>
          </cell>
        </row>
        <row r="685">
          <cell r="B685">
            <v>400000</v>
          </cell>
          <cell r="C685">
            <v>400000</v>
          </cell>
          <cell r="D685">
            <v>400000</v>
          </cell>
          <cell r="E685">
            <v>400000</v>
          </cell>
          <cell r="F685">
            <v>400000</v>
          </cell>
          <cell r="G685">
            <v>400000</v>
          </cell>
          <cell r="H685">
            <v>400000</v>
          </cell>
          <cell r="I685">
            <v>400000</v>
          </cell>
          <cell r="J685">
            <v>400000</v>
          </cell>
          <cell r="K685">
            <v>400000</v>
          </cell>
          <cell r="L685">
            <v>400000</v>
          </cell>
          <cell r="M685">
            <v>400000</v>
          </cell>
          <cell r="N685">
            <v>4800000</v>
          </cell>
        </row>
        <row r="686">
          <cell r="B686">
            <v>0</v>
          </cell>
          <cell r="C686">
            <v>15000000</v>
          </cell>
          <cell r="D686">
            <v>15000000</v>
          </cell>
          <cell r="E686">
            <v>5000000</v>
          </cell>
          <cell r="F686">
            <v>5000000</v>
          </cell>
          <cell r="G686">
            <v>5000000</v>
          </cell>
          <cell r="H686">
            <v>5000000</v>
          </cell>
          <cell r="I686">
            <v>5000000</v>
          </cell>
          <cell r="J686">
            <v>5000000</v>
          </cell>
          <cell r="K686">
            <v>5000000</v>
          </cell>
          <cell r="L686">
            <v>5000000</v>
          </cell>
          <cell r="M686">
            <v>5000000</v>
          </cell>
          <cell r="N686">
            <v>75000000</v>
          </cell>
        </row>
        <row r="687">
          <cell r="B687">
            <v>0</v>
          </cell>
          <cell r="C687">
            <v>0</v>
          </cell>
          <cell r="D687">
            <v>0</v>
          </cell>
          <cell r="E687">
            <v>0</v>
          </cell>
          <cell r="F687">
            <v>0</v>
          </cell>
          <cell r="G687">
            <v>0</v>
          </cell>
          <cell r="H687">
            <v>0</v>
          </cell>
          <cell r="I687">
            <v>0</v>
          </cell>
          <cell r="J687">
            <v>0</v>
          </cell>
          <cell r="K687">
            <v>0</v>
          </cell>
          <cell r="L687">
            <v>0</v>
          </cell>
          <cell r="M687">
            <v>0</v>
          </cell>
          <cell r="N687">
            <v>0</v>
          </cell>
        </row>
        <row r="688">
          <cell r="B688">
            <v>400000</v>
          </cell>
          <cell r="C688">
            <v>400000</v>
          </cell>
          <cell r="D688">
            <v>400000</v>
          </cell>
          <cell r="E688">
            <v>400000</v>
          </cell>
          <cell r="F688">
            <v>400000</v>
          </cell>
          <cell r="G688">
            <v>400000</v>
          </cell>
          <cell r="H688">
            <v>400000</v>
          </cell>
          <cell r="I688">
            <v>400000</v>
          </cell>
          <cell r="J688">
            <v>400000</v>
          </cell>
          <cell r="K688">
            <v>400000</v>
          </cell>
          <cell r="L688">
            <v>400000</v>
          </cell>
          <cell r="M688">
            <v>400000</v>
          </cell>
          <cell r="N688">
            <v>4800000</v>
          </cell>
        </row>
        <row r="691">
          <cell r="B691">
            <v>333</v>
          </cell>
          <cell r="C691">
            <v>333</v>
          </cell>
          <cell r="D691">
            <v>333</v>
          </cell>
          <cell r="E691">
            <v>333</v>
          </cell>
          <cell r="F691">
            <v>333</v>
          </cell>
          <cell r="G691">
            <v>333</v>
          </cell>
          <cell r="H691">
            <v>317</v>
          </cell>
          <cell r="I691">
            <v>317</v>
          </cell>
          <cell r="J691">
            <v>317</v>
          </cell>
          <cell r="K691">
            <v>317</v>
          </cell>
          <cell r="L691">
            <v>317</v>
          </cell>
          <cell r="M691">
            <v>317</v>
          </cell>
          <cell r="N691">
            <v>325</v>
          </cell>
        </row>
        <row r="692">
          <cell r="B692">
            <v>1200000</v>
          </cell>
          <cell r="C692">
            <v>0</v>
          </cell>
          <cell r="D692">
            <v>0</v>
          </cell>
          <cell r="E692">
            <v>0</v>
          </cell>
          <cell r="F692">
            <v>0</v>
          </cell>
          <cell r="G692">
            <v>0</v>
          </cell>
          <cell r="H692">
            <v>0</v>
          </cell>
          <cell r="I692">
            <v>0</v>
          </cell>
          <cell r="J692">
            <v>0</v>
          </cell>
          <cell r="K692">
            <v>0</v>
          </cell>
          <cell r="L692">
            <v>0</v>
          </cell>
          <cell r="M692">
            <v>0</v>
          </cell>
          <cell r="N692">
            <v>0</v>
          </cell>
        </row>
        <row r="693">
          <cell r="B693">
            <v>100000</v>
          </cell>
          <cell r="C693">
            <v>100000</v>
          </cell>
          <cell r="D693">
            <v>100000</v>
          </cell>
          <cell r="E693">
            <v>100000</v>
          </cell>
          <cell r="F693">
            <v>100000</v>
          </cell>
          <cell r="G693">
            <v>100000</v>
          </cell>
          <cell r="H693">
            <v>100000</v>
          </cell>
          <cell r="I693">
            <v>100000</v>
          </cell>
          <cell r="J693">
            <v>100000</v>
          </cell>
          <cell r="K693">
            <v>100000</v>
          </cell>
          <cell r="L693">
            <v>100000</v>
          </cell>
          <cell r="M693">
            <v>100000</v>
          </cell>
          <cell r="N693">
            <v>1200000</v>
          </cell>
        </row>
        <row r="694">
          <cell r="B694" t="e">
            <v>#REF!</v>
          </cell>
          <cell r="C694" t="e">
            <v>#REF!</v>
          </cell>
          <cell r="D694" t="e">
            <v>#REF!</v>
          </cell>
          <cell r="E694" t="e">
            <v>#REF!</v>
          </cell>
          <cell r="F694" t="e">
            <v>#REF!</v>
          </cell>
          <cell r="G694" t="e">
            <v>#REF!</v>
          </cell>
          <cell r="H694" t="e">
            <v>#REF!</v>
          </cell>
          <cell r="I694" t="e">
            <v>#REF!</v>
          </cell>
          <cell r="J694" t="e">
            <v>#REF!</v>
          </cell>
          <cell r="K694" t="e">
            <v>#REF!</v>
          </cell>
          <cell r="L694" t="e">
            <v>#REF!</v>
          </cell>
          <cell r="M694" t="e">
            <v>#REF!</v>
          </cell>
          <cell r="N694" t="e">
            <v>#REF!</v>
          </cell>
        </row>
        <row r="695">
          <cell r="B695">
            <v>0</v>
          </cell>
          <cell r="C695">
            <v>0</v>
          </cell>
          <cell r="D695">
            <v>0</v>
          </cell>
          <cell r="E695">
            <v>0</v>
          </cell>
          <cell r="F695">
            <v>0</v>
          </cell>
          <cell r="G695">
            <v>0</v>
          </cell>
          <cell r="H695">
            <v>0</v>
          </cell>
          <cell r="I695">
            <v>0</v>
          </cell>
          <cell r="J695">
            <v>0</v>
          </cell>
          <cell r="K695">
            <v>0</v>
          </cell>
          <cell r="L695">
            <v>0</v>
          </cell>
          <cell r="M695">
            <v>0</v>
          </cell>
          <cell r="N695">
            <v>0</v>
          </cell>
        </row>
        <row r="696">
          <cell r="B696">
            <v>100000</v>
          </cell>
          <cell r="C696">
            <v>100000</v>
          </cell>
          <cell r="D696">
            <v>100000</v>
          </cell>
          <cell r="E696">
            <v>100000</v>
          </cell>
          <cell r="F696">
            <v>100000</v>
          </cell>
          <cell r="G696">
            <v>100000</v>
          </cell>
          <cell r="H696">
            <v>100000</v>
          </cell>
          <cell r="I696">
            <v>100000</v>
          </cell>
          <cell r="J696">
            <v>100000</v>
          </cell>
          <cell r="K696">
            <v>100000</v>
          </cell>
          <cell r="L696">
            <v>100000</v>
          </cell>
          <cell r="M696">
            <v>100000</v>
          </cell>
          <cell r="N696">
            <v>1200000</v>
          </cell>
        </row>
        <row r="698">
          <cell r="B698">
            <v>30940</v>
          </cell>
        </row>
        <row r="699">
          <cell r="B699">
            <v>59500</v>
          </cell>
        </row>
        <row r="702">
          <cell r="B702" t="str">
            <v>Commission</v>
          </cell>
          <cell r="C702" t="str">
            <v>Exchange</v>
          </cell>
          <cell r="D702" t="str">
            <v>commission</v>
          </cell>
          <cell r="E702" t="str">
            <v>Commission</v>
          </cell>
          <cell r="F702" t="str">
            <v>Net  Comm</v>
          </cell>
          <cell r="G702">
            <v>548</v>
          </cell>
          <cell r="I702">
            <v>579</v>
          </cell>
          <cell r="K702">
            <v>610</v>
          </cell>
          <cell r="M702">
            <v>640</v>
          </cell>
          <cell r="O702">
            <v>671</v>
          </cell>
          <cell r="Q702">
            <v>702</v>
          </cell>
          <cell r="S702">
            <v>733</v>
          </cell>
          <cell r="U702">
            <v>764</v>
          </cell>
          <cell r="W702">
            <v>795</v>
          </cell>
          <cell r="Y702">
            <v>826</v>
          </cell>
          <cell r="AA702">
            <v>857</v>
          </cell>
          <cell r="AC702">
            <v>888</v>
          </cell>
        </row>
        <row r="703">
          <cell r="B703" t="str">
            <v>Income ¥</v>
          </cell>
          <cell r="C703" t="str">
            <v>Rate ¥</v>
          </cell>
          <cell r="D703" t="str">
            <v>Income Rs.</v>
          </cell>
          <cell r="E703" t="str">
            <v>Expense Rs</v>
          </cell>
          <cell r="F703" t="str">
            <v>Income Rs.</v>
          </cell>
          <cell r="G703" t="str">
            <v>Units</v>
          </cell>
          <cell r="H703" t="str">
            <v>Comm Rs.</v>
          </cell>
          <cell r="I703" t="str">
            <v>Units</v>
          </cell>
          <cell r="J703" t="str">
            <v>Comm Rs.</v>
          </cell>
          <cell r="K703" t="str">
            <v>Units</v>
          </cell>
          <cell r="L703" t="str">
            <v>Comm Rs.</v>
          </cell>
          <cell r="M703" t="str">
            <v>Units</v>
          </cell>
          <cell r="N703" t="str">
            <v>Comm Rs.</v>
          </cell>
          <cell r="O703" t="str">
            <v>Units</v>
          </cell>
          <cell r="P703" t="str">
            <v>Comm Rs.</v>
          </cell>
          <cell r="Q703" t="str">
            <v>Units</v>
          </cell>
          <cell r="R703" t="str">
            <v>Comm Rs.</v>
          </cell>
          <cell r="S703" t="str">
            <v>Units</v>
          </cell>
          <cell r="T703" t="str">
            <v>Comm Rs.</v>
          </cell>
          <cell r="U703" t="str">
            <v>Units</v>
          </cell>
          <cell r="V703" t="str">
            <v>Comm Rs.</v>
          </cell>
          <cell r="W703" t="str">
            <v>Units</v>
          </cell>
          <cell r="X703" t="str">
            <v>Comm Rs.</v>
          </cell>
          <cell r="Y703" t="str">
            <v>Units</v>
          </cell>
          <cell r="Z703" t="str">
            <v>Comm Rs.</v>
          </cell>
          <cell r="AA703" t="str">
            <v>Units</v>
          </cell>
          <cell r="AB703" t="str">
            <v>Comm Rs.</v>
          </cell>
          <cell r="AC703" t="str">
            <v>Units</v>
          </cell>
          <cell r="AD703" t="str">
            <v>Comm Rs.</v>
          </cell>
        </row>
        <row r="704">
          <cell r="B704">
            <v>30000</v>
          </cell>
          <cell r="C704">
            <v>0.52</v>
          </cell>
          <cell r="D704">
            <v>15600</v>
          </cell>
          <cell r="E704">
            <v>7500</v>
          </cell>
          <cell r="F704">
            <v>8100</v>
          </cell>
          <cell r="H704">
            <v>0</v>
          </cell>
          <cell r="J704">
            <v>0</v>
          </cell>
          <cell r="L704">
            <v>0</v>
          </cell>
          <cell r="N704">
            <v>0</v>
          </cell>
          <cell r="P704">
            <v>0</v>
          </cell>
          <cell r="R704">
            <v>0</v>
          </cell>
          <cell r="T704">
            <v>0</v>
          </cell>
          <cell r="V704">
            <v>0</v>
          </cell>
          <cell r="X704">
            <v>0</v>
          </cell>
          <cell r="Z704">
            <v>0</v>
          </cell>
          <cell r="AB704">
            <v>0</v>
          </cell>
          <cell r="AD704">
            <v>0</v>
          </cell>
          <cell r="AE704">
            <v>0</v>
          </cell>
        </row>
        <row r="705">
          <cell r="B705">
            <v>36600</v>
          </cell>
          <cell r="C705">
            <v>0.52</v>
          </cell>
          <cell r="D705">
            <v>19032</v>
          </cell>
          <cell r="E705">
            <v>5000</v>
          </cell>
          <cell r="F705">
            <v>14032</v>
          </cell>
          <cell r="G705">
            <v>13</v>
          </cell>
          <cell r="H705">
            <v>182416</v>
          </cell>
          <cell r="I705">
            <v>13</v>
          </cell>
          <cell r="J705">
            <v>182416</v>
          </cell>
          <cell r="K705">
            <v>13</v>
          </cell>
          <cell r="L705">
            <v>182416</v>
          </cell>
          <cell r="M705">
            <v>658</v>
          </cell>
          <cell r="N705">
            <v>9233056</v>
          </cell>
          <cell r="O705">
            <v>658</v>
          </cell>
          <cell r="P705">
            <v>9233056</v>
          </cell>
          <cell r="Q705">
            <v>658</v>
          </cell>
          <cell r="R705">
            <v>9233056</v>
          </cell>
          <cell r="S705">
            <v>164</v>
          </cell>
          <cell r="T705">
            <v>2301248</v>
          </cell>
          <cell r="U705">
            <v>13</v>
          </cell>
          <cell r="V705">
            <v>182416</v>
          </cell>
          <cell r="W705">
            <v>13</v>
          </cell>
          <cell r="X705">
            <v>182416</v>
          </cell>
          <cell r="Y705">
            <v>13</v>
          </cell>
          <cell r="Z705">
            <v>182416</v>
          </cell>
          <cell r="AA705">
            <v>13</v>
          </cell>
          <cell r="AB705">
            <v>182416</v>
          </cell>
          <cell r="AC705">
            <v>13</v>
          </cell>
          <cell r="AD705">
            <v>182416</v>
          </cell>
          <cell r="AE705">
            <v>2242</v>
          </cell>
        </row>
        <row r="706">
          <cell r="B706">
            <v>35300</v>
          </cell>
          <cell r="C706">
            <v>0.52</v>
          </cell>
          <cell r="D706">
            <v>18356</v>
          </cell>
          <cell r="E706">
            <v>5000</v>
          </cell>
          <cell r="F706">
            <v>13356</v>
          </cell>
          <cell r="G706">
            <v>2</v>
          </cell>
          <cell r="H706">
            <v>26712</v>
          </cell>
          <cell r="I706">
            <v>2</v>
          </cell>
          <cell r="J706">
            <v>26712</v>
          </cell>
          <cell r="K706">
            <v>2</v>
          </cell>
          <cell r="L706">
            <v>26712</v>
          </cell>
          <cell r="M706">
            <v>2</v>
          </cell>
          <cell r="N706">
            <v>26712</v>
          </cell>
          <cell r="O706">
            <v>2</v>
          </cell>
          <cell r="P706">
            <v>26712</v>
          </cell>
          <cell r="Q706">
            <v>2</v>
          </cell>
          <cell r="R706">
            <v>26712</v>
          </cell>
          <cell r="S706">
            <v>2</v>
          </cell>
          <cell r="T706">
            <v>26712</v>
          </cell>
          <cell r="U706">
            <v>2</v>
          </cell>
          <cell r="V706">
            <v>26712</v>
          </cell>
          <cell r="W706">
            <v>2</v>
          </cell>
          <cell r="X706">
            <v>26712</v>
          </cell>
          <cell r="Y706">
            <v>2</v>
          </cell>
          <cell r="Z706">
            <v>26712</v>
          </cell>
          <cell r="AA706">
            <v>2</v>
          </cell>
          <cell r="AB706">
            <v>26712</v>
          </cell>
          <cell r="AC706">
            <v>2</v>
          </cell>
          <cell r="AD706">
            <v>26712</v>
          </cell>
          <cell r="AE706">
            <v>24</v>
          </cell>
        </row>
        <row r="707">
          <cell r="B707">
            <v>150000</v>
          </cell>
          <cell r="C707">
            <v>0.52</v>
          </cell>
          <cell r="D707">
            <v>78000</v>
          </cell>
          <cell r="E707">
            <v>7500</v>
          </cell>
          <cell r="F707">
            <v>70500</v>
          </cell>
          <cell r="H707">
            <v>0</v>
          </cell>
          <cell r="J707">
            <v>0</v>
          </cell>
          <cell r="L707">
            <v>0</v>
          </cell>
          <cell r="N707">
            <v>0</v>
          </cell>
          <cell r="P707">
            <v>0</v>
          </cell>
          <cell r="R707">
            <v>0</v>
          </cell>
          <cell r="T707">
            <v>0</v>
          </cell>
          <cell r="V707">
            <v>0</v>
          </cell>
          <cell r="X707">
            <v>0</v>
          </cell>
          <cell r="Z707">
            <v>0</v>
          </cell>
          <cell r="AB707">
            <v>0</v>
          </cell>
          <cell r="AD707">
            <v>0</v>
          </cell>
          <cell r="AE707">
            <v>0</v>
          </cell>
        </row>
        <row r="708">
          <cell r="B708">
            <v>400000</v>
          </cell>
          <cell r="C708">
            <v>0.52</v>
          </cell>
          <cell r="D708">
            <v>208000</v>
          </cell>
          <cell r="E708">
            <v>7500</v>
          </cell>
          <cell r="F708">
            <v>200500</v>
          </cell>
          <cell r="H708">
            <v>0</v>
          </cell>
          <cell r="J708">
            <v>0</v>
          </cell>
          <cell r="L708">
            <v>0</v>
          </cell>
          <cell r="N708">
            <v>0</v>
          </cell>
          <cell r="P708">
            <v>0</v>
          </cell>
          <cell r="R708">
            <v>0</v>
          </cell>
          <cell r="T708">
            <v>0</v>
          </cell>
          <cell r="V708">
            <v>0</v>
          </cell>
          <cell r="X708">
            <v>0</v>
          </cell>
          <cell r="Z708">
            <v>0</v>
          </cell>
          <cell r="AB708">
            <v>0</v>
          </cell>
          <cell r="AD708">
            <v>0</v>
          </cell>
          <cell r="AE708">
            <v>0</v>
          </cell>
        </row>
        <row r="709">
          <cell r="B709">
            <v>77400</v>
          </cell>
          <cell r="C709">
            <v>0.52</v>
          </cell>
          <cell r="D709">
            <v>40248</v>
          </cell>
          <cell r="E709">
            <v>7500</v>
          </cell>
          <cell r="F709">
            <v>32748</v>
          </cell>
          <cell r="G709">
            <v>0</v>
          </cell>
          <cell r="H709">
            <v>0</v>
          </cell>
          <cell r="I709">
            <v>0</v>
          </cell>
          <cell r="J709">
            <v>0</v>
          </cell>
          <cell r="K709">
            <v>0</v>
          </cell>
          <cell r="L709">
            <v>0</v>
          </cell>
          <cell r="M709">
            <v>0</v>
          </cell>
          <cell r="N709">
            <v>0</v>
          </cell>
          <cell r="O709">
            <v>0</v>
          </cell>
          <cell r="P709">
            <v>0</v>
          </cell>
          <cell r="Q709">
            <v>1</v>
          </cell>
          <cell r="R709">
            <v>32748</v>
          </cell>
          <cell r="S709">
            <v>0</v>
          </cell>
          <cell r="T709">
            <v>0</v>
          </cell>
          <cell r="U709">
            <v>0</v>
          </cell>
          <cell r="V709">
            <v>0</v>
          </cell>
          <cell r="W709">
            <v>1</v>
          </cell>
          <cell r="X709">
            <v>32748</v>
          </cell>
          <cell r="Y709">
            <v>0</v>
          </cell>
          <cell r="Z709">
            <v>0</v>
          </cell>
          <cell r="AA709">
            <v>0</v>
          </cell>
          <cell r="AB709">
            <v>0</v>
          </cell>
          <cell r="AC709">
            <v>0</v>
          </cell>
          <cell r="AD709">
            <v>0</v>
          </cell>
          <cell r="AE709">
            <v>2</v>
          </cell>
        </row>
        <row r="710">
          <cell r="B710">
            <v>150000</v>
          </cell>
          <cell r="C710">
            <v>0.52</v>
          </cell>
          <cell r="D710">
            <v>78000</v>
          </cell>
          <cell r="E710">
            <v>7500</v>
          </cell>
          <cell r="F710">
            <v>70500</v>
          </cell>
          <cell r="H710">
            <v>0</v>
          </cell>
          <cell r="J710">
            <v>0</v>
          </cell>
          <cell r="L710">
            <v>0</v>
          </cell>
          <cell r="N710">
            <v>0</v>
          </cell>
          <cell r="P710">
            <v>0</v>
          </cell>
          <cell r="R710">
            <v>0</v>
          </cell>
          <cell r="T710">
            <v>0</v>
          </cell>
          <cell r="V710">
            <v>0</v>
          </cell>
          <cell r="X710">
            <v>0</v>
          </cell>
          <cell r="Z710">
            <v>0</v>
          </cell>
          <cell r="AB710">
            <v>0</v>
          </cell>
          <cell r="AD710">
            <v>0</v>
          </cell>
          <cell r="AE710">
            <v>0</v>
          </cell>
        </row>
        <row r="711">
          <cell r="B711">
            <v>59500</v>
          </cell>
          <cell r="C711">
            <v>0.52</v>
          </cell>
          <cell r="D711">
            <v>30940</v>
          </cell>
          <cell r="E711">
            <v>7500</v>
          </cell>
          <cell r="F711">
            <v>23440</v>
          </cell>
          <cell r="G711">
            <v>0</v>
          </cell>
          <cell r="H711">
            <v>0</v>
          </cell>
          <cell r="I711">
            <v>0</v>
          </cell>
          <cell r="J711">
            <v>0</v>
          </cell>
          <cell r="K711">
            <v>0</v>
          </cell>
          <cell r="L711">
            <v>0</v>
          </cell>
          <cell r="M711">
            <v>2</v>
          </cell>
          <cell r="N711">
            <v>46880</v>
          </cell>
          <cell r="O711">
            <v>0</v>
          </cell>
          <cell r="P711">
            <v>0</v>
          </cell>
          <cell r="Q711">
            <v>0</v>
          </cell>
          <cell r="R711">
            <v>0</v>
          </cell>
          <cell r="S711">
            <v>0</v>
          </cell>
          <cell r="T711">
            <v>0</v>
          </cell>
          <cell r="U711">
            <v>2</v>
          </cell>
          <cell r="V711">
            <v>46880</v>
          </cell>
          <cell r="W711">
            <v>0</v>
          </cell>
          <cell r="X711">
            <v>0</v>
          </cell>
          <cell r="Y711">
            <v>0</v>
          </cell>
          <cell r="Z711">
            <v>0</v>
          </cell>
          <cell r="AA711">
            <v>2</v>
          </cell>
          <cell r="AB711">
            <v>46880</v>
          </cell>
          <cell r="AC711">
            <v>0</v>
          </cell>
          <cell r="AD711">
            <v>0</v>
          </cell>
          <cell r="AE711">
            <v>6</v>
          </cell>
        </row>
        <row r="712">
          <cell r="B712">
            <v>150000</v>
          </cell>
          <cell r="C712">
            <v>0.52</v>
          </cell>
          <cell r="D712">
            <v>78000</v>
          </cell>
          <cell r="E712">
            <v>7500</v>
          </cell>
          <cell r="F712">
            <v>70500</v>
          </cell>
          <cell r="H712">
            <v>0</v>
          </cell>
          <cell r="J712">
            <v>0</v>
          </cell>
          <cell r="L712">
            <v>0</v>
          </cell>
          <cell r="N712">
            <v>0</v>
          </cell>
          <cell r="P712">
            <v>0</v>
          </cell>
          <cell r="R712">
            <v>0</v>
          </cell>
          <cell r="T712">
            <v>0</v>
          </cell>
          <cell r="V712">
            <v>0</v>
          </cell>
          <cell r="X712">
            <v>0</v>
          </cell>
          <cell r="Z712">
            <v>0</v>
          </cell>
          <cell r="AB712">
            <v>0</v>
          </cell>
          <cell r="AD712">
            <v>0</v>
          </cell>
          <cell r="AE712">
            <v>0</v>
          </cell>
        </row>
        <row r="713">
          <cell r="B713">
            <v>150000</v>
          </cell>
          <cell r="C713">
            <v>0.52</v>
          </cell>
          <cell r="D713">
            <v>78000</v>
          </cell>
          <cell r="E713">
            <v>7500</v>
          </cell>
          <cell r="F713">
            <v>70500</v>
          </cell>
          <cell r="H713">
            <v>0</v>
          </cell>
          <cell r="J713">
            <v>0</v>
          </cell>
          <cell r="L713">
            <v>0</v>
          </cell>
          <cell r="N713">
            <v>0</v>
          </cell>
          <cell r="P713">
            <v>0</v>
          </cell>
          <cell r="R713">
            <v>0</v>
          </cell>
          <cell r="T713">
            <v>0</v>
          </cell>
          <cell r="V713">
            <v>0</v>
          </cell>
          <cell r="X713">
            <v>0</v>
          </cell>
          <cell r="Z713">
            <v>0</v>
          </cell>
          <cell r="AB713">
            <v>0</v>
          </cell>
          <cell r="AD713">
            <v>0</v>
          </cell>
          <cell r="AE713">
            <v>0</v>
          </cell>
        </row>
        <row r="714">
          <cell r="B714">
            <v>56500</v>
          </cell>
          <cell r="C714">
            <v>0.52</v>
          </cell>
          <cell r="D714">
            <v>29380</v>
          </cell>
          <cell r="E714">
            <v>7500</v>
          </cell>
          <cell r="F714">
            <v>21880</v>
          </cell>
          <cell r="G714">
            <v>0</v>
          </cell>
          <cell r="H714">
            <v>0</v>
          </cell>
          <cell r="J714">
            <v>0</v>
          </cell>
          <cell r="L714">
            <v>0</v>
          </cell>
          <cell r="M714">
            <v>0</v>
          </cell>
          <cell r="N714">
            <v>0</v>
          </cell>
          <cell r="O714">
            <v>0</v>
          </cell>
          <cell r="P714">
            <v>0</v>
          </cell>
          <cell r="Q714">
            <v>0</v>
          </cell>
          <cell r="R714">
            <v>0</v>
          </cell>
          <cell r="S714">
            <v>0</v>
          </cell>
          <cell r="T714">
            <v>0</v>
          </cell>
          <cell r="V714">
            <v>0</v>
          </cell>
          <cell r="X714">
            <v>0</v>
          </cell>
          <cell r="Z714">
            <v>0</v>
          </cell>
          <cell r="AA714">
            <v>0</v>
          </cell>
          <cell r="AB714">
            <v>0</v>
          </cell>
          <cell r="AC714">
            <v>0</v>
          </cell>
          <cell r="AD714">
            <v>0</v>
          </cell>
          <cell r="AE714">
            <v>0</v>
          </cell>
        </row>
        <row r="715">
          <cell r="B715">
            <v>105800</v>
          </cell>
          <cell r="C715">
            <v>0.52</v>
          </cell>
          <cell r="D715">
            <v>55016</v>
          </cell>
          <cell r="E715">
            <v>15000</v>
          </cell>
          <cell r="F715">
            <v>40016</v>
          </cell>
          <cell r="G715">
            <v>0</v>
          </cell>
          <cell r="H715">
            <v>0</v>
          </cell>
          <cell r="I715">
            <v>0</v>
          </cell>
          <cell r="J715">
            <v>0</v>
          </cell>
          <cell r="K715">
            <v>2</v>
          </cell>
          <cell r="L715">
            <v>80032</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2</v>
          </cell>
          <cell r="AD715">
            <v>80032</v>
          </cell>
          <cell r="AE715">
            <v>4</v>
          </cell>
        </row>
        <row r="716">
          <cell r="B716">
            <v>56500</v>
          </cell>
          <cell r="C716">
            <v>0.52</v>
          </cell>
          <cell r="D716">
            <v>29380.5</v>
          </cell>
          <cell r="E716">
            <v>7500</v>
          </cell>
          <cell r="F716">
            <v>21880.5</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row>
        <row r="717">
          <cell r="B717">
            <v>56500</v>
          </cell>
          <cell r="C717">
            <v>0.52</v>
          </cell>
          <cell r="D717">
            <v>29380</v>
          </cell>
          <cell r="E717">
            <v>7500</v>
          </cell>
          <cell r="F717">
            <v>21880</v>
          </cell>
          <cell r="G717">
            <v>15</v>
          </cell>
          <cell r="H717">
            <v>328200</v>
          </cell>
          <cell r="I717">
            <v>10</v>
          </cell>
          <cell r="J717">
            <v>218800</v>
          </cell>
          <cell r="K717">
            <v>10</v>
          </cell>
          <cell r="L717">
            <v>218800</v>
          </cell>
          <cell r="M717">
            <v>10</v>
          </cell>
          <cell r="N717">
            <v>218800</v>
          </cell>
          <cell r="O717">
            <v>15</v>
          </cell>
          <cell r="P717">
            <v>328200</v>
          </cell>
          <cell r="Q717">
            <v>10</v>
          </cell>
          <cell r="R717">
            <v>218800</v>
          </cell>
          <cell r="S717">
            <v>10</v>
          </cell>
          <cell r="T717">
            <v>218800</v>
          </cell>
          <cell r="U717">
            <v>10</v>
          </cell>
          <cell r="V717">
            <v>218800</v>
          </cell>
          <cell r="W717">
            <v>15</v>
          </cell>
          <cell r="X717">
            <v>328200</v>
          </cell>
          <cell r="Y717">
            <v>10</v>
          </cell>
          <cell r="Z717">
            <v>218800</v>
          </cell>
          <cell r="AA717">
            <v>10</v>
          </cell>
          <cell r="AB717">
            <v>218800</v>
          </cell>
          <cell r="AC717">
            <v>10</v>
          </cell>
          <cell r="AD717">
            <v>218800</v>
          </cell>
          <cell r="AE717">
            <v>135</v>
          </cell>
        </row>
        <row r="718">
          <cell r="G718">
            <v>30</v>
          </cell>
          <cell r="H718">
            <v>537328</v>
          </cell>
          <cell r="I718">
            <v>25</v>
          </cell>
          <cell r="J718">
            <v>427928</v>
          </cell>
          <cell r="K718">
            <v>27</v>
          </cell>
          <cell r="L718">
            <v>507960</v>
          </cell>
          <cell r="M718">
            <v>672</v>
          </cell>
          <cell r="N718">
            <v>9525448</v>
          </cell>
          <cell r="O718">
            <v>675</v>
          </cell>
          <cell r="P718">
            <v>9587968</v>
          </cell>
          <cell r="Q718">
            <v>671</v>
          </cell>
          <cell r="R718">
            <v>9511316</v>
          </cell>
          <cell r="S718">
            <v>176</v>
          </cell>
          <cell r="T718">
            <v>2546760</v>
          </cell>
          <cell r="U718">
            <v>27</v>
          </cell>
          <cell r="V718">
            <v>474808</v>
          </cell>
          <cell r="W718">
            <v>31</v>
          </cell>
          <cell r="X718">
            <v>570076</v>
          </cell>
          <cell r="Y718">
            <v>25</v>
          </cell>
          <cell r="Z718">
            <v>427928</v>
          </cell>
          <cell r="AA718">
            <v>27</v>
          </cell>
          <cell r="AB718">
            <v>474808</v>
          </cell>
          <cell r="AC718">
            <v>27</v>
          </cell>
          <cell r="AD718">
            <v>507960</v>
          </cell>
          <cell r="AE718">
            <v>35100288</v>
          </cell>
          <cell r="AG718">
            <v>6216518</v>
          </cell>
        </row>
        <row r="719">
          <cell r="H719">
            <v>0</v>
          </cell>
          <cell r="J719">
            <v>0</v>
          </cell>
          <cell r="L719">
            <v>0</v>
          </cell>
          <cell r="N719">
            <v>0</v>
          </cell>
          <cell r="P719">
            <v>0</v>
          </cell>
          <cell r="R719">
            <v>0</v>
          </cell>
          <cell r="T719">
            <v>0</v>
          </cell>
          <cell r="V719">
            <v>0</v>
          </cell>
          <cell r="X719">
            <v>0</v>
          </cell>
          <cell r="Z719">
            <v>0</v>
          </cell>
          <cell r="AB719">
            <v>0</v>
          </cell>
          <cell r="AD719">
            <v>0</v>
          </cell>
          <cell r="AE719">
            <v>0</v>
          </cell>
          <cell r="AG719">
            <v>6046603</v>
          </cell>
        </row>
        <row r="723">
          <cell r="B723">
            <v>914</v>
          </cell>
          <cell r="C723">
            <v>945</v>
          </cell>
          <cell r="D723">
            <v>976</v>
          </cell>
          <cell r="E723">
            <v>1007</v>
          </cell>
          <cell r="F723">
            <v>1038</v>
          </cell>
          <cell r="G723">
            <v>1069</v>
          </cell>
          <cell r="H723">
            <v>1100</v>
          </cell>
          <cell r="I723">
            <v>1131</v>
          </cell>
          <cell r="J723">
            <v>1162</v>
          </cell>
          <cell r="K723">
            <v>1193</v>
          </cell>
          <cell r="L723">
            <v>1224</v>
          </cell>
          <cell r="M723">
            <v>1255</v>
          </cell>
        </row>
        <row r="725">
          <cell r="B725">
            <v>1860000</v>
          </cell>
          <cell r="C725">
            <v>1860000</v>
          </cell>
          <cell r="D725">
            <v>1860000</v>
          </cell>
          <cell r="E725">
            <v>1860000</v>
          </cell>
          <cell r="F725">
            <v>1860000</v>
          </cell>
          <cell r="G725">
            <v>1860000</v>
          </cell>
          <cell r="H725">
            <v>1860000</v>
          </cell>
          <cell r="I725">
            <v>1860000</v>
          </cell>
          <cell r="J725">
            <v>1860000</v>
          </cell>
          <cell r="K725">
            <v>1860000</v>
          </cell>
          <cell r="L725">
            <v>1860000</v>
          </cell>
          <cell r="M725">
            <v>1860000</v>
          </cell>
        </row>
        <row r="726">
          <cell r="B726">
            <v>2090000</v>
          </cell>
          <cell r="C726">
            <v>2090000</v>
          </cell>
          <cell r="D726">
            <v>2090000</v>
          </cell>
          <cell r="E726">
            <v>2090000</v>
          </cell>
          <cell r="F726">
            <v>2090000</v>
          </cell>
          <cell r="G726">
            <v>2090000</v>
          </cell>
          <cell r="H726">
            <v>2090000</v>
          </cell>
          <cell r="I726">
            <v>2090000</v>
          </cell>
          <cell r="J726">
            <v>2090000</v>
          </cell>
          <cell r="K726">
            <v>2090000</v>
          </cell>
          <cell r="L726">
            <v>2090000</v>
          </cell>
          <cell r="M726">
            <v>2090000</v>
          </cell>
        </row>
        <row r="727">
          <cell r="B727">
            <v>2160000</v>
          </cell>
          <cell r="C727">
            <v>2160000</v>
          </cell>
          <cell r="D727">
            <v>2160000</v>
          </cell>
          <cell r="E727">
            <v>2160000</v>
          </cell>
          <cell r="F727">
            <v>2160000</v>
          </cell>
          <cell r="G727">
            <v>2160000</v>
          </cell>
          <cell r="H727">
            <v>2160000</v>
          </cell>
          <cell r="I727">
            <v>2160000</v>
          </cell>
          <cell r="J727">
            <v>2160000</v>
          </cell>
          <cell r="K727">
            <v>2160000</v>
          </cell>
          <cell r="L727">
            <v>2160000</v>
          </cell>
          <cell r="M727">
            <v>2160000</v>
          </cell>
        </row>
        <row r="728">
          <cell r="B728">
            <v>2290000</v>
          </cell>
          <cell r="C728">
            <v>2290000</v>
          </cell>
          <cell r="D728">
            <v>2290000</v>
          </cell>
          <cell r="E728">
            <v>2290000</v>
          </cell>
          <cell r="F728">
            <v>2290000</v>
          </cell>
          <cell r="G728">
            <v>2290000</v>
          </cell>
          <cell r="H728">
            <v>2290000</v>
          </cell>
          <cell r="I728">
            <v>2290000</v>
          </cell>
          <cell r="J728">
            <v>2290000</v>
          </cell>
          <cell r="K728">
            <v>2290000</v>
          </cell>
          <cell r="L728">
            <v>2290000</v>
          </cell>
          <cell r="M728">
            <v>2290000</v>
          </cell>
        </row>
        <row r="729">
          <cell r="B729">
            <v>1580000</v>
          </cell>
          <cell r="C729">
            <v>1580000</v>
          </cell>
          <cell r="D729">
            <v>1580000</v>
          </cell>
          <cell r="E729">
            <v>1580000</v>
          </cell>
          <cell r="F729">
            <v>1580000</v>
          </cell>
          <cell r="G729">
            <v>1580000</v>
          </cell>
          <cell r="H729">
            <v>1580000</v>
          </cell>
          <cell r="I729">
            <v>1580000</v>
          </cell>
          <cell r="J729">
            <v>1580000</v>
          </cell>
          <cell r="K729">
            <v>1580000</v>
          </cell>
          <cell r="L729">
            <v>1580000</v>
          </cell>
          <cell r="M729">
            <v>1580000</v>
          </cell>
        </row>
        <row r="730">
          <cell r="B730">
            <v>1810000</v>
          </cell>
          <cell r="C730">
            <v>1810000</v>
          </cell>
          <cell r="D730">
            <v>1810000</v>
          </cell>
          <cell r="E730">
            <v>1810000</v>
          </cell>
          <cell r="F730">
            <v>1810000</v>
          </cell>
          <cell r="G730">
            <v>1810000</v>
          </cell>
          <cell r="H730">
            <v>1810000</v>
          </cell>
          <cell r="I730">
            <v>1810000</v>
          </cell>
          <cell r="J730">
            <v>1810000</v>
          </cell>
          <cell r="K730">
            <v>1810000</v>
          </cell>
          <cell r="L730">
            <v>1810000</v>
          </cell>
          <cell r="M730">
            <v>1810000</v>
          </cell>
        </row>
        <row r="731">
          <cell r="B731">
            <v>4420000</v>
          </cell>
          <cell r="C731">
            <v>4420000</v>
          </cell>
          <cell r="D731">
            <v>4420000</v>
          </cell>
          <cell r="E731">
            <v>4420000</v>
          </cell>
          <cell r="F731">
            <v>4420000</v>
          </cell>
          <cell r="G731">
            <v>4420000</v>
          </cell>
          <cell r="H731">
            <v>4420000</v>
          </cell>
          <cell r="I731">
            <v>4420000</v>
          </cell>
          <cell r="J731">
            <v>4420000</v>
          </cell>
          <cell r="K731">
            <v>4420000</v>
          </cell>
          <cell r="L731">
            <v>4420000</v>
          </cell>
          <cell r="M731">
            <v>4420000</v>
          </cell>
        </row>
        <row r="734">
          <cell r="B734">
            <v>1860000</v>
          </cell>
          <cell r="C734">
            <v>1860000</v>
          </cell>
          <cell r="D734">
            <v>1860000</v>
          </cell>
          <cell r="E734">
            <v>1860000</v>
          </cell>
          <cell r="F734">
            <v>1860000</v>
          </cell>
          <cell r="G734">
            <v>1860000</v>
          </cell>
          <cell r="H734">
            <v>1860000</v>
          </cell>
          <cell r="I734">
            <v>1860000</v>
          </cell>
          <cell r="J734">
            <v>1860000</v>
          </cell>
          <cell r="K734">
            <v>1860000</v>
          </cell>
          <cell r="L734">
            <v>1860000</v>
          </cell>
          <cell r="M734">
            <v>1860000</v>
          </cell>
        </row>
        <row r="735">
          <cell r="B735">
            <v>2090000</v>
          </cell>
          <cell r="C735">
            <v>2090000</v>
          </cell>
          <cell r="D735">
            <v>2090000</v>
          </cell>
          <cell r="E735">
            <v>2090000</v>
          </cell>
          <cell r="F735">
            <v>2090000</v>
          </cell>
          <cell r="G735">
            <v>2090000</v>
          </cell>
          <cell r="H735">
            <v>2090000</v>
          </cell>
          <cell r="I735">
            <v>2090000</v>
          </cell>
          <cell r="J735">
            <v>2090000</v>
          </cell>
          <cell r="K735">
            <v>2090000</v>
          </cell>
          <cell r="L735">
            <v>2090000</v>
          </cell>
          <cell r="M735">
            <v>2090000</v>
          </cell>
        </row>
        <row r="736">
          <cell r="B736">
            <v>1580000</v>
          </cell>
          <cell r="C736">
            <v>1580000</v>
          </cell>
          <cell r="D736">
            <v>1580000</v>
          </cell>
          <cell r="E736">
            <v>1580000</v>
          </cell>
          <cell r="F736">
            <v>1580000</v>
          </cell>
          <cell r="G736">
            <v>1580000</v>
          </cell>
          <cell r="H736">
            <v>1580000</v>
          </cell>
          <cell r="I736">
            <v>1580000</v>
          </cell>
          <cell r="J736">
            <v>1580000</v>
          </cell>
          <cell r="K736">
            <v>1580000</v>
          </cell>
          <cell r="L736">
            <v>1580000</v>
          </cell>
          <cell r="M736">
            <v>1580000</v>
          </cell>
        </row>
        <row r="737">
          <cell r="B737">
            <v>1810000</v>
          </cell>
          <cell r="C737">
            <v>1810000</v>
          </cell>
          <cell r="D737">
            <v>1810000</v>
          </cell>
          <cell r="E737">
            <v>1810000</v>
          </cell>
          <cell r="F737">
            <v>1810000</v>
          </cell>
          <cell r="G737">
            <v>1810000</v>
          </cell>
          <cell r="H737">
            <v>1810000</v>
          </cell>
          <cell r="I737">
            <v>1810000</v>
          </cell>
          <cell r="J737">
            <v>1810000</v>
          </cell>
          <cell r="K737">
            <v>1810000</v>
          </cell>
          <cell r="L737">
            <v>1810000</v>
          </cell>
          <cell r="M737">
            <v>1810000</v>
          </cell>
        </row>
        <row r="738">
          <cell r="B738">
            <v>4420000</v>
          </cell>
          <cell r="C738">
            <v>4420000</v>
          </cell>
          <cell r="D738">
            <v>4420000</v>
          </cell>
          <cell r="E738">
            <v>4420000</v>
          </cell>
          <cell r="F738">
            <v>4420000</v>
          </cell>
          <cell r="G738">
            <v>4420000</v>
          </cell>
          <cell r="H738">
            <v>4420000</v>
          </cell>
          <cell r="I738">
            <v>4420000</v>
          </cell>
          <cell r="J738">
            <v>4420000</v>
          </cell>
          <cell r="K738">
            <v>4420000</v>
          </cell>
          <cell r="L738">
            <v>4420000</v>
          </cell>
          <cell r="M738">
            <v>4420000</v>
          </cell>
        </row>
        <row r="741">
          <cell r="B741">
            <v>548</v>
          </cell>
          <cell r="C741">
            <v>579</v>
          </cell>
          <cell r="D741">
            <v>610</v>
          </cell>
          <cell r="E741">
            <v>641</v>
          </cell>
          <cell r="F741">
            <v>672</v>
          </cell>
          <cell r="G741">
            <v>703</v>
          </cell>
          <cell r="H741">
            <v>734</v>
          </cell>
          <cell r="I741">
            <v>765</v>
          </cell>
          <cell r="J741">
            <v>796</v>
          </cell>
          <cell r="K741">
            <v>827</v>
          </cell>
          <cell r="L741">
            <v>858</v>
          </cell>
          <cell r="M741">
            <v>889</v>
          </cell>
        </row>
        <row r="742">
          <cell r="B742">
            <v>30000</v>
          </cell>
          <cell r="C742">
            <v>30000</v>
          </cell>
          <cell r="D742">
            <v>30000</v>
          </cell>
          <cell r="E742">
            <v>30000</v>
          </cell>
          <cell r="F742">
            <v>30000</v>
          </cell>
          <cell r="G742">
            <v>30000</v>
          </cell>
          <cell r="H742">
            <v>30000</v>
          </cell>
          <cell r="I742">
            <v>30000</v>
          </cell>
          <cell r="J742">
            <v>30000</v>
          </cell>
          <cell r="K742">
            <v>30000</v>
          </cell>
          <cell r="L742">
            <v>30000</v>
          </cell>
          <cell r="M742">
            <v>30000</v>
          </cell>
        </row>
        <row r="743">
          <cell r="B743">
            <v>30000</v>
          </cell>
          <cell r="C743">
            <v>30000</v>
          </cell>
          <cell r="D743">
            <v>30000</v>
          </cell>
          <cell r="E743">
            <v>30000</v>
          </cell>
          <cell r="F743">
            <v>30000</v>
          </cell>
          <cell r="G743">
            <v>30000</v>
          </cell>
          <cell r="H743">
            <v>30000</v>
          </cell>
          <cell r="I743">
            <v>30000</v>
          </cell>
          <cell r="J743">
            <v>30000</v>
          </cell>
          <cell r="K743">
            <v>30000</v>
          </cell>
          <cell r="L743">
            <v>30000</v>
          </cell>
          <cell r="M743">
            <v>30000</v>
          </cell>
        </row>
        <row r="744">
          <cell r="B744">
            <v>30000</v>
          </cell>
          <cell r="C744">
            <v>30000</v>
          </cell>
          <cell r="D744">
            <v>30000</v>
          </cell>
          <cell r="E744">
            <v>30000</v>
          </cell>
          <cell r="F744">
            <v>30000</v>
          </cell>
          <cell r="G744">
            <v>30000</v>
          </cell>
          <cell r="H744">
            <v>30000</v>
          </cell>
          <cell r="I744">
            <v>30000</v>
          </cell>
          <cell r="J744">
            <v>30000</v>
          </cell>
          <cell r="K744">
            <v>30000</v>
          </cell>
          <cell r="L744">
            <v>30000</v>
          </cell>
          <cell r="M744">
            <v>30000</v>
          </cell>
        </row>
        <row r="745">
          <cell r="B745">
            <v>30000</v>
          </cell>
          <cell r="C745">
            <v>30000</v>
          </cell>
          <cell r="D745">
            <v>30000</v>
          </cell>
          <cell r="E745">
            <v>30000</v>
          </cell>
          <cell r="F745">
            <v>30000</v>
          </cell>
          <cell r="G745">
            <v>30000</v>
          </cell>
          <cell r="H745">
            <v>30000</v>
          </cell>
          <cell r="I745">
            <v>30000</v>
          </cell>
          <cell r="J745">
            <v>30000</v>
          </cell>
          <cell r="K745">
            <v>30000</v>
          </cell>
          <cell r="L745">
            <v>30000</v>
          </cell>
          <cell r="M745">
            <v>30000</v>
          </cell>
        </row>
        <row r="746">
          <cell r="B746">
            <v>30000</v>
          </cell>
          <cell r="C746">
            <v>30000</v>
          </cell>
          <cell r="D746">
            <v>30000</v>
          </cell>
          <cell r="E746">
            <v>30000</v>
          </cell>
          <cell r="F746">
            <v>30000</v>
          </cell>
          <cell r="G746">
            <v>30000</v>
          </cell>
          <cell r="H746">
            <v>30000</v>
          </cell>
          <cell r="I746">
            <v>30000</v>
          </cell>
          <cell r="J746">
            <v>30000</v>
          </cell>
          <cell r="K746">
            <v>30000</v>
          </cell>
          <cell r="L746">
            <v>30000</v>
          </cell>
          <cell r="M746">
            <v>30000</v>
          </cell>
        </row>
        <row r="747">
          <cell r="B747">
            <v>30000</v>
          </cell>
          <cell r="C747">
            <v>30000</v>
          </cell>
          <cell r="D747">
            <v>30000</v>
          </cell>
          <cell r="E747">
            <v>30000</v>
          </cell>
          <cell r="F747">
            <v>30000</v>
          </cell>
          <cell r="G747">
            <v>30000</v>
          </cell>
          <cell r="H747">
            <v>30000</v>
          </cell>
          <cell r="I747">
            <v>30000</v>
          </cell>
          <cell r="J747">
            <v>30000</v>
          </cell>
          <cell r="K747">
            <v>30000</v>
          </cell>
          <cell r="L747">
            <v>30000</v>
          </cell>
          <cell r="M747">
            <v>30000</v>
          </cell>
        </row>
        <row r="748">
          <cell r="B748">
            <v>30000</v>
          </cell>
          <cell r="C748">
            <v>30000</v>
          </cell>
          <cell r="D748">
            <v>30000</v>
          </cell>
          <cell r="E748">
            <v>30000</v>
          </cell>
          <cell r="F748">
            <v>30000</v>
          </cell>
          <cell r="G748">
            <v>30000</v>
          </cell>
          <cell r="H748">
            <v>30000</v>
          </cell>
          <cell r="I748">
            <v>30000</v>
          </cell>
          <cell r="J748">
            <v>30000</v>
          </cell>
          <cell r="K748">
            <v>30000</v>
          </cell>
          <cell r="L748">
            <v>30000</v>
          </cell>
          <cell r="M748">
            <v>30000</v>
          </cell>
        </row>
        <row r="750">
          <cell r="B750">
            <v>548</v>
          </cell>
          <cell r="C750">
            <v>579</v>
          </cell>
          <cell r="D750">
            <v>610</v>
          </cell>
          <cell r="E750">
            <v>641</v>
          </cell>
          <cell r="F750">
            <v>672</v>
          </cell>
          <cell r="G750">
            <v>703</v>
          </cell>
          <cell r="H750">
            <v>734</v>
          </cell>
          <cell r="I750">
            <v>765</v>
          </cell>
          <cell r="J750">
            <v>796</v>
          </cell>
          <cell r="K750">
            <v>827</v>
          </cell>
          <cell r="L750">
            <v>858</v>
          </cell>
          <cell r="M750">
            <v>889</v>
          </cell>
        </row>
        <row r="751">
          <cell r="B751">
            <v>1324000</v>
          </cell>
          <cell r="C751">
            <v>1324000</v>
          </cell>
          <cell r="D751">
            <v>1324000</v>
          </cell>
          <cell r="E751">
            <v>1324000</v>
          </cell>
          <cell r="F751">
            <v>1324000</v>
          </cell>
          <cell r="G751">
            <v>1324000</v>
          </cell>
          <cell r="H751">
            <v>1324000</v>
          </cell>
          <cell r="I751">
            <v>1324000</v>
          </cell>
          <cell r="J751">
            <v>1324000</v>
          </cell>
          <cell r="K751">
            <v>1324000</v>
          </cell>
          <cell r="L751">
            <v>1324000</v>
          </cell>
          <cell r="M751">
            <v>1324000</v>
          </cell>
        </row>
        <row r="752">
          <cell r="B752">
            <v>1541500</v>
          </cell>
          <cell r="C752">
            <v>1541500</v>
          </cell>
          <cell r="D752">
            <v>1541500</v>
          </cell>
          <cell r="E752">
            <v>1541500</v>
          </cell>
          <cell r="F752">
            <v>1541500</v>
          </cell>
          <cell r="G752">
            <v>1541500</v>
          </cell>
          <cell r="H752">
            <v>1541500</v>
          </cell>
          <cell r="I752">
            <v>1541500</v>
          </cell>
          <cell r="J752">
            <v>1541500</v>
          </cell>
          <cell r="K752">
            <v>1541500</v>
          </cell>
          <cell r="L752">
            <v>1541500</v>
          </cell>
          <cell r="M752">
            <v>1541500</v>
          </cell>
        </row>
        <row r="753">
          <cell r="B753">
            <v>1596300</v>
          </cell>
          <cell r="C753">
            <v>1596300</v>
          </cell>
          <cell r="D753">
            <v>1596300</v>
          </cell>
          <cell r="E753">
            <v>1596300</v>
          </cell>
          <cell r="F753">
            <v>1596300</v>
          </cell>
          <cell r="G753">
            <v>1596300</v>
          </cell>
          <cell r="H753">
            <v>1596300</v>
          </cell>
          <cell r="I753">
            <v>1596300</v>
          </cell>
          <cell r="J753">
            <v>1596300</v>
          </cell>
          <cell r="K753">
            <v>1596300</v>
          </cell>
          <cell r="L753">
            <v>1596300</v>
          </cell>
          <cell r="M753">
            <v>1596300</v>
          </cell>
        </row>
        <row r="754">
          <cell r="B754">
            <v>1408411</v>
          </cell>
          <cell r="C754">
            <v>1408411</v>
          </cell>
          <cell r="D754">
            <v>1408411</v>
          </cell>
          <cell r="E754">
            <v>1408411</v>
          </cell>
          <cell r="F754">
            <v>1408411</v>
          </cell>
          <cell r="G754">
            <v>1408411</v>
          </cell>
          <cell r="H754">
            <v>1408411</v>
          </cell>
          <cell r="I754">
            <v>1408411</v>
          </cell>
          <cell r="J754">
            <v>1408411</v>
          </cell>
          <cell r="K754">
            <v>1408411</v>
          </cell>
          <cell r="L754">
            <v>1408411</v>
          </cell>
          <cell r="M754">
            <v>1408411</v>
          </cell>
        </row>
        <row r="755">
          <cell r="B755">
            <v>3421100</v>
          </cell>
          <cell r="C755">
            <v>3421100</v>
          </cell>
          <cell r="D755">
            <v>3421100</v>
          </cell>
          <cell r="E755">
            <v>3421100</v>
          </cell>
          <cell r="F755">
            <v>3421100</v>
          </cell>
          <cell r="G755">
            <v>3421100</v>
          </cell>
          <cell r="H755">
            <v>3421100</v>
          </cell>
          <cell r="I755">
            <v>3421100</v>
          </cell>
          <cell r="J755">
            <v>3421100</v>
          </cell>
          <cell r="K755">
            <v>3421100</v>
          </cell>
          <cell r="L755">
            <v>3421100</v>
          </cell>
          <cell r="M755">
            <v>3421100</v>
          </cell>
        </row>
        <row r="759">
          <cell r="C759" t="str">
            <v>CBU</v>
          </cell>
        </row>
        <row r="760">
          <cell r="C760" t="str">
            <v>4x2  D/C</v>
          </cell>
          <cell r="D760" t="str">
            <v>4x2  D/C  A/C</v>
          </cell>
          <cell r="E760" t="str">
            <v>4x4  D/C D/S</v>
          </cell>
          <cell r="F760" t="str">
            <v>4x4'  D/C U/S</v>
          </cell>
          <cell r="G760" t="str">
            <v>4x4'D/CU/SF/L</v>
          </cell>
          <cell r="H760" t="str">
            <v>4x4'D/CU/SS/E</v>
          </cell>
          <cell r="I760" t="str">
            <v>Hiace Std</v>
          </cell>
          <cell r="J760" t="str">
            <v>Hiace Dual A/C</v>
          </cell>
          <cell r="K760" t="str">
            <v>Hiace P/S A/C</v>
          </cell>
          <cell r="L760" t="str">
            <v>Coaster</v>
          </cell>
        </row>
        <row r="761">
          <cell r="C761">
            <v>1580000</v>
          </cell>
          <cell r="D761">
            <v>1750000</v>
          </cell>
          <cell r="E761">
            <v>1840000</v>
          </cell>
          <cell r="F761">
            <v>1990000</v>
          </cell>
          <cell r="G761">
            <v>2130000</v>
          </cell>
          <cell r="H761">
            <v>2390000</v>
          </cell>
          <cell r="I761">
            <v>1350000</v>
          </cell>
          <cell r="J761">
            <v>1550000</v>
          </cell>
          <cell r="K761">
            <v>1845000</v>
          </cell>
          <cell r="L761">
            <v>3740000</v>
          </cell>
        </row>
        <row r="762">
          <cell r="C762">
            <v>-206086.95652173914</v>
          </cell>
          <cell r="D762">
            <v>-228260.86956521738</v>
          </cell>
          <cell r="E762">
            <v>-240000</v>
          </cell>
          <cell r="F762">
            <v>-259565.21739130435</v>
          </cell>
          <cell r="G762">
            <v>-277826.08695652173</v>
          </cell>
          <cell r="H762">
            <v>-311739.13043478259</v>
          </cell>
          <cell r="I762">
            <v>-176086.95652173914</v>
          </cell>
          <cell r="J762">
            <v>-202173.91304347827</v>
          </cell>
          <cell r="K762">
            <v>-240652.17391304349</v>
          </cell>
          <cell r="L762">
            <v>-487826.08695652173</v>
          </cell>
        </row>
        <row r="763">
          <cell r="C763">
            <v>-30000</v>
          </cell>
          <cell r="D763">
            <v>-30000</v>
          </cell>
          <cell r="E763">
            <v>-30000</v>
          </cell>
          <cell r="F763">
            <v>-30000</v>
          </cell>
          <cell r="G763">
            <v>-30000</v>
          </cell>
          <cell r="H763">
            <v>-30000</v>
          </cell>
          <cell r="I763">
            <v>-30000</v>
          </cell>
          <cell r="J763">
            <v>-30000</v>
          </cell>
          <cell r="K763">
            <v>-30000</v>
          </cell>
          <cell r="L763">
            <v>-30000</v>
          </cell>
        </row>
        <row r="764">
          <cell r="C764">
            <v>1343913.0434782607</v>
          </cell>
          <cell r="D764">
            <v>1491739.1304347827</v>
          </cell>
          <cell r="E764">
            <v>1570000</v>
          </cell>
          <cell r="F764">
            <v>1700434.7826086956</v>
          </cell>
          <cell r="G764">
            <v>1822173.9130434783</v>
          </cell>
          <cell r="H764">
            <v>2048260.8695652173</v>
          </cell>
          <cell r="I764">
            <v>1143913.0434782607</v>
          </cell>
          <cell r="J764">
            <v>1317826.0869565217</v>
          </cell>
          <cell r="K764">
            <v>1574347.8260869565</v>
          </cell>
          <cell r="L764">
            <v>3222173.9130434785</v>
          </cell>
        </row>
        <row r="765">
          <cell r="C765">
            <v>1227669</v>
          </cell>
          <cell r="D765">
            <v>1374775</v>
          </cell>
          <cell r="E765">
            <v>1425632</v>
          </cell>
          <cell r="F765">
            <v>1653574</v>
          </cell>
          <cell r="G765">
            <v>1582162.46</v>
          </cell>
          <cell r="H765">
            <v>1544048</v>
          </cell>
          <cell r="I765">
            <v>1028478</v>
          </cell>
          <cell r="J765">
            <v>1179375</v>
          </cell>
          <cell r="K765">
            <v>1253176</v>
          </cell>
          <cell r="L765">
            <v>2388762.84</v>
          </cell>
        </row>
        <row r="766">
          <cell r="C766">
            <v>116244.04347826075</v>
          </cell>
          <cell r="D766">
            <v>116964.13043478271</v>
          </cell>
          <cell r="E766">
            <v>144368</v>
          </cell>
          <cell r="F766">
            <v>46860.782608695561</v>
          </cell>
          <cell r="G766">
            <v>240011.45304347831</v>
          </cell>
          <cell r="H766">
            <v>504212.86956521729</v>
          </cell>
          <cell r="I766">
            <v>115435.04347826075</v>
          </cell>
          <cell r="J766">
            <v>138451.08695652173</v>
          </cell>
          <cell r="K766">
            <v>321171.82608695654</v>
          </cell>
          <cell r="L766">
            <v>833411.07304347865</v>
          </cell>
        </row>
        <row r="767">
          <cell r="C767">
            <v>4</v>
          </cell>
          <cell r="D767">
            <v>11</v>
          </cell>
          <cell r="E767">
            <v>6</v>
          </cell>
          <cell r="F767">
            <v>3</v>
          </cell>
          <cell r="G767">
            <v>3</v>
          </cell>
          <cell r="H767">
            <v>3</v>
          </cell>
          <cell r="I767">
            <v>6</v>
          </cell>
          <cell r="J767">
            <v>7</v>
          </cell>
          <cell r="K767">
            <v>1</v>
          </cell>
          <cell r="L767">
            <v>2</v>
          </cell>
          <cell r="M767">
            <v>46</v>
          </cell>
        </row>
        <row r="769">
          <cell r="C769">
            <v>6320000</v>
          </cell>
          <cell r="D769">
            <v>19250000</v>
          </cell>
          <cell r="E769">
            <v>11040000</v>
          </cell>
          <cell r="F769">
            <v>5970000</v>
          </cell>
          <cell r="G769">
            <v>6390000</v>
          </cell>
          <cell r="H769">
            <v>7170000</v>
          </cell>
          <cell r="I769">
            <v>8100000</v>
          </cell>
          <cell r="J769">
            <v>10850000</v>
          </cell>
          <cell r="K769">
            <v>1845000</v>
          </cell>
          <cell r="L769">
            <v>7480000</v>
          </cell>
        </row>
        <row r="770">
          <cell r="C770">
            <v>-824347.82608695654</v>
          </cell>
          <cell r="D770">
            <v>-2510869.5652173911</v>
          </cell>
          <cell r="E770">
            <v>-1440000</v>
          </cell>
          <cell r="F770">
            <v>-778695.65217391308</v>
          </cell>
          <cell r="G770">
            <v>-833478.26086956519</v>
          </cell>
          <cell r="H770">
            <v>-935217.39130434778</v>
          </cell>
          <cell r="I770">
            <v>-1056521.7391304348</v>
          </cell>
          <cell r="J770">
            <v>-1415217.3913043479</v>
          </cell>
          <cell r="K770">
            <v>-240652.17391304349</v>
          </cell>
          <cell r="L770">
            <v>-975652.17391304346</v>
          </cell>
        </row>
        <row r="771">
          <cell r="C771">
            <v>-120000</v>
          </cell>
          <cell r="D771">
            <v>-330000</v>
          </cell>
          <cell r="E771">
            <v>-180000</v>
          </cell>
          <cell r="F771">
            <v>-90000</v>
          </cell>
          <cell r="G771">
            <v>-90000</v>
          </cell>
          <cell r="H771">
            <v>-90000</v>
          </cell>
          <cell r="I771">
            <v>-180000</v>
          </cell>
          <cell r="J771">
            <v>-210000</v>
          </cell>
          <cell r="K771">
            <v>-30000</v>
          </cell>
          <cell r="L771">
            <v>-60000</v>
          </cell>
        </row>
        <row r="772">
          <cell r="C772">
            <v>5375652.173913043</v>
          </cell>
          <cell r="D772">
            <v>16409130.434782609</v>
          </cell>
          <cell r="E772">
            <v>9420000</v>
          </cell>
          <cell r="F772">
            <v>5101304.3478260869</v>
          </cell>
          <cell r="G772">
            <v>5466521.7391304346</v>
          </cell>
          <cell r="H772">
            <v>6144782.6086956523</v>
          </cell>
          <cell r="I772">
            <v>6863478.2608695654</v>
          </cell>
          <cell r="J772">
            <v>9224782.6086956523</v>
          </cell>
          <cell r="K772">
            <v>1574347.8260869565</v>
          </cell>
          <cell r="L772">
            <v>6444347.826086957</v>
          </cell>
        </row>
        <row r="773">
          <cell r="C773">
            <v>4910676</v>
          </cell>
          <cell r="D773">
            <v>15122525</v>
          </cell>
          <cell r="E773">
            <v>8553792</v>
          </cell>
          <cell r="F773">
            <v>4960722</v>
          </cell>
          <cell r="G773">
            <v>4746487.38</v>
          </cell>
          <cell r="H773">
            <v>4632144</v>
          </cell>
          <cell r="I773">
            <v>6170868</v>
          </cell>
          <cell r="J773">
            <v>8255625</v>
          </cell>
          <cell r="K773">
            <v>1253176</v>
          </cell>
          <cell r="L773">
            <v>4777525.68</v>
          </cell>
        </row>
        <row r="774">
          <cell r="C774">
            <v>464976.17391304299</v>
          </cell>
          <cell r="D774">
            <v>1286605.4347826093</v>
          </cell>
          <cell r="E774">
            <v>866208</v>
          </cell>
          <cell r="F774">
            <v>140582.34782608692</v>
          </cell>
          <cell r="G774">
            <v>720034.35913043469</v>
          </cell>
          <cell r="H774">
            <v>1512638.6086956523</v>
          </cell>
          <cell r="I774">
            <v>692610.26086956542</v>
          </cell>
          <cell r="J774">
            <v>969157.60869565234</v>
          </cell>
          <cell r="K774">
            <v>321171.82608695654</v>
          </cell>
          <cell r="L774">
            <v>1666822.1460869573</v>
          </cell>
        </row>
        <row r="775">
          <cell r="B775" t="str">
            <v>4x2  D/C</v>
          </cell>
          <cell r="C775" t="str">
            <v xml:space="preserve">4x4  D/C </v>
          </cell>
          <cell r="D775" t="str">
            <v>Hiace Std</v>
          </cell>
          <cell r="E775" t="str">
            <v>Coaster</v>
          </cell>
        </row>
        <row r="776">
          <cell r="B776">
            <v>1704666.6666666667</v>
          </cell>
          <cell r="C776">
            <v>2038000</v>
          </cell>
          <cell r="D776">
            <v>1485357.142857143</v>
          </cell>
          <cell r="E776">
            <v>3740000</v>
          </cell>
        </row>
        <row r="777">
          <cell r="B777">
            <v>-222347.82608695651</v>
          </cell>
          <cell r="C777">
            <v>-265826.08695652173</v>
          </cell>
          <cell r="D777">
            <v>-193742.23602484472</v>
          </cell>
          <cell r="E777">
            <v>-487826.08695652173</v>
          </cell>
        </row>
        <row r="778">
          <cell r="B778">
            <v>-30000</v>
          </cell>
          <cell r="C778">
            <v>-30000</v>
          </cell>
          <cell r="D778">
            <v>-30000</v>
          </cell>
          <cell r="E778">
            <v>-30000</v>
          </cell>
        </row>
        <row r="779">
          <cell r="B779">
            <v>1452318.8405797102</v>
          </cell>
          <cell r="C779">
            <v>1742173.913043478</v>
          </cell>
          <cell r="D779">
            <v>1261614.9068322983</v>
          </cell>
          <cell r="E779">
            <v>3222173.9130434785</v>
          </cell>
        </row>
        <row r="780">
          <cell r="B780">
            <v>1335546.7333333334</v>
          </cell>
          <cell r="C780">
            <v>1526209.692</v>
          </cell>
          <cell r="D780">
            <v>1119976.357142857</v>
          </cell>
          <cell r="E780">
            <v>2388762.84</v>
          </cell>
        </row>
        <row r="781">
          <cell r="B781">
            <v>116772.10724637682</v>
          </cell>
          <cell r="C781">
            <v>215964.22104347826</v>
          </cell>
          <cell r="D781">
            <v>141638.54968944102</v>
          </cell>
          <cell r="E781">
            <v>833411.07304347865</v>
          </cell>
        </row>
        <row r="790">
          <cell r="B790" t="str">
            <v xml:space="preserve">Tech Budget                                                                                                                                                                                                                                                    </v>
          </cell>
          <cell r="N790" t="str">
            <v>TOTAL</v>
          </cell>
          <cell r="O790" t="str">
            <v>ACTUAL UPTO APRIL '00</v>
          </cell>
        </row>
        <row r="792">
          <cell r="B792">
            <v>548</v>
          </cell>
          <cell r="C792">
            <v>579</v>
          </cell>
          <cell r="D792">
            <v>610</v>
          </cell>
          <cell r="E792">
            <v>641</v>
          </cell>
          <cell r="F792">
            <v>672</v>
          </cell>
          <cell r="G792">
            <v>703</v>
          </cell>
          <cell r="H792">
            <v>734</v>
          </cell>
          <cell r="I792">
            <v>765</v>
          </cell>
          <cell r="J792">
            <v>796</v>
          </cell>
          <cell r="K792">
            <v>827</v>
          </cell>
          <cell r="L792">
            <v>858</v>
          </cell>
          <cell r="M792">
            <v>889</v>
          </cell>
        </row>
        <row r="793">
          <cell r="B793">
            <v>6016996</v>
          </cell>
          <cell r="C793">
            <v>6016996</v>
          </cell>
          <cell r="D793">
            <v>6016996</v>
          </cell>
          <cell r="E793">
            <v>6016996</v>
          </cell>
          <cell r="F793">
            <v>6016996</v>
          </cell>
          <cell r="G793">
            <v>6016996</v>
          </cell>
          <cell r="H793">
            <v>6016996</v>
          </cell>
          <cell r="I793">
            <v>6016996</v>
          </cell>
          <cell r="J793">
            <v>6016996</v>
          </cell>
          <cell r="K793">
            <v>6016996</v>
          </cell>
          <cell r="L793">
            <v>6016996</v>
          </cell>
          <cell r="M793">
            <v>6016996</v>
          </cell>
          <cell r="N793">
            <v>72203952</v>
          </cell>
          <cell r="O793">
            <v>49161656</v>
          </cell>
        </row>
        <row r="794">
          <cell r="B794">
            <v>188673.33333333334</v>
          </cell>
          <cell r="C794">
            <v>188673.33333333334</v>
          </cell>
          <cell r="D794">
            <v>188673.33333333334</v>
          </cell>
          <cell r="E794">
            <v>188673.33333333334</v>
          </cell>
          <cell r="F794">
            <v>188673.33333333334</v>
          </cell>
          <cell r="G794">
            <v>188673.33333333334</v>
          </cell>
          <cell r="H794">
            <v>188673.33333333334</v>
          </cell>
          <cell r="I794">
            <v>188673.33333333334</v>
          </cell>
          <cell r="J794">
            <v>188673.33333333334</v>
          </cell>
          <cell r="K794">
            <v>188673.33333333334</v>
          </cell>
          <cell r="L794">
            <v>188673.33333333334</v>
          </cell>
          <cell r="M794">
            <v>188673.33333333334</v>
          </cell>
          <cell r="N794">
            <v>2264079.9999999995</v>
          </cell>
          <cell r="O794">
            <v>1401829</v>
          </cell>
        </row>
        <row r="795">
          <cell r="B795">
            <v>31310.833333333332</v>
          </cell>
          <cell r="C795">
            <v>31310.833333333332</v>
          </cell>
          <cell r="D795">
            <v>31310.833333333332</v>
          </cell>
          <cell r="E795">
            <v>31310.833333333332</v>
          </cell>
          <cell r="F795">
            <v>31310.833333333332</v>
          </cell>
          <cell r="G795">
            <v>31310.833333333332</v>
          </cell>
          <cell r="H795">
            <v>31310.833333333332</v>
          </cell>
          <cell r="I795">
            <v>31310.833333333332</v>
          </cell>
          <cell r="J795">
            <v>31310.833333333332</v>
          </cell>
          <cell r="K795">
            <v>31310.833333333332</v>
          </cell>
          <cell r="L795">
            <v>31310.833333333332</v>
          </cell>
          <cell r="M795">
            <v>31310.833333333332</v>
          </cell>
          <cell r="N795">
            <v>375729.99999999994</v>
          </cell>
          <cell r="O795">
            <v>173616</v>
          </cell>
        </row>
        <row r="796">
          <cell r="B796">
            <v>37500</v>
          </cell>
          <cell r="C796">
            <v>37500</v>
          </cell>
          <cell r="D796">
            <v>37500</v>
          </cell>
          <cell r="E796">
            <v>37500</v>
          </cell>
          <cell r="F796">
            <v>37500</v>
          </cell>
          <cell r="G796">
            <v>37500</v>
          </cell>
          <cell r="H796">
            <v>37500</v>
          </cell>
          <cell r="I796">
            <v>37500</v>
          </cell>
          <cell r="J796">
            <v>37500</v>
          </cell>
          <cell r="K796">
            <v>37500</v>
          </cell>
          <cell r="L796">
            <v>37500</v>
          </cell>
          <cell r="M796">
            <v>37500</v>
          </cell>
          <cell r="N796">
            <v>450000</v>
          </cell>
          <cell r="O796">
            <v>885537</v>
          </cell>
        </row>
        <row r="797">
          <cell r="B797">
            <v>4533.333333333333</v>
          </cell>
          <cell r="C797">
            <v>4533.333333333333</v>
          </cell>
          <cell r="D797">
            <v>4533.333333333333</v>
          </cell>
          <cell r="E797">
            <v>4533.333333333333</v>
          </cell>
          <cell r="F797">
            <v>4533.333333333333</v>
          </cell>
          <cell r="G797">
            <v>4533.333333333333</v>
          </cell>
          <cell r="H797">
            <v>4533.333333333333</v>
          </cell>
          <cell r="I797">
            <v>4533.333333333333</v>
          </cell>
          <cell r="J797">
            <v>4533.333333333333</v>
          </cell>
          <cell r="K797">
            <v>4533.333333333333</v>
          </cell>
          <cell r="L797">
            <v>4533.333333333333</v>
          </cell>
          <cell r="M797">
            <v>4533.333333333333</v>
          </cell>
          <cell r="N797">
            <v>54400.000000000007</v>
          </cell>
          <cell r="O797">
            <v>47864</v>
          </cell>
        </row>
        <row r="798">
          <cell r="B798">
            <v>0</v>
          </cell>
          <cell r="C798">
            <v>0</v>
          </cell>
          <cell r="D798">
            <v>0</v>
          </cell>
          <cell r="E798">
            <v>0</v>
          </cell>
          <cell r="F798">
            <v>0</v>
          </cell>
          <cell r="G798">
            <v>0</v>
          </cell>
          <cell r="H798">
            <v>0</v>
          </cell>
          <cell r="I798">
            <v>0</v>
          </cell>
          <cell r="J798">
            <v>0</v>
          </cell>
          <cell r="K798">
            <v>0</v>
          </cell>
          <cell r="L798">
            <v>0</v>
          </cell>
          <cell r="M798">
            <v>0</v>
          </cell>
          <cell r="N798">
            <v>0</v>
          </cell>
          <cell r="O798">
            <v>0</v>
          </cell>
        </row>
        <row r="799">
          <cell r="B799">
            <v>140991.66666666666</v>
          </cell>
          <cell r="C799">
            <v>140991.66666666666</v>
          </cell>
          <cell r="D799">
            <v>140991.66666666666</v>
          </cell>
          <cell r="E799">
            <v>140991.66666666666</v>
          </cell>
          <cell r="F799">
            <v>140991.66666666666</v>
          </cell>
          <cell r="G799">
            <v>140991.66666666666</v>
          </cell>
          <cell r="H799">
            <v>140991.66666666666</v>
          </cell>
          <cell r="I799">
            <v>140991.66666666666</v>
          </cell>
          <cell r="J799">
            <v>140991.66666666666</v>
          </cell>
          <cell r="K799">
            <v>140991.66666666666</v>
          </cell>
          <cell r="L799">
            <v>140991.66666666666</v>
          </cell>
          <cell r="M799">
            <v>140991.66666666666</v>
          </cell>
          <cell r="N799">
            <v>1691900.0000000002</v>
          </cell>
          <cell r="O799">
            <v>1680815</v>
          </cell>
        </row>
        <row r="800">
          <cell r="B800">
            <v>39333.333333333336</v>
          </cell>
          <cell r="C800">
            <v>39333.333333333336</v>
          </cell>
          <cell r="D800">
            <v>39333.333333333336</v>
          </cell>
          <cell r="E800">
            <v>39333.333333333336</v>
          </cell>
          <cell r="F800">
            <v>39333.333333333336</v>
          </cell>
          <cell r="G800">
            <v>39333.333333333336</v>
          </cell>
          <cell r="H800">
            <v>39333.333333333336</v>
          </cell>
          <cell r="I800">
            <v>39333.333333333336</v>
          </cell>
          <cell r="J800">
            <v>39333.333333333336</v>
          </cell>
          <cell r="K800">
            <v>39333.333333333336</v>
          </cell>
          <cell r="L800">
            <v>39333.333333333336</v>
          </cell>
          <cell r="M800">
            <v>39333.333333333336</v>
          </cell>
          <cell r="N800">
            <v>471999.99999999994</v>
          </cell>
          <cell r="O800">
            <v>308042</v>
          </cell>
        </row>
        <row r="801">
          <cell r="B801">
            <v>100783.33333333333</v>
          </cell>
          <cell r="C801">
            <v>100783.33333333333</v>
          </cell>
          <cell r="D801">
            <v>100783.33333333333</v>
          </cell>
          <cell r="E801">
            <v>100783.33333333333</v>
          </cell>
          <cell r="F801">
            <v>100783.33333333333</v>
          </cell>
          <cell r="G801">
            <v>100783.33333333333</v>
          </cell>
          <cell r="H801">
            <v>100783.33333333333</v>
          </cell>
          <cell r="I801">
            <v>100783.33333333333</v>
          </cell>
          <cell r="J801">
            <v>100783.33333333333</v>
          </cell>
          <cell r="K801">
            <v>100783.33333333333</v>
          </cell>
          <cell r="L801">
            <v>100783.33333333333</v>
          </cell>
          <cell r="M801">
            <v>100783.33333333333</v>
          </cell>
          <cell r="N801">
            <v>1209400</v>
          </cell>
          <cell r="O801">
            <v>308042</v>
          </cell>
        </row>
        <row r="802">
          <cell r="B802">
            <v>853584.91666666663</v>
          </cell>
          <cell r="C802">
            <v>853584.91666666663</v>
          </cell>
          <cell r="D802">
            <v>853584.91666666663</v>
          </cell>
          <cell r="E802">
            <v>853584.91666666663</v>
          </cell>
          <cell r="F802">
            <v>853584.91666666663</v>
          </cell>
          <cell r="G802">
            <v>853584.91666666663</v>
          </cell>
          <cell r="H802">
            <v>853584.91666666663</v>
          </cell>
          <cell r="I802">
            <v>853584.91666666663</v>
          </cell>
          <cell r="J802">
            <v>853584.91666666663</v>
          </cell>
          <cell r="K802">
            <v>853584.91666666663</v>
          </cell>
          <cell r="L802">
            <v>853584.91666666663</v>
          </cell>
          <cell r="M802">
            <v>853584.91666666663</v>
          </cell>
          <cell r="N802">
            <v>10243019</v>
          </cell>
          <cell r="O802">
            <v>5037215</v>
          </cell>
          <cell r="Q802">
            <v>0</v>
          </cell>
        </row>
        <row r="803">
          <cell r="B803">
            <v>0</v>
          </cell>
          <cell r="C803">
            <v>0</v>
          </cell>
          <cell r="D803">
            <v>0</v>
          </cell>
          <cell r="E803">
            <v>0</v>
          </cell>
          <cell r="F803">
            <v>0</v>
          </cell>
          <cell r="G803">
            <v>0</v>
          </cell>
          <cell r="H803">
            <v>0</v>
          </cell>
          <cell r="I803">
            <v>0</v>
          </cell>
          <cell r="J803">
            <v>0</v>
          </cell>
          <cell r="K803">
            <v>0</v>
          </cell>
          <cell r="L803">
            <v>0</v>
          </cell>
          <cell r="M803">
            <v>0</v>
          </cell>
          <cell r="N803">
            <v>0</v>
          </cell>
          <cell r="O803">
            <v>2890</v>
          </cell>
        </row>
        <row r="804">
          <cell r="B804">
            <v>0</v>
          </cell>
          <cell r="C804">
            <v>0</v>
          </cell>
          <cell r="D804">
            <v>0</v>
          </cell>
          <cell r="E804">
            <v>0</v>
          </cell>
          <cell r="F804">
            <v>0</v>
          </cell>
          <cell r="G804">
            <v>0</v>
          </cell>
          <cell r="H804">
            <v>0</v>
          </cell>
          <cell r="I804">
            <v>0</v>
          </cell>
          <cell r="J804">
            <v>0</v>
          </cell>
          <cell r="K804">
            <v>0</v>
          </cell>
          <cell r="L804">
            <v>0</v>
          </cell>
          <cell r="M804">
            <v>0</v>
          </cell>
          <cell r="N804">
            <v>0</v>
          </cell>
          <cell r="O804">
            <v>0</v>
          </cell>
        </row>
        <row r="805">
          <cell r="B805">
            <v>750000</v>
          </cell>
          <cell r="C805">
            <v>750000</v>
          </cell>
          <cell r="D805">
            <v>750000</v>
          </cell>
          <cell r="E805">
            <v>750000</v>
          </cell>
          <cell r="F805">
            <v>750000</v>
          </cell>
          <cell r="G805">
            <v>750000</v>
          </cell>
          <cell r="H805">
            <v>750000</v>
          </cell>
          <cell r="I805">
            <v>750000</v>
          </cell>
          <cell r="J805">
            <v>750000</v>
          </cell>
          <cell r="K805">
            <v>750000</v>
          </cell>
          <cell r="L805">
            <v>750000</v>
          </cell>
          <cell r="M805">
            <v>750000</v>
          </cell>
          <cell r="N805">
            <v>9000000</v>
          </cell>
          <cell r="O805">
            <v>726948</v>
          </cell>
        </row>
        <row r="806">
          <cell r="B806">
            <v>0</v>
          </cell>
          <cell r="C806">
            <v>0</v>
          </cell>
          <cell r="D806">
            <v>0</v>
          </cell>
          <cell r="E806">
            <v>0</v>
          </cell>
          <cell r="F806">
            <v>0</v>
          </cell>
          <cell r="G806">
            <v>0</v>
          </cell>
          <cell r="H806">
            <v>0</v>
          </cell>
          <cell r="I806">
            <v>0</v>
          </cell>
          <cell r="J806">
            <v>0</v>
          </cell>
          <cell r="K806">
            <v>0</v>
          </cell>
          <cell r="L806">
            <v>0</v>
          </cell>
          <cell r="M806">
            <v>0</v>
          </cell>
          <cell r="N806">
            <v>0</v>
          </cell>
          <cell r="O806">
            <v>0</v>
          </cell>
        </row>
        <row r="807">
          <cell r="B807">
            <v>0</v>
          </cell>
          <cell r="C807">
            <v>0</v>
          </cell>
          <cell r="D807">
            <v>0</v>
          </cell>
          <cell r="E807">
            <v>0</v>
          </cell>
          <cell r="F807">
            <v>0</v>
          </cell>
          <cell r="G807">
            <v>0</v>
          </cell>
          <cell r="H807">
            <v>0</v>
          </cell>
          <cell r="I807">
            <v>0</v>
          </cell>
          <cell r="J807">
            <v>0</v>
          </cell>
          <cell r="K807">
            <v>0</v>
          </cell>
          <cell r="L807">
            <v>0</v>
          </cell>
          <cell r="M807">
            <v>0</v>
          </cell>
          <cell r="N807">
            <v>0</v>
          </cell>
          <cell r="O807">
            <v>742068</v>
          </cell>
        </row>
        <row r="808">
          <cell r="B808">
            <v>0</v>
          </cell>
          <cell r="C808">
            <v>0</v>
          </cell>
          <cell r="D808">
            <v>0</v>
          </cell>
          <cell r="E808">
            <v>0</v>
          </cell>
          <cell r="F808">
            <v>0</v>
          </cell>
          <cell r="G808">
            <v>0</v>
          </cell>
          <cell r="H808">
            <v>0</v>
          </cell>
          <cell r="I808">
            <v>0</v>
          </cell>
          <cell r="J808">
            <v>0</v>
          </cell>
          <cell r="K808">
            <v>0</v>
          </cell>
          <cell r="L808">
            <v>0</v>
          </cell>
          <cell r="M808">
            <v>0</v>
          </cell>
          <cell r="N808">
            <v>0</v>
          </cell>
          <cell r="O808">
            <v>0</v>
          </cell>
        </row>
        <row r="809">
          <cell r="B809">
            <v>989583.33333333337</v>
          </cell>
          <cell r="C809">
            <v>989583.33333333337</v>
          </cell>
          <cell r="D809">
            <v>989583.33333333337</v>
          </cell>
          <cell r="E809">
            <v>989583.33333333337</v>
          </cell>
          <cell r="F809">
            <v>989583.33333333337</v>
          </cell>
          <cell r="G809">
            <v>989583.33333333337</v>
          </cell>
          <cell r="H809">
            <v>989583.33333333337</v>
          </cell>
          <cell r="I809">
            <v>989583.33333333337</v>
          </cell>
          <cell r="J809">
            <v>989583.33333333337</v>
          </cell>
          <cell r="K809">
            <v>989583.33333333337</v>
          </cell>
          <cell r="L809">
            <v>989583.33333333337</v>
          </cell>
          <cell r="M809">
            <v>989583.33333333337</v>
          </cell>
          <cell r="N809">
            <v>11875000.000000002</v>
          </cell>
          <cell r="O809">
            <v>3591220</v>
          </cell>
        </row>
        <row r="810">
          <cell r="B810">
            <v>12500</v>
          </cell>
          <cell r="C810">
            <v>12500</v>
          </cell>
          <cell r="D810">
            <v>12500</v>
          </cell>
          <cell r="E810">
            <v>12500</v>
          </cell>
          <cell r="F810">
            <v>12500</v>
          </cell>
          <cell r="G810">
            <v>12500</v>
          </cell>
          <cell r="H810">
            <v>12500</v>
          </cell>
          <cell r="I810">
            <v>12500</v>
          </cell>
          <cell r="J810">
            <v>12500</v>
          </cell>
          <cell r="K810">
            <v>12500</v>
          </cell>
          <cell r="L810">
            <v>12500</v>
          </cell>
          <cell r="M810">
            <v>12500</v>
          </cell>
          <cell r="N810">
            <v>150000</v>
          </cell>
          <cell r="O810">
            <v>3591220</v>
          </cell>
        </row>
        <row r="811">
          <cell r="B811">
            <v>25000</v>
          </cell>
          <cell r="C811">
            <v>25000</v>
          </cell>
          <cell r="D811">
            <v>25000</v>
          </cell>
          <cell r="E811">
            <v>25000</v>
          </cell>
          <cell r="F811">
            <v>25000</v>
          </cell>
          <cell r="G811">
            <v>25000</v>
          </cell>
          <cell r="H811">
            <v>25000</v>
          </cell>
          <cell r="I811">
            <v>25000</v>
          </cell>
          <cell r="J811">
            <v>25000</v>
          </cell>
          <cell r="K811">
            <v>25000</v>
          </cell>
          <cell r="L811">
            <v>25000</v>
          </cell>
          <cell r="M811">
            <v>25000</v>
          </cell>
          <cell r="N811">
            <v>300000</v>
          </cell>
          <cell r="O811">
            <v>3591220</v>
          </cell>
        </row>
        <row r="812">
          <cell r="B812">
            <v>100000</v>
          </cell>
          <cell r="C812">
            <v>100000</v>
          </cell>
          <cell r="D812">
            <v>100000</v>
          </cell>
          <cell r="E812">
            <v>100000</v>
          </cell>
          <cell r="F812">
            <v>100000</v>
          </cell>
          <cell r="G812">
            <v>100000</v>
          </cell>
          <cell r="H812">
            <v>100000</v>
          </cell>
          <cell r="I812">
            <v>100000</v>
          </cell>
          <cell r="J812">
            <v>100000</v>
          </cell>
          <cell r="K812">
            <v>100000</v>
          </cell>
          <cell r="L812">
            <v>100000</v>
          </cell>
          <cell r="M812">
            <v>100000</v>
          </cell>
          <cell r="N812">
            <v>1200000</v>
          </cell>
          <cell r="O812">
            <v>3591220</v>
          </cell>
        </row>
        <row r="813">
          <cell r="B813">
            <v>143750</v>
          </cell>
          <cell r="C813">
            <v>143750</v>
          </cell>
          <cell r="D813">
            <v>143750</v>
          </cell>
          <cell r="E813">
            <v>143750</v>
          </cell>
          <cell r="F813">
            <v>143750</v>
          </cell>
          <cell r="G813">
            <v>143750</v>
          </cell>
          <cell r="H813">
            <v>143750</v>
          </cell>
          <cell r="I813">
            <v>143750</v>
          </cell>
          <cell r="J813">
            <v>143750</v>
          </cell>
          <cell r="K813">
            <v>143750</v>
          </cell>
          <cell r="L813">
            <v>143750</v>
          </cell>
          <cell r="M813">
            <v>143750</v>
          </cell>
          <cell r="N813">
            <v>1725000</v>
          </cell>
          <cell r="O813">
            <v>1677046</v>
          </cell>
        </row>
        <row r="814">
          <cell r="B814">
            <v>0</v>
          </cell>
          <cell r="C814">
            <v>0</v>
          </cell>
          <cell r="D814">
            <v>0</v>
          </cell>
          <cell r="E814">
            <v>0</v>
          </cell>
          <cell r="F814">
            <v>0</v>
          </cell>
          <cell r="G814">
            <v>0</v>
          </cell>
          <cell r="H814">
            <v>0</v>
          </cell>
          <cell r="I814">
            <v>0</v>
          </cell>
          <cell r="J814">
            <v>0</v>
          </cell>
          <cell r="K814">
            <v>0</v>
          </cell>
          <cell r="L814">
            <v>0</v>
          </cell>
          <cell r="M814">
            <v>0</v>
          </cell>
          <cell r="N814">
            <v>0</v>
          </cell>
          <cell r="O814">
            <v>0</v>
          </cell>
        </row>
        <row r="815">
          <cell r="C815">
            <v>0</v>
          </cell>
          <cell r="D815">
            <v>0</v>
          </cell>
          <cell r="E815">
            <v>0</v>
          </cell>
          <cell r="F815">
            <v>0</v>
          </cell>
          <cell r="G815">
            <v>0</v>
          </cell>
          <cell r="H815">
            <v>0</v>
          </cell>
          <cell r="I815">
            <v>0</v>
          </cell>
          <cell r="J815">
            <v>0</v>
          </cell>
          <cell r="K815">
            <v>0</v>
          </cell>
          <cell r="L815">
            <v>0</v>
          </cell>
          <cell r="M815">
            <v>0</v>
          </cell>
          <cell r="N815">
            <v>0</v>
          </cell>
          <cell r="O815">
            <v>0</v>
          </cell>
        </row>
        <row r="816">
          <cell r="B816">
            <v>28101</v>
          </cell>
          <cell r="C816">
            <v>28101</v>
          </cell>
          <cell r="D816">
            <v>28101</v>
          </cell>
          <cell r="E816">
            <v>28101</v>
          </cell>
          <cell r="F816">
            <v>28101</v>
          </cell>
          <cell r="G816">
            <v>28101</v>
          </cell>
          <cell r="H816">
            <v>28101</v>
          </cell>
          <cell r="I816">
            <v>28101</v>
          </cell>
          <cell r="J816">
            <v>28101</v>
          </cell>
          <cell r="K816">
            <v>28101</v>
          </cell>
          <cell r="L816">
            <v>28101</v>
          </cell>
          <cell r="M816">
            <v>28101</v>
          </cell>
          <cell r="N816">
            <v>337212</v>
          </cell>
          <cell r="O816">
            <v>233447</v>
          </cell>
        </row>
        <row r="817">
          <cell r="B817">
            <v>0</v>
          </cell>
          <cell r="C817">
            <v>0</v>
          </cell>
          <cell r="D817">
            <v>0</v>
          </cell>
          <cell r="E817">
            <v>0</v>
          </cell>
          <cell r="F817">
            <v>0</v>
          </cell>
          <cell r="G817">
            <v>0</v>
          </cell>
          <cell r="H817">
            <v>0</v>
          </cell>
          <cell r="I817">
            <v>0</v>
          </cell>
          <cell r="J817">
            <v>0</v>
          </cell>
          <cell r="K817">
            <v>0</v>
          </cell>
          <cell r="L817">
            <v>0</v>
          </cell>
          <cell r="M817">
            <v>0</v>
          </cell>
          <cell r="N817">
            <v>0</v>
          </cell>
          <cell r="O817">
            <v>0</v>
          </cell>
        </row>
        <row r="818">
          <cell r="B818">
            <v>235416.66666666666</v>
          </cell>
          <cell r="C818">
            <v>235416.66666666666</v>
          </cell>
          <cell r="D818">
            <v>235416.66666666666</v>
          </cell>
          <cell r="E818">
            <v>235416.66666666666</v>
          </cell>
          <cell r="F818">
            <v>235416.66666666666</v>
          </cell>
          <cell r="G818">
            <v>235416.66666666666</v>
          </cell>
          <cell r="H818">
            <v>235416.66666666666</v>
          </cell>
          <cell r="I818">
            <v>235416.66666666666</v>
          </cell>
          <cell r="J818">
            <v>235416.66666666666</v>
          </cell>
          <cell r="K818">
            <v>235416.66666666666</v>
          </cell>
          <cell r="L818">
            <v>235416.66666666666</v>
          </cell>
          <cell r="M818">
            <v>235416.66666666666</v>
          </cell>
          <cell r="N818">
            <v>2824999.9999999995</v>
          </cell>
          <cell r="O818">
            <v>1045326</v>
          </cell>
        </row>
        <row r="819">
          <cell r="B819">
            <v>9675</v>
          </cell>
          <cell r="C819">
            <v>9675</v>
          </cell>
          <cell r="D819">
            <v>9675</v>
          </cell>
          <cell r="E819">
            <v>9675</v>
          </cell>
          <cell r="F819">
            <v>9675</v>
          </cell>
          <cell r="G819">
            <v>9675</v>
          </cell>
          <cell r="H819">
            <v>9675</v>
          </cell>
          <cell r="I819">
            <v>9675</v>
          </cell>
          <cell r="J819">
            <v>9675</v>
          </cell>
          <cell r="K819">
            <v>9675</v>
          </cell>
          <cell r="L819">
            <v>9675</v>
          </cell>
          <cell r="M819">
            <v>9675</v>
          </cell>
          <cell r="N819">
            <v>116100</v>
          </cell>
          <cell r="O819">
            <v>74232</v>
          </cell>
        </row>
        <row r="820">
          <cell r="B820">
            <v>13550</v>
          </cell>
          <cell r="C820">
            <v>13550</v>
          </cell>
          <cell r="D820">
            <v>13550</v>
          </cell>
          <cell r="E820">
            <v>13550</v>
          </cell>
          <cell r="F820">
            <v>13550</v>
          </cell>
          <cell r="G820">
            <v>13550</v>
          </cell>
          <cell r="H820">
            <v>13550</v>
          </cell>
          <cell r="I820">
            <v>13550</v>
          </cell>
          <cell r="J820">
            <v>13550</v>
          </cell>
          <cell r="K820">
            <v>13550</v>
          </cell>
          <cell r="L820">
            <v>13550</v>
          </cell>
          <cell r="M820">
            <v>13550</v>
          </cell>
          <cell r="N820">
            <v>162600</v>
          </cell>
          <cell r="O820">
            <v>91093</v>
          </cell>
        </row>
        <row r="821">
          <cell r="B821">
            <v>5071666.666666667</v>
          </cell>
          <cell r="C821">
            <v>5071666.666666667</v>
          </cell>
          <cell r="D821">
            <v>5071666.666666667</v>
          </cell>
          <cell r="E821">
            <v>5071666.666666667</v>
          </cell>
          <cell r="F821">
            <v>5071666.666666667</v>
          </cell>
          <cell r="G821">
            <v>5071666.666666667</v>
          </cell>
          <cell r="H821">
            <v>5071666.666666667</v>
          </cell>
          <cell r="I821">
            <v>5071666.666666667</v>
          </cell>
          <cell r="J821">
            <v>5071666.666666667</v>
          </cell>
          <cell r="K821">
            <v>5071666.666666667</v>
          </cell>
          <cell r="L821">
            <v>5071666.666666667</v>
          </cell>
          <cell r="M821">
            <v>5071666.666666667</v>
          </cell>
          <cell r="N821">
            <v>60859999.999999993</v>
          </cell>
          <cell r="O821">
            <v>33191400</v>
          </cell>
        </row>
        <row r="822">
          <cell r="B822">
            <v>306494</v>
          </cell>
          <cell r="C822">
            <v>306494</v>
          </cell>
          <cell r="D822">
            <v>306494</v>
          </cell>
          <cell r="E822">
            <v>306494</v>
          </cell>
          <cell r="F822">
            <v>306494</v>
          </cell>
          <cell r="G822">
            <v>306494</v>
          </cell>
          <cell r="H822">
            <v>306494</v>
          </cell>
          <cell r="I822">
            <v>306494</v>
          </cell>
          <cell r="J822">
            <v>306494</v>
          </cell>
          <cell r="K822">
            <v>306494</v>
          </cell>
          <cell r="L822">
            <v>306494</v>
          </cell>
          <cell r="M822">
            <v>306494</v>
          </cell>
          <cell r="N822">
            <v>3677928</v>
          </cell>
          <cell r="O822">
            <v>3108178</v>
          </cell>
        </row>
        <row r="823">
          <cell r="B823">
            <v>0</v>
          </cell>
          <cell r="C823">
            <v>0</v>
          </cell>
          <cell r="D823">
            <v>0</v>
          </cell>
          <cell r="E823">
            <v>0</v>
          </cell>
          <cell r="F823">
            <v>0</v>
          </cell>
          <cell r="G823">
            <v>0</v>
          </cell>
          <cell r="H823">
            <v>0</v>
          </cell>
          <cell r="I823">
            <v>0</v>
          </cell>
          <cell r="J823">
            <v>0</v>
          </cell>
          <cell r="K823">
            <v>0</v>
          </cell>
          <cell r="L823">
            <v>0</v>
          </cell>
          <cell r="M823">
            <v>0</v>
          </cell>
          <cell r="N823">
            <v>0</v>
          </cell>
          <cell r="O823">
            <v>0</v>
          </cell>
        </row>
        <row r="824">
          <cell r="B824">
            <v>0</v>
          </cell>
          <cell r="C824">
            <v>0</v>
          </cell>
          <cell r="D824">
            <v>0</v>
          </cell>
          <cell r="E824">
            <v>0</v>
          </cell>
          <cell r="F824">
            <v>0</v>
          </cell>
          <cell r="G824">
            <v>0</v>
          </cell>
          <cell r="H824">
            <v>0</v>
          </cell>
          <cell r="I824">
            <v>0</v>
          </cell>
          <cell r="J824">
            <v>0</v>
          </cell>
          <cell r="K824">
            <v>0</v>
          </cell>
          <cell r="L824">
            <v>0</v>
          </cell>
          <cell r="M824">
            <v>0</v>
          </cell>
          <cell r="N824">
            <v>0</v>
          </cell>
          <cell r="O824">
            <v>0</v>
          </cell>
        </row>
        <row r="825">
          <cell r="B825">
            <v>0</v>
          </cell>
          <cell r="C825">
            <v>0</v>
          </cell>
          <cell r="D825">
            <v>0</v>
          </cell>
          <cell r="E825">
            <v>0</v>
          </cell>
          <cell r="F825">
            <v>0</v>
          </cell>
          <cell r="G825">
            <v>0</v>
          </cell>
          <cell r="H825">
            <v>0</v>
          </cell>
          <cell r="I825">
            <v>0</v>
          </cell>
          <cell r="J825">
            <v>0</v>
          </cell>
          <cell r="K825">
            <v>0</v>
          </cell>
          <cell r="L825">
            <v>0</v>
          </cell>
          <cell r="M825">
            <v>0</v>
          </cell>
          <cell r="N825">
            <v>0</v>
          </cell>
          <cell r="O825">
            <v>0</v>
          </cell>
        </row>
        <row r="826">
          <cell r="B826">
            <v>0</v>
          </cell>
          <cell r="C826">
            <v>0</v>
          </cell>
          <cell r="D826">
            <v>0</v>
          </cell>
          <cell r="E826">
            <v>0</v>
          </cell>
          <cell r="F826">
            <v>0</v>
          </cell>
          <cell r="G826">
            <v>0</v>
          </cell>
          <cell r="H826">
            <v>0</v>
          </cell>
          <cell r="I826">
            <v>0</v>
          </cell>
          <cell r="J826">
            <v>0</v>
          </cell>
          <cell r="K826">
            <v>0</v>
          </cell>
          <cell r="L826">
            <v>0</v>
          </cell>
          <cell r="M826">
            <v>0</v>
          </cell>
          <cell r="N826">
            <v>0</v>
          </cell>
          <cell r="O826">
            <v>0</v>
          </cell>
        </row>
        <row r="827">
          <cell r="B827">
            <v>35416.666666666664</v>
          </cell>
          <cell r="C827">
            <v>35416.666666666664</v>
          </cell>
          <cell r="D827">
            <v>35416.666666666664</v>
          </cell>
          <cell r="E827">
            <v>35416.666666666664</v>
          </cell>
          <cell r="F827">
            <v>35416.666666666664</v>
          </cell>
          <cell r="G827">
            <v>35416.666666666664</v>
          </cell>
          <cell r="H827">
            <v>35416.666666666664</v>
          </cell>
          <cell r="I827">
            <v>35416.666666666664</v>
          </cell>
          <cell r="J827">
            <v>35416.666666666664</v>
          </cell>
          <cell r="K827">
            <v>35416.666666666664</v>
          </cell>
          <cell r="L827">
            <v>35416.666666666664</v>
          </cell>
          <cell r="M827">
            <v>35416.666666666664</v>
          </cell>
          <cell r="N827">
            <v>425000.00000000006</v>
          </cell>
          <cell r="O827">
            <v>220416</v>
          </cell>
        </row>
        <row r="828">
          <cell r="B828">
            <v>0</v>
          </cell>
          <cell r="C828">
            <v>0</v>
          </cell>
          <cell r="D828">
            <v>0</v>
          </cell>
          <cell r="E828">
            <v>0</v>
          </cell>
          <cell r="F828">
            <v>0</v>
          </cell>
          <cell r="G828">
            <v>0</v>
          </cell>
          <cell r="H828">
            <v>0</v>
          </cell>
          <cell r="I828">
            <v>0</v>
          </cell>
          <cell r="J828">
            <v>0</v>
          </cell>
          <cell r="K828">
            <v>0</v>
          </cell>
          <cell r="L828">
            <v>0</v>
          </cell>
          <cell r="M828">
            <v>0</v>
          </cell>
          <cell r="N828">
            <v>0</v>
          </cell>
          <cell r="O828">
            <v>0</v>
          </cell>
        </row>
        <row r="829">
          <cell r="B829">
            <v>0</v>
          </cell>
          <cell r="C829">
            <v>0</v>
          </cell>
          <cell r="D829">
            <v>0</v>
          </cell>
          <cell r="E829">
            <v>0</v>
          </cell>
          <cell r="F829">
            <v>0</v>
          </cell>
          <cell r="G829">
            <v>0</v>
          </cell>
          <cell r="H829">
            <v>0</v>
          </cell>
          <cell r="I829">
            <v>0</v>
          </cell>
          <cell r="J829">
            <v>0</v>
          </cell>
          <cell r="K829">
            <v>0</v>
          </cell>
          <cell r="L829">
            <v>0</v>
          </cell>
          <cell r="M829">
            <v>0</v>
          </cell>
          <cell r="N829">
            <v>0</v>
          </cell>
          <cell r="O829">
            <v>0</v>
          </cell>
        </row>
        <row r="830">
          <cell r="B830">
            <v>50000</v>
          </cell>
          <cell r="C830">
            <v>50000</v>
          </cell>
          <cell r="D830">
            <v>50000</v>
          </cell>
          <cell r="E830">
            <v>50000</v>
          </cell>
          <cell r="F830">
            <v>50000</v>
          </cell>
          <cell r="G830">
            <v>50000</v>
          </cell>
          <cell r="H830">
            <v>50000</v>
          </cell>
          <cell r="I830">
            <v>50000</v>
          </cell>
          <cell r="J830">
            <v>50000</v>
          </cell>
          <cell r="K830">
            <v>50000</v>
          </cell>
          <cell r="L830">
            <v>50000</v>
          </cell>
          <cell r="M830">
            <v>50000</v>
          </cell>
          <cell r="N830">
            <v>600000</v>
          </cell>
          <cell r="O830">
            <v>499640</v>
          </cell>
        </row>
        <row r="831">
          <cell r="B831">
            <v>0</v>
          </cell>
          <cell r="C831">
            <v>0</v>
          </cell>
          <cell r="D831">
            <v>0</v>
          </cell>
          <cell r="E831">
            <v>0</v>
          </cell>
          <cell r="F831">
            <v>0</v>
          </cell>
          <cell r="G831">
            <v>0</v>
          </cell>
          <cell r="H831">
            <v>0</v>
          </cell>
          <cell r="I831">
            <v>0</v>
          </cell>
          <cell r="J831">
            <v>0</v>
          </cell>
          <cell r="K831">
            <v>0</v>
          </cell>
          <cell r="L831">
            <v>0</v>
          </cell>
          <cell r="M831">
            <v>0</v>
          </cell>
          <cell r="N831">
            <v>0</v>
          </cell>
          <cell r="O831">
            <v>0</v>
          </cell>
        </row>
        <row r="832">
          <cell r="B832">
            <v>0</v>
          </cell>
          <cell r="C832">
            <v>0</v>
          </cell>
          <cell r="D832">
            <v>0</v>
          </cell>
          <cell r="E832">
            <v>0</v>
          </cell>
          <cell r="F832">
            <v>0</v>
          </cell>
          <cell r="G832">
            <v>0</v>
          </cell>
          <cell r="H832">
            <v>0</v>
          </cell>
          <cell r="I832">
            <v>0</v>
          </cell>
          <cell r="J832">
            <v>0</v>
          </cell>
          <cell r="K832">
            <v>0</v>
          </cell>
          <cell r="L832">
            <v>0</v>
          </cell>
          <cell r="M832">
            <v>0</v>
          </cell>
          <cell r="N832">
            <v>0</v>
          </cell>
          <cell r="O832">
            <v>0</v>
          </cell>
        </row>
        <row r="833">
          <cell r="B833">
            <v>18000</v>
          </cell>
          <cell r="C833">
            <v>18000</v>
          </cell>
          <cell r="D833">
            <v>18000</v>
          </cell>
          <cell r="E833">
            <v>18000</v>
          </cell>
          <cell r="F833">
            <v>18000</v>
          </cell>
          <cell r="G833">
            <v>18000</v>
          </cell>
          <cell r="H833">
            <v>18000</v>
          </cell>
          <cell r="I833">
            <v>18000</v>
          </cell>
          <cell r="J833">
            <v>18000</v>
          </cell>
          <cell r="K833">
            <v>18000</v>
          </cell>
          <cell r="L833">
            <v>18000</v>
          </cell>
          <cell r="M833">
            <v>18000</v>
          </cell>
          <cell r="N833">
            <v>216000</v>
          </cell>
          <cell r="O833">
            <v>0</v>
          </cell>
        </row>
        <row r="835">
          <cell r="B835">
            <v>15202860.08333333</v>
          </cell>
          <cell r="C835">
            <v>15202860.08333333</v>
          </cell>
          <cell r="D835">
            <v>15202860.08333333</v>
          </cell>
          <cell r="E835">
            <v>15202860.08333333</v>
          </cell>
          <cell r="F835">
            <v>15202860.08333333</v>
          </cell>
          <cell r="G835">
            <v>15202860.08333333</v>
          </cell>
          <cell r="H835">
            <v>15202860.08333333</v>
          </cell>
          <cell r="I835">
            <v>15202860.08333333</v>
          </cell>
          <cell r="J835">
            <v>15202860.08333333</v>
          </cell>
          <cell r="K835">
            <v>15202860.08333333</v>
          </cell>
          <cell r="L835">
            <v>15202860.08333333</v>
          </cell>
          <cell r="M835">
            <v>15202860.08333333</v>
          </cell>
          <cell r="N835">
            <v>182434321</v>
          </cell>
          <cell r="O835">
            <v>114982180</v>
          </cell>
        </row>
        <row r="837">
          <cell r="B837">
            <v>-6236980.166666666</v>
          </cell>
          <cell r="C837">
            <v>-6236980.166666666</v>
          </cell>
          <cell r="D837">
            <v>-6236980.166666666</v>
          </cell>
          <cell r="E837">
            <v>-6236980.166666666</v>
          </cell>
          <cell r="F837">
            <v>-6236980.166666666</v>
          </cell>
          <cell r="G837">
            <v>-6236980.166666666</v>
          </cell>
          <cell r="H837">
            <v>-6236980.166666666</v>
          </cell>
          <cell r="I837">
            <v>-6236980.166666666</v>
          </cell>
          <cell r="J837">
            <v>-6236980.166666666</v>
          </cell>
          <cell r="K837">
            <v>-6236980.166666666</v>
          </cell>
          <cell r="L837">
            <v>-6236980.166666666</v>
          </cell>
          <cell r="M837">
            <v>-6236980.166666666</v>
          </cell>
          <cell r="N837">
            <v>-74843761.999999985</v>
          </cell>
        </row>
        <row r="838">
          <cell r="B838">
            <v>-5071666.666666667</v>
          </cell>
          <cell r="C838">
            <v>-5071666.666666667</v>
          </cell>
          <cell r="D838">
            <v>-5071666.666666667</v>
          </cell>
          <cell r="E838">
            <v>-5071666.666666667</v>
          </cell>
          <cell r="F838">
            <v>-5071666.666666667</v>
          </cell>
          <cell r="G838">
            <v>-5071666.666666667</v>
          </cell>
          <cell r="H838">
            <v>-5071666.666666667</v>
          </cell>
          <cell r="I838">
            <v>-5071666.666666667</v>
          </cell>
          <cell r="J838">
            <v>-5071666.666666667</v>
          </cell>
          <cell r="K838">
            <v>-5071666.666666667</v>
          </cell>
          <cell r="L838">
            <v>-5071666.666666667</v>
          </cell>
          <cell r="M838">
            <v>-5071666.666666667</v>
          </cell>
          <cell r="N838">
            <v>-60859999.999999993</v>
          </cell>
        </row>
        <row r="839">
          <cell r="B839">
            <v>-11308646.833333332</v>
          </cell>
          <cell r="C839">
            <v>-11308646.833333332</v>
          </cell>
          <cell r="D839">
            <v>-11308646.833333332</v>
          </cell>
          <cell r="E839">
            <v>-11308646.833333332</v>
          </cell>
          <cell r="F839">
            <v>-11308646.833333332</v>
          </cell>
          <cell r="G839">
            <v>-11308646.833333332</v>
          </cell>
          <cell r="H839">
            <v>-11308646.833333332</v>
          </cell>
          <cell r="I839">
            <v>-11308646.833333332</v>
          </cell>
          <cell r="J839">
            <v>-11308646.833333332</v>
          </cell>
          <cell r="K839">
            <v>-11308646.833333332</v>
          </cell>
          <cell r="L839">
            <v>-11308646.833333332</v>
          </cell>
          <cell r="M839">
            <v>-11308646.833333332</v>
          </cell>
          <cell r="N839">
            <v>-135703761.99999997</v>
          </cell>
        </row>
        <row r="840">
          <cell r="B840">
            <v>3894213.2499999981</v>
          </cell>
          <cell r="C840">
            <v>3894213.2499999981</v>
          </cell>
          <cell r="D840">
            <v>3894213.2499999981</v>
          </cell>
          <cell r="E840">
            <v>3894213.2499999981</v>
          </cell>
          <cell r="F840">
            <v>3894213.2499999981</v>
          </cell>
          <cell r="G840">
            <v>3894213.2499999981</v>
          </cell>
          <cell r="H840">
            <v>3894213.2499999981</v>
          </cell>
          <cell r="I840">
            <v>3894213.2499999981</v>
          </cell>
          <cell r="J840">
            <v>3894213.2499999981</v>
          </cell>
          <cell r="K840">
            <v>3894213.2499999981</v>
          </cell>
          <cell r="L840">
            <v>3894213.2499999981</v>
          </cell>
          <cell r="M840">
            <v>3894213.2499999981</v>
          </cell>
          <cell r="N840">
            <v>46730559.00000003</v>
          </cell>
        </row>
        <row r="846">
          <cell r="B846" t="str">
            <v xml:space="preserve">Marketing Budget                                                                                                                                                                                                                                               </v>
          </cell>
          <cell r="N846" t="str">
            <v>TOTAL</v>
          </cell>
          <cell r="O846" t="str">
            <v>ACTUAL UPTO APRIL '00</v>
          </cell>
        </row>
        <row r="848">
          <cell r="B848">
            <v>548</v>
          </cell>
          <cell r="C848">
            <v>579</v>
          </cell>
          <cell r="D848">
            <v>610</v>
          </cell>
          <cell r="E848">
            <v>641</v>
          </cell>
          <cell r="F848">
            <v>672</v>
          </cell>
          <cell r="G848">
            <v>703</v>
          </cell>
          <cell r="H848">
            <v>734</v>
          </cell>
          <cell r="I848">
            <v>765</v>
          </cell>
          <cell r="J848">
            <v>796</v>
          </cell>
          <cell r="K848">
            <v>827</v>
          </cell>
          <cell r="L848">
            <v>858</v>
          </cell>
          <cell r="M848">
            <v>889</v>
          </cell>
        </row>
        <row r="849">
          <cell r="B849">
            <v>2519332</v>
          </cell>
          <cell r="C849">
            <v>2519332</v>
          </cell>
          <cell r="D849">
            <v>2519332</v>
          </cell>
          <cell r="E849">
            <v>2519332</v>
          </cell>
          <cell r="F849">
            <v>2519332</v>
          </cell>
          <cell r="G849">
            <v>2519332</v>
          </cell>
          <cell r="H849">
            <v>2519332</v>
          </cell>
          <cell r="I849">
            <v>2519332</v>
          </cell>
          <cell r="J849">
            <v>2519332</v>
          </cell>
          <cell r="K849">
            <v>2519332</v>
          </cell>
          <cell r="L849">
            <v>2519332</v>
          </cell>
          <cell r="M849">
            <v>2519332</v>
          </cell>
          <cell r="N849">
            <v>30231984</v>
          </cell>
          <cell r="O849">
            <v>20980487</v>
          </cell>
        </row>
        <row r="850">
          <cell r="B850">
            <v>5000</v>
          </cell>
          <cell r="C850">
            <v>5000</v>
          </cell>
          <cell r="D850">
            <v>5000</v>
          </cell>
          <cell r="E850">
            <v>5000</v>
          </cell>
          <cell r="F850">
            <v>5000</v>
          </cell>
          <cell r="G850">
            <v>5000</v>
          </cell>
          <cell r="H850">
            <v>5000</v>
          </cell>
          <cell r="I850">
            <v>5000</v>
          </cell>
          <cell r="J850">
            <v>5000</v>
          </cell>
          <cell r="K850">
            <v>5000</v>
          </cell>
          <cell r="L850">
            <v>5000</v>
          </cell>
          <cell r="M850">
            <v>5000</v>
          </cell>
          <cell r="N850">
            <v>60000</v>
          </cell>
          <cell r="O850">
            <v>111582</v>
          </cell>
        </row>
        <row r="851">
          <cell r="B851">
            <v>6833.333333333333</v>
          </cell>
          <cell r="C851">
            <v>6833.333333333333</v>
          </cell>
          <cell r="D851">
            <v>6833.333333333333</v>
          </cell>
          <cell r="E851">
            <v>6833.333333333333</v>
          </cell>
          <cell r="F851">
            <v>6833.333333333333</v>
          </cell>
          <cell r="G851">
            <v>6833.333333333333</v>
          </cell>
          <cell r="H851">
            <v>6833.333333333333</v>
          </cell>
          <cell r="I851">
            <v>6833.333333333333</v>
          </cell>
          <cell r="J851">
            <v>6833.333333333333</v>
          </cell>
          <cell r="K851">
            <v>6833.333333333333</v>
          </cell>
          <cell r="L851">
            <v>6833.333333333333</v>
          </cell>
          <cell r="M851">
            <v>6833.333333333333</v>
          </cell>
          <cell r="N851">
            <v>82000</v>
          </cell>
          <cell r="O851">
            <v>61623</v>
          </cell>
        </row>
        <row r="852">
          <cell r="B852">
            <v>0</v>
          </cell>
          <cell r="C852">
            <v>0</v>
          </cell>
          <cell r="D852">
            <v>0</v>
          </cell>
          <cell r="E852">
            <v>0</v>
          </cell>
          <cell r="F852">
            <v>0</v>
          </cell>
          <cell r="G852">
            <v>0</v>
          </cell>
          <cell r="H852">
            <v>0</v>
          </cell>
          <cell r="I852">
            <v>0</v>
          </cell>
          <cell r="J852">
            <v>0</v>
          </cell>
          <cell r="K852">
            <v>0</v>
          </cell>
          <cell r="L852">
            <v>0</v>
          </cell>
          <cell r="M852">
            <v>0</v>
          </cell>
          <cell r="N852">
            <v>0</v>
          </cell>
          <cell r="O852">
            <v>0</v>
          </cell>
        </row>
        <row r="853">
          <cell r="B853">
            <v>21083.333333333332</v>
          </cell>
          <cell r="C853">
            <v>21083.333333333332</v>
          </cell>
          <cell r="D853">
            <v>21083.333333333332</v>
          </cell>
          <cell r="E853">
            <v>21083.333333333332</v>
          </cell>
          <cell r="F853">
            <v>21083.333333333332</v>
          </cell>
          <cell r="G853">
            <v>21083.333333333332</v>
          </cell>
          <cell r="H853">
            <v>21083.333333333332</v>
          </cell>
          <cell r="I853">
            <v>21083.333333333332</v>
          </cell>
          <cell r="J853">
            <v>21083.333333333332</v>
          </cell>
          <cell r="K853">
            <v>21083.333333333332</v>
          </cell>
          <cell r="L853">
            <v>21083.333333333332</v>
          </cell>
          <cell r="M853">
            <v>21083.333333333332</v>
          </cell>
          <cell r="N853">
            <v>253000.00000000003</v>
          </cell>
          <cell r="O853">
            <v>53981</v>
          </cell>
        </row>
        <row r="854">
          <cell r="B854">
            <v>0</v>
          </cell>
          <cell r="C854">
            <v>0</v>
          </cell>
          <cell r="D854">
            <v>0</v>
          </cell>
          <cell r="E854">
            <v>0</v>
          </cell>
          <cell r="F854">
            <v>0</v>
          </cell>
          <cell r="G854">
            <v>0</v>
          </cell>
          <cell r="H854">
            <v>0</v>
          </cell>
          <cell r="I854">
            <v>0</v>
          </cell>
          <cell r="J854">
            <v>0</v>
          </cell>
          <cell r="K854">
            <v>0</v>
          </cell>
          <cell r="L854">
            <v>0</v>
          </cell>
          <cell r="M854">
            <v>0</v>
          </cell>
          <cell r="N854">
            <v>0</v>
          </cell>
          <cell r="O854">
            <v>0</v>
          </cell>
        </row>
        <row r="855">
          <cell r="B855">
            <v>206466.66666666666</v>
          </cell>
          <cell r="C855">
            <v>206466.66666666666</v>
          </cell>
          <cell r="D855">
            <v>206466.66666666666</v>
          </cell>
          <cell r="E855">
            <v>206466.66666666666</v>
          </cell>
          <cell r="F855">
            <v>206466.66666666666</v>
          </cell>
          <cell r="G855">
            <v>206466.66666666666</v>
          </cell>
          <cell r="H855">
            <v>206466.66666666666</v>
          </cell>
          <cell r="I855">
            <v>206466.66666666666</v>
          </cell>
          <cell r="J855">
            <v>206466.66666666666</v>
          </cell>
          <cell r="K855">
            <v>206466.66666666666</v>
          </cell>
          <cell r="L855">
            <v>206466.66666666666</v>
          </cell>
          <cell r="M855">
            <v>206466.66666666666</v>
          </cell>
          <cell r="N855">
            <v>2477600</v>
          </cell>
          <cell r="O855">
            <v>2916849</v>
          </cell>
        </row>
        <row r="856">
          <cell r="B856">
            <v>67750</v>
          </cell>
          <cell r="C856">
            <v>67750</v>
          </cell>
          <cell r="D856">
            <v>67750</v>
          </cell>
          <cell r="E856">
            <v>67750</v>
          </cell>
          <cell r="F856">
            <v>67750</v>
          </cell>
          <cell r="G856">
            <v>67750</v>
          </cell>
          <cell r="H856">
            <v>67750</v>
          </cell>
          <cell r="I856">
            <v>67750</v>
          </cell>
          <cell r="J856">
            <v>67750</v>
          </cell>
          <cell r="K856">
            <v>67750</v>
          </cell>
          <cell r="L856">
            <v>67750</v>
          </cell>
          <cell r="M856">
            <v>67750</v>
          </cell>
          <cell r="N856">
            <v>813000</v>
          </cell>
          <cell r="O856">
            <v>683689</v>
          </cell>
        </row>
        <row r="857">
          <cell r="B857">
            <v>57118.333333333336</v>
          </cell>
          <cell r="C857">
            <v>57118.333333333336</v>
          </cell>
          <cell r="D857">
            <v>57118.333333333336</v>
          </cell>
          <cell r="E857">
            <v>57118.333333333336</v>
          </cell>
          <cell r="F857">
            <v>57118.333333333336</v>
          </cell>
          <cell r="G857">
            <v>57118.333333333336</v>
          </cell>
          <cell r="H857">
            <v>57118.333333333336</v>
          </cell>
          <cell r="I857">
            <v>57118.333333333336</v>
          </cell>
          <cell r="J857">
            <v>57118.333333333336</v>
          </cell>
          <cell r="K857">
            <v>57118.333333333336</v>
          </cell>
          <cell r="L857">
            <v>57118.333333333336</v>
          </cell>
          <cell r="M857">
            <v>57118.333333333336</v>
          </cell>
          <cell r="N857">
            <v>685420</v>
          </cell>
          <cell r="O857">
            <v>274136</v>
          </cell>
        </row>
        <row r="858">
          <cell r="B858">
            <v>0</v>
          </cell>
          <cell r="C858">
            <v>0</v>
          </cell>
          <cell r="D858">
            <v>0</v>
          </cell>
          <cell r="E858">
            <v>0</v>
          </cell>
          <cell r="F858">
            <v>0</v>
          </cell>
          <cell r="G858">
            <v>0</v>
          </cell>
          <cell r="H858">
            <v>0</v>
          </cell>
          <cell r="I858">
            <v>0</v>
          </cell>
          <cell r="J858">
            <v>0</v>
          </cell>
          <cell r="K858">
            <v>0</v>
          </cell>
          <cell r="L858">
            <v>0</v>
          </cell>
          <cell r="M858">
            <v>0</v>
          </cell>
          <cell r="N858">
            <v>0</v>
          </cell>
          <cell r="O858">
            <v>231272</v>
          </cell>
        </row>
        <row r="859">
          <cell r="B859">
            <v>0</v>
          </cell>
          <cell r="C859">
            <v>0</v>
          </cell>
          <cell r="D859">
            <v>0</v>
          </cell>
          <cell r="E859">
            <v>0</v>
          </cell>
          <cell r="F859">
            <v>0</v>
          </cell>
          <cell r="G859">
            <v>0</v>
          </cell>
          <cell r="H859">
            <v>0</v>
          </cell>
          <cell r="I859">
            <v>0</v>
          </cell>
          <cell r="J859">
            <v>0</v>
          </cell>
          <cell r="K859">
            <v>0</v>
          </cell>
          <cell r="L859">
            <v>0</v>
          </cell>
          <cell r="M859">
            <v>0</v>
          </cell>
          <cell r="N859">
            <v>0</v>
          </cell>
          <cell r="O859">
            <v>0</v>
          </cell>
        </row>
        <row r="860">
          <cell r="B860">
            <v>0</v>
          </cell>
          <cell r="C860">
            <v>0</v>
          </cell>
          <cell r="D860">
            <v>0</v>
          </cell>
          <cell r="E860">
            <v>0</v>
          </cell>
          <cell r="F860">
            <v>0</v>
          </cell>
          <cell r="G860">
            <v>0</v>
          </cell>
          <cell r="H860">
            <v>0</v>
          </cell>
          <cell r="I860">
            <v>0</v>
          </cell>
          <cell r="J860">
            <v>0</v>
          </cell>
          <cell r="K860">
            <v>0</v>
          </cell>
          <cell r="L860">
            <v>0</v>
          </cell>
          <cell r="M860">
            <v>0</v>
          </cell>
          <cell r="N860">
            <v>0</v>
          </cell>
          <cell r="O860">
            <v>0</v>
          </cell>
        </row>
        <row r="861">
          <cell r="B861">
            <v>0</v>
          </cell>
          <cell r="C861">
            <v>0</v>
          </cell>
          <cell r="D861">
            <v>0</v>
          </cell>
          <cell r="E861">
            <v>0</v>
          </cell>
          <cell r="F861">
            <v>0</v>
          </cell>
          <cell r="G861">
            <v>0</v>
          </cell>
          <cell r="H861">
            <v>0</v>
          </cell>
          <cell r="I861">
            <v>0</v>
          </cell>
          <cell r="J861">
            <v>0</v>
          </cell>
          <cell r="K861">
            <v>0</v>
          </cell>
          <cell r="L861">
            <v>0</v>
          </cell>
          <cell r="M861">
            <v>0</v>
          </cell>
          <cell r="N861">
            <v>0</v>
          </cell>
          <cell r="O861">
            <v>0</v>
          </cell>
        </row>
        <row r="862">
          <cell r="B862">
            <v>93550</v>
          </cell>
          <cell r="C862">
            <v>93550</v>
          </cell>
          <cell r="D862">
            <v>93550</v>
          </cell>
          <cell r="E862">
            <v>93550</v>
          </cell>
          <cell r="F862">
            <v>93550</v>
          </cell>
          <cell r="G862">
            <v>93550</v>
          </cell>
          <cell r="H862">
            <v>93550</v>
          </cell>
          <cell r="I862">
            <v>93550</v>
          </cell>
          <cell r="J862">
            <v>93550</v>
          </cell>
          <cell r="K862">
            <v>93550</v>
          </cell>
          <cell r="L862">
            <v>93550</v>
          </cell>
          <cell r="M862">
            <v>93550</v>
          </cell>
          <cell r="N862">
            <v>1122600</v>
          </cell>
          <cell r="O862">
            <v>861157</v>
          </cell>
        </row>
        <row r="863">
          <cell r="B863">
            <v>34100</v>
          </cell>
          <cell r="C863">
            <v>34100</v>
          </cell>
          <cell r="D863">
            <v>34100</v>
          </cell>
          <cell r="E863">
            <v>34100</v>
          </cell>
          <cell r="F863">
            <v>34100</v>
          </cell>
          <cell r="G863">
            <v>34100</v>
          </cell>
          <cell r="H863">
            <v>34100</v>
          </cell>
          <cell r="I863">
            <v>34100</v>
          </cell>
          <cell r="J863">
            <v>34100</v>
          </cell>
          <cell r="K863">
            <v>34100</v>
          </cell>
          <cell r="L863">
            <v>34100</v>
          </cell>
          <cell r="M863">
            <v>34100</v>
          </cell>
          <cell r="N863">
            <v>409200</v>
          </cell>
          <cell r="O863">
            <v>758670</v>
          </cell>
        </row>
        <row r="864">
          <cell r="B864">
            <v>35833.333333333336</v>
          </cell>
          <cell r="C864">
            <v>35833.333333333336</v>
          </cell>
          <cell r="D864">
            <v>35833.333333333336</v>
          </cell>
          <cell r="E864">
            <v>35833.333333333336</v>
          </cell>
          <cell r="F864">
            <v>35833.333333333336</v>
          </cell>
          <cell r="G864">
            <v>35833.333333333336</v>
          </cell>
          <cell r="H864">
            <v>35833.333333333336</v>
          </cell>
          <cell r="I864">
            <v>35833.333333333336</v>
          </cell>
          <cell r="J864">
            <v>35833.333333333336</v>
          </cell>
          <cell r="K864">
            <v>35833.333333333336</v>
          </cell>
          <cell r="L864">
            <v>35833.333333333336</v>
          </cell>
          <cell r="M864">
            <v>35833.333333333336</v>
          </cell>
          <cell r="N864">
            <v>429999.99999999994</v>
          </cell>
          <cell r="O864">
            <v>3135617</v>
          </cell>
        </row>
        <row r="865">
          <cell r="B865">
            <v>0</v>
          </cell>
          <cell r="C865">
            <v>0</v>
          </cell>
          <cell r="D865">
            <v>0</v>
          </cell>
          <cell r="E865">
            <v>0</v>
          </cell>
          <cell r="F865">
            <v>0</v>
          </cell>
          <cell r="G865">
            <v>0</v>
          </cell>
          <cell r="H865">
            <v>0</v>
          </cell>
          <cell r="I865">
            <v>0</v>
          </cell>
          <cell r="J865">
            <v>0</v>
          </cell>
          <cell r="K865">
            <v>0</v>
          </cell>
          <cell r="L865">
            <v>0</v>
          </cell>
          <cell r="M865">
            <v>0</v>
          </cell>
          <cell r="N865">
            <v>0</v>
          </cell>
          <cell r="O865">
            <v>0</v>
          </cell>
        </row>
        <row r="866">
          <cell r="B866">
            <v>500</v>
          </cell>
          <cell r="C866">
            <v>500</v>
          </cell>
          <cell r="D866">
            <v>500</v>
          </cell>
          <cell r="E866">
            <v>500</v>
          </cell>
          <cell r="F866">
            <v>500</v>
          </cell>
          <cell r="G866">
            <v>500</v>
          </cell>
          <cell r="H866">
            <v>500</v>
          </cell>
          <cell r="I866">
            <v>500</v>
          </cell>
          <cell r="J866">
            <v>500</v>
          </cell>
          <cell r="K866">
            <v>500</v>
          </cell>
          <cell r="L866">
            <v>500</v>
          </cell>
          <cell r="M866">
            <v>500</v>
          </cell>
          <cell r="N866">
            <v>6000</v>
          </cell>
          <cell r="O866">
            <v>0</v>
          </cell>
        </row>
        <row r="867">
          <cell r="B867">
            <v>777500</v>
          </cell>
          <cell r="C867">
            <v>777500</v>
          </cell>
          <cell r="D867">
            <v>777500</v>
          </cell>
          <cell r="E867">
            <v>777500</v>
          </cell>
          <cell r="F867">
            <v>777500</v>
          </cell>
          <cell r="G867">
            <v>777500</v>
          </cell>
          <cell r="H867">
            <v>777500</v>
          </cell>
          <cell r="I867">
            <v>777500</v>
          </cell>
          <cell r="J867">
            <v>777500</v>
          </cell>
          <cell r="K867">
            <v>777500</v>
          </cell>
          <cell r="L867">
            <v>777500</v>
          </cell>
          <cell r="M867">
            <v>777500</v>
          </cell>
          <cell r="N867">
            <v>9330000</v>
          </cell>
          <cell r="O867">
            <v>2250688</v>
          </cell>
        </row>
        <row r="868">
          <cell r="B868">
            <v>220916.66666666666</v>
          </cell>
          <cell r="C868">
            <v>220916.66666666666</v>
          </cell>
          <cell r="D868">
            <v>220916.66666666666</v>
          </cell>
          <cell r="E868">
            <v>220916.66666666666</v>
          </cell>
          <cell r="F868">
            <v>220916.66666666666</v>
          </cell>
          <cell r="G868">
            <v>220916.66666666666</v>
          </cell>
          <cell r="H868">
            <v>220916.66666666666</v>
          </cell>
          <cell r="I868">
            <v>220916.66666666666</v>
          </cell>
          <cell r="J868">
            <v>220916.66666666666</v>
          </cell>
          <cell r="K868">
            <v>220916.66666666666</v>
          </cell>
          <cell r="L868">
            <v>220916.66666666666</v>
          </cell>
          <cell r="M868">
            <v>220916.66666666666</v>
          </cell>
          <cell r="N868">
            <v>2651000</v>
          </cell>
          <cell r="O868">
            <v>1476779</v>
          </cell>
        </row>
        <row r="869">
          <cell r="C869">
            <v>0</v>
          </cell>
          <cell r="D869">
            <v>0</v>
          </cell>
          <cell r="E869">
            <v>0</v>
          </cell>
          <cell r="F869">
            <v>0</v>
          </cell>
          <cell r="G869">
            <v>0</v>
          </cell>
          <cell r="H869">
            <v>0</v>
          </cell>
          <cell r="I869">
            <v>0</v>
          </cell>
          <cell r="J869">
            <v>0</v>
          </cell>
          <cell r="K869">
            <v>0</v>
          </cell>
          <cell r="L869">
            <v>0</v>
          </cell>
          <cell r="M869">
            <v>0</v>
          </cell>
          <cell r="N869">
            <v>0</v>
          </cell>
          <cell r="O869">
            <v>0</v>
          </cell>
        </row>
        <row r="870">
          <cell r="B870">
            <v>521250</v>
          </cell>
          <cell r="C870">
            <v>521250</v>
          </cell>
          <cell r="D870">
            <v>521250</v>
          </cell>
          <cell r="E870">
            <v>521250</v>
          </cell>
          <cell r="F870">
            <v>521250</v>
          </cell>
          <cell r="G870">
            <v>521250</v>
          </cell>
          <cell r="H870">
            <v>521250</v>
          </cell>
          <cell r="I870">
            <v>521250</v>
          </cell>
          <cell r="J870">
            <v>521250</v>
          </cell>
          <cell r="K870">
            <v>521250</v>
          </cell>
          <cell r="L870">
            <v>521250</v>
          </cell>
          <cell r="M870">
            <v>521250</v>
          </cell>
          <cell r="N870">
            <v>6255000</v>
          </cell>
          <cell r="O870">
            <v>4047464</v>
          </cell>
        </row>
        <row r="871">
          <cell r="B871">
            <v>38083.333333333336</v>
          </cell>
          <cell r="C871">
            <v>38083.333333333336</v>
          </cell>
          <cell r="D871">
            <v>38083.333333333336</v>
          </cell>
          <cell r="E871">
            <v>38083.333333333336</v>
          </cell>
          <cell r="F871">
            <v>38083.333333333336</v>
          </cell>
          <cell r="G871">
            <v>38083.333333333336</v>
          </cell>
          <cell r="H871">
            <v>38083.333333333336</v>
          </cell>
          <cell r="I871">
            <v>38083.333333333336</v>
          </cell>
          <cell r="J871">
            <v>38083.333333333336</v>
          </cell>
          <cell r="K871">
            <v>38083.333333333336</v>
          </cell>
          <cell r="L871">
            <v>38083.333333333336</v>
          </cell>
          <cell r="M871">
            <v>38083.333333333336</v>
          </cell>
          <cell r="N871">
            <v>456999.99999999994</v>
          </cell>
          <cell r="O871">
            <v>372126</v>
          </cell>
        </row>
        <row r="872">
          <cell r="B872">
            <v>31333.333333333332</v>
          </cell>
          <cell r="C872">
            <v>31333.333333333332</v>
          </cell>
          <cell r="D872">
            <v>31333.333333333332</v>
          </cell>
          <cell r="E872">
            <v>31333.333333333332</v>
          </cell>
          <cell r="F872">
            <v>31333.333333333332</v>
          </cell>
          <cell r="G872">
            <v>31333.333333333332</v>
          </cell>
          <cell r="H872">
            <v>31333.333333333332</v>
          </cell>
          <cell r="I872">
            <v>31333.333333333332</v>
          </cell>
          <cell r="J872">
            <v>31333.333333333332</v>
          </cell>
          <cell r="K872">
            <v>31333.333333333332</v>
          </cell>
          <cell r="L872">
            <v>31333.333333333332</v>
          </cell>
          <cell r="M872">
            <v>31333.333333333332</v>
          </cell>
          <cell r="N872">
            <v>375999.99999999994</v>
          </cell>
          <cell r="O872">
            <v>366541</v>
          </cell>
        </row>
        <row r="873">
          <cell r="B873">
            <v>12500</v>
          </cell>
          <cell r="C873">
            <v>12500</v>
          </cell>
          <cell r="D873">
            <v>12500</v>
          </cell>
          <cell r="E873">
            <v>12500</v>
          </cell>
          <cell r="F873">
            <v>12500</v>
          </cell>
          <cell r="G873">
            <v>12500</v>
          </cell>
          <cell r="H873">
            <v>12500</v>
          </cell>
          <cell r="I873">
            <v>12500</v>
          </cell>
          <cell r="J873">
            <v>12500</v>
          </cell>
          <cell r="K873">
            <v>12500</v>
          </cell>
          <cell r="L873">
            <v>12500</v>
          </cell>
          <cell r="M873">
            <v>12500</v>
          </cell>
          <cell r="N873">
            <v>150000</v>
          </cell>
          <cell r="O873">
            <v>368351</v>
          </cell>
        </row>
        <row r="874">
          <cell r="B874">
            <v>226000</v>
          </cell>
          <cell r="C874">
            <v>226000</v>
          </cell>
          <cell r="D874">
            <v>226000</v>
          </cell>
          <cell r="E874">
            <v>226000</v>
          </cell>
          <cell r="F874">
            <v>226000</v>
          </cell>
          <cell r="G874">
            <v>226000</v>
          </cell>
          <cell r="H874">
            <v>226000</v>
          </cell>
          <cell r="I874">
            <v>226000</v>
          </cell>
          <cell r="J874">
            <v>226000</v>
          </cell>
          <cell r="K874">
            <v>226000</v>
          </cell>
          <cell r="L874">
            <v>226000</v>
          </cell>
          <cell r="M874">
            <v>226000</v>
          </cell>
          <cell r="N874">
            <v>2712000</v>
          </cell>
          <cell r="O874">
            <v>2177994</v>
          </cell>
        </row>
        <row r="875">
          <cell r="B875">
            <v>0</v>
          </cell>
          <cell r="C875">
            <v>0</v>
          </cell>
          <cell r="D875">
            <v>0</v>
          </cell>
          <cell r="E875">
            <v>0</v>
          </cell>
          <cell r="F875">
            <v>0</v>
          </cell>
          <cell r="G875">
            <v>0</v>
          </cell>
          <cell r="H875">
            <v>0</v>
          </cell>
          <cell r="I875">
            <v>0</v>
          </cell>
          <cell r="J875">
            <v>0</v>
          </cell>
          <cell r="K875">
            <v>0</v>
          </cell>
          <cell r="L875">
            <v>0</v>
          </cell>
          <cell r="M875">
            <v>0</v>
          </cell>
          <cell r="N875">
            <v>0</v>
          </cell>
          <cell r="O875">
            <v>14401</v>
          </cell>
        </row>
        <row r="876">
          <cell r="B876">
            <v>0</v>
          </cell>
          <cell r="C876">
            <v>0</v>
          </cell>
          <cell r="D876">
            <v>0</v>
          </cell>
          <cell r="E876">
            <v>0</v>
          </cell>
          <cell r="F876">
            <v>0</v>
          </cell>
          <cell r="G876">
            <v>0</v>
          </cell>
          <cell r="H876">
            <v>0</v>
          </cell>
          <cell r="I876">
            <v>0</v>
          </cell>
          <cell r="J876">
            <v>0</v>
          </cell>
          <cell r="K876">
            <v>0</v>
          </cell>
          <cell r="L876">
            <v>0</v>
          </cell>
          <cell r="M876">
            <v>0</v>
          </cell>
          <cell r="N876">
            <v>0</v>
          </cell>
          <cell r="O876">
            <v>0</v>
          </cell>
        </row>
        <row r="877">
          <cell r="B877">
            <v>0</v>
          </cell>
          <cell r="C877">
            <v>0</v>
          </cell>
          <cell r="D877">
            <v>0</v>
          </cell>
          <cell r="E877">
            <v>0</v>
          </cell>
          <cell r="F877">
            <v>0</v>
          </cell>
          <cell r="G877">
            <v>0</v>
          </cell>
          <cell r="H877">
            <v>0</v>
          </cell>
          <cell r="I877">
            <v>0</v>
          </cell>
          <cell r="J877">
            <v>0</v>
          </cell>
          <cell r="K877">
            <v>0</v>
          </cell>
          <cell r="L877">
            <v>0</v>
          </cell>
          <cell r="M877">
            <v>0</v>
          </cell>
          <cell r="N877">
            <v>0</v>
          </cell>
          <cell r="O877">
            <v>0</v>
          </cell>
        </row>
        <row r="878">
          <cell r="B878">
            <v>0</v>
          </cell>
          <cell r="C878">
            <v>0</v>
          </cell>
          <cell r="D878">
            <v>0</v>
          </cell>
          <cell r="E878">
            <v>0</v>
          </cell>
          <cell r="F878">
            <v>0</v>
          </cell>
          <cell r="G878">
            <v>0</v>
          </cell>
          <cell r="H878">
            <v>0</v>
          </cell>
          <cell r="I878">
            <v>0</v>
          </cell>
          <cell r="J878">
            <v>0</v>
          </cell>
          <cell r="K878">
            <v>0</v>
          </cell>
          <cell r="L878">
            <v>0</v>
          </cell>
          <cell r="M878">
            <v>0</v>
          </cell>
          <cell r="N878">
            <v>0</v>
          </cell>
          <cell r="O878">
            <v>0</v>
          </cell>
        </row>
        <row r="879">
          <cell r="B879">
            <v>232533.33333333334</v>
          </cell>
          <cell r="C879">
            <v>232533.33333333334</v>
          </cell>
          <cell r="D879">
            <v>232533.33333333334</v>
          </cell>
          <cell r="E879">
            <v>232533.33333333334</v>
          </cell>
          <cell r="F879">
            <v>232533.33333333334</v>
          </cell>
          <cell r="G879">
            <v>232533.33333333334</v>
          </cell>
          <cell r="H879">
            <v>232533.33333333334</v>
          </cell>
          <cell r="I879">
            <v>232533.33333333334</v>
          </cell>
          <cell r="J879">
            <v>232533.33333333334</v>
          </cell>
          <cell r="K879">
            <v>232533.33333333334</v>
          </cell>
          <cell r="L879">
            <v>232533.33333333334</v>
          </cell>
          <cell r="M879">
            <v>232533.33333333334</v>
          </cell>
          <cell r="N879">
            <v>2790400</v>
          </cell>
          <cell r="O879">
            <v>303414</v>
          </cell>
        </row>
        <row r="880">
          <cell r="B880">
            <v>87500</v>
          </cell>
          <cell r="C880">
            <v>87500</v>
          </cell>
          <cell r="D880">
            <v>87500</v>
          </cell>
          <cell r="E880">
            <v>87500</v>
          </cell>
          <cell r="F880">
            <v>87500</v>
          </cell>
          <cell r="G880">
            <v>87500</v>
          </cell>
          <cell r="H880">
            <v>87500</v>
          </cell>
          <cell r="I880">
            <v>87500</v>
          </cell>
          <cell r="J880">
            <v>87500</v>
          </cell>
          <cell r="K880">
            <v>87500</v>
          </cell>
          <cell r="L880">
            <v>87500</v>
          </cell>
          <cell r="M880">
            <v>87500</v>
          </cell>
          <cell r="N880">
            <v>1050000</v>
          </cell>
          <cell r="O880">
            <v>352422</v>
          </cell>
        </row>
        <row r="881">
          <cell r="C881">
            <v>0</v>
          </cell>
          <cell r="D881">
            <v>0</v>
          </cell>
          <cell r="E881">
            <v>0</v>
          </cell>
          <cell r="F881">
            <v>0</v>
          </cell>
          <cell r="G881">
            <v>0</v>
          </cell>
          <cell r="H881">
            <v>0</v>
          </cell>
          <cell r="I881">
            <v>0</v>
          </cell>
          <cell r="J881">
            <v>0</v>
          </cell>
          <cell r="K881">
            <v>0</v>
          </cell>
          <cell r="L881">
            <v>0</v>
          </cell>
          <cell r="M881">
            <v>0</v>
          </cell>
          <cell r="N881">
            <v>0</v>
          </cell>
          <cell r="O881">
            <v>0</v>
          </cell>
        </row>
        <row r="882">
          <cell r="B882">
            <v>66666.666666666672</v>
          </cell>
          <cell r="C882">
            <v>66666.666666666672</v>
          </cell>
          <cell r="D882">
            <v>66666.666666666672</v>
          </cell>
          <cell r="E882">
            <v>66666.666666666672</v>
          </cell>
          <cell r="F882">
            <v>66666.666666666672</v>
          </cell>
          <cell r="G882">
            <v>66666.666666666672</v>
          </cell>
          <cell r="H882">
            <v>66666.666666666672</v>
          </cell>
          <cell r="I882">
            <v>66666.666666666672</v>
          </cell>
          <cell r="J882">
            <v>66666.666666666672</v>
          </cell>
          <cell r="K882">
            <v>66666.666666666672</v>
          </cell>
          <cell r="L882">
            <v>66666.666666666672</v>
          </cell>
          <cell r="M882">
            <v>66666.666666666672</v>
          </cell>
          <cell r="N882">
            <v>799999.99999999988</v>
          </cell>
          <cell r="O882">
            <v>260727</v>
          </cell>
        </row>
        <row r="883">
          <cell r="C883">
            <v>0</v>
          </cell>
          <cell r="D883">
            <v>0</v>
          </cell>
          <cell r="E883">
            <v>0</v>
          </cell>
          <cell r="F883">
            <v>0</v>
          </cell>
          <cell r="G883">
            <v>0</v>
          </cell>
          <cell r="H883">
            <v>0</v>
          </cell>
          <cell r="I883">
            <v>0</v>
          </cell>
          <cell r="J883">
            <v>0</v>
          </cell>
          <cell r="K883">
            <v>0</v>
          </cell>
          <cell r="L883">
            <v>0</v>
          </cell>
          <cell r="M883">
            <v>0</v>
          </cell>
          <cell r="N883">
            <v>0</v>
          </cell>
          <cell r="O883">
            <v>0</v>
          </cell>
        </row>
        <row r="884">
          <cell r="C884">
            <v>0</v>
          </cell>
          <cell r="D884">
            <v>0</v>
          </cell>
          <cell r="E884">
            <v>0</v>
          </cell>
          <cell r="F884">
            <v>0</v>
          </cell>
          <cell r="G884">
            <v>0</v>
          </cell>
          <cell r="H884">
            <v>0</v>
          </cell>
          <cell r="I884">
            <v>0</v>
          </cell>
          <cell r="J884">
            <v>0</v>
          </cell>
          <cell r="K884">
            <v>0</v>
          </cell>
          <cell r="L884">
            <v>0</v>
          </cell>
          <cell r="M884">
            <v>0</v>
          </cell>
          <cell r="N884">
            <v>0</v>
          </cell>
          <cell r="O884">
            <v>0</v>
          </cell>
        </row>
        <row r="885">
          <cell r="C885">
            <v>0</v>
          </cell>
          <cell r="D885">
            <v>0</v>
          </cell>
          <cell r="E885">
            <v>0</v>
          </cell>
          <cell r="F885">
            <v>0</v>
          </cell>
          <cell r="G885">
            <v>0</v>
          </cell>
          <cell r="H885">
            <v>0</v>
          </cell>
          <cell r="I885">
            <v>0</v>
          </cell>
          <cell r="J885">
            <v>0</v>
          </cell>
          <cell r="K885">
            <v>0</v>
          </cell>
          <cell r="L885">
            <v>0</v>
          </cell>
          <cell r="M885">
            <v>0</v>
          </cell>
          <cell r="N885">
            <v>0</v>
          </cell>
          <cell r="O885">
            <v>0</v>
          </cell>
        </row>
        <row r="886">
          <cell r="B886">
            <v>5261850.333333333</v>
          </cell>
          <cell r="C886">
            <v>5261850.333333333</v>
          </cell>
          <cell r="D886">
            <v>5261850.333333333</v>
          </cell>
          <cell r="E886">
            <v>5261850.333333333</v>
          </cell>
          <cell r="F886">
            <v>5261850.333333333</v>
          </cell>
          <cell r="G886">
            <v>5261850.333333333</v>
          </cell>
          <cell r="H886">
            <v>5261850.333333333</v>
          </cell>
          <cell r="I886">
            <v>5261850.333333333</v>
          </cell>
          <cell r="J886">
            <v>5261850.333333333</v>
          </cell>
          <cell r="K886">
            <v>5261850.333333333</v>
          </cell>
          <cell r="L886">
            <v>5261850.333333333</v>
          </cell>
          <cell r="M886">
            <v>5261850.333333333</v>
          </cell>
          <cell r="N886">
            <v>63142204.000000007</v>
          </cell>
          <cell r="O886">
            <v>42059970</v>
          </cell>
        </row>
        <row r="887">
          <cell r="N887">
            <v>54799755</v>
          </cell>
        </row>
        <row r="888">
          <cell r="B888">
            <v>63142204</v>
          </cell>
          <cell r="C888">
            <v>138620000</v>
          </cell>
          <cell r="D888">
            <v>201762204</v>
          </cell>
          <cell r="E888">
            <v>193419755</v>
          </cell>
          <cell r="F888">
            <v>8342449</v>
          </cell>
          <cell r="P888">
            <v>17988460.5</v>
          </cell>
        </row>
        <row r="892">
          <cell r="B892" t="str">
            <v xml:space="preserve">Corporate, Admin. &amp; Finance Budget                                                                                                                                                                                                                             </v>
          </cell>
          <cell r="N892" t="str">
            <v>TOTAL</v>
          </cell>
          <cell r="O892" t="str">
            <v>ACTUAL UPTO APRIL '00</v>
          </cell>
        </row>
        <row r="894">
          <cell r="B894">
            <v>548</v>
          </cell>
          <cell r="C894">
            <v>579</v>
          </cell>
          <cell r="D894">
            <v>610</v>
          </cell>
          <cell r="E894">
            <v>641</v>
          </cell>
          <cell r="F894">
            <v>672</v>
          </cell>
          <cell r="G894">
            <v>703</v>
          </cell>
          <cell r="H894">
            <v>734</v>
          </cell>
          <cell r="I894">
            <v>765</v>
          </cell>
          <cell r="J894">
            <v>796</v>
          </cell>
          <cell r="K894">
            <v>827</v>
          </cell>
          <cell r="L894">
            <v>858</v>
          </cell>
          <cell r="M894">
            <v>889</v>
          </cell>
        </row>
        <row r="895">
          <cell r="B895">
            <v>3031422.6666666665</v>
          </cell>
          <cell r="C895">
            <v>3031422.6666666665</v>
          </cell>
          <cell r="D895">
            <v>3031422.6666666665</v>
          </cell>
          <cell r="E895">
            <v>3031422.6666666665</v>
          </cell>
          <cell r="F895">
            <v>3031422.6666666665</v>
          </cell>
          <cell r="G895">
            <v>3031422.6666666665</v>
          </cell>
          <cell r="H895">
            <v>3031422.6666666665</v>
          </cell>
          <cell r="I895">
            <v>3031422.6666666665</v>
          </cell>
          <cell r="J895">
            <v>3031422.6666666665</v>
          </cell>
          <cell r="K895">
            <v>3031422.6666666665</v>
          </cell>
          <cell r="L895">
            <v>3031422.6666666665</v>
          </cell>
          <cell r="M895">
            <v>3031422.6666666665</v>
          </cell>
          <cell r="N895">
            <v>36377072.000000007</v>
          </cell>
          <cell r="O895">
            <v>32304059</v>
          </cell>
          <cell r="P895">
            <v>36377072.000000007</v>
          </cell>
        </row>
        <row r="896">
          <cell r="B896">
            <v>0</v>
          </cell>
          <cell r="C896">
            <v>0</v>
          </cell>
          <cell r="D896">
            <v>0</v>
          </cell>
          <cell r="E896">
            <v>0</v>
          </cell>
          <cell r="F896">
            <v>0</v>
          </cell>
          <cell r="G896">
            <v>0</v>
          </cell>
          <cell r="H896">
            <v>0</v>
          </cell>
          <cell r="I896">
            <v>0</v>
          </cell>
          <cell r="J896">
            <v>0</v>
          </cell>
          <cell r="K896">
            <v>0</v>
          </cell>
          <cell r="L896">
            <v>0</v>
          </cell>
          <cell r="M896">
            <v>0</v>
          </cell>
          <cell r="N896">
            <v>0</v>
          </cell>
          <cell r="O896">
            <v>94342</v>
          </cell>
          <cell r="P896">
            <v>0</v>
          </cell>
        </row>
        <row r="897">
          <cell r="B897">
            <v>112155.33333333333</v>
          </cell>
          <cell r="C897">
            <v>112155.33333333333</v>
          </cell>
          <cell r="D897">
            <v>112155.33333333333</v>
          </cell>
          <cell r="E897">
            <v>112155.33333333333</v>
          </cell>
          <cell r="F897">
            <v>112155.33333333333</v>
          </cell>
          <cell r="G897">
            <v>112155.33333333333</v>
          </cell>
          <cell r="H897">
            <v>112155.33333333333</v>
          </cell>
          <cell r="I897">
            <v>112155.33333333333</v>
          </cell>
          <cell r="J897">
            <v>112155.33333333333</v>
          </cell>
          <cell r="K897">
            <v>112155.33333333333</v>
          </cell>
          <cell r="L897">
            <v>112155.33333333333</v>
          </cell>
          <cell r="M897">
            <v>112155.33333333333</v>
          </cell>
          <cell r="N897">
            <v>1345864</v>
          </cell>
          <cell r="O897">
            <v>182502</v>
          </cell>
          <cell r="P897">
            <v>1345864</v>
          </cell>
        </row>
        <row r="898">
          <cell r="B898">
            <v>183750</v>
          </cell>
          <cell r="C898">
            <v>183750</v>
          </cell>
          <cell r="D898">
            <v>183750</v>
          </cell>
          <cell r="E898">
            <v>183750</v>
          </cell>
          <cell r="F898">
            <v>183750</v>
          </cell>
          <cell r="G898">
            <v>183750</v>
          </cell>
          <cell r="H898">
            <v>183750</v>
          </cell>
          <cell r="I898">
            <v>183750</v>
          </cell>
          <cell r="J898">
            <v>183750</v>
          </cell>
          <cell r="K898">
            <v>183750</v>
          </cell>
          <cell r="L898">
            <v>183750</v>
          </cell>
          <cell r="M898">
            <v>183750</v>
          </cell>
          <cell r="N898">
            <v>2205000</v>
          </cell>
          <cell r="O898">
            <v>1015628</v>
          </cell>
          <cell r="P898">
            <v>2205000</v>
          </cell>
        </row>
        <row r="899">
          <cell r="B899">
            <v>44914.5</v>
          </cell>
          <cell r="C899">
            <v>44914.5</v>
          </cell>
          <cell r="D899">
            <v>44914.5</v>
          </cell>
          <cell r="E899">
            <v>44914.5</v>
          </cell>
          <cell r="F899">
            <v>44914.5</v>
          </cell>
          <cell r="G899">
            <v>44914.5</v>
          </cell>
          <cell r="H899">
            <v>44914.5</v>
          </cell>
          <cell r="I899">
            <v>44914.5</v>
          </cell>
          <cell r="J899">
            <v>44914.5</v>
          </cell>
          <cell r="K899">
            <v>44914.5</v>
          </cell>
          <cell r="L899">
            <v>44914.5</v>
          </cell>
          <cell r="M899">
            <v>44914.5</v>
          </cell>
          <cell r="N899">
            <v>538974</v>
          </cell>
          <cell r="O899">
            <v>451660</v>
          </cell>
          <cell r="P899">
            <v>-35838098.000000007</v>
          </cell>
        </row>
        <row r="900">
          <cell r="B900">
            <v>416666.66666666669</v>
          </cell>
          <cell r="C900">
            <v>416666.66666666669</v>
          </cell>
          <cell r="D900">
            <v>416666.66666666669</v>
          </cell>
          <cell r="E900">
            <v>416666.66666666669</v>
          </cell>
          <cell r="F900">
            <v>416666.66666666669</v>
          </cell>
          <cell r="G900">
            <v>416666.66666666669</v>
          </cell>
          <cell r="H900">
            <v>416666.66666666669</v>
          </cell>
          <cell r="I900">
            <v>416666.66666666669</v>
          </cell>
          <cell r="J900">
            <v>416666.66666666669</v>
          </cell>
          <cell r="K900">
            <v>416666.66666666669</v>
          </cell>
          <cell r="L900">
            <v>416666.66666666669</v>
          </cell>
          <cell r="M900">
            <v>416666.66666666669</v>
          </cell>
          <cell r="N900">
            <v>5000000</v>
          </cell>
          <cell r="O900">
            <v>0</v>
          </cell>
          <cell r="P900">
            <v>5000000</v>
          </cell>
          <cell r="T900">
            <v>75000</v>
          </cell>
          <cell r="U900">
            <v>500000</v>
          </cell>
        </row>
        <row r="901">
          <cell r="B901">
            <v>179666.66666666666</v>
          </cell>
          <cell r="C901">
            <v>179666.66666666666</v>
          </cell>
          <cell r="D901">
            <v>179666.66666666666</v>
          </cell>
          <cell r="E901">
            <v>179666.66666666666</v>
          </cell>
          <cell r="F901">
            <v>179666.66666666666</v>
          </cell>
          <cell r="G901">
            <v>179666.66666666666</v>
          </cell>
          <cell r="H901">
            <v>179666.66666666666</v>
          </cell>
          <cell r="I901">
            <v>179666.66666666666</v>
          </cell>
          <cell r="J901">
            <v>179666.66666666666</v>
          </cell>
          <cell r="K901">
            <v>179666.66666666666</v>
          </cell>
          <cell r="L901">
            <v>179666.66666666666</v>
          </cell>
          <cell r="M901">
            <v>179666.66666666666</v>
          </cell>
          <cell r="N901">
            <v>2156000.0000000005</v>
          </cell>
          <cell r="O901">
            <v>3164700</v>
          </cell>
          <cell r="P901">
            <v>810136.00000000047</v>
          </cell>
          <cell r="T901">
            <v>1000</v>
          </cell>
          <cell r="U901">
            <v>300000</v>
          </cell>
        </row>
        <row r="902">
          <cell r="B902">
            <v>30000</v>
          </cell>
          <cell r="C902">
            <v>30000</v>
          </cell>
          <cell r="D902">
            <v>30000</v>
          </cell>
          <cell r="E902">
            <v>30000</v>
          </cell>
          <cell r="F902">
            <v>30000</v>
          </cell>
          <cell r="G902">
            <v>30000</v>
          </cell>
          <cell r="H902">
            <v>30000</v>
          </cell>
          <cell r="I902">
            <v>30000</v>
          </cell>
          <cell r="J902">
            <v>30000</v>
          </cell>
          <cell r="K902">
            <v>30000</v>
          </cell>
          <cell r="L902">
            <v>30000</v>
          </cell>
          <cell r="M902">
            <v>30000</v>
          </cell>
          <cell r="N902">
            <v>360000</v>
          </cell>
          <cell r="P902">
            <v>-1845000</v>
          </cell>
          <cell r="T902">
            <v>5000</v>
          </cell>
          <cell r="U902">
            <v>3000000</v>
          </cell>
        </row>
        <row r="903">
          <cell r="B903">
            <v>21125</v>
          </cell>
          <cell r="C903">
            <v>21125</v>
          </cell>
          <cell r="D903">
            <v>21125</v>
          </cell>
          <cell r="E903">
            <v>21125</v>
          </cell>
          <cell r="F903">
            <v>21125</v>
          </cell>
          <cell r="G903">
            <v>21125</v>
          </cell>
          <cell r="H903">
            <v>21125</v>
          </cell>
          <cell r="I903">
            <v>21125</v>
          </cell>
          <cell r="J903">
            <v>21125</v>
          </cell>
          <cell r="K903">
            <v>21125</v>
          </cell>
          <cell r="L903">
            <v>21125</v>
          </cell>
          <cell r="M903">
            <v>21125</v>
          </cell>
          <cell r="N903">
            <v>253500</v>
          </cell>
          <cell r="O903">
            <v>175965</v>
          </cell>
          <cell r="P903">
            <v>-285474</v>
          </cell>
          <cell r="T903">
            <v>5000</v>
          </cell>
          <cell r="U903">
            <v>100000</v>
          </cell>
        </row>
        <row r="904">
          <cell r="B904">
            <v>211864.91666666666</v>
          </cell>
          <cell r="C904">
            <v>211864.91666666666</v>
          </cell>
          <cell r="D904">
            <v>211864.91666666666</v>
          </cell>
          <cell r="E904">
            <v>211864.91666666666</v>
          </cell>
          <cell r="F904">
            <v>211864.91666666666</v>
          </cell>
          <cell r="G904">
            <v>211864.91666666666</v>
          </cell>
          <cell r="H904">
            <v>211864.91666666666</v>
          </cell>
          <cell r="I904">
            <v>211864.91666666666</v>
          </cell>
          <cell r="J904">
            <v>211864.91666666666</v>
          </cell>
          <cell r="K904">
            <v>211864.91666666666</v>
          </cell>
          <cell r="L904">
            <v>211864.91666666666</v>
          </cell>
          <cell r="M904">
            <v>211864.91666666666</v>
          </cell>
          <cell r="N904">
            <v>2542379</v>
          </cell>
          <cell r="O904">
            <v>1569651</v>
          </cell>
          <cell r="P904">
            <v>-2457621</v>
          </cell>
          <cell r="R904">
            <v>1000000.0000000002</v>
          </cell>
          <cell r="T904">
            <v>150000</v>
          </cell>
          <cell r="U904">
            <v>400000</v>
          </cell>
        </row>
        <row r="905">
          <cell r="B905">
            <v>409583.33333333331</v>
          </cell>
          <cell r="C905">
            <v>409583.33333333331</v>
          </cell>
          <cell r="D905">
            <v>409583.33333333331</v>
          </cell>
          <cell r="E905">
            <v>409583.33333333331</v>
          </cell>
          <cell r="F905">
            <v>409583.33333333331</v>
          </cell>
          <cell r="G905">
            <v>409583.33333333331</v>
          </cell>
          <cell r="H905">
            <v>409583.33333333331</v>
          </cell>
          <cell r="I905">
            <v>409583.33333333331</v>
          </cell>
          <cell r="J905">
            <v>409583.33333333331</v>
          </cell>
          <cell r="K905">
            <v>409583.33333333331</v>
          </cell>
          <cell r="L905">
            <v>409583.33333333331</v>
          </cell>
          <cell r="M905">
            <v>409583.33333333331</v>
          </cell>
          <cell r="N905">
            <v>4915000</v>
          </cell>
          <cell r="O905">
            <v>3502932</v>
          </cell>
          <cell r="P905">
            <v>2758999.9999999995</v>
          </cell>
          <cell r="T905">
            <v>100000</v>
          </cell>
          <cell r="U905">
            <v>2000000</v>
          </cell>
        </row>
        <row r="906">
          <cell r="B906">
            <v>0</v>
          </cell>
          <cell r="C906">
            <v>0</v>
          </cell>
          <cell r="D906">
            <v>0</v>
          </cell>
          <cell r="E906">
            <v>0</v>
          </cell>
          <cell r="F906">
            <v>0</v>
          </cell>
          <cell r="G906">
            <v>0</v>
          </cell>
          <cell r="H906">
            <v>0</v>
          </cell>
          <cell r="I906">
            <v>0</v>
          </cell>
          <cell r="J906">
            <v>0</v>
          </cell>
          <cell r="K906">
            <v>0</v>
          </cell>
          <cell r="L906">
            <v>0</v>
          </cell>
          <cell r="M906">
            <v>0</v>
          </cell>
          <cell r="N906">
            <v>0</v>
          </cell>
          <cell r="O906">
            <v>0</v>
          </cell>
          <cell r="P906">
            <v>-360000</v>
          </cell>
          <cell r="T906">
            <v>10000</v>
          </cell>
          <cell r="U906">
            <v>500000</v>
          </cell>
        </row>
        <row r="907">
          <cell r="B907">
            <v>0</v>
          </cell>
          <cell r="C907">
            <v>0</v>
          </cell>
          <cell r="D907">
            <v>0</v>
          </cell>
          <cell r="E907">
            <v>0</v>
          </cell>
          <cell r="F907">
            <v>0</v>
          </cell>
          <cell r="G907">
            <v>0</v>
          </cell>
          <cell r="H907">
            <v>0</v>
          </cell>
          <cell r="I907">
            <v>0</v>
          </cell>
          <cell r="J907">
            <v>0</v>
          </cell>
          <cell r="K907">
            <v>0</v>
          </cell>
          <cell r="L907">
            <v>0</v>
          </cell>
          <cell r="M907">
            <v>0</v>
          </cell>
          <cell r="N907">
            <v>0</v>
          </cell>
          <cell r="O907">
            <v>0</v>
          </cell>
          <cell r="P907">
            <v>-253500</v>
          </cell>
          <cell r="T907">
            <v>2000</v>
          </cell>
          <cell r="U907">
            <v>50000</v>
          </cell>
        </row>
        <row r="908">
          <cell r="B908">
            <v>265646.66666666669</v>
          </cell>
          <cell r="C908">
            <v>265646.66666666669</v>
          </cell>
          <cell r="D908">
            <v>265646.66666666669</v>
          </cell>
          <cell r="E908">
            <v>265646.66666666669</v>
          </cell>
          <cell r="F908">
            <v>265646.66666666669</v>
          </cell>
          <cell r="G908">
            <v>265646.66666666669</v>
          </cell>
          <cell r="H908">
            <v>265646.66666666669</v>
          </cell>
          <cell r="I908">
            <v>265646.66666666669</v>
          </cell>
          <cell r="J908">
            <v>265646.66666666669</v>
          </cell>
          <cell r="K908">
            <v>265646.66666666669</v>
          </cell>
          <cell r="L908">
            <v>265646.66666666669</v>
          </cell>
          <cell r="M908">
            <v>265646.66666666669</v>
          </cell>
          <cell r="N908">
            <v>3187759.9999999995</v>
          </cell>
          <cell r="O908">
            <v>2205648</v>
          </cell>
          <cell r="P908">
            <v>645380.99999999953</v>
          </cell>
          <cell r="R908">
            <v>499999.99999999953</v>
          </cell>
          <cell r="T908">
            <v>10000</v>
          </cell>
          <cell r="U908">
            <v>300000</v>
          </cell>
        </row>
        <row r="909">
          <cell r="B909">
            <v>129491.66666666667</v>
          </cell>
          <cell r="C909">
            <v>129491.66666666667</v>
          </cell>
          <cell r="D909">
            <v>129491.66666666667</v>
          </cell>
          <cell r="E909">
            <v>129491.66666666667</v>
          </cell>
          <cell r="F909">
            <v>129491.66666666667</v>
          </cell>
          <cell r="G909">
            <v>129491.66666666667</v>
          </cell>
          <cell r="H909">
            <v>129491.66666666667</v>
          </cell>
          <cell r="I909">
            <v>129491.66666666667</v>
          </cell>
          <cell r="J909">
            <v>129491.66666666667</v>
          </cell>
          <cell r="K909">
            <v>129491.66666666667</v>
          </cell>
          <cell r="L909">
            <v>129491.66666666667</v>
          </cell>
          <cell r="M909">
            <v>129491.66666666667</v>
          </cell>
          <cell r="N909">
            <v>1553900.0000000002</v>
          </cell>
          <cell r="O909">
            <v>1216681</v>
          </cell>
          <cell r="P909">
            <v>-3361100</v>
          </cell>
          <cell r="T909">
            <v>15000</v>
          </cell>
          <cell r="U909">
            <v>3000000</v>
          </cell>
        </row>
        <row r="910">
          <cell r="B910">
            <v>250000</v>
          </cell>
          <cell r="C910">
            <v>250000</v>
          </cell>
          <cell r="D910">
            <v>250000</v>
          </cell>
          <cell r="E910">
            <v>250000</v>
          </cell>
          <cell r="F910">
            <v>250000</v>
          </cell>
          <cell r="G910">
            <v>250000</v>
          </cell>
          <cell r="H910">
            <v>250000</v>
          </cell>
          <cell r="I910">
            <v>250000</v>
          </cell>
          <cell r="J910">
            <v>250000</v>
          </cell>
          <cell r="K910">
            <v>250000</v>
          </cell>
          <cell r="L910">
            <v>250000</v>
          </cell>
          <cell r="M910">
            <v>250000</v>
          </cell>
          <cell r="N910">
            <v>3000000</v>
          </cell>
          <cell r="O910">
            <v>2555378</v>
          </cell>
          <cell r="P910">
            <v>3000000</v>
          </cell>
          <cell r="T910">
            <v>10000</v>
          </cell>
          <cell r="U910">
            <v>160000</v>
          </cell>
        </row>
        <row r="911">
          <cell r="B911">
            <v>578333.33333333337</v>
          </cell>
          <cell r="C911">
            <v>578333.33333333337</v>
          </cell>
          <cell r="D911">
            <v>578333.33333333337</v>
          </cell>
          <cell r="E911">
            <v>578333.33333333337</v>
          </cell>
          <cell r="F911">
            <v>578333.33333333337</v>
          </cell>
          <cell r="G911">
            <v>578333.33333333337</v>
          </cell>
          <cell r="H911">
            <v>578333.33333333337</v>
          </cell>
          <cell r="I911">
            <v>578333.33333333337</v>
          </cell>
          <cell r="J911">
            <v>578333.33333333337</v>
          </cell>
          <cell r="K911">
            <v>578333.33333333337</v>
          </cell>
          <cell r="L911">
            <v>578333.33333333337</v>
          </cell>
          <cell r="M911">
            <v>578333.33333333337</v>
          </cell>
          <cell r="N911">
            <v>6939999.9999999991</v>
          </cell>
          <cell r="O911">
            <v>4013389</v>
          </cell>
          <cell r="P911">
            <v>6939999.9999999991</v>
          </cell>
          <cell r="R911">
            <v>4999999.9999999991</v>
          </cell>
          <cell r="T911">
            <v>25000</v>
          </cell>
          <cell r="U911">
            <v>2000</v>
          </cell>
        </row>
        <row r="912">
          <cell r="B912">
            <v>0</v>
          </cell>
          <cell r="C912">
            <v>0</v>
          </cell>
          <cell r="D912">
            <v>0</v>
          </cell>
          <cell r="E912">
            <v>0</v>
          </cell>
          <cell r="F912">
            <v>0</v>
          </cell>
          <cell r="G912">
            <v>0</v>
          </cell>
          <cell r="H912">
            <v>0</v>
          </cell>
          <cell r="I912">
            <v>0</v>
          </cell>
          <cell r="J912">
            <v>0</v>
          </cell>
          <cell r="K912">
            <v>0</v>
          </cell>
          <cell r="L912">
            <v>0</v>
          </cell>
          <cell r="M912">
            <v>0</v>
          </cell>
          <cell r="N912">
            <v>0</v>
          </cell>
          <cell r="O912">
            <v>0</v>
          </cell>
          <cell r="P912">
            <v>-3187759.9999999995</v>
          </cell>
          <cell r="T912">
            <v>408000</v>
          </cell>
          <cell r="U912">
            <v>30000</v>
          </cell>
        </row>
        <row r="913">
          <cell r="B913">
            <v>137745.5</v>
          </cell>
          <cell r="C913">
            <v>137745.5</v>
          </cell>
          <cell r="D913">
            <v>137745.5</v>
          </cell>
          <cell r="E913">
            <v>137745.5</v>
          </cell>
          <cell r="F913">
            <v>137745.5</v>
          </cell>
          <cell r="G913">
            <v>137745.5</v>
          </cell>
          <cell r="H913">
            <v>137745.5</v>
          </cell>
          <cell r="I913">
            <v>137745.5</v>
          </cell>
          <cell r="J913">
            <v>137745.5</v>
          </cell>
          <cell r="K913">
            <v>137745.5</v>
          </cell>
          <cell r="L913">
            <v>137745.5</v>
          </cell>
          <cell r="M913">
            <v>137745.5</v>
          </cell>
          <cell r="N913">
            <v>1652946</v>
          </cell>
          <cell r="O913">
            <v>1199394</v>
          </cell>
          <cell r="P913">
            <v>99045.999999999767</v>
          </cell>
          <cell r="U913">
            <v>10000</v>
          </cell>
        </row>
        <row r="914">
          <cell r="B914">
            <v>0</v>
          </cell>
          <cell r="C914">
            <v>0</v>
          </cell>
          <cell r="D914">
            <v>0</v>
          </cell>
          <cell r="E914">
            <v>0</v>
          </cell>
          <cell r="F914">
            <v>0</v>
          </cell>
          <cell r="G914">
            <v>0</v>
          </cell>
          <cell r="H914">
            <v>0</v>
          </cell>
          <cell r="I914">
            <v>0</v>
          </cell>
          <cell r="J914">
            <v>0</v>
          </cell>
          <cell r="K914">
            <v>0</v>
          </cell>
          <cell r="L914">
            <v>0</v>
          </cell>
          <cell r="M914">
            <v>0</v>
          </cell>
          <cell r="N914">
            <v>0</v>
          </cell>
          <cell r="O914">
            <v>2500000</v>
          </cell>
          <cell r="P914">
            <v>-3000000</v>
          </cell>
          <cell r="U914">
            <v>150000</v>
          </cell>
        </row>
        <row r="915">
          <cell r="B915">
            <v>3416.6666666666665</v>
          </cell>
          <cell r="C915">
            <v>3416.6666666666665</v>
          </cell>
          <cell r="D915">
            <v>3416.6666666666665</v>
          </cell>
          <cell r="E915">
            <v>3416.6666666666665</v>
          </cell>
          <cell r="F915">
            <v>3416.6666666666665</v>
          </cell>
          <cell r="G915">
            <v>3416.6666666666665</v>
          </cell>
          <cell r="H915">
            <v>3416.6666666666665</v>
          </cell>
          <cell r="I915">
            <v>3416.6666666666665</v>
          </cell>
          <cell r="J915">
            <v>3416.6666666666665</v>
          </cell>
          <cell r="K915">
            <v>3416.6666666666665</v>
          </cell>
          <cell r="L915">
            <v>3416.6666666666665</v>
          </cell>
          <cell r="M915">
            <v>3416.6666666666665</v>
          </cell>
          <cell r="N915">
            <v>41000</v>
          </cell>
          <cell r="O915">
            <v>45713</v>
          </cell>
          <cell r="P915">
            <v>-6898999.9999999991</v>
          </cell>
          <cell r="U915">
            <v>250000</v>
          </cell>
        </row>
        <row r="916">
          <cell r="B916">
            <v>518750</v>
          </cell>
          <cell r="C916">
            <v>518750</v>
          </cell>
          <cell r="D916">
            <v>518750</v>
          </cell>
          <cell r="E916">
            <v>518750</v>
          </cell>
          <cell r="F916">
            <v>518750</v>
          </cell>
          <cell r="G916">
            <v>518750</v>
          </cell>
          <cell r="H916">
            <v>518750</v>
          </cell>
          <cell r="I916">
            <v>518750</v>
          </cell>
          <cell r="J916">
            <v>518750</v>
          </cell>
          <cell r="K916">
            <v>518750</v>
          </cell>
          <cell r="L916">
            <v>518750</v>
          </cell>
          <cell r="M916">
            <v>518750</v>
          </cell>
          <cell r="N916">
            <v>6225000</v>
          </cell>
          <cell r="O916">
            <v>5979240</v>
          </cell>
          <cell r="P916">
            <v>6225000</v>
          </cell>
          <cell r="U916">
            <v>200000</v>
          </cell>
        </row>
        <row r="917">
          <cell r="B917">
            <v>669583.33333333337</v>
          </cell>
          <cell r="C917">
            <v>669583.33333333337</v>
          </cell>
          <cell r="D917">
            <v>669583.33333333337</v>
          </cell>
          <cell r="E917">
            <v>669583.33333333337</v>
          </cell>
          <cell r="F917">
            <v>669583.33333333337</v>
          </cell>
          <cell r="G917">
            <v>669583.33333333337</v>
          </cell>
          <cell r="H917">
            <v>669583.33333333337</v>
          </cell>
          <cell r="I917">
            <v>669583.33333333337</v>
          </cell>
          <cell r="J917">
            <v>669583.33333333337</v>
          </cell>
          <cell r="K917">
            <v>669583.33333333337</v>
          </cell>
          <cell r="L917">
            <v>669583.33333333337</v>
          </cell>
          <cell r="M917">
            <v>669583.33333333337</v>
          </cell>
          <cell r="N917">
            <v>8034999.9999999991</v>
          </cell>
          <cell r="O917">
            <v>6071928</v>
          </cell>
          <cell r="P917">
            <v>6382053.9999999991</v>
          </cell>
          <cell r="R917">
            <v>1500000</v>
          </cell>
          <cell r="U917">
            <v>4000000</v>
          </cell>
        </row>
        <row r="918">
          <cell r="B918">
            <v>40708.333333333336</v>
          </cell>
          <cell r="C918">
            <v>40708.333333333336</v>
          </cell>
          <cell r="D918">
            <v>40708.333333333336</v>
          </cell>
          <cell r="E918">
            <v>40708.333333333336</v>
          </cell>
          <cell r="F918">
            <v>40708.333333333336</v>
          </cell>
          <cell r="G918">
            <v>40708.333333333336</v>
          </cell>
          <cell r="H918">
            <v>40708.333333333336</v>
          </cell>
          <cell r="I918">
            <v>40708.333333333336</v>
          </cell>
          <cell r="J918">
            <v>40708.333333333336</v>
          </cell>
          <cell r="K918">
            <v>40708.333333333336</v>
          </cell>
          <cell r="L918">
            <v>40708.333333333336</v>
          </cell>
          <cell r="M918">
            <v>40708.333333333336</v>
          </cell>
          <cell r="N918">
            <v>488499.99999999994</v>
          </cell>
          <cell r="O918">
            <v>358661</v>
          </cell>
          <cell r="P918">
            <v>488499.99999999994</v>
          </cell>
          <cell r="U918">
            <v>14952000</v>
          </cell>
        </row>
        <row r="919">
          <cell r="B919">
            <v>115833.33333333333</v>
          </cell>
          <cell r="C919">
            <v>115833.33333333333</v>
          </cell>
          <cell r="D919">
            <v>115833.33333333333</v>
          </cell>
          <cell r="E919">
            <v>115833.33333333333</v>
          </cell>
          <cell r="F919">
            <v>115833.33333333333</v>
          </cell>
          <cell r="G919">
            <v>115833.33333333333</v>
          </cell>
          <cell r="H919">
            <v>115833.33333333333</v>
          </cell>
          <cell r="I919">
            <v>115833.33333333333</v>
          </cell>
          <cell r="J919">
            <v>115833.33333333333</v>
          </cell>
          <cell r="K919">
            <v>115833.33333333333</v>
          </cell>
          <cell r="L919">
            <v>115833.33333333333</v>
          </cell>
          <cell r="M919">
            <v>115833.33333333333</v>
          </cell>
          <cell r="N919">
            <v>1390000</v>
          </cell>
          <cell r="O919">
            <v>1189760</v>
          </cell>
          <cell r="P919">
            <v>1349000</v>
          </cell>
        </row>
        <row r="920">
          <cell r="B920">
            <v>32083.333333333332</v>
          </cell>
          <cell r="C920">
            <v>32083.333333333332</v>
          </cell>
          <cell r="D920">
            <v>32083.333333333332</v>
          </cell>
          <cell r="E920">
            <v>32083.333333333332</v>
          </cell>
          <cell r="F920">
            <v>32083.333333333332</v>
          </cell>
          <cell r="G920">
            <v>32083.333333333332</v>
          </cell>
          <cell r="H920">
            <v>32083.333333333332</v>
          </cell>
          <cell r="I920">
            <v>32083.333333333332</v>
          </cell>
          <cell r="J920">
            <v>32083.333333333332</v>
          </cell>
          <cell r="K920">
            <v>32083.333333333332</v>
          </cell>
          <cell r="L920">
            <v>32083.333333333332</v>
          </cell>
          <cell r="M920">
            <v>32083.333333333332</v>
          </cell>
          <cell r="N920">
            <v>384999.99999999994</v>
          </cell>
          <cell r="O920">
            <v>449400</v>
          </cell>
          <cell r="P920">
            <v>-5840000</v>
          </cell>
        </row>
        <row r="921">
          <cell r="B921">
            <v>423243.08333333331</v>
          </cell>
          <cell r="C921">
            <v>423243.08333333331</v>
          </cell>
          <cell r="D921">
            <v>423243.08333333331</v>
          </cell>
          <cell r="E921">
            <v>423243.08333333331</v>
          </cell>
          <cell r="F921">
            <v>423243.08333333331</v>
          </cell>
          <cell r="G921">
            <v>423243.08333333331</v>
          </cell>
          <cell r="H921">
            <v>423243.08333333331</v>
          </cell>
          <cell r="I921">
            <v>423243.08333333331</v>
          </cell>
          <cell r="J921">
            <v>423243.08333333331</v>
          </cell>
          <cell r="K921">
            <v>423243.08333333331</v>
          </cell>
          <cell r="L921">
            <v>423243.08333333331</v>
          </cell>
          <cell r="M921">
            <v>423243.08333333331</v>
          </cell>
          <cell r="N921">
            <v>5078917</v>
          </cell>
          <cell r="O921">
            <v>4601099</v>
          </cell>
          <cell r="P921">
            <v>-2956082.9999999991</v>
          </cell>
          <cell r="U921">
            <v>15360000</v>
          </cell>
        </row>
        <row r="922">
          <cell r="B922">
            <v>306953</v>
          </cell>
          <cell r="C922">
            <v>306953</v>
          </cell>
          <cell r="D922">
            <v>306953</v>
          </cell>
          <cell r="E922">
            <v>306953</v>
          </cell>
          <cell r="F922">
            <v>306953</v>
          </cell>
          <cell r="G922">
            <v>306953</v>
          </cell>
          <cell r="H922">
            <v>306953</v>
          </cell>
          <cell r="I922">
            <v>306953</v>
          </cell>
          <cell r="J922">
            <v>306953</v>
          </cell>
          <cell r="K922">
            <v>306953</v>
          </cell>
          <cell r="L922">
            <v>306953</v>
          </cell>
          <cell r="M922">
            <v>306953</v>
          </cell>
          <cell r="N922">
            <v>3683436</v>
          </cell>
          <cell r="O922">
            <v>1172446</v>
          </cell>
          <cell r="P922">
            <v>3194936</v>
          </cell>
        </row>
        <row r="923">
          <cell r="B923">
            <v>814768.91666666674</v>
          </cell>
          <cell r="C923">
            <v>814768.91666666674</v>
          </cell>
          <cell r="D923">
            <v>814768.91666666674</v>
          </cell>
          <cell r="E923">
            <v>814768.91666666674</v>
          </cell>
          <cell r="F923">
            <v>814768.91666666674</v>
          </cell>
          <cell r="G923">
            <v>814768.91666666674</v>
          </cell>
          <cell r="H923">
            <v>814768.91666666674</v>
          </cell>
          <cell r="I923">
            <v>814768.91666666674</v>
          </cell>
          <cell r="J923">
            <v>814768.91666666674</v>
          </cell>
          <cell r="K923">
            <v>814768.91666666674</v>
          </cell>
          <cell r="L923">
            <v>814768.91666666674</v>
          </cell>
          <cell r="M923">
            <v>814768.91666666674</v>
          </cell>
          <cell r="N923">
            <v>9777227.0000000019</v>
          </cell>
          <cell r="O923">
            <v>5911596</v>
          </cell>
          <cell r="P923">
            <v>8387227.0000000019</v>
          </cell>
          <cell r="R923">
            <v>1000000.0000000037</v>
          </cell>
          <cell r="U923">
            <v>108296475</v>
          </cell>
        </row>
        <row r="924">
          <cell r="B924">
            <v>1374833.3333333333</v>
          </cell>
          <cell r="C924">
            <v>1374833.3333333333</v>
          </cell>
          <cell r="D924">
            <v>1374833.3333333333</v>
          </cell>
          <cell r="E924">
            <v>1374833.3333333333</v>
          </cell>
          <cell r="F924">
            <v>1374833.3333333333</v>
          </cell>
          <cell r="G924">
            <v>1374833.3333333333</v>
          </cell>
          <cell r="H924">
            <v>1374833.3333333333</v>
          </cell>
          <cell r="I924">
            <v>1374833.3333333333</v>
          </cell>
          <cell r="J924">
            <v>1374833.3333333333</v>
          </cell>
          <cell r="K924">
            <v>1374833.3333333333</v>
          </cell>
          <cell r="L924">
            <v>1374833.3333333333</v>
          </cell>
          <cell r="M924">
            <v>1374833.3333333333</v>
          </cell>
          <cell r="N924">
            <v>16498000.000000002</v>
          </cell>
          <cell r="O924">
            <v>10997228</v>
          </cell>
          <cell r="P924">
            <v>16113000.000000002</v>
          </cell>
          <cell r="R924">
            <v>1000000.0000000019</v>
          </cell>
        </row>
        <row r="925">
          <cell r="B925">
            <v>275666.66666666669</v>
          </cell>
          <cell r="C925">
            <v>275666.66666666669</v>
          </cell>
          <cell r="D925">
            <v>275666.66666666669</v>
          </cell>
          <cell r="E925">
            <v>275666.66666666669</v>
          </cell>
          <cell r="F925">
            <v>275666.66666666669</v>
          </cell>
          <cell r="G925">
            <v>275666.66666666669</v>
          </cell>
          <cell r="H925">
            <v>275666.66666666669</v>
          </cell>
          <cell r="I925">
            <v>275666.66666666669</v>
          </cell>
          <cell r="J925">
            <v>275666.66666666669</v>
          </cell>
          <cell r="K925">
            <v>275666.66666666669</v>
          </cell>
          <cell r="L925">
            <v>275666.66666666669</v>
          </cell>
          <cell r="M925">
            <v>275666.66666666669</v>
          </cell>
          <cell r="N925">
            <v>3307999.9999999995</v>
          </cell>
          <cell r="O925">
            <v>3121396</v>
          </cell>
          <cell r="P925">
            <v>-1770917.0000000005</v>
          </cell>
          <cell r="U925">
            <v>123656475</v>
          </cell>
        </row>
        <row r="926">
          <cell r="B926">
            <v>0</v>
          </cell>
          <cell r="C926">
            <v>0</v>
          </cell>
          <cell r="D926">
            <v>0</v>
          </cell>
          <cell r="E926">
            <v>0</v>
          </cell>
          <cell r="F926">
            <v>0</v>
          </cell>
          <cell r="G926">
            <v>0</v>
          </cell>
          <cell r="H926">
            <v>0</v>
          </cell>
          <cell r="I926">
            <v>0</v>
          </cell>
          <cell r="J926">
            <v>0</v>
          </cell>
          <cell r="K926">
            <v>0</v>
          </cell>
          <cell r="L926">
            <v>0</v>
          </cell>
          <cell r="M926">
            <v>0</v>
          </cell>
          <cell r="N926">
            <v>0</v>
          </cell>
          <cell r="O926">
            <v>50235</v>
          </cell>
          <cell r="P926">
            <v>-3683436</v>
          </cell>
        </row>
        <row r="927">
          <cell r="B927">
            <v>0</v>
          </cell>
          <cell r="C927">
            <v>0</v>
          </cell>
          <cell r="D927">
            <v>0</v>
          </cell>
          <cell r="E927">
            <v>0</v>
          </cell>
          <cell r="F927">
            <v>0</v>
          </cell>
          <cell r="G927">
            <v>0</v>
          </cell>
          <cell r="H927">
            <v>0</v>
          </cell>
          <cell r="I927">
            <v>0</v>
          </cell>
          <cell r="J927">
            <v>0</v>
          </cell>
          <cell r="K927">
            <v>0</v>
          </cell>
          <cell r="L927">
            <v>0</v>
          </cell>
          <cell r="M927">
            <v>0</v>
          </cell>
          <cell r="N927">
            <v>0</v>
          </cell>
          <cell r="O927">
            <v>0</v>
          </cell>
          <cell r="P927">
            <v>-9777227.0000000019</v>
          </cell>
        </row>
        <row r="928">
          <cell r="B928">
            <v>0</v>
          </cell>
          <cell r="C928">
            <v>0</v>
          </cell>
          <cell r="D928">
            <v>0</v>
          </cell>
          <cell r="E928">
            <v>0</v>
          </cell>
          <cell r="F928">
            <v>0</v>
          </cell>
          <cell r="G928">
            <v>0</v>
          </cell>
          <cell r="H928">
            <v>0</v>
          </cell>
          <cell r="I928">
            <v>0</v>
          </cell>
          <cell r="J928">
            <v>0</v>
          </cell>
          <cell r="K928">
            <v>0</v>
          </cell>
          <cell r="L928">
            <v>0</v>
          </cell>
          <cell r="M928">
            <v>0</v>
          </cell>
          <cell r="N928">
            <v>0</v>
          </cell>
          <cell r="O928">
            <v>0</v>
          </cell>
          <cell r="P928">
            <v>-16498000.000000002</v>
          </cell>
          <cell r="U928">
            <v>133656475</v>
          </cell>
        </row>
        <row r="929">
          <cell r="B929">
            <v>343750</v>
          </cell>
          <cell r="C929">
            <v>343750</v>
          </cell>
          <cell r="D929">
            <v>343750</v>
          </cell>
          <cell r="E929">
            <v>343750</v>
          </cell>
          <cell r="F929">
            <v>343750</v>
          </cell>
          <cell r="G929">
            <v>343750</v>
          </cell>
          <cell r="H929">
            <v>343750</v>
          </cell>
          <cell r="I929">
            <v>343750</v>
          </cell>
          <cell r="J929">
            <v>343750</v>
          </cell>
          <cell r="K929">
            <v>343750</v>
          </cell>
          <cell r="L929">
            <v>343750</v>
          </cell>
          <cell r="M929">
            <v>343750</v>
          </cell>
          <cell r="N929">
            <v>4125000</v>
          </cell>
          <cell r="O929">
            <v>503123</v>
          </cell>
          <cell r="P929">
            <v>817000.00000000047</v>
          </cell>
        </row>
        <row r="930">
          <cell r="B930">
            <v>24416.666666666668</v>
          </cell>
          <cell r="C930">
            <v>24416.666666666668</v>
          </cell>
          <cell r="D930">
            <v>24416.666666666668</v>
          </cell>
          <cell r="E930">
            <v>24416.666666666668</v>
          </cell>
          <cell r="F930">
            <v>24416.666666666668</v>
          </cell>
          <cell r="G930">
            <v>24416.666666666668</v>
          </cell>
          <cell r="H930">
            <v>24416.666666666668</v>
          </cell>
          <cell r="I930">
            <v>24416.666666666668</v>
          </cell>
          <cell r="J930">
            <v>24416.666666666668</v>
          </cell>
          <cell r="K930">
            <v>24416.666666666668</v>
          </cell>
          <cell r="L930">
            <v>24416.666666666668</v>
          </cell>
          <cell r="M930">
            <v>24416.666666666668</v>
          </cell>
          <cell r="N930">
            <v>293000</v>
          </cell>
          <cell r="O930">
            <v>13864</v>
          </cell>
          <cell r="P930">
            <v>293000</v>
          </cell>
          <cell r="U930">
            <v>-10000000</v>
          </cell>
        </row>
        <row r="931">
          <cell r="B931">
            <v>191666.66666666666</v>
          </cell>
          <cell r="C931">
            <v>191666.66666666666</v>
          </cell>
          <cell r="D931">
            <v>191666.66666666666</v>
          </cell>
          <cell r="E931">
            <v>191666.66666666666</v>
          </cell>
          <cell r="F931">
            <v>191666.66666666666</v>
          </cell>
          <cell r="G931">
            <v>191666.66666666666</v>
          </cell>
          <cell r="H931">
            <v>191666.66666666666</v>
          </cell>
          <cell r="I931">
            <v>191666.66666666666</v>
          </cell>
          <cell r="J931">
            <v>191666.66666666666</v>
          </cell>
          <cell r="K931">
            <v>191666.66666666666</v>
          </cell>
          <cell r="L931">
            <v>191666.66666666666</v>
          </cell>
          <cell r="M931">
            <v>191666.66666666666</v>
          </cell>
          <cell r="N931">
            <v>2300000</v>
          </cell>
          <cell r="O931">
            <v>100372</v>
          </cell>
          <cell r="P931">
            <v>2300000</v>
          </cell>
        </row>
        <row r="932">
          <cell r="B932">
            <v>0</v>
          </cell>
          <cell r="C932">
            <v>0</v>
          </cell>
          <cell r="D932">
            <v>0</v>
          </cell>
          <cell r="E932">
            <v>0</v>
          </cell>
          <cell r="F932">
            <v>0</v>
          </cell>
          <cell r="G932">
            <v>0</v>
          </cell>
          <cell r="H932">
            <v>0</v>
          </cell>
          <cell r="I932">
            <v>0</v>
          </cell>
          <cell r="J932">
            <v>0</v>
          </cell>
          <cell r="K932">
            <v>0</v>
          </cell>
          <cell r="L932">
            <v>0</v>
          </cell>
          <cell r="M932">
            <v>0</v>
          </cell>
          <cell r="N932">
            <v>0</v>
          </cell>
          <cell r="O932">
            <v>682527</v>
          </cell>
          <cell r="P932">
            <v>0</v>
          </cell>
        </row>
        <row r="933">
          <cell r="B933">
            <v>11138039.58333333</v>
          </cell>
          <cell r="C933">
            <v>11138039.58333333</v>
          </cell>
          <cell r="D933">
            <v>11138039.58333333</v>
          </cell>
          <cell r="E933">
            <v>11138039.58333333</v>
          </cell>
          <cell r="F933">
            <v>11138039.58333333</v>
          </cell>
          <cell r="G933">
            <v>11138039.58333333</v>
          </cell>
          <cell r="H933">
            <v>11138039.58333333</v>
          </cell>
          <cell r="I933">
            <v>11138039.58333333</v>
          </cell>
          <cell r="J933">
            <v>11138039.58333333</v>
          </cell>
          <cell r="K933">
            <v>11138039.58333333</v>
          </cell>
          <cell r="L933">
            <v>11138039.58333333</v>
          </cell>
          <cell r="M933">
            <v>11138039.58333333</v>
          </cell>
          <cell r="N933">
            <v>133656475</v>
          </cell>
          <cell r="O933">
            <v>97400517</v>
          </cell>
          <cell r="P933">
            <v>129531475</v>
          </cell>
        </row>
        <row r="935">
          <cell r="B935">
            <v>416666.66666666669</v>
          </cell>
          <cell r="C935">
            <v>416666.66666666669</v>
          </cell>
          <cell r="D935">
            <v>416666.66666666669</v>
          </cell>
          <cell r="E935">
            <v>416666.66666666669</v>
          </cell>
          <cell r="F935">
            <v>416666.66666666669</v>
          </cell>
          <cell r="G935">
            <v>416666.66666666669</v>
          </cell>
          <cell r="H935">
            <v>416666.66666666669</v>
          </cell>
          <cell r="I935">
            <v>416666.66666666669</v>
          </cell>
          <cell r="J935">
            <v>416666.66666666669</v>
          </cell>
          <cell r="K935">
            <v>416666.66666666669</v>
          </cell>
          <cell r="L935">
            <v>416666.66666666669</v>
          </cell>
          <cell r="M935">
            <v>416666.66666666669</v>
          </cell>
          <cell r="N935">
            <v>5000000</v>
          </cell>
          <cell r="O935">
            <v>0</v>
          </cell>
        </row>
        <row r="936">
          <cell r="B936">
            <v>10721372.916666664</v>
          </cell>
          <cell r="C936">
            <v>10721372.916666664</v>
          </cell>
          <cell r="D936">
            <v>10721372.916666664</v>
          </cell>
          <cell r="E936">
            <v>10721372.916666664</v>
          </cell>
          <cell r="F936">
            <v>10721372.916666664</v>
          </cell>
          <cell r="G936">
            <v>10721372.916666664</v>
          </cell>
          <cell r="H936">
            <v>10721372.916666664</v>
          </cell>
          <cell r="I936">
            <v>10721372.916666664</v>
          </cell>
          <cell r="J936">
            <v>10721372.916666664</v>
          </cell>
          <cell r="K936">
            <v>10721372.916666664</v>
          </cell>
          <cell r="L936">
            <v>10721372.916666664</v>
          </cell>
          <cell r="M936">
            <v>10721372.916666664</v>
          </cell>
          <cell r="N936">
            <v>128656474.99999994</v>
          </cell>
          <cell r="O936">
            <v>97400517</v>
          </cell>
          <cell r="R936">
            <v>9999999.9999999851</v>
          </cell>
        </row>
        <row r="939">
          <cell r="N939">
            <v>123656475</v>
          </cell>
        </row>
        <row r="942">
          <cell r="B942" t="str">
            <v xml:space="preserve">Total of Admin &amp; Selling Budget                                                                                                                                                                                                                                </v>
          </cell>
          <cell r="O942" t="str">
            <v>ACTUAL UPTO APRIL '00</v>
          </cell>
        </row>
        <row r="943">
          <cell r="N943" t="str">
            <v>TOTAL</v>
          </cell>
        </row>
        <row r="944">
          <cell r="B944">
            <v>548</v>
          </cell>
          <cell r="C944">
            <v>579</v>
          </cell>
          <cell r="D944">
            <v>610</v>
          </cell>
          <cell r="E944">
            <v>641</v>
          </cell>
          <cell r="F944">
            <v>672</v>
          </cell>
          <cell r="G944">
            <v>703</v>
          </cell>
          <cell r="H944">
            <v>734</v>
          </cell>
          <cell r="I944">
            <v>765</v>
          </cell>
          <cell r="J944">
            <v>796</v>
          </cell>
          <cell r="K944">
            <v>827</v>
          </cell>
          <cell r="L944">
            <v>858</v>
          </cell>
          <cell r="M944">
            <v>889</v>
          </cell>
        </row>
        <row r="945">
          <cell r="B945">
            <v>0</v>
          </cell>
          <cell r="C945">
            <v>0</v>
          </cell>
          <cell r="D945">
            <v>0</v>
          </cell>
          <cell r="E945">
            <v>0</v>
          </cell>
          <cell r="F945">
            <v>0</v>
          </cell>
          <cell r="G945">
            <v>0</v>
          </cell>
          <cell r="H945">
            <v>0</v>
          </cell>
          <cell r="I945">
            <v>0</v>
          </cell>
          <cell r="J945">
            <v>0</v>
          </cell>
          <cell r="K945">
            <v>0</v>
          </cell>
          <cell r="L945">
            <v>0</v>
          </cell>
          <cell r="M945">
            <v>0</v>
          </cell>
          <cell r="N945">
            <v>0</v>
          </cell>
          <cell r="O945">
            <v>53284546</v>
          </cell>
        </row>
        <row r="946">
          <cell r="B946">
            <v>0</v>
          </cell>
          <cell r="C946">
            <v>0</v>
          </cell>
          <cell r="D946">
            <v>0</v>
          </cell>
          <cell r="E946">
            <v>0</v>
          </cell>
          <cell r="F946">
            <v>0</v>
          </cell>
          <cell r="G946">
            <v>0</v>
          </cell>
          <cell r="H946">
            <v>0</v>
          </cell>
          <cell r="I946">
            <v>0</v>
          </cell>
          <cell r="J946">
            <v>0</v>
          </cell>
          <cell r="K946">
            <v>0</v>
          </cell>
          <cell r="L946">
            <v>0</v>
          </cell>
          <cell r="M946">
            <v>0</v>
          </cell>
          <cell r="N946">
            <v>0</v>
          </cell>
          <cell r="O946">
            <v>205924</v>
          </cell>
        </row>
        <row r="947">
          <cell r="B947">
            <v>0</v>
          </cell>
          <cell r="C947">
            <v>0</v>
          </cell>
          <cell r="D947">
            <v>0</v>
          </cell>
          <cell r="E947">
            <v>0</v>
          </cell>
          <cell r="F947">
            <v>0</v>
          </cell>
          <cell r="G947">
            <v>0</v>
          </cell>
          <cell r="H947">
            <v>0</v>
          </cell>
          <cell r="I947">
            <v>0</v>
          </cell>
          <cell r="J947">
            <v>0</v>
          </cell>
          <cell r="K947">
            <v>0</v>
          </cell>
          <cell r="L947">
            <v>0</v>
          </cell>
          <cell r="M947">
            <v>0</v>
          </cell>
          <cell r="N947">
            <v>0</v>
          </cell>
          <cell r="O947">
            <v>244125</v>
          </cell>
        </row>
        <row r="948">
          <cell r="B948">
            <v>0</v>
          </cell>
          <cell r="C948">
            <v>0</v>
          </cell>
          <cell r="D948">
            <v>0</v>
          </cell>
          <cell r="E948">
            <v>0</v>
          </cell>
          <cell r="F948">
            <v>0</v>
          </cell>
          <cell r="G948">
            <v>0</v>
          </cell>
          <cell r="H948">
            <v>0</v>
          </cell>
          <cell r="I948">
            <v>0</v>
          </cell>
          <cell r="J948">
            <v>0</v>
          </cell>
          <cell r="K948">
            <v>0</v>
          </cell>
          <cell r="L948">
            <v>0</v>
          </cell>
          <cell r="M948">
            <v>0</v>
          </cell>
          <cell r="N948">
            <v>0</v>
          </cell>
          <cell r="O948">
            <v>1015628</v>
          </cell>
        </row>
        <row r="949">
          <cell r="B949">
            <v>0</v>
          </cell>
          <cell r="C949">
            <v>0</v>
          </cell>
          <cell r="D949">
            <v>0</v>
          </cell>
          <cell r="E949">
            <v>0</v>
          </cell>
          <cell r="F949">
            <v>0</v>
          </cell>
          <cell r="G949">
            <v>0</v>
          </cell>
          <cell r="H949">
            <v>0</v>
          </cell>
          <cell r="I949">
            <v>0</v>
          </cell>
          <cell r="J949">
            <v>0</v>
          </cell>
          <cell r="K949">
            <v>0</v>
          </cell>
          <cell r="L949">
            <v>0</v>
          </cell>
          <cell r="M949">
            <v>0</v>
          </cell>
          <cell r="N949">
            <v>0</v>
          </cell>
          <cell r="O949">
            <v>505641</v>
          </cell>
        </row>
        <row r="950">
          <cell r="B950">
            <v>0</v>
          </cell>
          <cell r="C950">
            <v>0</v>
          </cell>
          <cell r="D950">
            <v>0</v>
          </cell>
          <cell r="E950">
            <v>0</v>
          </cell>
          <cell r="F950">
            <v>0</v>
          </cell>
          <cell r="G950">
            <v>0</v>
          </cell>
          <cell r="H950">
            <v>0</v>
          </cell>
          <cell r="I950">
            <v>0</v>
          </cell>
          <cell r="J950">
            <v>0</v>
          </cell>
          <cell r="K950">
            <v>0</v>
          </cell>
          <cell r="L950">
            <v>0</v>
          </cell>
          <cell r="M950">
            <v>0</v>
          </cell>
          <cell r="N950">
            <v>0</v>
          </cell>
          <cell r="O950">
            <v>0</v>
          </cell>
        </row>
        <row r="951">
          <cell r="B951">
            <v>0</v>
          </cell>
          <cell r="C951">
            <v>0</v>
          </cell>
          <cell r="D951">
            <v>0</v>
          </cell>
          <cell r="E951">
            <v>0</v>
          </cell>
          <cell r="F951">
            <v>0</v>
          </cell>
          <cell r="G951">
            <v>0</v>
          </cell>
          <cell r="H951">
            <v>0</v>
          </cell>
          <cell r="I951">
            <v>0</v>
          </cell>
          <cell r="J951">
            <v>0</v>
          </cell>
          <cell r="K951">
            <v>0</v>
          </cell>
          <cell r="L951">
            <v>0</v>
          </cell>
          <cell r="M951">
            <v>0</v>
          </cell>
          <cell r="N951">
            <v>0</v>
          </cell>
          <cell r="O951">
            <v>6081549</v>
          </cell>
        </row>
        <row r="952">
          <cell r="B952">
            <v>0</v>
          </cell>
          <cell r="C952">
            <v>0</v>
          </cell>
          <cell r="D952">
            <v>0</v>
          </cell>
          <cell r="E952">
            <v>0</v>
          </cell>
          <cell r="F952">
            <v>0</v>
          </cell>
          <cell r="G952">
            <v>0</v>
          </cell>
          <cell r="H952">
            <v>0</v>
          </cell>
          <cell r="I952">
            <v>0</v>
          </cell>
          <cell r="J952">
            <v>0</v>
          </cell>
          <cell r="K952">
            <v>0</v>
          </cell>
          <cell r="L952">
            <v>0</v>
          </cell>
          <cell r="M952">
            <v>0</v>
          </cell>
          <cell r="N952">
            <v>0</v>
          </cell>
          <cell r="O952">
            <v>859654</v>
          </cell>
        </row>
        <row r="953">
          <cell r="B953">
            <v>0</v>
          </cell>
          <cell r="C953">
            <v>0</v>
          </cell>
          <cell r="D953">
            <v>0</v>
          </cell>
          <cell r="E953">
            <v>0</v>
          </cell>
          <cell r="F953">
            <v>0</v>
          </cell>
          <cell r="G953">
            <v>0</v>
          </cell>
          <cell r="H953">
            <v>0</v>
          </cell>
          <cell r="I953">
            <v>0</v>
          </cell>
          <cell r="J953">
            <v>0</v>
          </cell>
          <cell r="K953">
            <v>0</v>
          </cell>
          <cell r="L953">
            <v>0</v>
          </cell>
          <cell r="M953">
            <v>0</v>
          </cell>
          <cell r="N953">
            <v>0</v>
          </cell>
          <cell r="O953">
            <v>1843787</v>
          </cell>
        </row>
        <row r="954">
          <cell r="B954">
            <v>0</v>
          </cell>
          <cell r="C954">
            <v>0</v>
          </cell>
          <cell r="D954">
            <v>0</v>
          </cell>
          <cell r="E954">
            <v>0</v>
          </cell>
          <cell r="F954">
            <v>0</v>
          </cell>
          <cell r="G954">
            <v>0</v>
          </cell>
          <cell r="H954">
            <v>0</v>
          </cell>
          <cell r="I954">
            <v>0</v>
          </cell>
          <cell r="J954">
            <v>0</v>
          </cell>
          <cell r="K954">
            <v>0</v>
          </cell>
          <cell r="L954">
            <v>0</v>
          </cell>
          <cell r="M954">
            <v>0</v>
          </cell>
          <cell r="N954">
            <v>0</v>
          </cell>
          <cell r="O954">
            <v>3734204</v>
          </cell>
        </row>
        <row r="955">
          <cell r="B955">
            <v>0</v>
          </cell>
          <cell r="C955">
            <v>0</v>
          </cell>
          <cell r="D955">
            <v>0</v>
          </cell>
          <cell r="E955">
            <v>0</v>
          </cell>
          <cell r="F955">
            <v>0</v>
          </cell>
          <cell r="G955">
            <v>0</v>
          </cell>
          <cell r="H955">
            <v>0</v>
          </cell>
          <cell r="I955">
            <v>0</v>
          </cell>
          <cell r="J955">
            <v>0</v>
          </cell>
          <cell r="K955">
            <v>0</v>
          </cell>
          <cell r="L955">
            <v>0</v>
          </cell>
          <cell r="M955">
            <v>0</v>
          </cell>
          <cell r="N955">
            <v>0</v>
          </cell>
          <cell r="O955">
            <v>0</v>
          </cell>
        </row>
        <row r="956">
          <cell r="B956">
            <v>0</v>
          </cell>
          <cell r="C956">
            <v>0</v>
          </cell>
          <cell r="D956">
            <v>0</v>
          </cell>
          <cell r="E956">
            <v>0</v>
          </cell>
          <cell r="F956">
            <v>0</v>
          </cell>
          <cell r="G956">
            <v>0</v>
          </cell>
          <cell r="H956">
            <v>0</v>
          </cell>
          <cell r="I956">
            <v>0</v>
          </cell>
          <cell r="J956">
            <v>0</v>
          </cell>
          <cell r="K956">
            <v>0</v>
          </cell>
          <cell r="L956">
            <v>0</v>
          </cell>
          <cell r="M956">
            <v>0</v>
          </cell>
          <cell r="N956">
            <v>0</v>
          </cell>
          <cell r="O956">
            <v>0</v>
          </cell>
        </row>
        <row r="957">
          <cell r="B957">
            <v>0</v>
          </cell>
          <cell r="C957">
            <v>0</v>
          </cell>
          <cell r="D957">
            <v>0</v>
          </cell>
          <cell r="E957">
            <v>0</v>
          </cell>
          <cell r="F957">
            <v>0</v>
          </cell>
          <cell r="G957">
            <v>0</v>
          </cell>
          <cell r="H957">
            <v>0</v>
          </cell>
          <cell r="I957">
            <v>0</v>
          </cell>
          <cell r="J957">
            <v>0</v>
          </cell>
          <cell r="K957">
            <v>0</v>
          </cell>
          <cell r="L957">
            <v>0</v>
          </cell>
          <cell r="M957">
            <v>0</v>
          </cell>
          <cell r="N957">
            <v>0</v>
          </cell>
          <cell r="O957">
            <v>2205648</v>
          </cell>
        </row>
        <row r="958">
          <cell r="B958">
            <v>0</v>
          </cell>
          <cell r="C958">
            <v>0</v>
          </cell>
          <cell r="D958">
            <v>0</v>
          </cell>
          <cell r="E958">
            <v>0</v>
          </cell>
          <cell r="F958">
            <v>0</v>
          </cell>
          <cell r="G958">
            <v>0</v>
          </cell>
          <cell r="H958">
            <v>0</v>
          </cell>
          <cell r="I958">
            <v>0</v>
          </cell>
          <cell r="J958">
            <v>0</v>
          </cell>
          <cell r="K958">
            <v>0</v>
          </cell>
          <cell r="L958">
            <v>0</v>
          </cell>
          <cell r="M958">
            <v>0</v>
          </cell>
          <cell r="N958">
            <v>0</v>
          </cell>
          <cell r="O958">
            <v>2077838</v>
          </cell>
        </row>
        <row r="959">
          <cell r="B959">
            <v>0</v>
          </cell>
          <cell r="C959">
            <v>0</v>
          </cell>
          <cell r="D959">
            <v>0</v>
          </cell>
          <cell r="E959">
            <v>0</v>
          </cell>
          <cell r="F959">
            <v>0</v>
          </cell>
          <cell r="G959">
            <v>0</v>
          </cell>
          <cell r="H959">
            <v>0</v>
          </cell>
          <cell r="I959">
            <v>0</v>
          </cell>
          <cell r="J959">
            <v>0</v>
          </cell>
          <cell r="K959">
            <v>0</v>
          </cell>
          <cell r="L959">
            <v>0</v>
          </cell>
          <cell r="M959">
            <v>0</v>
          </cell>
          <cell r="N959">
            <v>0</v>
          </cell>
          <cell r="O959">
            <v>3314048</v>
          </cell>
        </row>
        <row r="960">
          <cell r="B960">
            <v>0</v>
          </cell>
          <cell r="C960">
            <v>0</v>
          </cell>
          <cell r="D960">
            <v>0</v>
          </cell>
          <cell r="E960">
            <v>0</v>
          </cell>
          <cell r="F960">
            <v>0</v>
          </cell>
          <cell r="G960">
            <v>0</v>
          </cell>
          <cell r="H960">
            <v>0</v>
          </cell>
          <cell r="I960">
            <v>0</v>
          </cell>
          <cell r="J960">
            <v>0</v>
          </cell>
          <cell r="K960">
            <v>0</v>
          </cell>
          <cell r="L960">
            <v>0</v>
          </cell>
          <cell r="M960">
            <v>0</v>
          </cell>
          <cell r="N960">
            <v>0</v>
          </cell>
          <cell r="O960">
            <v>7149006</v>
          </cell>
        </row>
        <row r="961">
          <cell r="B961">
            <v>0</v>
          </cell>
          <cell r="C961">
            <v>0</v>
          </cell>
          <cell r="D961">
            <v>0</v>
          </cell>
          <cell r="E961">
            <v>0</v>
          </cell>
          <cell r="F961">
            <v>0</v>
          </cell>
          <cell r="G961">
            <v>0</v>
          </cell>
          <cell r="H961">
            <v>0</v>
          </cell>
          <cell r="I961">
            <v>0</v>
          </cell>
          <cell r="J961">
            <v>0</v>
          </cell>
          <cell r="K961">
            <v>0</v>
          </cell>
          <cell r="L961">
            <v>0</v>
          </cell>
          <cell r="M961">
            <v>0</v>
          </cell>
          <cell r="N961">
            <v>0</v>
          </cell>
          <cell r="O961">
            <v>0</v>
          </cell>
        </row>
        <row r="962">
          <cell r="B962">
            <v>0</v>
          </cell>
          <cell r="C962">
            <v>0</v>
          </cell>
          <cell r="D962">
            <v>0</v>
          </cell>
          <cell r="E962">
            <v>0</v>
          </cell>
          <cell r="F962">
            <v>0</v>
          </cell>
          <cell r="G962">
            <v>0</v>
          </cell>
          <cell r="H962">
            <v>0</v>
          </cell>
          <cell r="I962">
            <v>0</v>
          </cell>
          <cell r="J962">
            <v>0</v>
          </cell>
          <cell r="K962">
            <v>0</v>
          </cell>
          <cell r="L962">
            <v>0</v>
          </cell>
          <cell r="M962">
            <v>0</v>
          </cell>
          <cell r="N962">
            <v>0</v>
          </cell>
          <cell r="O962">
            <v>1199394</v>
          </cell>
        </row>
        <row r="963">
          <cell r="B963">
            <v>0</v>
          </cell>
          <cell r="C963">
            <v>0</v>
          </cell>
          <cell r="D963">
            <v>0</v>
          </cell>
          <cell r="E963">
            <v>0</v>
          </cell>
          <cell r="F963">
            <v>0</v>
          </cell>
          <cell r="G963">
            <v>0</v>
          </cell>
          <cell r="H963">
            <v>0</v>
          </cell>
          <cell r="I963">
            <v>0</v>
          </cell>
          <cell r="J963">
            <v>0</v>
          </cell>
          <cell r="K963">
            <v>0</v>
          </cell>
          <cell r="L963">
            <v>0</v>
          </cell>
          <cell r="M963">
            <v>0</v>
          </cell>
          <cell r="N963">
            <v>0</v>
          </cell>
          <cell r="O963">
            <v>4750688</v>
          </cell>
        </row>
        <row r="964">
          <cell r="B964">
            <v>0</v>
          </cell>
          <cell r="C964">
            <v>0</v>
          </cell>
          <cell r="D964">
            <v>0</v>
          </cell>
          <cell r="E964">
            <v>0</v>
          </cell>
          <cell r="F964">
            <v>0</v>
          </cell>
          <cell r="G964">
            <v>0</v>
          </cell>
          <cell r="H964">
            <v>0</v>
          </cell>
          <cell r="I964">
            <v>0</v>
          </cell>
          <cell r="J964">
            <v>0</v>
          </cell>
          <cell r="K964">
            <v>0</v>
          </cell>
          <cell r="L964">
            <v>0</v>
          </cell>
          <cell r="M964">
            <v>0</v>
          </cell>
          <cell r="N964">
            <v>0</v>
          </cell>
          <cell r="O964">
            <v>1522492</v>
          </cell>
        </row>
        <row r="965">
          <cell r="B965">
            <v>0</v>
          </cell>
          <cell r="C965">
            <v>0</v>
          </cell>
          <cell r="D965">
            <v>0</v>
          </cell>
          <cell r="E965">
            <v>0</v>
          </cell>
          <cell r="F965">
            <v>0</v>
          </cell>
          <cell r="G965">
            <v>0</v>
          </cell>
          <cell r="H965">
            <v>0</v>
          </cell>
          <cell r="I965">
            <v>0</v>
          </cell>
          <cell r="J965">
            <v>0</v>
          </cell>
          <cell r="K965">
            <v>0</v>
          </cell>
          <cell r="L965">
            <v>0</v>
          </cell>
          <cell r="M965">
            <v>0</v>
          </cell>
          <cell r="N965">
            <v>0</v>
          </cell>
          <cell r="O965">
            <v>5979240</v>
          </cell>
        </row>
        <row r="966">
          <cell r="B966">
            <v>0</v>
          </cell>
          <cell r="C966">
            <v>0</v>
          </cell>
          <cell r="D966">
            <v>0</v>
          </cell>
          <cell r="E966">
            <v>0</v>
          </cell>
          <cell r="F966">
            <v>0</v>
          </cell>
          <cell r="G966">
            <v>0</v>
          </cell>
          <cell r="H966">
            <v>0</v>
          </cell>
          <cell r="I966">
            <v>0</v>
          </cell>
          <cell r="J966">
            <v>0</v>
          </cell>
          <cell r="K966">
            <v>0</v>
          </cell>
          <cell r="L966">
            <v>0</v>
          </cell>
          <cell r="M966">
            <v>0</v>
          </cell>
          <cell r="N966">
            <v>0</v>
          </cell>
          <cell r="O966">
            <v>10119392</v>
          </cell>
        </row>
        <row r="967">
          <cell r="B967">
            <v>0</v>
          </cell>
          <cell r="C967">
            <v>0</v>
          </cell>
          <cell r="D967">
            <v>0</v>
          </cell>
          <cell r="E967">
            <v>0</v>
          </cell>
          <cell r="F967">
            <v>0</v>
          </cell>
          <cell r="G967">
            <v>0</v>
          </cell>
          <cell r="H967">
            <v>0</v>
          </cell>
          <cell r="I967">
            <v>0</v>
          </cell>
          <cell r="J967">
            <v>0</v>
          </cell>
          <cell r="K967">
            <v>0</v>
          </cell>
          <cell r="L967">
            <v>0</v>
          </cell>
          <cell r="M967">
            <v>0</v>
          </cell>
          <cell r="N967">
            <v>0</v>
          </cell>
          <cell r="O967">
            <v>730787</v>
          </cell>
        </row>
        <row r="968">
          <cell r="B968">
            <v>0</v>
          </cell>
          <cell r="C968">
            <v>0</v>
          </cell>
          <cell r="D968">
            <v>0</v>
          </cell>
          <cell r="E968">
            <v>0</v>
          </cell>
          <cell r="F968">
            <v>0</v>
          </cell>
          <cell r="G968">
            <v>0</v>
          </cell>
          <cell r="H968">
            <v>0</v>
          </cell>
          <cell r="I968">
            <v>0</v>
          </cell>
          <cell r="J968">
            <v>0</v>
          </cell>
          <cell r="K968">
            <v>0</v>
          </cell>
          <cell r="L968">
            <v>0</v>
          </cell>
          <cell r="M968">
            <v>0</v>
          </cell>
          <cell r="N968">
            <v>0</v>
          </cell>
          <cell r="O968">
            <v>1556301</v>
          </cell>
        </row>
        <row r="969">
          <cell r="B969">
            <v>0</v>
          </cell>
          <cell r="C969">
            <v>0</v>
          </cell>
          <cell r="D969">
            <v>0</v>
          </cell>
          <cell r="E969">
            <v>0</v>
          </cell>
          <cell r="F969">
            <v>0</v>
          </cell>
          <cell r="G969">
            <v>0</v>
          </cell>
          <cell r="H969">
            <v>0</v>
          </cell>
          <cell r="I969">
            <v>0</v>
          </cell>
          <cell r="J969">
            <v>0</v>
          </cell>
          <cell r="K969">
            <v>0</v>
          </cell>
          <cell r="L969">
            <v>0</v>
          </cell>
          <cell r="M969">
            <v>0</v>
          </cell>
          <cell r="N969">
            <v>0</v>
          </cell>
          <cell r="O969">
            <v>817751</v>
          </cell>
        </row>
        <row r="970">
          <cell r="B970">
            <v>0</v>
          </cell>
          <cell r="C970">
            <v>0</v>
          </cell>
          <cell r="D970">
            <v>0</v>
          </cell>
          <cell r="E970">
            <v>0</v>
          </cell>
          <cell r="F970">
            <v>0</v>
          </cell>
          <cell r="G970">
            <v>0</v>
          </cell>
          <cell r="H970">
            <v>0</v>
          </cell>
          <cell r="I970">
            <v>0</v>
          </cell>
          <cell r="J970">
            <v>0</v>
          </cell>
          <cell r="K970">
            <v>0</v>
          </cell>
          <cell r="L970">
            <v>0</v>
          </cell>
          <cell r="M970">
            <v>0</v>
          </cell>
          <cell r="N970">
            <v>0</v>
          </cell>
          <cell r="O970">
            <v>6779093</v>
          </cell>
        </row>
        <row r="971">
          <cell r="B971">
            <v>0</v>
          </cell>
          <cell r="C971">
            <v>0</v>
          </cell>
          <cell r="D971">
            <v>0</v>
          </cell>
          <cell r="E971">
            <v>0</v>
          </cell>
          <cell r="F971">
            <v>0</v>
          </cell>
          <cell r="G971">
            <v>0</v>
          </cell>
          <cell r="H971">
            <v>0</v>
          </cell>
          <cell r="I971">
            <v>0</v>
          </cell>
          <cell r="J971">
            <v>0</v>
          </cell>
          <cell r="K971">
            <v>0</v>
          </cell>
          <cell r="L971">
            <v>0</v>
          </cell>
          <cell r="M971">
            <v>0</v>
          </cell>
          <cell r="N971">
            <v>0</v>
          </cell>
          <cell r="O971">
            <v>1186847</v>
          </cell>
        </row>
        <row r="972">
          <cell r="B972">
            <v>0</v>
          </cell>
          <cell r="C972">
            <v>0</v>
          </cell>
          <cell r="D972">
            <v>0</v>
          </cell>
          <cell r="E972">
            <v>0</v>
          </cell>
          <cell r="F972">
            <v>0</v>
          </cell>
          <cell r="G972">
            <v>0</v>
          </cell>
          <cell r="H972">
            <v>0</v>
          </cell>
          <cell r="I972">
            <v>0</v>
          </cell>
          <cell r="J972">
            <v>0</v>
          </cell>
          <cell r="K972">
            <v>0</v>
          </cell>
          <cell r="L972">
            <v>0</v>
          </cell>
          <cell r="M972">
            <v>0</v>
          </cell>
          <cell r="N972">
            <v>0</v>
          </cell>
          <cell r="O972">
            <v>5911596</v>
          </cell>
        </row>
        <row r="973">
          <cell r="B973">
            <v>0</v>
          </cell>
          <cell r="C973">
            <v>0</v>
          </cell>
          <cell r="D973">
            <v>0</v>
          </cell>
          <cell r="E973">
            <v>0</v>
          </cell>
          <cell r="F973">
            <v>0</v>
          </cell>
          <cell r="G973">
            <v>0</v>
          </cell>
          <cell r="H973">
            <v>0</v>
          </cell>
          <cell r="I973">
            <v>0</v>
          </cell>
          <cell r="J973">
            <v>0</v>
          </cell>
          <cell r="K973">
            <v>0</v>
          </cell>
          <cell r="L973">
            <v>0</v>
          </cell>
          <cell r="M973">
            <v>0</v>
          </cell>
          <cell r="N973">
            <v>0</v>
          </cell>
          <cell r="O973">
            <v>10997228</v>
          </cell>
        </row>
        <row r="974">
          <cell r="B974">
            <v>0</v>
          </cell>
          <cell r="C974">
            <v>0</v>
          </cell>
          <cell r="D974">
            <v>0</v>
          </cell>
          <cell r="E974">
            <v>0</v>
          </cell>
          <cell r="F974">
            <v>0</v>
          </cell>
          <cell r="G974">
            <v>0</v>
          </cell>
          <cell r="H974">
            <v>0</v>
          </cell>
          <cell r="I974">
            <v>0</v>
          </cell>
          <cell r="J974">
            <v>0</v>
          </cell>
          <cell r="K974">
            <v>0</v>
          </cell>
          <cell r="L974">
            <v>0</v>
          </cell>
          <cell r="M974">
            <v>0</v>
          </cell>
          <cell r="N974">
            <v>0</v>
          </cell>
          <cell r="O974">
            <v>3121396</v>
          </cell>
        </row>
        <row r="975">
          <cell r="B975">
            <v>0</v>
          </cell>
          <cell r="C975">
            <v>0</v>
          </cell>
          <cell r="D975">
            <v>0</v>
          </cell>
          <cell r="E975">
            <v>0</v>
          </cell>
          <cell r="F975">
            <v>0</v>
          </cell>
          <cell r="G975">
            <v>0</v>
          </cell>
          <cell r="H975">
            <v>0</v>
          </cell>
          <cell r="I975">
            <v>0</v>
          </cell>
          <cell r="J975">
            <v>0</v>
          </cell>
          <cell r="K975">
            <v>0</v>
          </cell>
          <cell r="L975">
            <v>0</v>
          </cell>
          <cell r="M975">
            <v>0</v>
          </cell>
          <cell r="N975">
            <v>0</v>
          </cell>
          <cell r="O975">
            <v>353649</v>
          </cell>
        </row>
        <row r="976">
          <cell r="B976">
            <v>0</v>
          </cell>
          <cell r="C976">
            <v>0</v>
          </cell>
          <cell r="D976">
            <v>0</v>
          </cell>
          <cell r="E976">
            <v>0</v>
          </cell>
          <cell r="F976">
            <v>0</v>
          </cell>
          <cell r="G976">
            <v>0</v>
          </cell>
          <cell r="H976">
            <v>0</v>
          </cell>
          <cell r="I976">
            <v>0</v>
          </cell>
          <cell r="J976">
            <v>0</v>
          </cell>
          <cell r="K976">
            <v>0</v>
          </cell>
          <cell r="L976">
            <v>0</v>
          </cell>
          <cell r="M976">
            <v>0</v>
          </cell>
          <cell r="N976">
            <v>0</v>
          </cell>
          <cell r="O976">
            <v>352422</v>
          </cell>
        </row>
        <row r="977">
          <cell r="B977">
            <v>0</v>
          </cell>
          <cell r="C977">
            <v>0</v>
          </cell>
          <cell r="D977">
            <v>0</v>
          </cell>
          <cell r="E977">
            <v>0</v>
          </cell>
          <cell r="F977">
            <v>0</v>
          </cell>
          <cell r="G977">
            <v>0</v>
          </cell>
          <cell r="H977">
            <v>0</v>
          </cell>
          <cell r="I977">
            <v>0</v>
          </cell>
          <cell r="J977">
            <v>0</v>
          </cell>
          <cell r="K977">
            <v>0</v>
          </cell>
          <cell r="L977">
            <v>0</v>
          </cell>
          <cell r="M977">
            <v>0</v>
          </cell>
          <cell r="N977">
            <v>0</v>
          </cell>
          <cell r="O977">
            <v>0</v>
          </cell>
        </row>
        <row r="978">
          <cell r="B978">
            <v>0</v>
          </cell>
          <cell r="C978">
            <v>0</v>
          </cell>
          <cell r="D978">
            <v>0</v>
          </cell>
          <cell r="E978">
            <v>0</v>
          </cell>
          <cell r="F978">
            <v>0</v>
          </cell>
          <cell r="G978">
            <v>0</v>
          </cell>
          <cell r="H978">
            <v>0</v>
          </cell>
          <cell r="I978">
            <v>0</v>
          </cell>
          <cell r="J978">
            <v>0</v>
          </cell>
          <cell r="K978">
            <v>0</v>
          </cell>
          <cell r="L978">
            <v>0</v>
          </cell>
          <cell r="M978">
            <v>0</v>
          </cell>
          <cell r="N978">
            <v>0</v>
          </cell>
          <cell r="O978">
            <v>763850</v>
          </cell>
        </row>
        <row r="979">
          <cell r="B979">
            <v>0</v>
          </cell>
          <cell r="C979">
            <v>0</v>
          </cell>
          <cell r="D979">
            <v>0</v>
          </cell>
          <cell r="E979">
            <v>0</v>
          </cell>
          <cell r="F979">
            <v>0</v>
          </cell>
          <cell r="G979">
            <v>0</v>
          </cell>
          <cell r="H979">
            <v>0</v>
          </cell>
          <cell r="I979">
            <v>0</v>
          </cell>
          <cell r="J979">
            <v>0</v>
          </cell>
          <cell r="K979">
            <v>0</v>
          </cell>
          <cell r="L979">
            <v>0</v>
          </cell>
          <cell r="M979">
            <v>0</v>
          </cell>
          <cell r="N979">
            <v>0</v>
          </cell>
          <cell r="O979">
            <v>13864</v>
          </cell>
        </row>
        <row r="980">
          <cell r="B980">
            <v>0</v>
          </cell>
          <cell r="C980">
            <v>0</v>
          </cell>
          <cell r="D980">
            <v>0</v>
          </cell>
          <cell r="E980">
            <v>0</v>
          </cell>
          <cell r="F980">
            <v>0</v>
          </cell>
          <cell r="G980">
            <v>0</v>
          </cell>
          <cell r="H980">
            <v>0</v>
          </cell>
          <cell r="I980">
            <v>0</v>
          </cell>
          <cell r="J980">
            <v>0</v>
          </cell>
          <cell r="K980">
            <v>0</v>
          </cell>
          <cell r="L980">
            <v>0</v>
          </cell>
          <cell r="M980">
            <v>0</v>
          </cell>
          <cell r="N980">
            <v>0</v>
          </cell>
          <cell r="O980">
            <v>100372</v>
          </cell>
        </row>
        <row r="981">
          <cell r="B981">
            <v>0</v>
          </cell>
          <cell r="C981">
            <v>0</v>
          </cell>
          <cell r="D981">
            <v>0</v>
          </cell>
          <cell r="E981">
            <v>0</v>
          </cell>
          <cell r="F981">
            <v>0</v>
          </cell>
          <cell r="G981">
            <v>0</v>
          </cell>
          <cell r="H981">
            <v>0</v>
          </cell>
          <cell r="I981">
            <v>0</v>
          </cell>
          <cell r="J981">
            <v>0</v>
          </cell>
          <cell r="K981">
            <v>0</v>
          </cell>
          <cell r="L981">
            <v>0</v>
          </cell>
          <cell r="M981">
            <v>0</v>
          </cell>
          <cell r="N981">
            <v>0</v>
          </cell>
          <cell r="O981">
            <v>682527</v>
          </cell>
        </row>
        <row r="982">
          <cell r="B982">
            <v>0</v>
          </cell>
          <cell r="C982">
            <v>0</v>
          </cell>
          <cell r="D982">
            <v>0</v>
          </cell>
          <cell r="E982">
            <v>0</v>
          </cell>
          <cell r="F982">
            <v>0</v>
          </cell>
          <cell r="G982">
            <v>0</v>
          </cell>
          <cell r="H982">
            <v>0</v>
          </cell>
          <cell r="I982">
            <v>0</v>
          </cell>
          <cell r="J982">
            <v>0</v>
          </cell>
          <cell r="K982">
            <v>0</v>
          </cell>
          <cell r="L982">
            <v>0</v>
          </cell>
          <cell r="M982">
            <v>0</v>
          </cell>
          <cell r="N982">
            <v>0</v>
          </cell>
          <cell r="O982">
            <v>139460487</v>
          </cell>
        </row>
        <row r="984">
          <cell r="B984">
            <v>0</v>
          </cell>
          <cell r="C984">
            <v>0</v>
          </cell>
          <cell r="D984">
            <v>0</v>
          </cell>
          <cell r="E984">
            <v>0</v>
          </cell>
          <cell r="F984">
            <v>0</v>
          </cell>
          <cell r="G984">
            <v>0</v>
          </cell>
          <cell r="H984">
            <v>0</v>
          </cell>
          <cell r="I984">
            <v>0</v>
          </cell>
          <cell r="J984">
            <v>0</v>
          </cell>
          <cell r="K984">
            <v>0</v>
          </cell>
          <cell r="L984">
            <v>0</v>
          </cell>
          <cell r="M984">
            <v>0</v>
          </cell>
          <cell r="N984">
            <v>0</v>
          </cell>
          <cell r="O984">
            <v>0</v>
          </cell>
        </row>
        <row r="985">
          <cell r="B985">
            <v>0</v>
          </cell>
          <cell r="C985">
            <v>0</v>
          </cell>
          <cell r="D985">
            <v>0</v>
          </cell>
          <cell r="E985">
            <v>0</v>
          </cell>
          <cell r="F985">
            <v>0</v>
          </cell>
          <cell r="G985">
            <v>0</v>
          </cell>
          <cell r="H985">
            <v>0</v>
          </cell>
          <cell r="I985">
            <v>0</v>
          </cell>
          <cell r="J985">
            <v>0</v>
          </cell>
          <cell r="K985">
            <v>0</v>
          </cell>
          <cell r="L985">
            <v>0</v>
          </cell>
          <cell r="M985">
            <v>0</v>
          </cell>
          <cell r="N985">
            <v>0</v>
          </cell>
          <cell r="O985">
            <v>139460487</v>
          </cell>
        </row>
        <row r="986">
          <cell r="N986">
            <v>277048678.99999994</v>
          </cell>
        </row>
        <row r="987">
          <cell r="N987">
            <v>-277048678.99999994</v>
          </cell>
        </row>
        <row r="990">
          <cell r="B990">
            <v>63142204.000000007</v>
          </cell>
        </row>
        <row r="991">
          <cell r="B991">
            <v>133656475</v>
          </cell>
        </row>
        <row r="993">
          <cell r="B993">
            <v>196798679</v>
          </cell>
        </row>
        <row r="995">
          <cell r="B995">
            <v>182434321</v>
          </cell>
        </row>
        <row r="997">
          <cell r="B997">
            <v>379233000</v>
          </cell>
        </row>
        <row r="998">
          <cell r="D998" t="str">
            <v>*</v>
          </cell>
          <cell r="AF998" t="str">
            <v>Depreciation Schedule</v>
          </cell>
        </row>
        <row r="1002">
          <cell r="AF1002" t="str">
            <v>S. No..</v>
          </cell>
          <cell r="AG1002" t="str">
            <v>Name of Asset</v>
          </cell>
        </row>
        <row r="1004">
          <cell r="C1004" t="str">
            <v>Rupees</v>
          </cell>
        </row>
        <row r="1005">
          <cell r="AF1005">
            <v>1</v>
          </cell>
          <cell r="AG1005" t="str">
            <v>Factory Building</v>
          </cell>
        </row>
        <row r="1006">
          <cell r="B1006">
            <v>60300000</v>
          </cell>
          <cell r="AF1006">
            <v>2</v>
          </cell>
          <cell r="AG1006" t="str">
            <v>Other Building</v>
          </cell>
        </row>
        <row r="1007">
          <cell r="B1007">
            <v>-8500000</v>
          </cell>
          <cell r="C1007">
            <v>51800000</v>
          </cell>
        </row>
        <row r="1009">
          <cell r="C1009">
            <v>54075000</v>
          </cell>
        </row>
        <row r="1010">
          <cell r="C1010">
            <v>105875000</v>
          </cell>
        </row>
        <row r="1011">
          <cell r="AF1011">
            <v>3</v>
          </cell>
          <cell r="AG1011" t="str">
            <v>Plant &amp; Machinery</v>
          </cell>
        </row>
        <row r="1012">
          <cell r="C1012">
            <v>12523890</v>
          </cell>
          <cell r="AF1012">
            <v>4</v>
          </cell>
          <cell r="AG1012" t="str">
            <v>Furniture &amp; Fixture</v>
          </cell>
        </row>
        <row r="1013">
          <cell r="C1013">
            <v>726110</v>
          </cell>
          <cell r="AF1013">
            <v>5</v>
          </cell>
          <cell r="AG1013" t="str">
            <v>Office Equipment</v>
          </cell>
        </row>
        <row r="1014">
          <cell r="C1014">
            <v>13250000</v>
          </cell>
          <cell r="AF1014">
            <v>6</v>
          </cell>
          <cell r="AG1014" t="str">
            <v>EDP Equipment</v>
          </cell>
        </row>
        <row r="1015">
          <cell r="AF1015">
            <v>7</v>
          </cell>
          <cell r="AG1015" t="str">
            <v>Vehicles</v>
          </cell>
        </row>
        <row r="1016">
          <cell r="C1016">
            <v>830000</v>
          </cell>
          <cell r="AF1016">
            <v>8</v>
          </cell>
          <cell r="AG1016" t="str">
            <v>Tools &amp; Equipment</v>
          </cell>
        </row>
        <row r="1017">
          <cell r="AF1017">
            <v>9</v>
          </cell>
          <cell r="AG1017" t="str">
            <v>EDP Client Access</v>
          </cell>
        </row>
        <row r="1018">
          <cell r="C1018">
            <v>40000</v>
          </cell>
          <cell r="AF1018">
            <v>10</v>
          </cell>
          <cell r="AG1018" t="str">
            <v>Jigs &amp; Fixture</v>
          </cell>
        </row>
        <row r="1019">
          <cell r="AF1019">
            <v>11</v>
          </cell>
          <cell r="AG1019" t="str">
            <v>Jigs &amp; Fixture Hilux</v>
          </cell>
        </row>
        <row r="1020">
          <cell r="C1020">
            <v>119995000</v>
          </cell>
          <cell r="AF1020">
            <v>12</v>
          </cell>
          <cell r="AG1020" t="str">
            <v>EDP equipment</v>
          </cell>
        </row>
        <row r="1021">
          <cell r="AF1021">
            <v>13</v>
          </cell>
          <cell r="AG1021" t="str">
            <v>Furniture &amp; Fixture</v>
          </cell>
        </row>
        <row r="1022">
          <cell r="AF1022">
            <v>14</v>
          </cell>
          <cell r="AG1022" t="str">
            <v>Office Equipment</v>
          </cell>
        </row>
        <row r="1023">
          <cell r="AG1023" t="str">
            <v>Tools &amp; Equipment</v>
          </cell>
        </row>
        <row r="1024">
          <cell r="AG1024" t="str">
            <v>TOTAL</v>
          </cell>
        </row>
        <row r="1027">
          <cell r="C1027" t="str">
            <v>COST UPTO</v>
          </cell>
          <cell r="D1027" t="str">
            <v>ADDITIONS</v>
          </cell>
          <cell r="E1027" t="str">
            <v>YTD 4/01</v>
          </cell>
          <cell r="F1027" t="str">
            <v>DEPRIATION</v>
          </cell>
        </row>
        <row r="1028">
          <cell r="C1028" t="str">
            <v>JAN 2001</v>
          </cell>
          <cell r="D1028" t="str">
            <v>BUDGET</v>
          </cell>
          <cell r="E1028" t="str">
            <v>TOTAL</v>
          </cell>
        </row>
        <row r="1029">
          <cell r="B1029" t="str">
            <v>Rate %</v>
          </cell>
          <cell r="C1029" t="str">
            <v>Rs ' 000</v>
          </cell>
          <cell r="D1029" t="str">
            <v>2001~02</v>
          </cell>
          <cell r="E1029" t="str">
            <v>COST</v>
          </cell>
        </row>
        <row r="1031">
          <cell r="B1031">
            <v>10</v>
          </cell>
          <cell r="C1031">
            <v>179997</v>
          </cell>
          <cell r="D1031">
            <v>0</v>
          </cell>
          <cell r="E1031">
            <v>179997</v>
          </cell>
          <cell r="F1031">
            <v>17999.7</v>
          </cell>
        </row>
        <row r="1032">
          <cell r="B1032">
            <v>5</v>
          </cell>
          <cell r="C1032">
            <v>4400</v>
          </cell>
          <cell r="D1032">
            <v>0</v>
          </cell>
          <cell r="E1032">
            <v>4400</v>
          </cell>
          <cell r="F1032">
            <v>220</v>
          </cell>
          <cell r="AF1032" t="str">
            <v>S. No..</v>
          </cell>
          <cell r="AG1032" t="str">
            <v>Name of Asset</v>
          </cell>
        </row>
        <row r="1033">
          <cell r="B1033">
            <v>12.5</v>
          </cell>
          <cell r="C1033">
            <v>453835</v>
          </cell>
          <cell r="D1033">
            <v>0</v>
          </cell>
          <cell r="E1033">
            <v>453835</v>
          </cell>
          <cell r="F1033">
            <v>56729.375</v>
          </cell>
        </row>
        <row r="1034">
          <cell r="B1034">
            <v>20</v>
          </cell>
          <cell r="C1034">
            <v>4998</v>
          </cell>
          <cell r="D1034">
            <v>0</v>
          </cell>
          <cell r="E1034">
            <v>4998</v>
          </cell>
          <cell r="F1034">
            <v>999.6</v>
          </cell>
          <cell r="AF1034">
            <v>1</v>
          </cell>
          <cell r="AG1034" t="str">
            <v>Factory Building</v>
          </cell>
        </row>
        <row r="1035">
          <cell r="B1035">
            <v>20</v>
          </cell>
          <cell r="C1035">
            <v>4467</v>
          </cell>
          <cell r="D1035">
            <v>0</v>
          </cell>
          <cell r="E1035">
            <v>4467</v>
          </cell>
          <cell r="F1035">
            <v>893.4</v>
          </cell>
          <cell r="AF1035">
            <v>2</v>
          </cell>
          <cell r="AG1035" t="str">
            <v>Other Building</v>
          </cell>
        </row>
        <row r="1036">
          <cell r="B1036">
            <v>33</v>
          </cell>
          <cell r="C1036">
            <v>2239</v>
          </cell>
          <cell r="D1036">
            <v>0</v>
          </cell>
          <cell r="E1036">
            <v>2239</v>
          </cell>
          <cell r="F1036">
            <v>738.87</v>
          </cell>
          <cell r="AF1036">
            <v>3</v>
          </cell>
          <cell r="AG1036" t="str">
            <v>Plant &amp; Machinery</v>
          </cell>
        </row>
        <row r="1037">
          <cell r="B1037">
            <v>20</v>
          </cell>
          <cell r="C1037">
            <v>22540</v>
          </cell>
          <cell r="D1037">
            <v>0</v>
          </cell>
          <cell r="E1037">
            <v>22540</v>
          </cell>
          <cell r="F1037">
            <v>4508</v>
          </cell>
          <cell r="AF1037">
            <v>4</v>
          </cell>
          <cell r="AG1037" t="str">
            <v>Furniture &amp; Fixture</v>
          </cell>
        </row>
        <row r="1038">
          <cell r="B1038">
            <v>20</v>
          </cell>
          <cell r="C1038">
            <v>15657</v>
          </cell>
          <cell r="D1038">
            <v>0</v>
          </cell>
          <cell r="E1038">
            <v>15657</v>
          </cell>
          <cell r="F1038">
            <v>3131.4</v>
          </cell>
          <cell r="AF1038">
            <v>5</v>
          </cell>
          <cell r="AG1038" t="str">
            <v>Office Equipment</v>
          </cell>
        </row>
        <row r="1039">
          <cell r="B1039">
            <v>20</v>
          </cell>
          <cell r="C1039">
            <v>39758</v>
          </cell>
          <cell r="D1039">
            <v>0</v>
          </cell>
          <cell r="E1039">
            <v>39758</v>
          </cell>
          <cell r="F1039">
            <v>7951.6</v>
          </cell>
          <cell r="AF1039">
            <v>6</v>
          </cell>
          <cell r="AG1039" t="str">
            <v>EDP Equipment</v>
          </cell>
        </row>
        <row r="1040">
          <cell r="B1040">
            <v>50</v>
          </cell>
          <cell r="C1040">
            <v>40146</v>
          </cell>
          <cell r="D1040">
            <v>0</v>
          </cell>
          <cell r="E1040">
            <v>40146</v>
          </cell>
          <cell r="F1040">
            <v>20073</v>
          </cell>
          <cell r="AF1040">
            <v>7</v>
          </cell>
          <cell r="AG1040" t="str">
            <v>Vehicles</v>
          </cell>
        </row>
        <row r="1041">
          <cell r="B1041">
            <v>33</v>
          </cell>
          <cell r="C1041">
            <v>2870</v>
          </cell>
          <cell r="D1041">
            <v>0</v>
          </cell>
          <cell r="E1041">
            <v>2870</v>
          </cell>
          <cell r="F1041">
            <v>947.1</v>
          </cell>
          <cell r="AF1041">
            <v>8</v>
          </cell>
          <cell r="AG1041" t="str">
            <v>Tools &amp; Equipment</v>
          </cell>
        </row>
        <row r="1042">
          <cell r="B1042">
            <v>20</v>
          </cell>
          <cell r="C1042">
            <v>872</v>
          </cell>
          <cell r="D1042">
            <v>0</v>
          </cell>
          <cell r="E1042">
            <v>872</v>
          </cell>
          <cell r="F1042">
            <v>174.4</v>
          </cell>
          <cell r="AF1042">
            <v>9</v>
          </cell>
          <cell r="AG1042" t="str">
            <v>EDP Client Access</v>
          </cell>
        </row>
        <row r="1043">
          <cell r="B1043">
            <v>20</v>
          </cell>
          <cell r="C1043">
            <v>2384</v>
          </cell>
          <cell r="D1043">
            <v>0</v>
          </cell>
          <cell r="E1043">
            <v>2384</v>
          </cell>
          <cell r="F1043">
            <v>476.8</v>
          </cell>
          <cell r="AF1043">
            <v>10</v>
          </cell>
          <cell r="AG1043" t="str">
            <v>Jigs &amp; Fixture</v>
          </cell>
        </row>
        <row r="1044">
          <cell r="B1044">
            <v>20</v>
          </cell>
          <cell r="C1044">
            <v>50150</v>
          </cell>
          <cell r="D1044">
            <v>0</v>
          </cell>
          <cell r="E1044">
            <v>50150</v>
          </cell>
          <cell r="F1044">
            <v>10030</v>
          </cell>
          <cell r="AF1044">
            <v>11</v>
          </cell>
          <cell r="AG1044" t="str">
            <v>Jigs &amp; Fixture Hilux</v>
          </cell>
        </row>
        <row r="1045">
          <cell r="B1045">
            <v>10</v>
          </cell>
          <cell r="C1045">
            <v>672479</v>
          </cell>
          <cell r="D1045">
            <v>0</v>
          </cell>
          <cell r="E1045">
            <v>672479</v>
          </cell>
          <cell r="F1045">
            <v>67247.899999999994</v>
          </cell>
          <cell r="AF1045">
            <v>12</v>
          </cell>
          <cell r="AG1045" t="str">
            <v>EDP equipment</v>
          </cell>
        </row>
        <row r="1046">
          <cell r="C1046">
            <v>1496792</v>
          </cell>
          <cell r="D1046">
            <v>0</v>
          </cell>
          <cell r="E1046">
            <v>1496792</v>
          </cell>
          <cell r="F1046">
            <v>192121.14499999999</v>
          </cell>
          <cell r="H1046">
            <v>290538.25499999995</v>
          </cell>
          <cell r="AF1046">
            <v>13</v>
          </cell>
          <cell r="AG1046" t="str">
            <v>Furniture &amp; Fixture</v>
          </cell>
        </row>
        <row r="1047">
          <cell r="AF1047">
            <v>14</v>
          </cell>
          <cell r="AG1047" t="str">
            <v>Office Equipment</v>
          </cell>
        </row>
        <row r="1048">
          <cell r="AG1048" t="str">
            <v>Tools &amp; Equipment</v>
          </cell>
        </row>
        <row r="1049">
          <cell r="AG1049" t="str">
            <v>TOTAL</v>
          </cell>
        </row>
        <row r="1052">
          <cell r="C1052" t="str">
            <v>COST UPTO</v>
          </cell>
          <cell r="D1052" t="str">
            <v>ADDITIONS</v>
          </cell>
          <cell r="E1052" t="str">
            <v>YTD 4/01</v>
          </cell>
          <cell r="F1052" t="str">
            <v>DEPRIATION</v>
          </cell>
        </row>
        <row r="1053">
          <cell r="C1053" t="str">
            <v>JAN 2001</v>
          </cell>
          <cell r="D1053" t="str">
            <v>BUDGET</v>
          </cell>
          <cell r="E1053" t="str">
            <v>TOTAL</v>
          </cell>
        </row>
        <row r="1054">
          <cell r="B1054" t="str">
            <v>Rate %</v>
          </cell>
          <cell r="C1054" t="str">
            <v>Rs ' 000</v>
          </cell>
          <cell r="D1054" t="str">
            <v>2001~02</v>
          </cell>
          <cell r="E1054" t="str">
            <v>COST</v>
          </cell>
          <cell r="AF1054" t="str">
            <v>S. No..</v>
          </cell>
          <cell r="AG1054" t="str">
            <v>Name of Asset</v>
          </cell>
        </row>
        <row r="1056">
          <cell r="B1056">
            <v>20</v>
          </cell>
          <cell r="C1056">
            <v>150198</v>
          </cell>
          <cell r="D1056">
            <v>0</v>
          </cell>
          <cell r="E1056">
            <v>150198</v>
          </cell>
          <cell r="F1056">
            <v>30039.599999999999</v>
          </cell>
          <cell r="AF1056" t="e">
            <v>#REF!</v>
          </cell>
          <cell r="AG1056" t="str">
            <v>Plant &amp; Machinery</v>
          </cell>
        </row>
        <row r="1057">
          <cell r="B1057">
            <v>20</v>
          </cell>
          <cell r="C1057">
            <v>119801</v>
          </cell>
          <cell r="D1057">
            <v>0</v>
          </cell>
          <cell r="E1057">
            <v>119801</v>
          </cell>
          <cell r="F1057">
            <v>23960.2</v>
          </cell>
          <cell r="AF1057" t="e">
            <v>#REF!</v>
          </cell>
          <cell r="AG1057" t="str">
            <v>Furniture &amp; Fixture</v>
          </cell>
        </row>
        <row r="1058">
          <cell r="B1058">
            <v>20</v>
          </cell>
          <cell r="C1058">
            <v>92451</v>
          </cell>
          <cell r="D1058">
            <v>0</v>
          </cell>
          <cell r="E1058">
            <v>92451</v>
          </cell>
          <cell r="F1058">
            <v>18490.2</v>
          </cell>
          <cell r="AF1058" t="e">
            <v>#REF!</v>
          </cell>
          <cell r="AG1058" t="str">
            <v>Office Equipment</v>
          </cell>
        </row>
        <row r="1059">
          <cell r="B1059">
            <v>20</v>
          </cell>
          <cell r="C1059">
            <v>18</v>
          </cell>
          <cell r="D1059">
            <v>0</v>
          </cell>
          <cell r="E1059">
            <v>18</v>
          </cell>
          <cell r="F1059">
            <v>3.6</v>
          </cell>
          <cell r="AF1059" t="e">
            <v>#REF!</v>
          </cell>
          <cell r="AG1059" t="str">
            <v>Tools &amp; Equipment</v>
          </cell>
        </row>
        <row r="1060">
          <cell r="B1060">
            <v>20</v>
          </cell>
          <cell r="C1060">
            <v>248</v>
          </cell>
          <cell r="D1060">
            <v>0</v>
          </cell>
          <cell r="E1060">
            <v>248</v>
          </cell>
          <cell r="F1060">
            <v>49.6</v>
          </cell>
          <cell r="AF1060" t="e">
            <v>#REF!</v>
          </cell>
          <cell r="AG1060" t="str">
            <v>EDP Client Access</v>
          </cell>
        </row>
        <row r="1061">
          <cell r="C1061">
            <v>362716</v>
          </cell>
          <cell r="D1061">
            <v>0</v>
          </cell>
          <cell r="E1061">
            <v>362716</v>
          </cell>
          <cell r="F1061">
            <v>72543.200000000012</v>
          </cell>
          <cell r="AG1061" t="str">
            <v>TOTAL</v>
          </cell>
        </row>
        <row r="1064">
          <cell r="AF1064" t="str">
            <v>S. No..</v>
          </cell>
          <cell r="AG1064" t="str">
            <v>Name of Asset</v>
          </cell>
        </row>
        <row r="1066">
          <cell r="C1066" t="str">
            <v>COST UPTO</v>
          </cell>
          <cell r="D1066" t="str">
            <v>ADDITIONS</v>
          </cell>
          <cell r="E1066" t="str">
            <v>YTD 4/01</v>
          </cell>
          <cell r="F1066" t="str">
            <v>DEPRIATION</v>
          </cell>
          <cell r="AF1066">
            <v>1</v>
          </cell>
          <cell r="AG1066" t="str">
            <v>Factory Building</v>
          </cell>
        </row>
        <row r="1067">
          <cell r="C1067" t="str">
            <v>JAN 2001</v>
          </cell>
          <cell r="D1067" t="str">
            <v>BUDGET</v>
          </cell>
          <cell r="E1067" t="str">
            <v>TOTAL</v>
          </cell>
          <cell r="AF1067">
            <v>2</v>
          </cell>
          <cell r="AG1067" t="str">
            <v>Other Building</v>
          </cell>
        </row>
        <row r="1068">
          <cell r="B1068" t="str">
            <v>Rate %</v>
          </cell>
          <cell r="C1068" t="str">
            <v>Rs ' 000</v>
          </cell>
          <cell r="D1068" t="str">
            <v>2001~02</v>
          </cell>
          <cell r="E1068" t="str">
            <v>COST</v>
          </cell>
          <cell r="AF1068">
            <v>3</v>
          </cell>
          <cell r="AG1068" t="str">
            <v>Plant &amp; Machinery</v>
          </cell>
        </row>
        <row r="1069">
          <cell r="AF1069">
            <v>4</v>
          </cell>
          <cell r="AG1069" t="str">
            <v>Furniture &amp; Fixture</v>
          </cell>
        </row>
        <row r="1070">
          <cell r="B1070">
            <v>10</v>
          </cell>
          <cell r="C1070">
            <v>35700</v>
          </cell>
          <cell r="D1070">
            <v>0</v>
          </cell>
          <cell r="E1070">
            <v>35700</v>
          </cell>
          <cell r="F1070">
            <v>3570</v>
          </cell>
          <cell r="AF1070">
            <v>5</v>
          </cell>
          <cell r="AG1070" t="str">
            <v>Office Equipment</v>
          </cell>
        </row>
        <row r="1071">
          <cell r="B1071">
            <v>5</v>
          </cell>
          <cell r="C1071">
            <v>18770</v>
          </cell>
          <cell r="D1071">
            <v>0</v>
          </cell>
          <cell r="E1071">
            <v>18770</v>
          </cell>
          <cell r="F1071">
            <v>938.5</v>
          </cell>
          <cell r="AF1071">
            <v>6</v>
          </cell>
          <cell r="AG1071" t="str">
            <v>EDP Equipment</v>
          </cell>
        </row>
        <row r="1072">
          <cell r="B1072">
            <v>20</v>
          </cell>
          <cell r="C1072">
            <v>6083</v>
          </cell>
          <cell r="D1072">
            <v>0</v>
          </cell>
          <cell r="E1072">
            <v>6083</v>
          </cell>
          <cell r="F1072">
            <v>1216.5999999999999</v>
          </cell>
          <cell r="AF1072">
            <v>7</v>
          </cell>
          <cell r="AG1072" t="str">
            <v>Vehicles</v>
          </cell>
        </row>
        <row r="1073">
          <cell r="B1073">
            <v>20</v>
          </cell>
          <cell r="C1073">
            <v>7339</v>
          </cell>
          <cell r="D1073">
            <v>0</v>
          </cell>
          <cell r="E1073">
            <v>7339</v>
          </cell>
          <cell r="F1073">
            <v>1467.8</v>
          </cell>
          <cell r="AF1073">
            <v>8</v>
          </cell>
          <cell r="AG1073" t="str">
            <v>Tools &amp; Equipment</v>
          </cell>
        </row>
        <row r="1074">
          <cell r="B1074">
            <v>33</v>
          </cell>
          <cell r="C1074">
            <v>10516</v>
          </cell>
          <cell r="D1074">
            <v>0</v>
          </cell>
          <cell r="E1074">
            <v>10516</v>
          </cell>
          <cell r="F1074">
            <v>3470.28</v>
          </cell>
          <cell r="AF1074">
            <v>9</v>
          </cell>
          <cell r="AG1074" t="str">
            <v>EDP Client Access</v>
          </cell>
        </row>
        <row r="1075">
          <cell r="B1075">
            <v>20</v>
          </cell>
          <cell r="C1075">
            <v>26673</v>
          </cell>
          <cell r="D1075">
            <v>0</v>
          </cell>
          <cell r="E1075">
            <v>26673</v>
          </cell>
          <cell r="F1075">
            <v>5334.6</v>
          </cell>
          <cell r="AF1075">
            <v>10</v>
          </cell>
          <cell r="AG1075" t="str">
            <v>Jigs &amp; Fixture</v>
          </cell>
        </row>
        <row r="1076">
          <cell r="B1076">
            <v>20</v>
          </cell>
          <cell r="C1076">
            <v>26</v>
          </cell>
          <cell r="D1076">
            <v>0</v>
          </cell>
          <cell r="E1076">
            <v>26</v>
          </cell>
          <cell r="F1076">
            <v>5.2</v>
          </cell>
          <cell r="AF1076">
            <v>11</v>
          </cell>
          <cell r="AG1076" t="str">
            <v>Jigs &amp; Fixture Hilux</v>
          </cell>
        </row>
        <row r="1077">
          <cell r="B1077">
            <v>33</v>
          </cell>
          <cell r="C1077">
            <v>9881</v>
          </cell>
          <cell r="D1077">
            <v>0</v>
          </cell>
          <cell r="E1077">
            <v>9881</v>
          </cell>
          <cell r="F1077">
            <v>3260.73</v>
          </cell>
          <cell r="AF1077">
            <v>12</v>
          </cell>
          <cell r="AG1077" t="str">
            <v>EDP equipment</v>
          </cell>
        </row>
        <row r="1078">
          <cell r="B1078">
            <v>33</v>
          </cell>
          <cell r="C1078">
            <v>17760</v>
          </cell>
          <cell r="D1078">
            <v>0</v>
          </cell>
          <cell r="E1078">
            <v>17760</v>
          </cell>
          <cell r="F1078">
            <v>5860.8</v>
          </cell>
          <cell r="AF1078">
            <v>13</v>
          </cell>
          <cell r="AG1078" t="str">
            <v>Furniture &amp; Fixture</v>
          </cell>
        </row>
        <row r="1079">
          <cell r="B1079">
            <v>20</v>
          </cell>
          <cell r="C1079">
            <v>2354</v>
          </cell>
          <cell r="D1079">
            <v>0</v>
          </cell>
          <cell r="E1079">
            <v>2354</v>
          </cell>
          <cell r="F1079">
            <v>470.8</v>
          </cell>
          <cell r="AF1079">
            <v>14</v>
          </cell>
          <cell r="AG1079" t="str">
            <v>Office Equipment</v>
          </cell>
        </row>
        <row r="1080">
          <cell r="B1080">
            <v>20</v>
          </cell>
          <cell r="C1080">
            <v>1384</v>
          </cell>
          <cell r="D1080">
            <v>0</v>
          </cell>
          <cell r="E1080">
            <v>1384</v>
          </cell>
          <cell r="F1080">
            <v>276.8</v>
          </cell>
          <cell r="AG1080" t="str">
            <v>Tools &amp; Equipment</v>
          </cell>
        </row>
        <row r="1081">
          <cell r="B1081">
            <v>20</v>
          </cell>
          <cell r="C1081">
            <v>9</v>
          </cell>
          <cell r="D1081">
            <v>0</v>
          </cell>
          <cell r="E1081">
            <v>9</v>
          </cell>
          <cell r="F1081">
            <v>1.8</v>
          </cell>
        </row>
        <row r="1082">
          <cell r="C1082">
            <v>136495</v>
          </cell>
          <cell r="D1082">
            <v>0</v>
          </cell>
          <cell r="E1082">
            <v>136495</v>
          </cell>
          <cell r="F1082">
            <v>25873.91</v>
          </cell>
        </row>
      </sheetData>
      <sheetData sheetId="2" refreshError="1">
        <row r="31">
          <cell r="B31">
            <v>5</v>
          </cell>
          <cell r="C31">
            <v>3</v>
          </cell>
          <cell r="D31">
            <v>2</v>
          </cell>
          <cell r="E31">
            <v>2</v>
          </cell>
          <cell r="F31" t="str">
            <v xml:space="preserve"> Cost of Sales - T</v>
          </cell>
          <cell r="G31">
            <v>-284739130.43478262</v>
          </cell>
          <cell r="H31">
            <v>5</v>
          </cell>
          <cell r="I31">
            <v>-284739130.43478262</v>
          </cell>
          <cell r="J31">
            <v>2</v>
          </cell>
          <cell r="K31">
            <v>2</v>
          </cell>
          <cell r="L31">
            <v>3</v>
          </cell>
          <cell r="M31">
            <v>6</v>
          </cell>
          <cell r="N31">
            <v>42</v>
          </cell>
        </row>
        <row r="32">
          <cell r="B32">
            <v>57</v>
          </cell>
          <cell r="C32">
            <v>10</v>
          </cell>
          <cell r="D32">
            <v>40</v>
          </cell>
          <cell r="E32">
            <v>17</v>
          </cell>
          <cell r="F32" t="str">
            <v xml:space="preserve"> Cost of Sales - D</v>
          </cell>
          <cell r="G32">
            <v>-34539130.434782617</v>
          </cell>
          <cell r="H32">
            <v>0</v>
          </cell>
          <cell r="I32">
            <v>-34539130.434782617</v>
          </cell>
          <cell r="J32" t="str">
            <v xml:space="preserve"> Parts</v>
          </cell>
          <cell r="K32">
            <v>10</v>
          </cell>
          <cell r="L32">
            <v>10</v>
          </cell>
          <cell r="M32">
            <v>10</v>
          </cell>
          <cell r="N32">
            <v>120</v>
          </cell>
          <cell r="O32" t="str">
            <v>Hiace - Commuter</v>
          </cell>
        </row>
        <row r="33">
          <cell r="B33">
            <v>70</v>
          </cell>
          <cell r="C33">
            <v>10</v>
          </cell>
          <cell r="D33">
            <v>52</v>
          </cell>
          <cell r="E33">
            <v>18</v>
          </cell>
          <cell r="F33">
            <v>10</v>
          </cell>
          <cell r="G33">
            <v>-319278260.86956525</v>
          </cell>
          <cell r="H33">
            <v>0</v>
          </cell>
          <cell r="I33">
            <v>-319278260.86956525</v>
          </cell>
          <cell r="J33">
            <v>10</v>
          </cell>
          <cell r="K33">
            <v>10</v>
          </cell>
          <cell r="L33">
            <v>10</v>
          </cell>
          <cell r="M33">
            <v>10</v>
          </cell>
          <cell r="N33">
            <v>120</v>
          </cell>
          <cell r="O33" t="str">
            <v>Hiace - Panle Van</v>
          </cell>
        </row>
        <row r="34">
          <cell r="B34">
            <v>0</v>
          </cell>
          <cell r="C34">
            <v>0</v>
          </cell>
          <cell r="D34">
            <v>0</v>
          </cell>
          <cell r="E34">
            <v>0</v>
          </cell>
          <cell r="F34">
            <v>0</v>
          </cell>
          <cell r="G34">
            <v>0</v>
          </cell>
          <cell r="H34">
            <v>1</v>
          </cell>
          <cell r="I34">
            <v>0</v>
          </cell>
          <cell r="J34" t="str">
            <v xml:space="preserve"> Taxation:</v>
          </cell>
          <cell r="K34">
            <v>0</v>
          </cell>
          <cell r="L34">
            <v>0</v>
          </cell>
          <cell r="M34">
            <v>1</v>
          </cell>
          <cell r="N34">
            <v>2</v>
          </cell>
          <cell r="O34" t="str">
            <v>Coaster</v>
          </cell>
        </row>
        <row r="35">
          <cell r="B35">
            <v>103</v>
          </cell>
          <cell r="D35">
            <v>81</v>
          </cell>
          <cell r="E35">
            <v>22</v>
          </cell>
          <cell r="F35" t="str">
            <v xml:space="preserve"> G.P. - Parts</v>
          </cell>
          <cell r="G35">
            <v>44200000.00000006</v>
          </cell>
          <cell r="H35">
            <v>0</v>
          </cell>
          <cell r="I35">
            <v>44200000.00000006</v>
          </cell>
        </row>
        <row r="36">
          <cell r="B36">
            <v>0</v>
          </cell>
          <cell r="E36">
            <v>0</v>
          </cell>
          <cell r="F36" t="str">
            <v>Oil</v>
          </cell>
        </row>
        <row r="37">
          <cell r="B37">
            <v>1</v>
          </cell>
          <cell r="C37">
            <v>31</v>
          </cell>
          <cell r="D37">
            <v>1</v>
          </cell>
          <cell r="E37">
            <v>0</v>
          </cell>
          <cell r="F37" t="str">
            <v xml:space="preserve"> Net Sales </v>
          </cell>
          <cell r="G37">
            <v>58995652.173913039</v>
          </cell>
          <cell r="H37">
            <v>0</v>
          </cell>
          <cell r="I37">
            <v>58995652.173913039</v>
          </cell>
          <cell r="J37" t="str">
            <v xml:space="preserve"> Daihatsu Project:</v>
          </cell>
          <cell r="K37">
            <v>29</v>
          </cell>
          <cell r="L37">
            <v>31</v>
          </cell>
          <cell r="M37">
            <v>37</v>
          </cell>
          <cell r="N37">
            <v>387</v>
          </cell>
        </row>
        <row r="38">
          <cell r="B38">
            <v>231</v>
          </cell>
          <cell r="C38">
            <v>1421</v>
          </cell>
          <cell r="D38">
            <v>174</v>
          </cell>
          <cell r="E38">
            <v>57</v>
          </cell>
          <cell r="F38" t="str">
            <v xml:space="preserve"> Cost of Sales</v>
          </cell>
          <cell r="G38">
            <v>-50854252.173913039</v>
          </cell>
          <cell r="H38">
            <v>0</v>
          </cell>
          <cell r="I38">
            <v>-50854252.173913039</v>
          </cell>
          <cell r="J38">
            <v>1410</v>
          </cell>
          <cell r="K38">
            <v>1319</v>
          </cell>
          <cell r="L38">
            <v>1311</v>
          </cell>
          <cell r="M38">
            <v>1345</v>
          </cell>
          <cell r="N38">
            <v>16487</v>
          </cell>
        </row>
        <row r="39">
          <cell r="B39">
            <v>30</v>
          </cell>
          <cell r="C39">
            <v>25</v>
          </cell>
          <cell r="D39">
            <v>27</v>
          </cell>
          <cell r="E39">
            <v>672</v>
          </cell>
          <cell r="F39" t="str">
            <v xml:space="preserve"> G.P. - Oil</v>
          </cell>
          <cell r="G39">
            <v>8141400</v>
          </cell>
          <cell r="H39">
            <v>0</v>
          </cell>
          <cell r="I39">
            <v>8141400</v>
          </cell>
          <cell r="J39">
            <v>31</v>
          </cell>
          <cell r="K39">
            <v>25</v>
          </cell>
          <cell r="L39">
            <v>27</v>
          </cell>
          <cell r="M39">
            <v>27</v>
          </cell>
          <cell r="N39">
            <v>2413</v>
          </cell>
        </row>
        <row r="40">
          <cell r="B40">
            <v>359</v>
          </cell>
          <cell r="C40">
            <v>1446</v>
          </cell>
          <cell r="D40">
            <v>319</v>
          </cell>
          <cell r="E40">
            <v>40</v>
          </cell>
          <cell r="F40">
            <v>1876</v>
          </cell>
          <cell r="G40">
            <v>1908</v>
          </cell>
          <cell r="H40">
            <v>1811</v>
          </cell>
          <cell r="I40">
            <v>1359</v>
          </cell>
          <cell r="J40">
            <v>1441</v>
          </cell>
          <cell r="K40">
            <v>1344</v>
          </cell>
          <cell r="L40">
            <v>1338</v>
          </cell>
          <cell r="M40">
            <v>1372</v>
          </cell>
          <cell r="N40">
            <v>18900</v>
          </cell>
        </row>
        <row r="41">
          <cell r="B41">
            <v>910</v>
          </cell>
          <cell r="C41">
            <v>1090</v>
          </cell>
          <cell r="D41">
            <v>1121</v>
          </cell>
          <cell r="E41">
            <v>1250</v>
          </cell>
          <cell r="F41" t="str">
            <v>G.P. Parts &amp; Oil</v>
          </cell>
          <cell r="G41">
            <v>52341400.00000006</v>
          </cell>
          <cell r="H41">
            <v>0</v>
          </cell>
          <cell r="I41">
            <v>52341400.00000006</v>
          </cell>
          <cell r="J41">
            <v>1030</v>
          </cell>
          <cell r="K41">
            <v>940</v>
          </cell>
          <cell r="L41">
            <v>930</v>
          </cell>
          <cell r="M41">
            <v>958</v>
          </cell>
          <cell r="N41">
            <v>12200</v>
          </cell>
        </row>
        <row r="42">
          <cell r="B42">
            <v>14590.4</v>
          </cell>
          <cell r="C42">
            <v>1090</v>
          </cell>
          <cell r="D42">
            <v>11762</v>
          </cell>
          <cell r="E42">
            <v>2828.3999999999996</v>
          </cell>
          <cell r="F42" t="str">
            <v>Sell &amp; Admin Exp.</v>
          </cell>
          <cell r="G42">
            <v>0</v>
          </cell>
          <cell r="H42">
            <v>0</v>
          </cell>
          <cell r="I42">
            <v>0</v>
          </cell>
          <cell r="J42">
            <v>1030</v>
          </cell>
          <cell r="K42">
            <v>940</v>
          </cell>
          <cell r="L42">
            <v>930</v>
          </cell>
          <cell r="M42">
            <v>958</v>
          </cell>
          <cell r="N42">
            <v>12200</v>
          </cell>
        </row>
        <row r="43">
          <cell r="B43">
            <v>0</v>
          </cell>
          <cell r="C43">
            <v>0</v>
          </cell>
          <cell r="D43">
            <v>0</v>
          </cell>
          <cell r="E43">
            <v>0</v>
          </cell>
          <cell r="F43" t="str">
            <v>N.P. Before Tax</v>
          </cell>
          <cell r="G43">
            <v>52341400.00000006</v>
          </cell>
          <cell r="H43">
            <v>0</v>
          </cell>
          <cell r="I43">
            <v>52341400.00000006</v>
          </cell>
          <cell r="J43">
            <v>0</v>
          </cell>
          <cell r="K43">
            <v>0</v>
          </cell>
          <cell r="L43">
            <v>0</v>
          </cell>
          <cell r="M43">
            <v>0</v>
          </cell>
          <cell r="N43">
            <v>0</v>
          </cell>
        </row>
        <row r="44">
          <cell r="C44" t="str">
            <v>Budget 2002-2003</v>
          </cell>
          <cell r="G44" t="str">
            <v xml:space="preserve">Results   2001-2002 </v>
          </cell>
          <cell r="K44" t="str">
            <v>Variance Favorable / (Adverse)</v>
          </cell>
        </row>
        <row r="45">
          <cell r="C45" t="str">
            <v>CKD</v>
          </cell>
          <cell r="D45" t="str">
            <v xml:space="preserve">CBU </v>
          </cell>
          <cell r="E45" t="str">
            <v>Total</v>
          </cell>
          <cell r="F45" t="str">
            <v>% of Sales</v>
          </cell>
          <cell r="G45" t="str">
            <v xml:space="preserve">CKD </v>
          </cell>
          <cell r="H45" t="str">
            <v xml:space="preserve">CBU </v>
          </cell>
          <cell r="I45" t="str">
            <v>Total</v>
          </cell>
          <cell r="J45" t="str">
            <v>% of Sales</v>
          </cell>
          <cell r="K45" t="str">
            <v xml:space="preserve">CKD </v>
          </cell>
          <cell r="L45" t="str">
            <v xml:space="preserve">CBU </v>
          </cell>
          <cell r="M45" t="str">
            <v>Total</v>
          </cell>
          <cell r="N45" t="str">
            <v xml:space="preserve">% </v>
          </cell>
        </row>
        <row r="46">
          <cell r="C46">
            <v>16100</v>
          </cell>
          <cell r="D46">
            <v>387</v>
          </cell>
          <cell r="E46">
            <v>16487</v>
          </cell>
          <cell r="G46">
            <v>11066</v>
          </cell>
          <cell r="H46">
            <v>172</v>
          </cell>
          <cell r="I46">
            <v>11238</v>
          </cell>
          <cell r="J46" t="str">
            <v>Rupees Per Unit</v>
          </cell>
          <cell r="K46">
            <v>5034</v>
          </cell>
          <cell r="L46">
            <v>215</v>
          </cell>
          <cell r="M46">
            <v>5249</v>
          </cell>
          <cell r="O46" t="str">
            <v>Sales Unit</v>
          </cell>
        </row>
        <row r="47">
          <cell r="B47">
            <v>914</v>
          </cell>
          <cell r="C47">
            <v>945</v>
          </cell>
          <cell r="D47">
            <v>976</v>
          </cell>
          <cell r="E47">
            <v>1007</v>
          </cell>
          <cell r="F47">
            <v>1038</v>
          </cell>
          <cell r="G47">
            <v>1069</v>
          </cell>
          <cell r="H47">
            <v>1100</v>
          </cell>
          <cell r="I47">
            <v>1131</v>
          </cell>
          <cell r="J47">
            <v>1162</v>
          </cell>
          <cell r="K47">
            <v>1193</v>
          </cell>
          <cell r="L47">
            <v>1224</v>
          </cell>
          <cell r="M47">
            <v>1255</v>
          </cell>
        </row>
        <row r="48">
          <cell r="B48">
            <v>200657</v>
          </cell>
          <cell r="C48">
            <v>11552113913.043478</v>
          </cell>
          <cell r="D48">
            <v>1101895217.3913043</v>
          </cell>
          <cell r="E48">
            <v>12654009130.434782</v>
          </cell>
          <cell r="F48">
            <v>1</v>
          </cell>
          <cell r="G48">
            <v>7455006909</v>
          </cell>
          <cell r="H48">
            <v>656280000</v>
          </cell>
          <cell r="I48">
            <v>8111286909</v>
          </cell>
          <cell r="J48">
            <v>1</v>
          </cell>
          <cell r="K48">
            <v>4097107004.043478</v>
          </cell>
          <cell r="L48">
            <v>445615217.39130425</v>
          </cell>
          <cell r="M48">
            <v>4542722221.434782</v>
          </cell>
          <cell r="N48">
            <v>0.5600495053866652</v>
          </cell>
          <cell r="O48" t="str">
            <v>Net Sales</v>
          </cell>
        </row>
        <row r="49">
          <cell r="B49">
            <v>0</v>
          </cell>
          <cell r="C49">
            <v>0</v>
          </cell>
          <cell r="D49">
            <v>0</v>
          </cell>
          <cell r="E49">
            <v>0</v>
          </cell>
          <cell r="F49">
            <v>0</v>
          </cell>
          <cell r="G49">
            <v>0</v>
          </cell>
          <cell r="H49">
            <v>0</v>
          </cell>
          <cell r="I49">
            <v>0</v>
          </cell>
          <cell r="J49">
            <v>0</v>
          </cell>
          <cell r="K49">
            <v>0</v>
          </cell>
          <cell r="L49">
            <v>0</v>
          </cell>
          <cell r="M49">
            <v>0</v>
          </cell>
          <cell r="O49" t="str">
            <v>Cost of Sales</v>
          </cell>
        </row>
        <row r="50">
          <cell r="B50">
            <v>208301</v>
          </cell>
          <cell r="C50">
            <v>10437121135.099457</v>
          </cell>
          <cell r="D50">
            <v>882929313.31255102</v>
          </cell>
          <cell r="E50">
            <v>11320050448.412008</v>
          </cell>
          <cell r="F50">
            <v>0.89458213059018554</v>
          </cell>
          <cell r="G50">
            <v>6510508767</v>
          </cell>
          <cell r="H50">
            <v>514853000</v>
          </cell>
          <cell r="I50">
            <v>7025361767</v>
          </cell>
          <cell r="J50">
            <v>0.86612171974892227</v>
          </cell>
          <cell r="K50">
            <v>-3926612368.0994568</v>
          </cell>
          <cell r="L50">
            <v>-368076313.31255102</v>
          </cell>
          <cell r="M50">
            <v>-4294688681.4120078</v>
          </cell>
          <cell r="N50">
            <v>-0.61131210375319134</v>
          </cell>
          <cell r="O50" t="str">
            <v>Variable Cost (CKD Vendor Parts &amp; Consumables)</v>
          </cell>
        </row>
        <row r="51">
          <cell r="B51">
            <v>230254</v>
          </cell>
          <cell r="C51">
            <v>230254</v>
          </cell>
          <cell r="D51">
            <v>230254</v>
          </cell>
          <cell r="E51">
            <v>230254</v>
          </cell>
          <cell r="F51">
            <v>230254</v>
          </cell>
          <cell r="G51">
            <v>230254</v>
          </cell>
          <cell r="H51">
            <v>229923</v>
          </cell>
          <cell r="I51">
            <v>229923</v>
          </cell>
          <cell r="J51">
            <v>229923</v>
          </cell>
          <cell r="K51">
            <v>229923</v>
          </cell>
          <cell r="L51">
            <v>229923</v>
          </cell>
          <cell r="M51">
            <v>229923</v>
          </cell>
          <cell r="O51" t="str">
            <v>Conversion Cost:</v>
          </cell>
        </row>
        <row r="52">
          <cell r="B52">
            <v>0</v>
          </cell>
          <cell r="C52">
            <v>74843761.999999985</v>
          </cell>
          <cell r="D52">
            <v>0</v>
          </cell>
          <cell r="E52">
            <v>74843761.999999985</v>
          </cell>
          <cell r="F52">
            <v>5.9146284176442993E-3</v>
          </cell>
          <cell r="G52">
            <v>73652142</v>
          </cell>
          <cell r="H52">
            <v>0</v>
          </cell>
          <cell r="I52">
            <v>73652142</v>
          </cell>
          <cell r="J52">
            <v>9.0802042667579869E-3</v>
          </cell>
          <cell r="K52">
            <v>-1191619.9999999851</v>
          </cell>
          <cell r="L52">
            <v>0</v>
          </cell>
          <cell r="M52">
            <v>-1191619.9999999851</v>
          </cell>
          <cell r="N52">
            <v>-1.6179027081113066E-2</v>
          </cell>
          <cell r="P52" t="str">
            <v>Salaries &amp; Wages</v>
          </cell>
        </row>
        <row r="53">
          <cell r="B53">
            <v>230311</v>
          </cell>
          <cell r="C53">
            <v>0</v>
          </cell>
          <cell r="D53">
            <v>0</v>
          </cell>
          <cell r="E53">
            <v>0</v>
          </cell>
          <cell r="F53">
            <v>0</v>
          </cell>
          <cell r="G53">
            <v>0</v>
          </cell>
          <cell r="H53">
            <v>0</v>
          </cell>
          <cell r="I53">
            <v>0</v>
          </cell>
          <cell r="J53">
            <v>0</v>
          </cell>
          <cell r="K53">
            <v>0</v>
          </cell>
          <cell r="L53">
            <v>0</v>
          </cell>
          <cell r="M53">
            <v>0</v>
          </cell>
          <cell r="N53" t="e">
            <v>#DIV/0!</v>
          </cell>
          <cell r="P53" t="str">
            <v>Utilities</v>
          </cell>
        </row>
        <row r="54">
          <cell r="B54">
            <v>0</v>
          </cell>
          <cell r="C54">
            <v>191295000</v>
          </cell>
          <cell r="D54">
            <v>0</v>
          </cell>
          <cell r="E54">
            <v>191295000</v>
          </cell>
          <cell r="F54">
            <v>1.5117343288452902E-2</v>
          </cell>
          <cell r="G54">
            <v>175871000</v>
          </cell>
          <cell r="H54">
            <v>0</v>
          </cell>
          <cell r="I54">
            <v>175871000</v>
          </cell>
          <cell r="J54">
            <v>2.1682256092416075E-2</v>
          </cell>
          <cell r="K54">
            <v>-15424000</v>
          </cell>
          <cell r="L54">
            <v>0</v>
          </cell>
          <cell r="M54">
            <v>-15424000</v>
          </cell>
          <cell r="N54">
            <v>-8.7700644222185584E-2</v>
          </cell>
          <cell r="P54" t="str">
            <v>Depreciation</v>
          </cell>
        </row>
        <row r="55">
          <cell r="B55">
            <v>202074</v>
          </cell>
          <cell r="C55">
            <v>46730558.999999963</v>
          </cell>
          <cell r="D55">
            <v>0</v>
          </cell>
          <cell r="E55">
            <v>46730558.999999963</v>
          </cell>
          <cell r="F55">
            <v>3.6929449408730068E-3</v>
          </cell>
          <cell r="G55">
            <v>41476000</v>
          </cell>
          <cell r="H55">
            <v>0</v>
          </cell>
          <cell r="I55">
            <v>41476000</v>
          </cell>
          <cell r="J55">
            <v>5.1133686263741557E-3</v>
          </cell>
          <cell r="K55">
            <v>-5254558.9999999627</v>
          </cell>
          <cell r="L55">
            <v>0</v>
          </cell>
          <cell r="M55">
            <v>-5254558.9999999627</v>
          </cell>
          <cell r="N55">
            <v>-0.12668914552994412</v>
          </cell>
          <cell r="P55" t="str">
            <v>Other Factory overhead</v>
          </cell>
        </row>
        <row r="56">
          <cell r="B56">
            <v>226394</v>
          </cell>
          <cell r="C56">
            <v>0</v>
          </cell>
          <cell r="D56">
            <v>0</v>
          </cell>
          <cell r="E56">
            <v>0</v>
          </cell>
          <cell r="F56">
            <v>0</v>
          </cell>
          <cell r="G56">
            <v>0</v>
          </cell>
          <cell r="H56">
            <v>0</v>
          </cell>
          <cell r="I56">
            <v>0</v>
          </cell>
          <cell r="J56">
            <v>0</v>
          </cell>
          <cell r="K56">
            <v>0</v>
          </cell>
          <cell r="L56">
            <v>0</v>
          </cell>
          <cell r="M56">
            <v>0</v>
          </cell>
          <cell r="N56" t="e">
            <v>#DIV/0!</v>
          </cell>
          <cell r="P56" t="str">
            <v>Running Royalty</v>
          </cell>
        </row>
        <row r="57">
          <cell r="B57">
            <v>0</v>
          </cell>
          <cell r="C57">
            <v>312869320.99999994</v>
          </cell>
          <cell r="D57">
            <v>0</v>
          </cell>
          <cell r="E57">
            <v>312869320.99999994</v>
          </cell>
          <cell r="F57">
            <v>2.4724916646970206E-2</v>
          </cell>
          <cell r="G57">
            <v>290999142</v>
          </cell>
          <cell r="H57">
            <v>0</v>
          </cell>
          <cell r="I57">
            <v>290999142</v>
          </cell>
          <cell r="J57">
            <v>3.5875828985548218E-2</v>
          </cell>
          <cell r="K57">
            <v>-21870178.999999948</v>
          </cell>
          <cell r="L57">
            <v>0</v>
          </cell>
          <cell r="M57">
            <v>-21870178.999999948</v>
          </cell>
          <cell r="N57">
            <v>-7.5155475887966533E-2</v>
          </cell>
          <cell r="O57" t="str">
            <v>Total Conversion Cost</v>
          </cell>
        </row>
        <row r="58">
          <cell r="B58">
            <v>0</v>
          </cell>
          <cell r="C58">
            <v>10749990456.099457</v>
          </cell>
          <cell r="D58">
            <v>882929313.31255102</v>
          </cell>
          <cell r="E58">
            <v>11632919769.412008</v>
          </cell>
          <cell r="F58">
            <v>0.91930704723715573</v>
          </cell>
          <cell r="G58">
            <v>6801507909</v>
          </cell>
          <cell r="H58">
            <v>514853000</v>
          </cell>
          <cell r="I58">
            <v>7316360909</v>
          </cell>
          <cell r="J58">
            <v>0.90199754873447047</v>
          </cell>
          <cell r="K58">
            <v>-3948482547.0994568</v>
          </cell>
          <cell r="L58">
            <v>-368076313.31255102</v>
          </cell>
          <cell r="M58">
            <v>-4316558860.4120083</v>
          </cell>
          <cell r="N58">
            <v>-0.58998714170895039</v>
          </cell>
          <cell r="O58" t="str">
            <v>Net Cost of Sales</v>
          </cell>
        </row>
        <row r="59">
          <cell r="B59">
            <v>139346</v>
          </cell>
          <cell r="C59">
            <v>802123456.94402122</v>
          </cell>
          <cell r="D59">
            <v>202965904.07875323</v>
          </cell>
          <cell r="E59">
            <v>1005089361.0227737</v>
          </cell>
          <cell r="F59">
            <v>7.9428531358127732E-2</v>
          </cell>
          <cell r="G59">
            <v>653499000</v>
          </cell>
          <cell r="H59">
            <v>141427000</v>
          </cell>
          <cell r="I59">
            <v>794926000</v>
          </cell>
          <cell r="J59">
            <v>9.8002451265529505E-2</v>
          </cell>
          <cell r="K59">
            <v>148624456.94402122</v>
          </cell>
          <cell r="L59">
            <v>77538904.078753233</v>
          </cell>
          <cell r="M59">
            <v>226163361.02277446</v>
          </cell>
          <cell r="N59">
            <v>0.28450869769358966</v>
          </cell>
          <cell r="O59" t="str">
            <v>Gross Profit</v>
          </cell>
        </row>
        <row r="60">
          <cell r="B60">
            <v>139346</v>
          </cell>
          <cell r="C60">
            <v>206300976.77992368</v>
          </cell>
          <cell r="D60">
            <v>139346</v>
          </cell>
          <cell r="E60">
            <v>139346</v>
          </cell>
          <cell r="F60">
            <v>139346</v>
          </cell>
          <cell r="G60">
            <v>653499000</v>
          </cell>
          <cell r="H60">
            <v>139346</v>
          </cell>
          <cell r="I60">
            <v>139346</v>
          </cell>
          <cell r="J60">
            <v>139346</v>
          </cell>
          <cell r="K60">
            <v>139346</v>
          </cell>
          <cell r="L60">
            <v>139346</v>
          </cell>
          <cell r="M60">
            <v>139346</v>
          </cell>
          <cell r="O60" t="str">
            <v>Administration &amp; selling expenses:</v>
          </cell>
        </row>
        <row r="61">
          <cell r="B61">
            <v>70231</v>
          </cell>
          <cell r="C61">
            <v>57137729.470650472</v>
          </cell>
          <cell r="D61">
            <v>6004474.5293495171</v>
          </cell>
          <cell r="E61">
            <v>63142203.999999985</v>
          </cell>
          <cell r="F61">
            <v>4.9898971424110605E-3</v>
          </cell>
          <cell r="G61">
            <v>53547801.007179476</v>
          </cell>
          <cell r="H61">
            <v>4713925.9928205237</v>
          </cell>
          <cell r="I61">
            <v>58261727</v>
          </cell>
          <cell r="J61">
            <v>7.18279696596046E-3</v>
          </cell>
          <cell r="K61">
            <v>-3589928.4634709954</v>
          </cell>
          <cell r="L61">
            <v>-1290548.5365289934</v>
          </cell>
          <cell r="M61">
            <v>-4880476.9999999888</v>
          </cell>
          <cell r="N61">
            <v>-8.3768148513688731E-2</v>
          </cell>
          <cell r="P61" t="str">
            <v>Selling Expenses</v>
          </cell>
        </row>
        <row r="62">
          <cell r="B62">
            <v>92231</v>
          </cell>
          <cell r="C62">
            <v>79639894.647539333</v>
          </cell>
          <cell r="D62">
            <v>5610105.3524606703</v>
          </cell>
          <cell r="E62">
            <v>85250000</v>
          </cell>
          <cell r="F62">
            <v>6.7369952970052008E-3</v>
          </cell>
          <cell r="G62">
            <v>40048171.865951262</v>
          </cell>
          <cell r="H62">
            <v>3525525.1340487376</v>
          </cell>
          <cell r="I62">
            <v>43573697</v>
          </cell>
          <cell r="J62">
            <v>5.3719831993184891E-3</v>
          </cell>
          <cell r="K62">
            <v>-39591722.78158807</v>
          </cell>
          <cell r="L62">
            <v>-2084580.2184119327</v>
          </cell>
          <cell r="M62">
            <v>-41676303</v>
          </cell>
          <cell r="N62">
            <v>-0.95645551948461016</v>
          </cell>
          <cell r="P62" t="str">
            <v>Advertisement Expenses</v>
          </cell>
        </row>
        <row r="63">
          <cell r="B63">
            <v>102048</v>
          </cell>
          <cell r="C63">
            <v>116421955.4831742</v>
          </cell>
          <cell r="D63">
            <v>12234519.516825749</v>
          </cell>
          <cell r="E63">
            <v>128656474.99999996</v>
          </cell>
          <cell r="F63">
            <v>1.0167250052835976E-2</v>
          </cell>
          <cell r="G63">
            <v>122750293.46951772</v>
          </cell>
          <cell r="H63">
            <v>10805967.530482277</v>
          </cell>
          <cell r="I63">
            <v>133556261</v>
          </cell>
          <cell r="J63">
            <v>1.6465483529106911E-2</v>
          </cell>
          <cell r="K63">
            <v>6328337.9863435179</v>
          </cell>
          <cell r="L63">
            <v>-1428551.9863434713</v>
          </cell>
          <cell r="M63">
            <v>4899786.0000000466</v>
          </cell>
          <cell r="N63">
            <v>3.6687055801899446E-2</v>
          </cell>
          <cell r="P63" t="str">
            <v>Administrative Expenses</v>
          </cell>
        </row>
        <row r="64">
          <cell r="B64">
            <v>124048</v>
          </cell>
          <cell r="C64">
            <v>32741291.826099008</v>
          </cell>
          <cell r="D64">
            <v>3440708.1739009968</v>
          </cell>
          <cell r="E64">
            <v>36182000.000000007</v>
          </cell>
          <cell r="F64">
            <v>2.8593309540908178E-3</v>
          </cell>
          <cell r="G64">
            <v>30720166.84474352</v>
          </cell>
          <cell r="H64">
            <v>2704361.15525648</v>
          </cell>
          <cell r="I64">
            <v>33424528</v>
          </cell>
          <cell r="J64">
            <v>4.1207429073817272E-3</v>
          </cell>
          <cell r="K64">
            <v>-2021124.9813554883</v>
          </cell>
          <cell r="L64">
            <v>-736347.01864451682</v>
          </cell>
          <cell r="M64">
            <v>-2757472.0000000051</v>
          </cell>
          <cell r="N64">
            <v>-8.2498457420251539E-2</v>
          </cell>
          <cell r="P64" t="str">
            <v>Depreciation    (Selling &amp; Admin.)</v>
          </cell>
        </row>
        <row r="65">
          <cell r="C65">
            <v>285940871.42746305</v>
          </cell>
          <cell r="D65">
            <v>27289807.572536934</v>
          </cell>
          <cell r="E65">
            <v>313230678.99999994</v>
          </cell>
          <cell r="F65">
            <v>2.4753473446343054E-2</v>
          </cell>
          <cell r="G65">
            <v>247066433.18739197</v>
          </cell>
          <cell r="H65">
            <v>21749779.812608019</v>
          </cell>
          <cell r="I65">
            <v>268816213</v>
          </cell>
          <cell r="J65">
            <v>3.3141006601767588E-2</v>
          </cell>
          <cell r="K65">
            <v>-38874438.240071036</v>
          </cell>
          <cell r="L65">
            <v>-5540027.7599289138</v>
          </cell>
          <cell r="M65">
            <v>-44414465.999999948</v>
          </cell>
          <cell r="N65">
            <v>-0.16522242280081503</v>
          </cell>
        </row>
        <row r="66">
          <cell r="C66">
            <v>516182585.51655817</v>
          </cell>
          <cell r="D66">
            <v>175676096.50621629</v>
          </cell>
          <cell r="E66">
            <v>691858682.02277374</v>
          </cell>
          <cell r="F66">
            <v>5.4675057911784675E-2</v>
          </cell>
          <cell r="G66">
            <v>406432566.812608</v>
          </cell>
          <cell r="H66">
            <v>119677220.18739198</v>
          </cell>
          <cell r="I66">
            <v>526109787</v>
          </cell>
          <cell r="J66">
            <v>6.4861444663761925E-2</v>
          </cell>
          <cell r="K66">
            <v>109750018.7039502</v>
          </cell>
          <cell r="L66">
            <v>71998876.318824321</v>
          </cell>
          <cell r="M66">
            <v>181748895.02277452</v>
          </cell>
          <cell r="N66">
            <v>0.3454581144729294</v>
          </cell>
          <cell r="O66" t="str">
            <v>Operating profit</v>
          </cell>
        </row>
        <row r="67">
          <cell r="B67">
            <v>914</v>
          </cell>
          <cell r="C67">
            <v>945</v>
          </cell>
          <cell r="D67">
            <v>976</v>
          </cell>
          <cell r="E67">
            <v>1007</v>
          </cell>
          <cell r="F67">
            <v>1038</v>
          </cell>
          <cell r="G67">
            <v>1069</v>
          </cell>
          <cell r="H67">
            <v>1100</v>
          </cell>
          <cell r="I67">
            <v>1131</v>
          </cell>
          <cell r="J67">
            <v>1162</v>
          </cell>
          <cell r="K67">
            <v>1193</v>
          </cell>
          <cell r="L67">
            <v>1224</v>
          </cell>
          <cell r="M67">
            <v>1255</v>
          </cell>
          <cell r="O67" t="str">
            <v>Other income:</v>
          </cell>
        </row>
        <row r="68">
          <cell r="B68">
            <v>136433.13680000001</v>
          </cell>
          <cell r="C68">
            <v>0</v>
          </cell>
          <cell r="D68">
            <v>35100288</v>
          </cell>
          <cell r="E68">
            <v>35100288</v>
          </cell>
          <cell r="F68">
            <v>2.7738472161821476E-3</v>
          </cell>
          <cell r="G68">
            <v>0</v>
          </cell>
          <cell r="H68">
            <v>16078422</v>
          </cell>
          <cell r="I68">
            <v>16078422</v>
          </cell>
          <cell r="J68">
            <v>1.9822282432347383E-3</v>
          </cell>
          <cell r="K68">
            <v>0</v>
          </cell>
          <cell r="L68">
            <v>19021866</v>
          </cell>
          <cell r="M68">
            <v>19021866</v>
          </cell>
          <cell r="N68">
            <v>1.1830679652518139</v>
          </cell>
          <cell r="P68" t="str">
            <v>H.D. Commission</v>
          </cell>
        </row>
        <row r="69">
          <cell r="B69">
            <v>0</v>
          </cell>
          <cell r="C69">
            <v>118000000</v>
          </cell>
          <cell r="D69">
            <v>0</v>
          </cell>
          <cell r="E69">
            <v>118000000</v>
          </cell>
          <cell r="F69">
            <v>9.3251078597843245E-3</v>
          </cell>
          <cell r="G69">
            <v>72726892</v>
          </cell>
          <cell r="H69">
            <v>0</v>
          </cell>
          <cell r="I69">
            <v>72726892</v>
          </cell>
          <cell r="J69">
            <v>8.9661348212581142E-3</v>
          </cell>
          <cell r="K69">
            <v>45273108</v>
          </cell>
          <cell r="L69">
            <v>0</v>
          </cell>
          <cell r="M69">
            <v>45273108</v>
          </cell>
          <cell r="N69">
            <v>0.62250849383196516</v>
          </cell>
          <cell r="P69" t="str">
            <v>Other Income</v>
          </cell>
        </row>
        <row r="70">
          <cell r="B70">
            <v>134303.26995000002</v>
          </cell>
          <cell r="C70">
            <v>118000000</v>
          </cell>
          <cell r="D70">
            <v>35100288</v>
          </cell>
          <cell r="E70">
            <v>153100288</v>
          </cell>
          <cell r="F70">
            <v>1.2098955075966472E-2</v>
          </cell>
          <cell r="G70">
            <v>72726892</v>
          </cell>
          <cell r="H70">
            <v>16078422</v>
          </cell>
          <cell r="I70">
            <v>88805314</v>
          </cell>
          <cell r="J70">
            <v>1.0948363064492853E-2</v>
          </cell>
          <cell r="K70">
            <v>45273108</v>
          </cell>
          <cell r="L70">
            <v>19021866</v>
          </cell>
          <cell r="M70">
            <v>64294974</v>
          </cell>
          <cell r="N70">
            <v>0.7239991741935623</v>
          </cell>
        </row>
        <row r="71">
          <cell r="B71">
            <v>167695.96620000002</v>
          </cell>
          <cell r="C71">
            <v>634182585.51655817</v>
          </cell>
          <cell r="D71">
            <v>210776384.50621629</v>
          </cell>
          <cell r="E71">
            <v>844958970.02277374</v>
          </cell>
          <cell r="F71">
            <v>6.6774012987751152E-2</v>
          </cell>
          <cell r="G71">
            <v>479159458.812608</v>
          </cell>
          <cell r="H71">
            <v>135755642.187392</v>
          </cell>
          <cell r="I71">
            <v>614915101</v>
          </cell>
          <cell r="J71">
            <v>7.5809807728254783E-2</v>
          </cell>
          <cell r="K71">
            <v>155023126.7039502</v>
          </cell>
          <cell r="L71">
            <v>91020742.318824321</v>
          </cell>
          <cell r="M71">
            <v>246043869.02277452</v>
          </cell>
          <cell r="N71">
            <v>0.4001265680785005</v>
          </cell>
        </row>
        <row r="72">
          <cell r="B72">
            <v>0</v>
          </cell>
          <cell r="C72">
            <v>0</v>
          </cell>
          <cell r="D72">
            <v>0</v>
          </cell>
          <cell r="E72">
            <v>0</v>
          </cell>
          <cell r="F72">
            <v>0</v>
          </cell>
          <cell r="G72">
            <v>0</v>
          </cell>
          <cell r="H72">
            <v>0</v>
          </cell>
          <cell r="I72">
            <v>0</v>
          </cell>
          <cell r="J72">
            <v>0</v>
          </cell>
          <cell r="K72">
            <v>0</v>
          </cell>
          <cell r="L72">
            <v>0</v>
          </cell>
          <cell r="M72">
            <v>0</v>
          </cell>
          <cell r="O72" t="str">
            <v>Financial charges :</v>
          </cell>
        </row>
        <row r="73">
          <cell r="B73">
            <v>169049.41589999999</v>
          </cell>
          <cell r="C73">
            <v>0</v>
          </cell>
          <cell r="D73">
            <v>0</v>
          </cell>
          <cell r="E73">
            <v>0</v>
          </cell>
          <cell r="F73">
            <v>0</v>
          </cell>
          <cell r="G73">
            <v>20398189</v>
          </cell>
          <cell r="H73">
            <v>0</v>
          </cell>
          <cell r="I73">
            <v>20398189</v>
          </cell>
          <cell r="J73">
            <v>2.5147907143275726E-3</v>
          </cell>
          <cell r="K73">
            <v>20398189</v>
          </cell>
          <cell r="L73">
            <v>0</v>
          </cell>
          <cell r="M73">
            <v>20398189</v>
          </cell>
          <cell r="N73">
            <v>1</v>
          </cell>
          <cell r="P73" t="str">
            <v>Financial Charges - Capital Exp.</v>
          </cell>
        </row>
        <row r="74">
          <cell r="B74">
            <v>0</v>
          </cell>
          <cell r="C74">
            <v>6567543.7731114728</v>
          </cell>
          <cell r="D74">
            <v>632456.22688852809</v>
          </cell>
          <cell r="E74">
            <v>7200000.0000000009</v>
          </cell>
          <cell r="F74">
            <v>5.689896321224335E-4</v>
          </cell>
          <cell r="G74">
            <v>22339942</v>
          </cell>
          <cell r="H74">
            <v>0</v>
          </cell>
          <cell r="I74">
            <v>22339942</v>
          </cell>
          <cell r="J74">
            <v>2.7541797313583353E-3</v>
          </cell>
          <cell r="K74">
            <v>15772398.226888526</v>
          </cell>
          <cell r="L74">
            <v>-632456.22688852809</v>
          </cell>
          <cell r="M74">
            <v>15139941.999999998</v>
          </cell>
          <cell r="N74">
            <v>0.67770731007269391</v>
          </cell>
          <cell r="P74" t="str">
            <v>Financial Charges - Working Capital</v>
          </cell>
        </row>
        <row r="75">
          <cell r="B75">
            <v>141809.7622</v>
          </cell>
          <cell r="C75">
            <v>141809.7622</v>
          </cell>
          <cell r="D75">
            <v>141809.7622</v>
          </cell>
          <cell r="E75">
            <v>141809.7622</v>
          </cell>
          <cell r="F75">
            <v>141809.7622</v>
          </cell>
          <cell r="G75">
            <v>141809.7622</v>
          </cell>
          <cell r="H75">
            <v>141809.7622</v>
          </cell>
          <cell r="I75">
            <v>141809.7622</v>
          </cell>
          <cell r="J75">
            <v>0</v>
          </cell>
          <cell r="K75">
            <v>141809.7622</v>
          </cell>
          <cell r="L75">
            <v>141809.7622</v>
          </cell>
          <cell r="M75">
            <v>141809.7622</v>
          </cell>
          <cell r="O75" t="str">
            <v>Other charges:</v>
          </cell>
        </row>
        <row r="76">
          <cell r="B76">
            <v>153026.83564999999</v>
          </cell>
          <cell r="C76">
            <v>0</v>
          </cell>
          <cell r="D76">
            <v>0</v>
          </cell>
          <cell r="E76">
            <v>0</v>
          </cell>
          <cell r="F76">
            <v>0</v>
          </cell>
          <cell r="G76">
            <v>1828512</v>
          </cell>
          <cell r="H76">
            <v>0</v>
          </cell>
          <cell r="I76">
            <v>1828512</v>
          </cell>
          <cell r="J76">
            <v>2.2542810043757016E-4</v>
          </cell>
          <cell r="K76">
            <v>1828512</v>
          </cell>
          <cell r="L76">
            <v>0</v>
          </cell>
          <cell r="M76">
            <v>1828512</v>
          </cell>
          <cell r="P76" t="str">
            <v>Auditor's remuneration</v>
          </cell>
        </row>
        <row r="77">
          <cell r="B77">
            <v>0</v>
          </cell>
          <cell r="C77">
            <v>4560794.2868829668</v>
          </cell>
          <cell r="D77">
            <v>439205.71311703336</v>
          </cell>
          <cell r="E77">
            <v>5000000</v>
          </cell>
          <cell r="F77">
            <v>3.9513168897391211E-4</v>
          </cell>
          <cell r="G77">
            <v>3067792.7282591714</v>
          </cell>
          <cell r="H77">
            <v>270064.27174082841</v>
          </cell>
          <cell r="I77">
            <v>3337857</v>
          </cell>
          <cell r="J77">
            <v>4.1150769753889863E-4</v>
          </cell>
          <cell r="K77">
            <v>-1493001.5586237954</v>
          </cell>
          <cell r="L77">
            <v>-169141.44137620495</v>
          </cell>
          <cell r="M77">
            <v>-1662143.0000000005</v>
          </cell>
          <cell r="N77">
            <v>-0.497967108836598</v>
          </cell>
          <cell r="P77" t="str">
            <v>Charity &amp; Donation</v>
          </cell>
        </row>
        <row r="78">
          <cell r="B78">
            <v>0</v>
          </cell>
          <cell r="C78">
            <v>0</v>
          </cell>
          <cell r="D78">
            <v>0</v>
          </cell>
          <cell r="E78">
            <v>0</v>
          </cell>
          <cell r="F78">
            <v>0</v>
          </cell>
          <cell r="G78">
            <v>1134666</v>
          </cell>
          <cell r="H78">
            <v>0</v>
          </cell>
          <cell r="I78">
            <v>1134666</v>
          </cell>
          <cell r="J78">
            <v>1.3988729689009204E-4</v>
          </cell>
          <cell r="K78">
            <v>-1134666</v>
          </cell>
          <cell r="L78">
            <v>0</v>
          </cell>
          <cell r="M78">
            <v>-1134666</v>
          </cell>
          <cell r="N78">
            <v>-1</v>
          </cell>
        </row>
        <row r="79">
          <cell r="C79">
            <v>38501476.909725003</v>
          </cell>
          <cell r="D79">
            <v>3936471.5914136693</v>
          </cell>
          <cell r="E79">
            <v>42437948.501138672</v>
          </cell>
          <cell r="F79">
            <v>3.3537156535685649E-3</v>
          </cell>
          <cell r="G79">
            <v>26005666.284113809</v>
          </cell>
          <cell r="H79">
            <v>2289333.7158861929</v>
          </cell>
          <cell r="I79">
            <v>28295000</v>
          </cell>
          <cell r="J79">
            <v>3.4883490520603898E-3</v>
          </cell>
          <cell r="K79">
            <v>-12495810.625611193</v>
          </cell>
          <cell r="L79">
            <v>-1647137.8755274764</v>
          </cell>
          <cell r="M79">
            <v>-14142948.50113867</v>
          </cell>
          <cell r="N79">
            <v>-0.49983914123126594</v>
          </cell>
          <cell r="P79" t="str">
            <v>W.P.P.F.  -  5%</v>
          </cell>
        </row>
        <row r="80">
          <cell r="C80">
            <v>16126420.430432698</v>
          </cell>
          <cell r="D80">
            <v>0</v>
          </cell>
          <cell r="E80">
            <v>16126420.430432698</v>
          </cell>
          <cell r="F80">
            <v>1.2744119483560547E-3</v>
          </cell>
          <cell r="G80">
            <v>8472176.4201081842</v>
          </cell>
          <cell r="H80">
            <v>745823.57989181567</v>
          </cell>
          <cell r="I80">
            <v>9218000</v>
          </cell>
          <cell r="J80">
            <v>1.1364411225266893E-3</v>
          </cell>
          <cell r="K80">
            <v>-7654244.0103245135</v>
          </cell>
          <cell r="L80">
            <v>745823.57989181567</v>
          </cell>
          <cell r="M80">
            <v>-6908420.4304326978</v>
          </cell>
          <cell r="N80">
            <v>-0.7494489510124428</v>
          </cell>
          <cell r="P80" t="str">
            <v>Workers Welfare Fund -  2%</v>
          </cell>
        </row>
        <row r="81">
          <cell r="C81">
            <v>65756235.400152139</v>
          </cell>
          <cell r="D81">
            <v>5008133.5314192306</v>
          </cell>
          <cell r="E81">
            <v>70764368.931571364</v>
          </cell>
          <cell r="F81">
            <v>5.5922489230209645E-3</v>
          </cell>
          <cell r="G81">
            <v>83246944.432481155</v>
          </cell>
          <cell r="H81">
            <v>3305221.5675188368</v>
          </cell>
          <cell r="I81">
            <v>86552166</v>
          </cell>
          <cell r="J81">
            <v>1.0670583715139547E-2</v>
          </cell>
          <cell r="K81">
            <v>15221377.032329017</v>
          </cell>
          <cell r="L81">
            <v>-1702911.9639003938</v>
          </cell>
          <cell r="M81">
            <v>13518465.06842863</v>
          </cell>
          <cell r="N81">
            <v>0.15618863967458227</v>
          </cell>
        </row>
        <row r="82">
          <cell r="C82">
            <v>568426350.11640608</v>
          </cell>
          <cell r="D82">
            <v>205768250.97479707</v>
          </cell>
          <cell r="E82">
            <v>774194601.09120238</v>
          </cell>
          <cell r="F82">
            <v>6.1181764064730186E-2</v>
          </cell>
          <cell r="G82">
            <v>395912514.38012683</v>
          </cell>
          <cell r="H82">
            <v>132450420.61987317</v>
          </cell>
          <cell r="I82">
            <v>528362935</v>
          </cell>
          <cell r="J82">
            <v>6.5139224013115227E-2</v>
          </cell>
          <cell r="K82">
            <v>170244503.73627922</v>
          </cell>
          <cell r="L82">
            <v>89317830.354923934</v>
          </cell>
          <cell r="M82">
            <v>259562334.09120315</v>
          </cell>
          <cell r="N82">
            <v>0.49125765056022175</v>
          </cell>
          <cell r="O82" t="str">
            <v>Profit Before Tax</v>
          </cell>
        </row>
        <row r="83">
          <cell r="O83" t="str">
            <v>Taxation</v>
          </cell>
        </row>
        <row r="84">
          <cell r="C84">
            <v>0</v>
          </cell>
          <cell r="D84">
            <v>51733092.861361779</v>
          </cell>
          <cell r="E84">
            <v>51733092.861361779</v>
          </cell>
          <cell r="F84">
            <v>4.0882768716308231E-3</v>
          </cell>
          <cell r="H84">
            <v>36015862</v>
          </cell>
          <cell r="I84">
            <v>36015862</v>
          </cell>
          <cell r="J84">
            <v>4.4402155174708543E-3</v>
          </cell>
          <cell r="K84">
            <v>0</v>
          </cell>
          <cell r="L84">
            <v>-15717230.861361779</v>
          </cell>
          <cell r="M84">
            <v>-15717230.861361779</v>
          </cell>
          <cell r="N84">
            <v>-0.43639746457718487</v>
          </cell>
          <cell r="P84" t="str">
            <v>Presumptive</v>
          </cell>
        </row>
        <row r="85">
          <cell r="C85">
            <v>211234323.34074187</v>
          </cell>
          <cell r="D85">
            <v>3076804.5</v>
          </cell>
          <cell r="E85">
            <v>214311127.84074187</v>
          </cell>
          <cell r="F85">
            <v>1.6936223581923267E-2</v>
          </cell>
          <cell r="G85">
            <v>139626138</v>
          </cell>
          <cell r="H85">
            <v>0</v>
          </cell>
          <cell r="I85">
            <v>139626138</v>
          </cell>
          <cell r="J85">
            <v>1.7213808310130876E-2</v>
          </cell>
          <cell r="K85">
            <v>-71608185.340741873</v>
          </cell>
          <cell r="L85">
            <v>-3076804.5</v>
          </cell>
          <cell r="M85">
            <v>-74684989.840741873</v>
          </cell>
          <cell r="N85">
            <v>-0.53489261330669957</v>
          </cell>
          <cell r="P85" t="str">
            <v>Normal</v>
          </cell>
        </row>
        <row r="86">
          <cell r="C86">
            <v>0</v>
          </cell>
          <cell r="D86">
            <v>0</v>
          </cell>
          <cell r="E86">
            <v>0</v>
          </cell>
          <cell r="F86">
            <v>0</v>
          </cell>
          <cell r="G86">
            <v>-7741000</v>
          </cell>
          <cell r="H86">
            <v>0</v>
          </cell>
          <cell r="I86">
            <v>-7741000</v>
          </cell>
          <cell r="J86">
            <v>-9.5434917872413776E-4</v>
          </cell>
          <cell r="K86">
            <v>-7741000</v>
          </cell>
          <cell r="L86">
            <v>0</v>
          </cell>
          <cell r="M86">
            <v>-7741000</v>
          </cell>
          <cell r="N86">
            <v>1</v>
          </cell>
        </row>
        <row r="87">
          <cell r="B87">
            <v>914</v>
          </cell>
          <cell r="C87">
            <v>0</v>
          </cell>
          <cell r="D87">
            <v>0</v>
          </cell>
          <cell r="E87">
            <v>0</v>
          </cell>
          <cell r="F87">
            <v>0</v>
          </cell>
          <cell r="G87">
            <v>0</v>
          </cell>
          <cell r="H87">
            <v>0</v>
          </cell>
          <cell r="I87">
            <v>0</v>
          </cell>
          <cell r="J87">
            <v>0</v>
          </cell>
          <cell r="K87">
            <v>0</v>
          </cell>
          <cell r="L87">
            <v>0</v>
          </cell>
          <cell r="M87">
            <v>0</v>
          </cell>
        </row>
        <row r="88">
          <cell r="B88">
            <v>11365</v>
          </cell>
          <cell r="C88">
            <v>211234323.34074187</v>
          </cell>
          <cell r="D88">
            <v>54809897.361361779</v>
          </cell>
          <cell r="E88">
            <v>266044220.70210364</v>
          </cell>
          <cell r="F88">
            <v>2.1024500453554088E-2</v>
          </cell>
          <cell r="G88">
            <v>131885138</v>
          </cell>
          <cell r="H88">
            <v>36015862</v>
          </cell>
          <cell r="I88">
            <v>167901000</v>
          </cell>
          <cell r="J88">
            <v>2.0699674648877595E-2</v>
          </cell>
          <cell r="K88">
            <v>-79349185.340741873</v>
          </cell>
          <cell r="L88">
            <v>-18794035.361361779</v>
          </cell>
          <cell r="M88">
            <v>-98143220.702103645</v>
          </cell>
          <cell r="N88">
            <v>-0.58453029286367353</v>
          </cell>
        </row>
        <row r="89">
          <cell r="B89">
            <v>0</v>
          </cell>
          <cell r="C89">
            <v>0</v>
          </cell>
          <cell r="D89">
            <v>0</v>
          </cell>
          <cell r="E89">
            <v>0</v>
          </cell>
          <cell r="F89">
            <v>0</v>
          </cell>
          <cell r="G89">
            <v>0</v>
          </cell>
          <cell r="H89">
            <v>0</v>
          </cell>
          <cell r="I89">
            <v>0</v>
          </cell>
          <cell r="J89">
            <v>0</v>
          </cell>
          <cell r="K89">
            <v>0</v>
          </cell>
          <cell r="L89">
            <v>0</v>
          </cell>
          <cell r="M89">
            <v>0</v>
          </cell>
          <cell r="N89">
            <v>0</v>
          </cell>
        </row>
        <row r="90">
          <cell r="B90">
            <v>14743</v>
          </cell>
          <cell r="C90">
            <v>357192026.77566421</v>
          </cell>
          <cell r="D90">
            <v>150958353.6134353</v>
          </cell>
          <cell r="E90">
            <v>508150380.38909876</v>
          </cell>
          <cell r="F90">
            <v>4.0157263611176094E-2</v>
          </cell>
          <cell r="G90">
            <v>264027376.38012683</v>
          </cell>
          <cell r="H90">
            <v>96434558.619873166</v>
          </cell>
          <cell r="I90">
            <v>360461935</v>
          </cell>
          <cell r="J90">
            <v>4.4439549364237635E-2</v>
          </cell>
          <cell r="K90">
            <v>90895318.395537347</v>
          </cell>
          <cell r="L90">
            <v>70523794.993562162</v>
          </cell>
          <cell r="M90">
            <v>161419113.38909951</v>
          </cell>
          <cell r="N90">
            <v>0.44781181510635654</v>
          </cell>
        </row>
        <row r="91">
          <cell r="B91">
            <v>14450</v>
          </cell>
          <cell r="C91">
            <v>14450</v>
          </cell>
          <cell r="D91">
            <v>14450</v>
          </cell>
          <cell r="E91">
            <v>14450</v>
          </cell>
          <cell r="F91">
            <v>14450</v>
          </cell>
          <cell r="G91">
            <v>14450</v>
          </cell>
          <cell r="H91">
            <v>14450</v>
          </cell>
          <cell r="I91">
            <v>14450</v>
          </cell>
          <cell r="J91">
            <v>14450</v>
          </cell>
          <cell r="K91">
            <v>14450</v>
          </cell>
          <cell r="L91">
            <v>14450</v>
          </cell>
          <cell r="M91">
            <v>14450</v>
          </cell>
          <cell r="N91">
            <v>0</v>
          </cell>
        </row>
        <row r="92">
          <cell r="B92">
            <v>0</v>
          </cell>
          <cell r="C92">
            <v>0</v>
          </cell>
          <cell r="D92">
            <v>0</v>
          </cell>
          <cell r="E92">
            <v>0</v>
          </cell>
          <cell r="F92" t="str">
            <v>Revenue Expenditure</v>
          </cell>
          <cell r="G92">
            <v>0</v>
          </cell>
          <cell r="H92">
            <v>0</v>
          </cell>
          <cell r="I92">
            <v>0</v>
          </cell>
          <cell r="J92">
            <v>0</v>
          </cell>
          <cell r="K92">
            <v>0</v>
          </cell>
          <cell r="L92" t="str">
            <v>Capital Expenditure</v>
          </cell>
          <cell r="M92">
            <v>0</v>
          </cell>
        </row>
        <row r="93">
          <cell r="B93">
            <v>14623</v>
          </cell>
          <cell r="C93">
            <v>14623</v>
          </cell>
          <cell r="D93">
            <v>14623</v>
          </cell>
          <cell r="E93">
            <v>14623</v>
          </cell>
          <cell r="F93">
            <v>14623</v>
          </cell>
          <cell r="G93">
            <v>14623</v>
          </cell>
          <cell r="H93">
            <v>14623</v>
          </cell>
          <cell r="I93">
            <v>14623</v>
          </cell>
          <cell r="J93">
            <v>14623</v>
          </cell>
          <cell r="K93">
            <v>14623</v>
          </cell>
          <cell r="L93">
            <v>14623</v>
          </cell>
          <cell r="M93">
            <v>14623</v>
          </cell>
          <cell r="N93">
            <v>0</v>
          </cell>
        </row>
        <row r="94">
          <cell r="B94" t="str">
            <v>Budget 2002 ~ 2003</v>
          </cell>
          <cell r="C94" t="str">
            <v>Actual 2001 ~ 2002</v>
          </cell>
          <cell r="D94" t="str">
            <v>Variance</v>
          </cell>
          <cell r="E94">
            <v>0</v>
          </cell>
          <cell r="F94" t="str">
            <v>Division / Department</v>
          </cell>
          <cell r="G94">
            <v>0</v>
          </cell>
          <cell r="H94" t="str">
            <v>Budget    2002 ~ 2003</v>
          </cell>
          <cell r="I94" t="str">
            <v>Actual                    2001~ 2002</v>
          </cell>
          <cell r="J94" t="str">
            <v>Variance</v>
          </cell>
          <cell r="K94">
            <v>0</v>
          </cell>
          <cell r="L94" t="str">
            <v>Description</v>
          </cell>
          <cell r="M94">
            <v>0</v>
          </cell>
          <cell r="N94" t="str">
            <v>Budget  2002 ~ 2003</v>
          </cell>
          <cell r="P94">
            <v>0</v>
          </cell>
        </row>
        <row r="95">
          <cell r="B95">
            <v>11355</v>
          </cell>
          <cell r="C95">
            <v>11355</v>
          </cell>
          <cell r="D95">
            <v>11355</v>
          </cell>
          <cell r="E95">
            <v>11355</v>
          </cell>
          <cell r="F95" t="str">
            <v>Technical</v>
          </cell>
          <cell r="G95">
            <v>11355</v>
          </cell>
          <cell r="H95">
            <v>121574320.99999994</v>
          </cell>
          <cell r="I95">
            <v>115128142</v>
          </cell>
          <cell r="J95">
            <v>6446178.9999999404</v>
          </cell>
          <cell r="K95">
            <v>11355</v>
          </cell>
          <cell r="L95" t="str">
            <v>Furniture &amp; Fixture</v>
          </cell>
          <cell r="M95">
            <v>11355</v>
          </cell>
          <cell r="N95">
            <v>466000</v>
          </cell>
        </row>
        <row r="96">
          <cell r="B96">
            <v>451053043.47826093</v>
          </cell>
          <cell r="C96">
            <v>355186250.62</v>
          </cell>
          <cell r="D96">
            <v>95866792.85826093</v>
          </cell>
          <cell r="E96">
            <v>14625</v>
          </cell>
          <cell r="F96">
            <v>14625</v>
          </cell>
          <cell r="G96">
            <v>14625</v>
          </cell>
          <cell r="H96">
            <v>14625</v>
          </cell>
          <cell r="I96">
            <v>14625</v>
          </cell>
          <cell r="J96">
            <v>14625</v>
          </cell>
          <cell r="K96">
            <v>14625</v>
          </cell>
          <cell r="L96" t="str">
            <v>Building</v>
          </cell>
          <cell r="M96">
            <v>14625</v>
          </cell>
          <cell r="N96">
            <v>6700000</v>
          </cell>
          <cell r="P96" t="e">
            <v>#REF!</v>
          </cell>
        </row>
        <row r="97">
          <cell r="B97">
            <v>34782608.695652179</v>
          </cell>
          <cell r="C97">
            <v>22768749.379999999</v>
          </cell>
          <cell r="D97">
            <v>12013859.31565218</v>
          </cell>
          <cell r="E97">
            <v>0</v>
          </cell>
          <cell r="F97" t="str">
            <v>Advertisement</v>
          </cell>
          <cell r="G97">
            <v>0</v>
          </cell>
          <cell r="H97">
            <v>85250000</v>
          </cell>
          <cell r="I97">
            <v>80561384.189999998</v>
          </cell>
          <cell r="J97">
            <v>4688615.8100000024</v>
          </cell>
          <cell r="K97">
            <v>0</v>
          </cell>
          <cell r="L97" t="str">
            <v>Office Equipment</v>
          </cell>
          <cell r="M97">
            <v>0</v>
          </cell>
          <cell r="N97">
            <v>1770000</v>
          </cell>
        </row>
        <row r="98">
          <cell r="B98">
            <v>485835652.17391312</v>
          </cell>
          <cell r="C98">
            <v>377955000</v>
          </cell>
          <cell r="D98">
            <v>107880652.17391311</v>
          </cell>
          <cell r="E98">
            <v>0</v>
          </cell>
          <cell r="F98">
            <v>0</v>
          </cell>
          <cell r="G98">
            <v>0</v>
          </cell>
          <cell r="H98">
            <v>0</v>
          </cell>
          <cell r="I98">
            <v>0</v>
          </cell>
          <cell r="J98">
            <v>0</v>
          </cell>
          <cell r="K98">
            <v>0</v>
          </cell>
          <cell r="L98" t="str">
            <v>EDP Equipment / Software</v>
          </cell>
          <cell r="M98">
            <v>0</v>
          </cell>
          <cell r="N98">
            <v>645000</v>
          </cell>
        </row>
        <row r="99">
          <cell r="B99">
            <v>11677</v>
          </cell>
          <cell r="C99">
            <v>11677</v>
          </cell>
          <cell r="D99">
            <v>11677</v>
          </cell>
          <cell r="E99">
            <v>11677</v>
          </cell>
          <cell r="F99" t="str">
            <v>Selling &amp; Administrative Expenses</v>
          </cell>
          <cell r="G99">
            <v>11677</v>
          </cell>
          <cell r="H99">
            <v>191798678.99999994</v>
          </cell>
          <cell r="I99">
            <v>191817988</v>
          </cell>
          <cell r="J99">
            <v>-19309.000000059605</v>
          </cell>
          <cell r="K99">
            <v>11677</v>
          </cell>
          <cell r="L99" t="str">
            <v>Vehicles</v>
          </cell>
          <cell r="M99">
            <v>11677</v>
          </cell>
          <cell r="N99">
            <v>399000</v>
          </cell>
          <cell r="P99" t="e">
            <v>#REF!</v>
          </cell>
        </row>
        <row r="100">
          <cell r="B100">
            <v>386134609.9015587</v>
          </cell>
          <cell r="C100">
            <v>291361624.54000002</v>
          </cell>
          <cell r="D100">
            <v>-94772985.361558676</v>
          </cell>
          <cell r="E100">
            <v>11677</v>
          </cell>
          <cell r="F100" t="str">
            <v>TOTAL</v>
          </cell>
          <cell r="G100">
            <v>11677</v>
          </cell>
          <cell r="H100">
            <v>398622999.99999988</v>
          </cell>
          <cell r="I100">
            <v>387507514.19</v>
          </cell>
          <cell r="J100">
            <v>11115485.809999883</v>
          </cell>
          <cell r="K100">
            <v>11677</v>
          </cell>
          <cell r="L100" t="str">
            <v>Loose Tools &amp; Equipment</v>
          </cell>
          <cell r="M100">
            <v>11677</v>
          </cell>
          <cell r="N100">
            <v>2075500</v>
          </cell>
          <cell r="P100" t="e">
            <v>#REF!</v>
          </cell>
        </row>
        <row r="101">
          <cell r="B101">
            <v>27908121.410992622</v>
          </cell>
          <cell r="C101">
            <v>18940375.460000001</v>
          </cell>
          <cell r="D101">
            <v>-8967745.9509926215</v>
          </cell>
          <cell r="E101">
            <v>3341</v>
          </cell>
          <cell r="F101" t="str">
            <v>Add: Utilities</v>
          </cell>
          <cell r="G101">
            <v>3341</v>
          </cell>
          <cell r="H101">
            <v>60859999.999999993</v>
          </cell>
          <cell r="I101">
            <v>45549326</v>
          </cell>
          <cell r="J101">
            <v>15310673.999999993</v>
          </cell>
          <cell r="K101">
            <v>3341</v>
          </cell>
          <cell r="L101" t="str">
            <v>Total capex without project cost</v>
          </cell>
          <cell r="M101">
            <v>3341</v>
          </cell>
          <cell r="N101">
            <v>12055500</v>
          </cell>
          <cell r="P101" t="e">
            <v>#REF!</v>
          </cell>
        </row>
        <row r="102">
          <cell r="B102">
            <v>414042731.31255132</v>
          </cell>
          <cell r="C102">
            <v>310302000</v>
          </cell>
          <cell r="D102">
            <v>-103740731.31255129</v>
          </cell>
          <cell r="E102">
            <v>3341</v>
          </cell>
          <cell r="F102" t="str">
            <v xml:space="preserve">         Depreciation</v>
          </cell>
          <cell r="G102">
            <v>3341</v>
          </cell>
          <cell r="H102">
            <v>227477000</v>
          </cell>
          <cell r="I102">
            <v>209295528</v>
          </cell>
          <cell r="J102">
            <v>18181472</v>
          </cell>
          <cell r="K102">
            <v>3341</v>
          </cell>
          <cell r="L102" t="str">
            <v>PROJECTS</v>
          </cell>
          <cell r="M102">
            <v>3341</v>
          </cell>
          <cell r="P102" t="e">
            <v>#REF!</v>
          </cell>
        </row>
        <row r="103">
          <cell r="B103">
            <v>6816</v>
          </cell>
          <cell r="C103">
            <v>6816</v>
          </cell>
          <cell r="D103">
            <v>6816</v>
          </cell>
          <cell r="E103">
            <v>6816</v>
          </cell>
          <cell r="F103" t="str">
            <v>Less: Advertising subsidy</v>
          </cell>
          <cell r="G103">
            <v>6816</v>
          </cell>
          <cell r="H103">
            <v>-22000000</v>
          </cell>
          <cell r="I103">
            <v>-36987687.189999998</v>
          </cell>
          <cell r="J103">
            <v>14987687.189999998</v>
          </cell>
          <cell r="K103">
            <v>6816</v>
          </cell>
          <cell r="L103" t="str">
            <v>Kaizen</v>
          </cell>
          <cell r="M103">
            <v>6816</v>
          </cell>
          <cell r="N103">
            <v>1720000</v>
          </cell>
          <cell r="P103" t="e">
            <v>#REF!</v>
          </cell>
        </row>
        <row r="104">
          <cell r="B104">
            <v>64918433.576702222</v>
          </cell>
          <cell r="C104">
            <v>63824626.079999983</v>
          </cell>
          <cell r="D104">
            <v>1093807.4967022389</v>
          </cell>
          <cell r="E104">
            <v>6816</v>
          </cell>
          <cell r="F104" t="str">
            <v>Total of IMC without subsidy</v>
          </cell>
          <cell r="G104">
            <v>6816</v>
          </cell>
          <cell r="H104">
            <v>664959999.99999988</v>
          </cell>
          <cell r="I104">
            <v>605364681</v>
          </cell>
          <cell r="J104">
            <v>59595318.999999881</v>
          </cell>
          <cell r="K104">
            <v>6816</v>
          </cell>
          <cell r="L104" t="str">
            <v>Hilux exclusive line</v>
          </cell>
          <cell r="M104">
            <v>6816</v>
          </cell>
          <cell r="N104">
            <v>3500000</v>
          </cell>
          <cell r="P104" t="e">
            <v>#REF!</v>
          </cell>
        </row>
        <row r="105">
          <cell r="B105">
            <v>6874487.284659557</v>
          </cell>
          <cell r="C105">
            <v>3828373.9199999981</v>
          </cell>
          <cell r="D105">
            <v>3046113.364659559</v>
          </cell>
          <cell r="F105" t="str">
            <v>Add: Chariy &amp; Donation</v>
          </cell>
          <cell r="H105">
            <v>5000000</v>
          </cell>
          <cell r="I105">
            <v>3337857</v>
          </cell>
          <cell r="J105">
            <v>1662143</v>
          </cell>
          <cell r="L105" t="str">
            <v>Cuore CNG</v>
          </cell>
          <cell r="N105">
            <v>2660000</v>
          </cell>
        </row>
        <row r="106">
          <cell r="F106" t="str">
            <v>Total of IMC including charity</v>
          </cell>
          <cell r="H106">
            <v>669959999.99999988</v>
          </cell>
          <cell r="I106">
            <v>608702538</v>
          </cell>
          <cell r="J106">
            <v>61257461.999999881</v>
          </cell>
          <cell r="L106" t="str">
            <v>Cuore Special edition</v>
          </cell>
          <cell r="N106">
            <v>500000</v>
          </cell>
        </row>
        <row r="107">
          <cell r="B107">
            <v>71792920.861361772</v>
          </cell>
          <cell r="C107">
            <v>67652999.999999985</v>
          </cell>
          <cell r="D107">
            <v>4139920.8613617979</v>
          </cell>
          <cell r="E107">
            <v>1007</v>
          </cell>
          <cell r="F107">
            <v>1038</v>
          </cell>
          <cell r="G107">
            <v>1069</v>
          </cell>
          <cell r="H107">
            <v>1100</v>
          </cell>
          <cell r="I107">
            <v>1131</v>
          </cell>
          <cell r="J107">
            <v>1162</v>
          </cell>
          <cell r="K107">
            <v>1193</v>
          </cell>
          <cell r="L107" t="str">
            <v>Bumper and Booth extension</v>
          </cell>
          <cell r="M107">
            <v>1255</v>
          </cell>
          <cell r="N107">
            <v>8000000</v>
          </cell>
        </row>
        <row r="108">
          <cell r="B108">
            <v>5237</v>
          </cell>
          <cell r="C108">
            <v>5237</v>
          </cell>
          <cell r="D108">
            <v>5237</v>
          </cell>
          <cell r="E108">
            <v>5237</v>
          </cell>
          <cell r="F108">
            <v>5237</v>
          </cell>
          <cell r="G108">
            <v>5237</v>
          </cell>
          <cell r="H108">
            <v>5237</v>
          </cell>
          <cell r="I108">
            <v>5237</v>
          </cell>
          <cell r="J108">
            <v>5237</v>
          </cell>
          <cell r="K108">
            <v>5237</v>
          </cell>
          <cell r="L108" t="str">
            <v>Total project cost</v>
          </cell>
          <cell r="M108">
            <v>5237</v>
          </cell>
          <cell r="N108">
            <v>16380000</v>
          </cell>
        </row>
        <row r="109">
          <cell r="B109">
            <v>0</v>
          </cell>
          <cell r="C109">
            <v>0</v>
          </cell>
          <cell r="D109">
            <v>0</v>
          </cell>
          <cell r="E109">
            <v>0</v>
          </cell>
          <cell r="F109">
            <v>0</v>
          </cell>
          <cell r="G109">
            <v>0</v>
          </cell>
          <cell r="H109">
            <v>0</v>
          </cell>
          <cell r="I109">
            <v>0</v>
          </cell>
          <cell r="J109">
            <v>0</v>
          </cell>
          <cell r="K109">
            <v>0</v>
          </cell>
          <cell r="L109">
            <v>0</v>
          </cell>
          <cell r="M109">
            <v>0</v>
          </cell>
          <cell r="N109">
            <v>0</v>
          </cell>
          <cell r="O109" t="e">
            <v>#REF!</v>
          </cell>
          <cell r="P109" t="e">
            <v>#REF!</v>
          </cell>
        </row>
        <row r="110">
          <cell r="B110">
            <v>5349</v>
          </cell>
          <cell r="C110">
            <v>5349</v>
          </cell>
          <cell r="D110">
            <v>5349</v>
          </cell>
          <cell r="E110">
            <v>5349</v>
          </cell>
          <cell r="F110">
            <v>5349</v>
          </cell>
          <cell r="G110">
            <v>5349</v>
          </cell>
          <cell r="H110">
            <v>5349</v>
          </cell>
          <cell r="I110">
            <v>5349</v>
          </cell>
          <cell r="J110">
            <v>5349</v>
          </cell>
          <cell r="K110">
            <v>5349</v>
          </cell>
          <cell r="L110" t="str">
            <v>Total Capital expenditure</v>
          </cell>
          <cell r="M110">
            <v>5349</v>
          </cell>
          <cell r="N110">
            <v>28435500</v>
          </cell>
          <cell r="O110" t="e">
            <v>#REF!</v>
          </cell>
          <cell r="P110" t="e">
            <v>#REF!</v>
          </cell>
        </row>
        <row r="111">
          <cell r="B111">
            <v>5342</v>
          </cell>
          <cell r="C111">
            <v>5342</v>
          </cell>
          <cell r="D111">
            <v>5342</v>
          </cell>
          <cell r="E111">
            <v>5342</v>
          </cell>
          <cell r="F111">
            <v>5342</v>
          </cell>
          <cell r="G111">
            <v>5342</v>
          </cell>
          <cell r="H111">
            <v>5342</v>
          </cell>
          <cell r="I111">
            <v>5342</v>
          </cell>
          <cell r="J111">
            <v>5342</v>
          </cell>
          <cell r="K111">
            <v>5342</v>
          </cell>
          <cell r="L111">
            <v>5342</v>
          </cell>
          <cell r="M111">
            <v>5342</v>
          </cell>
          <cell r="N111">
            <v>0</v>
          </cell>
          <cell r="O111" t="e">
            <v>#REF!</v>
          </cell>
          <cell r="P111" t="e">
            <v>#REF!</v>
          </cell>
        </row>
        <row r="112">
          <cell r="B112">
            <v>0</v>
          </cell>
          <cell r="C112">
            <v>0</v>
          </cell>
          <cell r="D112">
            <v>0</v>
          </cell>
          <cell r="E112">
            <v>0</v>
          </cell>
          <cell r="F112">
            <v>0</v>
          </cell>
          <cell r="G112">
            <v>0</v>
          </cell>
          <cell r="H112">
            <v>0</v>
          </cell>
          <cell r="I112">
            <v>0</v>
          </cell>
          <cell r="J112">
            <v>0</v>
          </cell>
          <cell r="K112">
            <v>0</v>
          </cell>
          <cell r="L112">
            <v>0</v>
          </cell>
          <cell r="M112">
            <v>0</v>
          </cell>
          <cell r="O112" t="e">
            <v>#REF!</v>
          </cell>
          <cell r="P112" t="e">
            <v>#REF!</v>
          </cell>
        </row>
        <row r="113">
          <cell r="B113">
            <v>5347</v>
          </cell>
          <cell r="C113">
            <v>5347</v>
          </cell>
          <cell r="D113">
            <v>5347</v>
          </cell>
          <cell r="E113">
            <v>5347</v>
          </cell>
          <cell r="F113">
            <v>5347</v>
          </cell>
          <cell r="G113">
            <v>5347</v>
          </cell>
          <cell r="H113">
            <v>5347</v>
          </cell>
          <cell r="I113">
            <v>5347</v>
          </cell>
          <cell r="J113">
            <v>5347</v>
          </cell>
          <cell r="K113">
            <v>5347</v>
          </cell>
          <cell r="L113">
            <v>5347</v>
          </cell>
          <cell r="M113">
            <v>5347</v>
          </cell>
          <cell r="N113">
            <v>0</v>
          </cell>
        </row>
        <row r="114">
          <cell r="B114">
            <v>0</v>
          </cell>
          <cell r="C114">
            <v>0</v>
          </cell>
          <cell r="D114">
            <v>0</v>
          </cell>
          <cell r="E114">
            <v>0</v>
          </cell>
          <cell r="F114">
            <v>0</v>
          </cell>
          <cell r="G114">
            <v>0</v>
          </cell>
          <cell r="H114">
            <v>0</v>
          </cell>
          <cell r="I114">
            <v>0</v>
          </cell>
          <cell r="J114">
            <v>0</v>
          </cell>
          <cell r="K114">
            <v>0</v>
          </cell>
          <cell r="L114">
            <v>0</v>
          </cell>
          <cell r="M114">
            <v>0</v>
          </cell>
        </row>
        <row r="115">
          <cell r="B115">
            <v>5236</v>
          </cell>
          <cell r="C115">
            <v>5236</v>
          </cell>
          <cell r="D115">
            <v>5236</v>
          </cell>
          <cell r="E115">
            <v>5236</v>
          </cell>
          <cell r="F115">
            <v>5236</v>
          </cell>
          <cell r="G115">
            <v>5236</v>
          </cell>
          <cell r="H115">
            <v>5236</v>
          </cell>
          <cell r="I115">
            <v>5236</v>
          </cell>
          <cell r="J115">
            <v>5236</v>
          </cell>
          <cell r="K115">
            <v>5236</v>
          </cell>
          <cell r="L115">
            <v>5236</v>
          </cell>
          <cell r="M115">
            <v>5236</v>
          </cell>
          <cell r="N115">
            <v>0</v>
          </cell>
        </row>
        <row r="116">
          <cell r="B116">
            <v>5346</v>
          </cell>
          <cell r="C116">
            <v>5346</v>
          </cell>
          <cell r="D116">
            <v>5346</v>
          </cell>
          <cell r="E116">
            <v>5346</v>
          </cell>
          <cell r="F116">
            <v>5346</v>
          </cell>
          <cell r="G116">
            <v>5346</v>
          </cell>
          <cell r="H116">
            <v>5346</v>
          </cell>
          <cell r="I116">
            <v>5346</v>
          </cell>
          <cell r="J116">
            <v>5346</v>
          </cell>
          <cell r="K116">
            <v>135505000</v>
          </cell>
          <cell r="L116">
            <v>5346</v>
          </cell>
          <cell r="M116">
            <v>5346</v>
          </cell>
          <cell r="N116">
            <v>0</v>
          </cell>
        </row>
        <row r="117">
          <cell r="B117">
            <v>0</v>
          </cell>
          <cell r="C117">
            <v>0</v>
          </cell>
          <cell r="D117">
            <v>0</v>
          </cell>
          <cell r="E117">
            <v>0</v>
          </cell>
          <cell r="F117">
            <v>0</v>
          </cell>
          <cell r="G117">
            <v>0</v>
          </cell>
          <cell r="H117">
            <v>0</v>
          </cell>
          <cell r="I117">
            <v>0</v>
          </cell>
          <cell r="J117">
            <v>0</v>
          </cell>
          <cell r="K117">
            <v>801054207.19000006</v>
          </cell>
          <cell r="L117">
            <v>0</v>
          </cell>
          <cell r="M117">
            <v>0</v>
          </cell>
          <cell r="N117">
            <v>0</v>
          </cell>
        </row>
        <row r="118">
          <cell r="B118">
            <v>0</v>
          </cell>
          <cell r="C118">
            <v>0</v>
          </cell>
          <cell r="D118">
            <v>0</v>
          </cell>
          <cell r="E118">
            <v>0</v>
          </cell>
          <cell r="F118">
            <v>0</v>
          </cell>
          <cell r="G118">
            <v>0</v>
          </cell>
          <cell r="H118">
            <v>0</v>
          </cell>
          <cell r="I118">
            <v>0</v>
          </cell>
          <cell r="J118">
            <v>0</v>
          </cell>
          <cell r="K118">
            <v>339152000</v>
          </cell>
          <cell r="L118">
            <v>0</v>
          </cell>
          <cell r="M118">
            <v>0</v>
          </cell>
        </row>
        <row r="119">
          <cell r="B119">
            <v>3227</v>
          </cell>
          <cell r="C119">
            <v>3227</v>
          </cell>
          <cell r="D119">
            <v>3227</v>
          </cell>
          <cell r="E119">
            <v>3227</v>
          </cell>
          <cell r="F119">
            <v>3227</v>
          </cell>
          <cell r="G119">
            <v>3227</v>
          </cell>
          <cell r="H119">
            <v>3227</v>
          </cell>
          <cell r="I119">
            <v>3227</v>
          </cell>
          <cell r="J119">
            <v>3227</v>
          </cell>
          <cell r="K119">
            <v>461902207.19000006</v>
          </cell>
          <cell r="L119">
            <v>3227</v>
          </cell>
          <cell r="M119">
            <v>3227</v>
          </cell>
          <cell r="N119">
            <v>0</v>
          </cell>
        </row>
        <row r="120">
          <cell r="B120">
            <v>3227</v>
          </cell>
          <cell r="C120">
            <v>3227</v>
          </cell>
          <cell r="D120">
            <v>3227</v>
          </cell>
          <cell r="E120">
            <v>3227</v>
          </cell>
          <cell r="F120">
            <v>3227</v>
          </cell>
          <cell r="G120">
            <v>3227</v>
          </cell>
          <cell r="H120">
            <v>3227</v>
          </cell>
          <cell r="I120">
            <v>3227</v>
          </cell>
          <cell r="J120">
            <v>3227</v>
          </cell>
          <cell r="K120">
            <v>3227</v>
          </cell>
          <cell r="L120">
            <v>3227</v>
          </cell>
          <cell r="M120">
            <v>3227</v>
          </cell>
          <cell r="N120">
            <v>0</v>
          </cell>
        </row>
        <row r="121">
          <cell r="B121">
            <v>3304</v>
          </cell>
          <cell r="C121">
            <v>3304</v>
          </cell>
          <cell r="D121">
            <v>3304</v>
          </cell>
          <cell r="E121">
            <v>3304</v>
          </cell>
          <cell r="F121">
            <v>3304</v>
          </cell>
          <cell r="G121">
            <v>3304</v>
          </cell>
          <cell r="H121">
            <v>3304</v>
          </cell>
          <cell r="I121">
            <v>3304</v>
          </cell>
          <cell r="J121">
            <v>3304</v>
          </cell>
          <cell r="K121">
            <v>3304</v>
          </cell>
          <cell r="L121">
            <v>3304</v>
          </cell>
          <cell r="M121">
            <v>3304</v>
          </cell>
        </row>
        <row r="122">
          <cell r="B122">
            <v>3304</v>
          </cell>
          <cell r="C122">
            <v>3304</v>
          </cell>
          <cell r="D122">
            <v>3304</v>
          </cell>
          <cell r="E122">
            <v>3304</v>
          </cell>
          <cell r="F122">
            <v>3304</v>
          </cell>
          <cell r="G122">
            <v>3304</v>
          </cell>
          <cell r="H122">
            <v>3304</v>
          </cell>
          <cell r="I122">
            <v>3304</v>
          </cell>
          <cell r="J122">
            <v>3304</v>
          </cell>
          <cell r="K122">
            <v>3304</v>
          </cell>
          <cell r="L122">
            <v>3304</v>
          </cell>
          <cell r="M122">
            <v>3304</v>
          </cell>
        </row>
        <row r="123">
          <cell r="B123">
            <v>3362</v>
          </cell>
          <cell r="C123">
            <v>3362</v>
          </cell>
          <cell r="D123">
            <v>3362</v>
          </cell>
          <cell r="E123">
            <v>3362</v>
          </cell>
          <cell r="F123">
            <v>3362</v>
          </cell>
          <cell r="G123">
            <v>3362</v>
          </cell>
          <cell r="H123">
            <v>3362</v>
          </cell>
          <cell r="I123">
            <v>3362</v>
          </cell>
          <cell r="J123">
            <v>3362</v>
          </cell>
          <cell r="K123">
            <v>3362</v>
          </cell>
          <cell r="L123">
            <v>3362</v>
          </cell>
          <cell r="M123">
            <v>3362</v>
          </cell>
        </row>
        <row r="124">
          <cell r="B124">
            <v>3362</v>
          </cell>
          <cell r="C124">
            <v>3362</v>
          </cell>
          <cell r="D124">
            <v>3362</v>
          </cell>
          <cell r="E124">
            <v>3362</v>
          </cell>
          <cell r="F124">
            <v>3362</v>
          </cell>
          <cell r="G124">
            <v>3362</v>
          </cell>
          <cell r="H124">
            <v>3362</v>
          </cell>
          <cell r="I124">
            <v>3362</v>
          </cell>
          <cell r="J124">
            <v>3362</v>
          </cell>
          <cell r="K124">
            <v>3362</v>
          </cell>
          <cell r="L124">
            <v>3362</v>
          </cell>
          <cell r="M124">
            <v>3362</v>
          </cell>
        </row>
        <row r="126">
          <cell r="J126" t="str">
            <v>Rupees Per Unit</v>
          </cell>
        </row>
        <row r="127">
          <cell r="B127">
            <v>914</v>
          </cell>
          <cell r="C127">
            <v>945</v>
          </cell>
          <cell r="D127">
            <v>976</v>
          </cell>
          <cell r="E127">
            <v>1007</v>
          </cell>
          <cell r="F127">
            <v>1038</v>
          </cell>
          <cell r="G127">
            <v>1069</v>
          </cell>
          <cell r="H127">
            <v>1100</v>
          </cell>
          <cell r="I127">
            <v>1131</v>
          </cell>
          <cell r="J127">
            <v>1162</v>
          </cell>
          <cell r="K127">
            <v>1193</v>
          </cell>
          <cell r="L127">
            <v>1224</v>
          </cell>
          <cell r="M127">
            <v>1255</v>
          </cell>
        </row>
        <row r="128">
          <cell r="B128">
            <v>0</v>
          </cell>
          <cell r="C128">
            <v>0</v>
          </cell>
          <cell r="D128">
            <v>0</v>
          </cell>
          <cell r="E128">
            <v>0</v>
          </cell>
          <cell r="F128">
            <v>0</v>
          </cell>
          <cell r="G128">
            <v>0</v>
          </cell>
          <cell r="H128">
            <v>0</v>
          </cell>
          <cell r="I128">
            <v>0</v>
          </cell>
          <cell r="J128">
            <v>0</v>
          </cell>
          <cell r="K128">
            <v>0</v>
          </cell>
          <cell r="L128">
            <v>0</v>
          </cell>
          <cell r="M128">
            <v>0</v>
          </cell>
          <cell r="N128">
            <v>0</v>
          </cell>
        </row>
        <row r="129">
          <cell r="B129">
            <v>0</v>
          </cell>
          <cell r="C129">
            <v>0</v>
          </cell>
          <cell r="D129">
            <v>0</v>
          </cell>
          <cell r="E129">
            <v>0</v>
          </cell>
          <cell r="F129">
            <v>0</v>
          </cell>
          <cell r="G129">
            <v>0</v>
          </cell>
          <cell r="H129">
            <v>0</v>
          </cell>
          <cell r="I129">
            <v>0</v>
          </cell>
          <cell r="J129">
            <v>0</v>
          </cell>
          <cell r="K129">
            <v>0</v>
          </cell>
          <cell r="L129">
            <v>0</v>
          </cell>
          <cell r="M129">
            <v>0</v>
          </cell>
          <cell r="N129">
            <v>0</v>
          </cell>
        </row>
        <row r="130">
          <cell r="B130">
            <v>0</v>
          </cell>
          <cell r="C130">
            <v>0</v>
          </cell>
          <cell r="D130">
            <v>0</v>
          </cell>
          <cell r="E130">
            <v>0</v>
          </cell>
          <cell r="F130">
            <v>0</v>
          </cell>
          <cell r="G130">
            <v>0</v>
          </cell>
          <cell r="H130">
            <v>0</v>
          </cell>
          <cell r="I130">
            <v>0</v>
          </cell>
          <cell r="J130">
            <v>0</v>
          </cell>
          <cell r="K130">
            <v>0</v>
          </cell>
          <cell r="L130">
            <v>0</v>
          </cell>
          <cell r="M130">
            <v>0</v>
          </cell>
          <cell r="N130">
            <v>0</v>
          </cell>
        </row>
        <row r="131">
          <cell r="B131">
            <v>0</v>
          </cell>
          <cell r="C131">
            <v>0</v>
          </cell>
          <cell r="D131">
            <v>0</v>
          </cell>
          <cell r="E131">
            <v>0</v>
          </cell>
          <cell r="F131">
            <v>0</v>
          </cell>
          <cell r="G131">
            <v>0</v>
          </cell>
          <cell r="H131">
            <v>0</v>
          </cell>
          <cell r="I131">
            <v>0</v>
          </cell>
          <cell r="J131">
            <v>0</v>
          </cell>
          <cell r="K131">
            <v>0</v>
          </cell>
          <cell r="L131">
            <v>0</v>
          </cell>
          <cell r="M131">
            <v>0</v>
          </cell>
          <cell r="N131">
            <v>0</v>
          </cell>
        </row>
        <row r="132">
          <cell r="B132">
            <v>0</v>
          </cell>
          <cell r="C132">
            <v>0</v>
          </cell>
          <cell r="D132">
            <v>0</v>
          </cell>
          <cell r="E132">
            <v>0</v>
          </cell>
          <cell r="F132">
            <v>0</v>
          </cell>
          <cell r="G132">
            <v>0</v>
          </cell>
          <cell r="H132">
            <v>0</v>
          </cell>
          <cell r="I132">
            <v>0</v>
          </cell>
          <cell r="J132">
            <v>0</v>
          </cell>
          <cell r="K132">
            <v>0</v>
          </cell>
          <cell r="L132">
            <v>0</v>
          </cell>
          <cell r="M132">
            <v>0</v>
          </cell>
        </row>
        <row r="133">
          <cell r="B133">
            <v>0</v>
          </cell>
          <cell r="C133">
            <v>0</v>
          </cell>
          <cell r="D133">
            <v>0</v>
          </cell>
          <cell r="E133">
            <v>0</v>
          </cell>
          <cell r="F133">
            <v>0</v>
          </cell>
          <cell r="G133">
            <v>0</v>
          </cell>
          <cell r="H133">
            <v>0</v>
          </cell>
          <cell r="I133">
            <v>0</v>
          </cell>
          <cell r="J133">
            <v>0</v>
          </cell>
          <cell r="K133">
            <v>0</v>
          </cell>
          <cell r="L133">
            <v>0</v>
          </cell>
          <cell r="M133">
            <v>0</v>
          </cell>
          <cell r="N133">
            <v>0</v>
          </cell>
        </row>
        <row r="134">
          <cell r="B134">
            <v>0</v>
          </cell>
          <cell r="C134">
            <v>0</v>
          </cell>
          <cell r="D134">
            <v>0</v>
          </cell>
          <cell r="E134">
            <v>0</v>
          </cell>
          <cell r="F134">
            <v>0</v>
          </cell>
          <cell r="G134">
            <v>0</v>
          </cell>
          <cell r="H134">
            <v>0</v>
          </cell>
          <cell r="I134">
            <v>0</v>
          </cell>
          <cell r="J134">
            <v>0</v>
          </cell>
          <cell r="K134">
            <v>0</v>
          </cell>
          <cell r="L134">
            <v>0</v>
          </cell>
          <cell r="M134">
            <v>0</v>
          </cell>
        </row>
        <row r="135">
          <cell r="B135">
            <v>0</v>
          </cell>
          <cell r="C135">
            <v>0</v>
          </cell>
          <cell r="D135">
            <v>0</v>
          </cell>
          <cell r="E135">
            <v>0</v>
          </cell>
          <cell r="F135">
            <v>0</v>
          </cell>
          <cell r="G135">
            <v>0</v>
          </cell>
          <cell r="H135">
            <v>0</v>
          </cell>
          <cell r="I135">
            <v>0</v>
          </cell>
          <cell r="J135">
            <v>0</v>
          </cell>
          <cell r="K135">
            <v>0</v>
          </cell>
          <cell r="L135">
            <v>0</v>
          </cell>
          <cell r="M135">
            <v>0</v>
          </cell>
          <cell r="N135">
            <v>0</v>
          </cell>
        </row>
        <row r="136">
          <cell r="B136">
            <v>0</v>
          </cell>
          <cell r="C136">
            <v>0</v>
          </cell>
          <cell r="D136">
            <v>0</v>
          </cell>
          <cell r="E136">
            <v>0</v>
          </cell>
          <cell r="F136">
            <v>0</v>
          </cell>
          <cell r="G136">
            <v>0</v>
          </cell>
          <cell r="H136">
            <v>0</v>
          </cell>
          <cell r="I136">
            <v>0</v>
          </cell>
          <cell r="J136">
            <v>0</v>
          </cell>
          <cell r="K136">
            <v>0</v>
          </cell>
          <cell r="L136">
            <v>0</v>
          </cell>
          <cell r="M136">
            <v>0</v>
          </cell>
          <cell r="N136">
            <v>0</v>
          </cell>
        </row>
        <row r="137">
          <cell r="B137">
            <v>0</v>
          </cell>
          <cell r="C137">
            <v>0</v>
          </cell>
          <cell r="D137">
            <v>0</v>
          </cell>
          <cell r="E137">
            <v>0</v>
          </cell>
          <cell r="F137">
            <v>0</v>
          </cell>
          <cell r="G137">
            <v>0</v>
          </cell>
          <cell r="H137">
            <v>0</v>
          </cell>
          <cell r="I137">
            <v>0</v>
          </cell>
          <cell r="J137">
            <v>0</v>
          </cell>
          <cell r="K137">
            <v>0</v>
          </cell>
          <cell r="L137">
            <v>0</v>
          </cell>
          <cell r="M137">
            <v>0</v>
          </cell>
          <cell r="N137">
            <v>0</v>
          </cell>
        </row>
        <row r="138">
          <cell r="B138">
            <v>0</v>
          </cell>
          <cell r="C138">
            <v>0</v>
          </cell>
          <cell r="D138">
            <v>0</v>
          </cell>
          <cell r="E138">
            <v>0</v>
          </cell>
          <cell r="F138">
            <v>0</v>
          </cell>
          <cell r="G138">
            <v>0</v>
          </cell>
          <cell r="H138">
            <v>0</v>
          </cell>
          <cell r="I138">
            <v>0</v>
          </cell>
          <cell r="J138">
            <v>0</v>
          </cell>
          <cell r="K138">
            <v>0</v>
          </cell>
          <cell r="L138">
            <v>0</v>
          </cell>
          <cell r="M138">
            <v>0</v>
          </cell>
        </row>
        <row r="139">
          <cell r="B139">
            <v>0</v>
          </cell>
          <cell r="C139">
            <v>0</v>
          </cell>
          <cell r="D139">
            <v>0</v>
          </cell>
          <cell r="E139">
            <v>0</v>
          </cell>
          <cell r="F139">
            <v>0</v>
          </cell>
          <cell r="G139">
            <v>0</v>
          </cell>
          <cell r="H139">
            <v>0</v>
          </cell>
          <cell r="I139">
            <v>0</v>
          </cell>
          <cell r="J139">
            <v>0</v>
          </cell>
          <cell r="K139">
            <v>0</v>
          </cell>
          <cell r="L139">
            <v>0</v>
          </cell>
          <cell r="M139">
            <v>0</v>
          </cell>
          <cell r="N139">
            <v>0</v>
          </cell>
        </row>
        <row r="140">
          <cell r="B140">
            <v>0</v>
          </cell>
          <cell r="C140">
            <v>0</v>
          </cell>
          <cell r="D140">
            <v>0</v>
          </cell>
          <cell r="E140">
            <v>0</v>
          </cell>
          <cell r="F140">
            <v>0</v>
          </cell>
          <cell r="G140">
            <v>0</v>
          </cell>
          <cell r="H140">
            <v>0</v>
          </cell>
          <cell r="I140">
            <v>0</v>
          </cell>
          <cell r="J140">
            <v>0</v>
          </cell>
          <cell r="K140">
            <v>0</v>
          </cell>
          <cell r="L140">
            <v>0</v>
          </cell>
          <cell r="M140">
            <v>0</v>
          </cell>
          <cell r="N140">
            <v>0</v>
          </cell>
        </row>
        <row r="141">
          <cell r="B141">
            <v>0</v>
          </cell>
          <cell r="C141">
            <v>0</v>
          </cell>
          <cell r="D141">
            <v>0</v>
          </cell>
          <cell r="E141">
            <v>0</v>
          </cell>
          <cell r="F141">
            <v>0</v>
          </cell>
          <cell r="G141">
            <v>0</v>
          </cell>
          <cell r="H141">
            <v>0</v>
          </cell>
          <cell r="I141">
            <v>0</v>
          </cell>
          <cell r="J141">
            <v>0</v>
          </cell>
          <cell r="K141">
            <v>0</v>
          </cell>
          <cell r="L141">
            <v>0</v>
          </cell>
          <cell r="M141">
            <v>0</v>
          </cell>
        </row>
        <row r="142">
          <cell r="B142">
            <v>0</v>
          </cell>
          <cell r="C142">
            <v>0</v>
          </cell>
          <cell r="D142">
            <v>0</v>
          </cell>
          <cell r="E142">
            <v>0</v>
          </cell>
          <cell r="F142">
            <v>0</v>
          </cell>
          <cell r="G142">
            <v>0</v>
          </cell>
          <cell r="H142">
            <v>0</v>
          </cell>
          <cell r="I142">
            <v>0</v>
          </cell>
          <cell r="J142">
            <v>0</v>
          </cell>
          <cell r="K142">
            <v>0</v>
          </cell>
          <cell r="L142">
            <v>0</v>
          </cell>
          <cell r="M142">
            <v>0</v>
          </cell>
        </row>
        <row r="143">
          <cell r="B143">
            <v>0</v>
          </cell>
          <cell r="C143">
            <v>0</v>
          </cell>
          <cell r="D143">
            <v>0</v>
          </cell>
          <cell r="E143">
            <v>0</v>
          </cell>
          <cell r="F143">
            <v>0</v>
          </cell>
          <cell r="G143">
            <v>0</v>
          </cell>
          <cell r="H143">
            <v>0</v>
          </cell>
          <cell r="I143">
            <v>0</v>
          </cell>
          <cell r="J143">
            <v>0</v>
          </cell>
          <cell r="K143">
            <v>0</v>
          </cell>
          <cell r="L143">
            <v>0</v>
          </cell>
          <cell r="M143">
            <v>0</v>
          </cell>
        </row>
        <row r="144">
          <cell r="B144">
            <v>0</v>
          </cell>
          <cell r="C144">
            <v>0</v>
          </cell>
          <cell r="D144">
            <v>0</v>
          </cell>
          <cell r="E144">
            <v>0</v>
          </cell>
          <cell r="F144">
            <v>0</v>
          </cell>
          <cell r="G144">
            <v>0</v>
          </cell>
          <cell r="H144">
            <v>0</v>
          </cell>
          <cell r="I144">
            <v>0</v>
          </cell>
          <cell r="J144">
            <v>0</v>
          </cell>
          <cell r="K144">
            <v>0</v>
          </cell>
          <cell r="L144">
            <v>0</v>
          </cell>
          <cell r="M144">
            <v>0</v>
          </cell>
        </row>
        <row r="147">
          <cell r="J147" t="str">
            <v>Rupees Per Unit</v>
          </cell>
        </row>
        <row r="148">
          <cell r="B148">
            <v>914</v>
          </cell>
          <cell r="C148">
            <v>945</v>
          </cell>
          <cell r="D148">
            <v>976</v>
          </cell>
          <cell r="E148">
            <v>1007</v>
          </cell>
          <cell r="F148">
            <v>1038</v>
          </cell>
          <cell r="G148">
            <v>1069</v>
          </cell>
          <cell r="H148">
            <v>1100</v>
          </cell>
          <cell r="I148">
            <v>1131</v>
          </cell>
          <cell r="J148">
            <v>1162</v>
          </cell>
          <cell r="K148">
            <v>1193</v>
          </cell>
          <cell r="L148">
            <v>1224</v>
          </cell>
          <cell r="M148">
            <v>1255</v>
          </cell>
        </row>
        <row r="149">
          <cell r="B149">
            <v>934</v>
          </cell>
          <cell r="C149">
            <v>934</v>
          </cell>
          <cell r="D149">
            <v>934</v>
          </cell>
          <cell r="E149">
            <v>934</v>
          </cell>
          <cell r="F149">
            <v>934</v>
          </cell>
          <cell r="G149">
            <v>934</v>
          </cell>
          <cell r="H149">
            <v>934</v>
          </cell>
          <cell r="I149">
            <v>934</v>
          </cell>
          <cell r="J149">
            <v>934</v>
          </cell>
          <cell r="K149">
            <v>934</v>
          </cell>
          <cell r="L149">
            <v>934</v>
          </cell>
          <cell r="M149">
            <v>934</v>
          </cell>
          <cell r="N149">
            <v>0</v>
          </cell>
        </row>
        <row r="150">
          <cell r="B150">
            <v>0</v>
          </cell>
          <cell r="C150">
            <v>0</v>
          </cell>
          <cell r="D150">
            <v>0</v>
          </cell>
          <cell r="E150">
            <v>0</v>
          </cell>
          <cell r="F150">
            <v>0</v>
          </cell>
          <cell r="G150">
            <v>0</v>
          </cell>
          <cell r="H150">
            <v>0</v>
          </cell>
          <cell r="I150">
            <v>0</v>
          </cell>
          <cell r="J150">
            <v>0</v>
          </cell>
          <cell r="K150">
            <v>0</v>
          </cell>
          <cell r="L150">
            <v>0</v>
          </cell>
          <cell r="M150">
            <v>0</v>
          </cell>
          <cell r="N150">
            <v>0</v>
          </cell>
        </row>
        <row r="151">
          <cell r="B151">
            <v>1002</v>
          </cell>
          <cell r="C151">
            <v>1002</v>
          </cell>
          <cell r="D151">
            <v>1002</v>
          </cell>
          <cell r="E151">
            <v>1002</v>
          </cell>
          <cell r="F151">
            <v>1002</v>
          </cell>
          <cell r="G151">
            <v>1002</v>
          </cell>
          <cell r="H151">
            <v>1002</v>
          </cell>
          <cell r="I151">
            <v>1002</v>
          </cell>
          <cell r="J151">
            <v>1002</v>
          </cell>
          <cell r="K151">
            <v>1002</v>
          </cell>
          <cell r="L151">
            <v>1002</v>
          </cell>
          <cell r="M151">
            <v>1002</v>
          </cell>
          <cell r="N151">
            <v>0</v>
          </cell>
        </row>
        <row r="152">
          <cell r="B152">
            <v>789</v>
          </cell>
          <cell r="C152">
            <v>789</v>
          </cell>
          <cell r="D152">
            <v>789</v>
          </cell>
          <cell r="E152">
            <v>789</v>
          </cell>
          <cell r="F152">
            <v>789</v>
          </cell>
          <cell r="G152">
            <v>789</v>
          </cell>
          <cell r="H152">
            <v>789</v>
          </cell>
          <cell r="I152">
            <v>789</v>
          </cell>
          <cell r="J152">
            <v>789</v>
          </cell>
          <cell r="K152">
            <v>789</v>
          </cell>
          <cell r="L152">
            <v>789</v>
          </cell>
          <cell r="M152">
            <v>789</v>
          </cell>
          <cell r="N152">
            <v>0</v>
          </cell>
        </row>
        <row r="153">
          <cell r="B153">
            <v>0</v>
          </cell>
          <cell r="C153">
            <v>0</v>
          </cell>
          <cell r="D153">
            <v>0</v>
          </cell>
          <cell r="E153">
            <v>0</v>
          </cell>
          <cell r="F153">
            <v>0</v>
          </cell>
          <cell r="G153">
            <v>0</v>
          </cell>
          <cell r="H153">
            <v>0</v>
          </cell>
          <cell r="I153">
            <v>0</v>
          </cell>
          <cell r="J153">
            <v>0</v>
          </cell>
          <cell r="K153">
            <v>0</v>
          </cell>
          <cell r="L153">
            <v>0</v>
          </cell>
          <cell r="M153">
            <v>0</v>
          </cell>
        </row>
        <row r="154">
          <cell r="B154">
            <v>779</v>
          </cell>
          <cell r="C154">
            <v>779</v>
          </cell>
          <cell r="D154">
            <v>779</v>
          </cell>
          <cell r="E154">
            <v>779</v>
          </cell>
          <cell r="F154">
            <v>779</v>
          </cell>
          <cell r="G154">
            <v>779</v>
          </cell>
          <cell r="H154">
            <v>779</v>
          </cell>
          <cell r="I154">
            <v>779</v>
          </cell>
          <cell r="J154">
            <v>779</v>
          </cell>
          <cell r="K154">
            <v>779</v>
          </cell>
          <cell r="L154">
            <v>779</v>
          </cell>
          <cell r="M154">
            <v>779</v>
          </cell>
          <cell r="N154">
            <v>0</v>
          </cell>
        </row>
        <row r="155">
          <cell r="B155">
            <v>0</v>
          </cell>
          <cell r="C155">
            <v>0</v>
          </cell>
          <cell r="D155">
            <v>0</v>
          </cell>
          <cell r="E155">
            <v>0</v>
          </cell>
          <cell r="F155">
            <v>0</v>
          </cell>
          <cell r="G155">
            <v>0</v>
          </cell>
          <cell r="H155">
            <v>0</v>
          </cell>
          <cell r="I155">
            <v>0</v>
          </cell>
          <cell r="J155">
            <v>0</v>
          </cell>
          <cell r="K155">
            <v>0</v>
          </cell>
          <cell r="L155">
            <v>0</v>
          </cell>
          <cell r="M155">
            <v>0</v>
          </cell>
        </row>
        <row r="156">
          <cell r="B156">
            <v>900</v>
          </cell>
          <cell r="C156">
            <v>900</v>
          </cell>
          <cell r="D156">
            <v>900</v>
          </cell>
          <cell r="E156">
            <v>900</v>
          </cell>
          <cell r="F156">
            <v>900</v>
          </cell>
          <cell r="G156">
            <v>900</v>
          </cell>
          <cell r="H156">
            <v>900</v>
          </cell>
          <cell r="I156">
            <v>900</v>
          </cell>
          <cell r="J156">
            <v>900</v>
          </cell>
          <cell r="K156">
            <v>900</v>
          </cell>
          <cell r="L156">
            <v>900</v>
          </cell>
          <cell r="M156">
            <v>900</v>
          </cell>
          <cell r="N156">
            <v>0</v>
          </cell>
        </row>
        <row r="157">
          <cell r="B157">
            <v>789</v>
          </cell>
          <cell r="C157">
            <v>789</v>
          </cell>
          <cell r="D157">
            <v>789</v>
          </cell>
          <cell r="E157">
            <v>789</v>
          </cell>
          <cell r="F157">
            <v>789</v>
          </cell>
          <cell r="G157">
            <v>789</v>
          </cell>
          <cell r="H157">
            <v>789</v>
          </cell>
          <cell r="I157">
            <v>789</v>
          </cell>
          <cell r="J157">
            <v>789</v>
          </cell>
          <cell r="K157">
            <v>789</v>
          </cell>
          <cell r="L157">
            <v>789</v>
          </cell>
          <cell r="M157">
            <v>789</v>
          </cell>
          <cell r="N157">
            <v>0</v>
          </cell>
        </row>
        <row r="158">
          <cell r="B158">
            <v>0</v>
          </cell>
          <cell r="C158">
            <v>0</v>
          </cell>
          <cell r="D158">
            <v>0</v>
          </cell>
          <cell r="E158">
            <v>0</v>
          </cell>
          <cell r="F158">
            <v>0</v>
          </cell>
          <cell r="G158">
            <v>0</v>
          </cell>
          <cell r="H158">
            <v>0</v>
          </cell>
          <cell r="I158">
            <v>0</v>
          </cell>
          <cell r="J158">
            <v>0</v>
          </cell>
          <cell r="K158">
            <v>0</v>
          </cell>
          <cell r="L158">
            <v>0</v>
          </cell>
          <cell r="M158">
            <v>0</v>
          </cell>
          <cell r="N158">
            <v>0</v>
          </cell>
        </row>
        <row r="159">
          <cell r="B159">
            <v>0</v>
          </cell>
          <cell r="C159">
            <v>0</v>
          </cell>
          <cell r="D159">
            <v>0</v>
          </cell>
          <cell r="E159">
            <v>0</v>
          </cell>
          <cell r="F159">
            <v>0</v>
          </cell>
          <cell r="G159">
            <v>0</v>
          </cell>
          <cell r="H159">
            <v>0</v>
          </cell>
          <cell r="I159">
            <v>0</v>
          </cell>
          <cell r="J159">
            <v>0</v>
          </cell>
          <cell r="K159">
            <v>0</v>
          </cell>
          <cell r="L159">
            <v>0</v>
          </cell>
          <cell r="M159">
            <v>0</v>
          </cell>
        </row>
        <row r="160">
          <cell r="B160">
            <v>41</v>
          </cell>
          <cell r="C160">
            <v>41</v>
          </cell>
          <cell r="D160">
            <v>41</v>
          </cell>
          <cell r="E160">
            <v>41</v>
          </cell>
          <cell r="F160">
            <v>41</v>
          </cell>
          <cell r="G160">
            <v>41</v>
          </cell>
          <cell r="H160">
            <v>41</v>
          </cell>
          <cell r="I160">
            <v>41</v>
          </cell>
          <cell r="J160">
            <v>41</v>
          </cell>
          <cell r="K160">
            <v>41</v>
          </cell>
          <cell r="L160">
            <v>41</v>
          </cell>
          <cell r="M160">
            <v>41</v>
          </cell>
          <cell r="N160">
            <v>0</v>
          </cell>
        </row>
        <row r="161">
          <cell r="B161">
            <v>41</v>
          </cell>
          <cell r="C161">
            <v>41</v>
          </cell>
          <cell r="D161">
            <v>41</v>
          </cell>
          <cell r="E161">
            <v>41</v>
          </cell>
          <cell r="F161">
            <v>41</v>
          </cell>
          <cell r="G161">
            <v>41</v>
          </cell>
          <cell r="H161">
            <v>41</v>
          </cell>
          <cell r="I161">
            <v>41</v>
          </cell>
          <cell r="J161">
            <v>41</v>
          </cell>
          <cell r="K161">
            <v>41</v>
          </cell>
          <cell r="L161">
            <v>41</v>
          </cell>
          <cell r="M161">
            <v>41</v>
          </cell>
          <cell r="N161">
            <v>0</v>
          </cell>
        </row>
        <row r="162">
          <cell r="B162">
            <v>44</v>
          </cell>
          <cell r="C162">
            <v>44</v>
          </cell>
          <cell r="D162">
            <v>44</v>
          </cell>
          <cell r="E162">
            <v>44</v>
          </cell>
          <cell r="F162">
            <v>44</v>
          </cell>
          <cell r="G162">
            <v>44</v>
          </cell>
          <cell r="H162">
            <v>44</v>
          </cell>
          <cell r="I162">
            <v>44</v>
          </cell>
          <cell r="J162">
            <v>44</v>
          </cell>
          <cell r="K162">
            <v>44</v>
          </cell>
          <cell r="L162">
            <v>44</v>
          </cell>
          <cell r="M162">
            <v>44</v>
          </cell>
        </row>
        <row r="163">
          <cell r="B163">
            <v>44</v>
          </cell>
          <cell r="C163">
            <v>44</v>
          </cell>
          <cell r="D163">
            <v>44</v>
          </cell>
          <cell r="E163">
            <v>44</v>
          </cell>
          <cell r="F163">
            <v>44</v>
          </cell>
          <cell r="G163">
            <v>44</v>
          </cell>
          <cell r="H163">
            <v>44</v>
          </cell>
          <cell r="I163">
            <v>44</v>
          </cell>
          <cell r="J163">
            <v>44</v>
          </cell>
          <cell r="K163">
            <v>44</v>
          </cell>
          <cell r="L163">
            <v>44</v>
          </cell>
          <cell r="M163">
            <v>44</v>
          </cell>
        </row>
        <row r="164">
          <cell r="B164">
            <v>39</v>
          </cell>
          <cell r="C164">
            <v>39</v>
          </cell>
          <cell r="D164">
            <v>39</v>
          </cell>
          <cell r="E164">
            <v>39</v>
          </cell>
          <cell r="F164">
            <v>39</v>
          </cell>
          <cell r="G164">
            <v>39</v>
          </cell>
          <cell r="H164">
            <v>39</v>
          </cell>
          <cell r="I164">
            <v>39</v>
          </cell>
          <cell r="J164">
            <v>39</v>
          </cell>
          <cell r="K164">
            <v>39</v>
          </cell>
          <cell r="L164">
            <v>39</v>
          </cell>
          <cell r="M164">
            <v>39</v>
          </cell>
        </row>
        <row r="165">
          <cell r="B165">
            <v>39</v>
          </cell>
          <cell r="C165">
            <v>39</v>
          </cell>
          <cell r="D165">
            <v>39</v>
          </cell>
          <cell r="E165">
            <v>39</v>
          </cell>
          <cell r="F165">
            <v>39</v>
          </cell>
          <cell r="G165">
            <v>39</v>
          </cell>
          <cell r="H165">
            <v>39</v>
          </cell>
          <cell r="I165">
            <v>39</v>
          </cell>
          <cell r="J165">
            <v>39</v>
          </cell>
          <cell r="K165">
            <v>39</v>
          </cell>
          <cell r="L165">
            <v>39</v>
          </cell>
          <cell r="M165">
            <v>39</v>
          </cell>
        </row>
        <row r="167">
          <cell r="J167" t="str">
            <v>Rupees Per Unit</v>
          </cell>
        </row>
        <row r="168">
          <cell r="B168">
            <v>914</v>
          </cell>
          <cell r="C168">
            <v>945</v>
          </cell>
          <cell r="D168">
            <v>976</v>
          </cell>
          <cell r="E168">
            <v>1007</v>
          </cell>
          <cell r="F168">
            <v>1038</v>
          </cell>
          <cell r="G168">
            <v>1069</v>
          </cell>
          <cell r="H168">
            <v>1100</v>
          </cell>
          <cell r="I168">
            <v>1131</v>
          </cell>
          <cell r="J168">
            <v>1162</v>
          </cell>
          <cell r="K168">
            <v>1193</v>
          </cell>
          <cell r="L168">
            <v>1224</v>
          </cell>
          <cell r="M168">
            <v>1255</v>
          </cell>
        </row>
        <row r="169">
          <cell r="B169">
            <v>17536</v>
          </cell>
          <cell r="C169">
            <v>17536</v>
          </cell>
          <cell r="D169">
            <v>17536</v>
          </cell>
          <cell r="E169">
            <v>17536</v>
          </cell>
          <cell r="F169">
            <v>17536</v>
          </cell>
          <cell r="G169" t="str">
            <v>INDUS MOTOR COMPANY LIMITED</v>
          </cell>
          <cell r="H169">
            <v>17536</v>
          </cell>
          <cell r="I169">
            <v>17536</v>
          </cell>
          <cell r="J169">
            <v>17536</v>
          </cell>
          <cell r="K169">
            <v>17536</v>
          </cell>
          <cell r="L169">
            <v>17536</v>
          </cell>
          <cell r="M169">
            <v>17536</v>
          </cell>
          <cell r="N169">
            <v>0</v>
          </cell>
        </row>
        <row r="170">
          <cell r="B170">
            <v>0</v>
          </cell>
          <cell r="C170">
            <v>0</v>
          </cell>
          <cell r="D170">
            <v>0</v>
          </cell>
          <cell r="E170">
            <v>0</v>
          </cell>
          <cell r="F170">
            <v>0</v>
          </cell>
          <cell r="G170" t="str">
            <v>Parts &amp; Oil Operations - Toyota &amp; Daihatsu</v>
          </cell>
          <cell r="H170">
            <v>0</v>
          </cell>
          <cell r="I170">
            <v>0</v>
          </cell>
          <cell r="J170">
            <v>0</v>
          </cell>
          <cell r="K170">
            <v>0</v>
          </cell>
          <cell r="L170">
            <v>0</v>
          </cell>
          <cell r="M170">
            <v>0</v>
          </cell>
          <cell r="N170">
            <v>0</v>
          </cell>
        </row>
        <row r="171">
          <cell r="B171">
            <v>21094</v>
          </cell>
          <cell r="C171">
            <v>21094</v>
          </cell>
          <cell r="D171">
            <v>21094</v>
          </cell>
          <cell r="E171">
            <v>21094</v>
          </cell>
          <cell r="F171">
            <v>21094</v>
          </cell>
          <cell r="G171">
            <v>21094</v>
          </cell>
          <cell r="H171">
            <v>21094</v>
          </cell>
          <cell r="I171">
            <v>21094</v>
          </cell>
          <cell r="J171">
            <v>21094</v>
          </cell>
          <cell r="K171">
            <v>21094</v>
          </cell>
          <cell r="L171">
            <v>21094</v>
          </cell>
          <cell r="M171">
            <v>21094</v>
          </cell>
          <cell r="N171">
            <v>0</v>
          </cell>
        </row>
        <row r="172">
          <cell r="B172">
            <v>20581</v>
          </cell>
          <cell r="C172">
            <v>20581</v>
          </cell>
          <cell r="D172">
            <v>20581</v>
          </cell>
          <cell r="E172">
            <v>20581</v>
          </cell>
          <cell r="F172">
            <v>20581</v>
          </cell>
          <cell r="G172">
            <v>20581</v>
          </cell>
          <cell r="H172">
            <v>20581</v>
          </cell>
          <cell r="I172">
            <v>20581</v>
          </cell>
          <cell r="J172">
            <v>20581</v>
          </cell>
          <cell r="K172">
            <v>20581</v>
          </cell>
          <cell r="L172" t="str">
            <v>Budget                  2000 ~ 2001</v>
          </cell>
          <cell r="M172" t="str">
            <v>Actual                    1999 ~ 2000</v>
          </cell>
          <cell r="N172" t="str">
            <v>Variance</v>
          </cell>
        </row>
        <row r="173">
          <cell r="B173">
            <v>0</v>
          </cell>
          <cell r="C173">
            <v>0</v>
          </cell>
          <cell r="D173">
            <v>0</v>
          </cell>
          <cell r="E173">
            <v>0</v>
          </cell>
          <cell r="F173">
            <v>0</v>
          </cell>
          <cell r="G173">
            <v>0</v>
          </cell>
          <cell r="H173">
            <v>0</v>
          </cell>
          <cell r="I173">
            <v>0</v>
          </cell>
          <cell r="J173">
            <v>0</v>
          </cell>
          <cell r="K173">
            <v>0</v>
          </cell>
          <cell r="L173">
            <v>0</v>
          </cell>
          <cell r="M173">
            <v>0</v>
          </cell>
        </row>
        <row r="174">
          <cell r="B174">
            <v>20749</v>
          </cell>
          <cell r="C174">
            <v>20749</v>
          </cell>
          <cell r="D174">
            <v>20749</v>
          </cell>
          <cell r="E174">
            <v>20749</v>
          </cell>
          <cell r="F174">
            <v>20749</v>
          </cell>
          <cell r="G174">
            <v>20749</v>
          </cell>
          <cell r="H174">
            <v>20749</v>
          </cell>
          <cell r="I174">
            <v>20749</v>
          </cell>
          <cell r="J174">
            <v>20749</v>
          </cell>
          <cell r="K174">
            <v>20749</v>
          </cell>
          <cell r="L174">
            <v>20749</v>
          </cell>
          <cell r="M174">
            <v>20749</v>
          </cell>
          <cell r="N174">
            <v>0</v>
          </cell>
        </row>
        <row r="175">
          <cell r="B175" t="str">
            <v>JULY '00</v>
          </cell>
          <cell r="C175" t="str">
            <v>AUGUST '00</v>
          </cell>
          <cell r="D175" t="str">
            <v>JAN '01</v>
          </cell>
          <cell r="E175">
            <v>0</v>
          </cell>
          <cell r="F175">
            <v>0</v>
          </cell>
          <cell r="G175" t="str">
            <v>Net Sales - Toyota Parts &amp; Oil</v>
          </cell>
          <cell r="H175">
            <v>0</v>
          </cell>
          <cell r="I175">
            <v>0</v>
          </cell>
          <cell r="J175">
            <v>0</v>
          </cell>
          <cell r="K175">
            <v>0</v>
          </cell>
          <cell r="L175">
            <v>451053043.47826093</v>
          </cell>
          <cell r="M175">
            <v>163505000</v>
          </cell>
          <cell r="N175">
            <v>287548043.47826093</v>
          </cell>
        </row>
        <row r="176">
          <cell r="B176">
            <v>349000</v>
          </cell>
          <cell r="C176">
            <v>0</v>
          </cell>
          <cell r="D176">
            <v>349000</v>
          </cell>
          <cell r="E176">
            <v>17491</v>
          </cell>
          <cell r="F176">
            <v>17491</v>
          </cell>
          <cell r="G176" t="str">
            <v>Net Sales - Daihatsu Parts</v>
          </cell>
          <cell r="H176">
            <v>17491</v>
          </cell>
          <cell r="I176">
            <v>17491</v>
          </cell>
          <cell r="J176">
            <v>17491</v>
          </cell>
          <cell r="K176">
            <v>17491</v>
          </cell>
          <cell r="L176">
            <v>34782608.695652179</v>
          </cell>
          <cell r="M176">
            <v>0</v>
          </cell>
          <cell r="N176">
            <v>34782608.695652179</v>
          </cell>
        </row>
        <row r="177">
          <cell r="B177">
            <v>379000</v>
          </cell>
          <cell r="C177">
            <v>379000</v>
          </cell>
          <cell r="D177">
            <v>379000</v>
          </cell>
          <cell r="E177">
            <v>20760</v>
          </cell>
          <cell r="F177">
            <v>20760</v>
          </cell>
          <cell r="G177">
            <v>20760</v>
          </cell>
          <cell r="H177">
            <v>20760</v>
          </cell>
          <cell r="I177">
            <v>20760</v>
          </cell>
          <cell r="J177">
            <v>20760</v>
          </cell>
          <cell r="K177">
            <v>20760</v>
          </cell>
          <cell r="L177">
            <v>485835652.17391312</v>
          </cell>
          <cell r="M177">
            <v>163505000</v>
          </cell>
          <cell r="N177">
            <v>322330652.17391312</v>
          </cell>
        </row>
        <row r="178">
          <cell r="B178">
            <v>399000</v>
          </cell>
          <cell r="C178">
            <v>0</v>
          </cell>
          <cell r="D178">
            <v>399000</v>
          </cell>
          <cell r="E178">
            <v>0</v>
          </cell>
          <cell r="F178">
            <v>0</v>
          </cell>
          <cell r="G178">
            <v>0</v>
          </cell>
          <cell r="H178">
            <v>0</v>
          </cell>
          <cell r="I178">
            <v>0</v>
          </cell>
          <cell r="J178">
            <v>0</v>
          </cell>
          <cell r="K178">
            <v>0</v>
          </cell>
          <cell r="L178">
            <v>0</v>
          </cell>
          <cell r="M178">
            <v>0</v>
          </cell>
          <cell r="N178">
            <v>0</v>
          </cell>
        </row>
        <row r="179">
          <cell r="B179">
            <v>0</v>
          </cell>
          <cell r="C179">
            <v>0</v>
          </cell>
          <cell r="D179">
            <v>0</v>
          </cell>
          <cell r="E179">
            <v>0</v>
          </cell>
          <cell r="F179">
            <v>0</v>
          </cell>
          <cell r="G179" t="str">
            <v>Cost of Sales - Toyota Parts &amp; Oil</v>
          </cell>
          <cell r="H179">
            <v>0</v>
          </cell>
          <cell r="I179">
            <v>0</v>
          </cell>
          <cell r="J179">
            <v>0</v>
          </cell>
          <cell r="K179">
            <v>0</v>
          </cell>
          <cell r="L179">
            <v>386134609.9015587</v>
          </cell>
          <cell r="M179">
            <v>134438000</v>
          </cell>
          <cell r="N179">
            <v>-251696609.9015587</v>
          </cell>
        </row>
        <row r="180">
          <cell r="B180">
            <v>14945</v>
          </cell>
          <cell r="C180">
            <v>14945</v>
          </cell>
          <cell r="D180">
            <v>14945</v>
          </cell>
          <cell r="E180">
            <v>14945</v>
          </cell>
          <cell r="F180">
            <v>14945</v>
          </cell>
          <cell r="G180" t="str">
            <v>Cost of Sales - Daihatsu Parts</v>
          </cell>
          <cell r="H180">
            <v>14945</v>
          </cell>
          <cell r="I180">
            <v>14945</v>
          </cell>
          <cell r="J180">
            <v>14945</v>
          </cell>
          <cell r="K180">
            <v>14945</v>
          </cell>
          <cell r="L180">
            <v>27908121.410992622</v>
          </cell>
          <cell r="M180">
            <v>0</v>
          </cell>
          <cell r="N180">
            <v>-27908121.410992622</v>
          </cell>
        </row>
        <row r="181">
          <cell r="B181">
            <v>14945</v>
          </cell>
          <cell r="C181">
            <v>14945</v>
          </cell>
          <cell r="D181">
            <v>14945</v>
          </cell>
          <cell r="E181">
            <v>14945</v>
          </cell>
          <cell r="F181">
            <v>14945</v>
          </cell>
          <cell r="G181">
            <v>14945</v>
          </cell>
          <cell r="H181">
            <v>14945</v>
          </cell>
          <cell r="I181">
            <v>14945</v>
          </cell>
          <cell r="J181">
            <v>14945</v>
          </cell>
          <cell r="K181">
            <v>14945</v>
          </cell>
          <cell r="L181">
            <v>414042731.31255132</v>
          </cell>
          <cell r="M181">
            <v>134438000</v>
          </cell>
          <cell r="N181">
            <v>-279604731.31255132</v>
          </cell>
        </row>
        <row r="182">
          <cell r="B182">
            <v>6689</v>
          </cell>
          <cell r="C182">
            <v>6689</v>
          </cell>
          <cell r="D182">
            <v>6689</v>
          </cell>
          <cell r="E182">
            <v>6689</v>
          </cell>
          <cell r="F182">
            <v>6689</v>
          </cell>
          <cell r="G182">
            <v>6689</v>
          </cell>
          <cell r="H182">
            <v>6689</v>
          </cell>
          <cell r="I182">
            <v>6689</v>
          </cell>
          <cell r="J182">
            <v>6689</v>
          </cell>
          <cell r="K182">
            <v>6689</v>
          </cell>
          <cell r="L182">
            <v>6689</v>
          </cell>
          <cell r="M182">
            <v>6689</v>
          </cell>
        </row>
        <row r="183">
          <cell r="B183">
            <v>6689</v>
          </cell>
          <cell r="C183">
            <v>6689</v>
          </cell>
          <cell r="D183">
            <v>6689</v>
          </cell>
          <cell r="E183">
            <v>6689</v>
          </cell>
          <cell r="F183">
            <v>6689</v>
          </cell>
          <cell r="G183" t="str">
            <v>Gross Profit - Parts &amp; Oil</v>
          </cell>
          <cell r="H183">
            <v>6689</v>
          </cell>
          <cell r="I183">
            <v>6689</v>
          </cell>
          <cell r="J183">
            <v>6689</v>
          </cell>
          <cell r="K183">
            <v>6689</v>
          </cell>
          <cell r="L183">
            <v>64918433.576702222</v>
          </cell>
          <cell r="M183">
            <v>29067000</v>
          </cell>
          <cell r="N183">
            <v>35851433.576702222</v>
          </cell>
        </row>
        <row r="184">
          <cell r="B184">
            <v>10217</v>
          </cell>
          <cell r="C184">
            <v>10217</v>
          </cell>
          <cell r="D184">
            <v>10217</v>
          </cell>
          <cell r="E184">
            <v>10217</v>
          </cell>
          <cell r="F184">
            <v>10217</v>
          </cell>
          <cell r="G184" t="str">
            <v>Gross Profit - Daihatsu Parts</v>
          </cell>
          <cell r="H184">
            <v>10217</v>
          </cell>
          <cell r="I184">
            <v>10217</v>
          </cell>
          <cell r="J184">
            <v>10217</v>
          </cell>
          <cell r="K184">
            <v>10217</v>
          </cell>
          <cell r="L184">
            <v>6874487.284659557</v>
          </cell>
          <cell r="M184">
            <v>0</v>
          </cell>
          <cell r="N184">
            <v>6874487.284659557</v>
          </cell>
        </row>
        <row r="185">
          <cell r="B185">
            <v>10217</v>
          </cell>
          <cell r="C185">
            <v>10217</v>
          </cell>
          <cell r="D185">
            <v>10217</v>
          </cell>
          <cell r="E185">
            <v>10217</v>
          </cell>
          <cell r="F185">
            <v>10217</v>
          </cell>
          <cell r="G185">
            <v>10217</v>
          </cell>
          <cell r="H185">
            <v>10217</v>
          </cell>
          <cell r="I185">
            <v>10217</v>
          </cell>
          <cell r="J185">
            <v>10217</v>
          </cell>
          <cell r="K185">
            <v>10217</v>
          </cell>
          <cell r="L185">
            <v>10217</v>
          </cell>
          <cell r="M185">
            <v>10217</v>
          </cell>
        </row>
        <row r="186">
          <cell r="G186" t="str">
            <v>Total Gross Profit Parts &amp; Oil</v>
          </cell>
          <cell r="L186">
            <v>71792920.861361772</v>
          </cell>
          <cell r="M186">
            <v>29067000</v>
          </cell>
          <cell r="N186">
            <v>42725920.861361779</v>
          </cell>
        </row>
        <row r="187">
          <cell r="B187">
            <v>914</v>
          </cell>
          <cell r="C187">
            <v>945</v>
          </cell>
          <cell r="D187">
            <v>976</v>
          </cell>
          <cell r="E187">
            <v>1007</v>
          </cell>
          <cell r="F187">
            <v>1038</v>
          </cell>
          <cell r="G187">
            <v>1069</v>
          </cell>
          <cell r="H187">
            <v>1100</v>
          </cell>
          <cell r="I187">
            <v>1131</v>
          </cell>
          <cell r="J187">
            <v>1162</v>
          </cell>
          <cell r="K187">
            <v>1193</v>
          </cell>
          <cell r="L187">
            <v>1224</v>
          </cell>
          <cell r="M187">
            <v>1255</v>
          </cell>
        </row>
        <row r="190">
          <cell r="B190">
            <v>0.52</v>
          </cell>
          <cell r="C190">
            <v>0.52</v>
          </cell>
          <cell r="D190">
            <v>0.52</v>
          </cell>
          <cell r="E190">
            <v>0.52</v>
          </cell>
          <cell r="F190">
            <v>0.52</v>
          </cell>
          <cell r="G190">
            <v>0.52</v>
          </cell>
          <cell r="H190">
            <v>0.52</v>
          </cell>
          <cell r="I190">
            <v>0.52</v>
          </cell>
          <cell r="J190">
            <v>0.52</v>
          </cell>
          <cell r="K190">
            <v>0.52</v>
          </cell>
          <cell r="L190">
            <v>0.52</v>
          </cell>
          <cell r="M190">
            <v>0.52</v>
          </cell>
        </row>
        <row r="191">
          <cell r="B191">
            <v>0.52</v>
          </cell>
          <cell r="C191">
            <v>0.52</v>
          </cell>
          <cell r="D191">
            <v>0.52</v>
          </cell>
          <cell r="E191">
            <v>0.52</v>
          </cell>
          <cell r="F191">
            <v>0.52</v>
          </cell>
          <cell r="G191">
            <v>0.52</v>
          </cell>
          <cell r="H191">
            <v>0.52</v>
          </cell>
          <cell r="I191">
            <v>0.52</v>
          </cell>
          <cell r="J191">
            <v>0.52</v>
          </cell>
          <cell r="K191">
            <v>0.52</v>
          </cell>
          <cell r="L191">
            <v>0.52</v>
          </cell>
          <cell r="M191">
            <v>0.52</v>
          </cell>
        </row>
        <row r="194">
          <cell r="B194">
            <v>0.52</v>
          </cell>
          <cell r="C194">
            <v>0.52</v>
          </cell>
          <cell r="D194">
            <v>0.52</v>
          </cell>
          <cell r="E194">
            <v>0.52</v>
          </cell>
          <cell r="F194">
            <v>0.52</v>
          </cell>
          <cell r="G194">
            <v>0.52</v>
          </cell>
          <cell r="H194">
            <v>0.52</v>
          </cell>
          <cell r="I194">
            <v>0.52</v>
          </cell>
          <cell r="J194">
            <v>0.52</v>
          </cell>
          <cell r="K194">
            <v>0.52</v>
          </cell>
          <cell r="L194">
            <v>0.52</v>
          </cell>
          <cell r="M194">
            <v>0.52</v>
          </cell>
        </row>
        <row r="195">
          <cell r="B195">
            <v>0.52</v>
          </cell>
          <cell r="C195">
            <v>0.52</v>
          </cell>
          <cell r="D195">
            <v>0.52</v>
          </cell>
          <cell r="E195">
            <v>0.52</v>
          </cell>
          <cell r="F195">
            <v>0.52</v>
          </cell>
          <cell r="G195">
            <v>0.52</v>
          </cell>
          <cell r="H195">
            <v>0.52</v>
          </cell>
          <cell r="I195">
            <v>0.52</v>
          </cell>
          <cell r="J195">
            <v>0.52</v>
          </cell>
          <cell r="K195">
            <v>0.52</v>
          </cell>
          <cell r="L195">
            <v>0.52</v>
          </cell>
          <cell r="M195">
            <v>0.52</v>
          </cell>
        </row>
        <row r="198">
          <cell r="B198">
            <v>0.52</v>
          </cell>
          <cell r="C198">
            <v>0.52</v>
          </cell>
          <cell r="D198">
            <v>0.52</v>
          </cell>
          <cell r="E198">
            <v>0.52</v>
          </cell>
          <cell r="F198">
            <v>0.52</v>
          </cell>
          <cell r="G198">
            <v>0.52</v>
          </cell>
          <cell r="H198">
            <v>0.52</v>
          </cell>
          <cell r="I198">
            <v>0.52</v>
          </cell>
          <cell r="J198">
            <v>0.52</v>
          </cell>
          <cell r="K198">
            <v>0.52</v>
          </cell>
          <cell r="L198">
            <v>0.52</v>
          </cell>
          <cell r="M198">
            <v>0.52</v>
          </cell>
        </row>
        <row r="199">
          <cell r="B199">
            <v>0.52</v>
          </cell>
          <cell r="C199">
            <v>0.52</v>
          </cell>
          <cell r="D199">
            <v>0.52</v>
          </cell>
          <cell r="E199">
            <v>0.52</v>
          </cell>
          <cell r="F199">
            <v>0.52</v>
          </cell>
          <cell r="G199">
            <v>0.52</v>
          </cell>
          <cell r="H199">
            <v>0.52</v>
          </cell>
          <cell r="I199">
            <v>0.52</v>
          </cell>
          <cell r="J199">
            <v>0.52</v>
          </cell>
          <cell r="K199">
            <v>0.52</v>
          </cell>
          <cell r="L199">
            <v>0.52</v>
          </cell>
          <cell r="M199">
            <v>0.52</v>
          </cell>
        </row>
        <row r="201">
          <cell r="D201" t="str">
            <v/>
          </cell>
        </row>
        <row r="202">
          <cell r="B202">
            <v>914</v>
          </cell>
          <cell r="C202">
            <v>945</v>
          </cell>
          <cell r="D202">
            <v>976</v>
          </cell>
          <cell r="E202">
            <v>1007</v>
          </cell>
          <cell r="F202">
            <v>1038</v>
          </cell>
          <cell r="G202">
            <v>1069</v>
          </cell>
          <cell r="H202">
            <v>1100</v>
          </cell>
          <cell r="I202">
            <v>1131</v>
          </cell>
          <cell r="J202">
            <v>1162</v>
          </cell>
          <cell r="K202">
            <v>1193</v>
          </cell>
          <cell r="L202">
            <v>1224</v>
          </cell>
          <cell r="M202">
            <v>1255</v>
          </cell>
        </row>
        <row r="203">
          <cell r="B203">
            <v>361160</v>
          </cell>
          <cell r="C203">
            <v>361160</v>
          </cell>
          <cell r="D203">
            <v>361160</v>
          </cell>
          <cell r="E203">
            <v>355561</v>
          </cell>
          <cell r="F203">
            <v>355561</v>
          </cell>
          <cell r="G203">
            <v>355561</v>
          </cell>
          <cell r="H203">
            <v>355561</v>
          </cell>
          <cell r="I203">
            <v>355561</v>
          </cell>
          <cell r="J203">
            <v>355561</v>
          </cell>
          <cell r="K203">
            <v>355561</v>
          </cell>
          <cell r="L203">
            <v>355561</v>
          </cell>
          <cell r="M203">
            <v>355561</v>
          </cell>
        </row>
        <row r="204">
          <cell r="B204">
            <v>0</v>
          </cell>
          <cell r="C204">
            <v>0</v>
          </cell>
          <cell r="D204">
            <v>0</v>
          </cell>
          <cell r="E204">
            <v>0</v>
          </cell>
          <cell r="F204">
            <v>0</v>
          </cell>
          <cell r="G204">
            <v>0</v>
          </cell>
          <cell r="H204">
            <v>0</v>
          </cell>
          <cell r="I204">
            <v>0</v>
          </cell>
          <cell r="J204">
            <v>0</v>
          </cell>
          <cell r="K204">
            <v>0</v>
          </cell>
          <cell r="L204">
            <v>0</v>
          </cell>
          <cell r="M204">
            <v>0</v>
          </cell>
        </row>
        <row r="205">
          <cell r="B205">
            <v>435394</v>
          </cell>
          <cell r="C205">
            <v>435394</v>
          </cell>
          <cell r="D205">
            <v>435394</v>
          </cell>
          <cell r="E205">
            <v>428667</v>
          </cell>
          <cell r="F205">
            <v>428667</v>
          </cell>
          <cell r="G205">
            <v>428667</v>
          </cell>
          <cell r="H205">
            <v>428667</v>
          </cell>
          <cell r="I205">
            <v>428667</v>
          </cell>
          <cell r="J205">
            <v>428667</v>
          </cell>
          <cell r="K205">
            <v>428667</v>
          </cell>
          <cell r="L205">
            <v>428667</v>
          </cell>
          <cell r="M205">
            <v>428667</v>
          </cell>
        </row>
        <row r="206">
          <cell r="B206">
            <v>526273</v>
          </cell>
          <cell r="C206">
            <v>526273</v>
          </cell>
          <cell r="D206">
            <v>526273</v>
          </cell>
          <cell r="E206">
            <v>518119</v>
          </cell>
          <cell r="F206">
            <v>518119</v>
          </cell>
          <cell r="G206">
            <v>518119</v>
          </cell>
          <cell r="H206">
            <v>518119</v>
          </cell>
          <cell r="I206">
            <v>518119</v>
          </cell>
          <cell r="J206">
            <v>518119</v>
          </cell>
          <cell r="K206">
            <v>518119</v>
          </cell>
          <cell r="L206">
            <v>518119</v>
          </cell>
          <cell r="M206">
            <v>518119</v>
          </cell>
        </row>
        <row r="207">
          <cell r="B207">
            <v>0</v>
          </cell>
          <cell r="C207">
            <v>0</v>
          </cell>
          <cell r="D207">
            <v>0</v>
          </cell>
          <cell r="E207">
            <v>0</v>
          </cell>
          <cell r="F207">
            <v>0</v>
          </cell>
          <cell r="G207">
            <v>0</v>
          </cell>
          <cell r="H207">
            <v>0</v>
          </cell>
          <cell r="I207">
            <v>0</v>
          </cell>
          <cell r="J207">
            <v>0</v>
          </cell>
          <cell r="K207">
            <v>0</v>
          </cell>
          <cell r="L207">
            <v>0</v>
          </cell>
          <cell r="M207">
            <v>0</v>
          </cell>
        </row>
        <row r="208">
          <cell r="B208">
            <v>611345</v>
          </cell>
          <cell r="C208">
            <v>611345</v>
          </cell>
          <cell r="D208">
            <v>611345</v>
          </cell>
          <cell r="E208">
            <v>601897</v>
          </cell>
          <cell r="F208">
            <v>601897</v>
          </cell>
          <cell r="G208">
            <v>601897</v>
          </cell>
          <cell r="H208">
            <v>601897</v>
          </cell>
          <cell r="I208">
            <v>601897</v>
          </cell>
          <cell r="J208">
            <v>601897</v>
          </cell>
          <cell r="K208">
            <v>601897</v>
          </cell>
          <cell r="L208">
            <v>601897</v>
          </cell>
          <cell r="M208">
            <v>601897</v>
          </cell>
        </row>
        <row r="209">
          <cell r="B209">
            <v>0</v>
          </cell>
          <cell r="C209">
            <v>0</v>
          </cell>
          <cell r="D209">
            <v>0</v>
          </cell>
          <cell r="E209">
            <v>0</v>
          </cell>
          <cell r="F209">
            <v>0</v>
          </cell>
          <cell r="G209">
            <v>0</v>
          </cell>
          <cell r="H209">
            <v>0</v>
          </cell>
          <cell r="I209">
            <v>0</v>
          </cell>
          <cell r="J209">
            <v>0</v>
          </cell>
          <cell r="K209">
            <v>0</v>
          </cell>
          <cell r="L209">
            <v>0</v>
          </cell>
          <cell r="M209">
            <v>0</v>
          </cell>
        </row>
        <row r="210">
          <cell r="B210">
            <v>525074</v>
          </cell>
          <cell r="C210">
            <v>525074</v>
          </cell>
          <cell r="D210">
            <v>525074</v>
          </cell>
          <cell r="E210">
            <v>516949</v>
          </cell>
          <cell r="F210">
            <v>516949</v>
          </cell>
          <cell r="G210">
            <v>516949</v>
          </cell>
          <cell r="H210">
            <v>516949</v>
          </cell>
          <cell r="I210">
            <v>516949</v>
          </cell>
          <cell r="J210">
            <v>516949</v>
          </cell>
          <cell r="K210">
            <v>516949</v>
          </cell>
          <cell r="L210">
            <v>516949</v>
          </cell>
          <cell r="M210">
            <v>516949</v>
          </cell>
        </row>
        <row r="211">
          <cell r="B211">
            <v>712402</v>
          </cell>
          <cell r="C211">
            <v>712402</v>
          </cell>
          <cell r="D211">
            <v>712402</v>
          </cell>
          <cell r="E211">
            <v>701383</v>
          </cell>
          <cell r="F211">
            <v>701383</v>
          </cell>
          <cell r="G211">
            <v>701383</v>
          </cell>
          <cell r="H211">
            <v>701383</v>
          </cell>
          <cell r="I211">
            <v>701383</v>
          </cell>
          <cell r="J211">
            <v>701383</v>
          </cell>
          <cell r="K211">
            <v>701383</v>
          </cell>
          <cell r="L211">
            <v>701383</v>
          </cell>
          <cell r="M211">
            <v>701383</v>
          </cell>
        </row>
        <row r="212">
          <cell r="B212">
            <v>0</v>
          </cell>
          <cell r="C212">
            <v>0</v>
          </cell>
          <cell r="D212">
            <v>0</v>
          </cell>
          <cell r="E212">
            <v>0</v>
          </cell>
          <cell r="F212">
            <v>0</v>
          </cell>
          <cell r="G212">
            <v>0</v>
          </cell>
          <cell r="H212">
            <v>0</v>
          </cell>
          <cell r="I212">
            <v>0</v>
          </cell>
          <cell r="J212">
            <v>0</v>
          </cell>
          <cell r="K212">
            <v>0</v>
          </cell>
          <cell r="L212">
            <v>0</v>
          </cell>
          <cell r="M212">
            <v>0</v>
          </cell>
        </row>
        <row r="213">
          <cell r="B213">
            <v>0</v>
          </cell>
          <cell r="C213">
            <v>0</v>
          </cell>
          <cell r="D213">
            <v>0</v>
          </cell>
          <cell r="E213">
            <v>0</v>
          </cell>
          <cell r="F213">
            <v>0</v>
          </cell>
          <cell r="G213">
            <v>0</v>
          </cell>
          <cell r="H213">
            <v>0</v>
          </cell>
          <cell r="I213">
            <v>0</v>
          </cell>
          <cell r="J213">
            <v>0</v>
          </cell>
          <cell r="K213">
            <v>0</v>
          </cell>
          <cell r="L213">
            <v>0</v>
          </cell>
          <cell r="M213">
            <v>0</v>
          </cell>
        </row>
        <row r="214">
          <cell r="B214">
            <v>710824</v>
          </cell>
          <cell r="C214">
            <v>710824</v>
          </cell>
          <cell r="D214">
            <v>710824</v>
          </cell>
          <cell r="E214">
            <v>710824</v>
          </cell>
          <cell r="F214">
            <v>710824</v>
          </cell>
          <cell r="G214">
            <v>710824</v>
          </cell>
          <cell r="H214">
            <v>710824</v>
          </cell>
          <cell r="I214">
            <v>710824</v>
          </cell>
          <cell r="J214">
            <v>710824</v>
          </cell>
          <cell r="K214">
            <v>710824</v>
          </cell>
          <cell r="L214">
            <v>710824</v>
          </cell>
          <cell r="M214">
            <v>710824</v>
          </cell>
        </row>
        <row r="215">
          <cell r="B215">
            <v>710824</v>
          </cell>
          <cell r="C215">
            <v>710824</v>
          </cell>
          <cell r="D215">
            <v>710824</v>
          </cell>
          <cell r="E215">
            <v>710824</v>
          </cell>
          <cell r="F215">
            <v>710824</v>
          </cell>
          <cell r="G215">
            <v>710824</v>
          </cell>
          <cell r="H215">
            <v>710824</v>
          </cell>
          <cell r="I215">
            <v>710824</v>
          </cell>
          <cell r="J215">
            <v>710824</v>
          </cell>
          <cell r="K215">
            <v>710824</v>
          </cell>
          <cell r="L215">
            <v>710824</v>
          </cell>
          <cell r="M215">
            <v>710824</v>
          </cell>
        </row>
        <row r="216">
          <cell r="B216">
            <v>256211</v>
          </cell>
          <cell r="C216">
            <v>256211</v>
          </cell>
          <cell r="D216">
            <v>256211</v>
          </cell>
          <cell r="E216">
            <v>256211</v>
          </cell>
          <cell r="F216">
            <v>256211</v>
          </cell>
          <cell r="G216">
            <v>256211</v>
          </cell>
          <cell r="H216">
            <v>256211</v>
          </cell>
          <cell r="I216">
            <v>256211</v>
          </cell>
          <cell r="J216">
            <v>256211</v>
          </cell>
          <cell r="K216">
            <v>256211</v>
          </cell>
          <cell r="L216">
            <v>256211</v>
          </cell>
          <cell r="M216">
            <v>256211</v>
          </cell>
        </row>
        <row r="217">
          <cell r="B217">
            <v>256211</v>
          </cell>
          <cell r="C217">
            <v>256211</v>
          </cell>
          <cell r="D217">
            <v>256211</v>
          </cell>
          <cell r="E217">
            <v>256211</v>
          </cell>
          <cell r="F217">
            <v>256211</v>
          </cell>
          <cell r="G217">
            <v>256211</v>
          </cell>
          <cell r="H217">
            <v>256211</v>
          </cell>
          <cell r="I217">
            <v>256211</v>
          </cell>
          <cell r="J217">
            <v>256211</v>
          </cell>
          <cell r="K217">
            <v>256211</v>
          </cell>
          <cell r="L217">
            <v>256211</v>
          </cell>
          <cell r="M217">
            <v>256211</v>
          </cell>
        </row>
        <row r="218">
          <cell r="B218">
            <v>256211</v>
          </cell>
          <cell r="C218">
            <v>256211</v>
          </cell>
          <cell r="D218">
            <v>256211</v>
          </cell>
          <cell r="E218">
            <v>256211</v>
          </cell>
          <cell r="F218">
            <v>256211</v>
          </cell>
          <cell r="G218">
            <v>256211</v>
          </cell>
          <cell r="H218">
            <v>256211</v>
          </cell>
          <cell r="I218">
            <v>256211</v>
          </cell>
          <cell r="J218">
            <v>256211</v>
          </cell>
          <cell r="K218">
            <v>256211</v>
          </cell>
          <cell r="L218">
            <v>256211</v>
          </cell>
          <cell r="M218">
            <v>256211</v>
          </cell>
        </row>
        <row r="219">
          <cell r="B219">
            <v>256211</v>
          </cell>
          <cell r="C219">
            <v>256211</v>
          </cell>
          <cell r="D219">
            <v>256211</v>
          </cell>
          <cell r="E219">
            <v>256211</v>
          </cell>
          <cell r="F219">
            <v>256211</v>
          </cell>
          <cell r="G219">
            <v>256211</v>
          </cell>
          <cell r="H219">
            <v>256211</v>
          </cell>
          <cell r="I219">
            <v>256211</v>
          </cell>
          <cell r="J219">
            <v>256211</v>
          </cell>
          <cell r="K219">
            <v>256211</v>
          </cell>
          <cell r="L219">
            <v>256211</v>
          </cell>
          <cell r="M219">
            <v>256211</v>
          </cell>
        </row>
        <row r="220">
          <cell r="B220">
            <v>0</v>
          </cell>
          <cell r="C220">
            <v>0</v>
          </cell>
          <cell r="D220">
            <v>0</v>
          </cell>
          <cell r="E220">
            <v>0</v>
          </cell>
          <cell r="F220">
            <v>0</v>
          </cell>
          <cell r="G220">
            <v>0</v>
          </cell>
          <cell r="H220">
            <v>0</v>
          </cell>
          <cell r="I220">
            <v>0</v>
          </cell>
          <cell r="J220">
            <v>0</v>
          </cell>
          <cell r="K220">
            <v>0</v>
          </cell>
          <cell r="L220">
            <v>0</v>
          </cell>
          <cell r="M220">
            <v>0</v>
          </cell>
        </row>
        <row r="221">
          <cell r="B221">
            <v>0</v>
          </cell>
          <cell r="C221">
            <v>0</v>
          </cell>
          <cell r="D221">
            <v>0</v>
          </cell>
          <cell r="E221">
            <v>0</v>
          </cell>
          <cell r="F221">
            <v>0</v>
          </cell>
          <cell r="G221">
            <v>0</v>
          </cell>
          <cell r="H221">
            <v>0</v>
          </cell>
          <cell r="I221">
            <v>0</v>
          </cell>
          <cell r="J221">
            <v>0</v>
          </cell>
          <cell r="K221">
            <v>0</v>
          </cell>
          <cell r="L221">
            <v>0</v>
          </cell>
          <cell r="M221">
            <v>0</v>
          </cell>
        </row>
        <row r="222">
          <cell r="B222">
            <v>0</v>
          </cell>
          <cell r="C222">
            <v>0</v>
          </cell>
          <cell r="D222">
            <v>0</v>
          </cell>
          <cell r="E222">
            <v>0</v>
          </cell>
          <cell r="F222">
            <v>0</v>
          </cell>
          <cell r="G222">
            <v>0</v>
          </cell>
          <cell r="H222">
            <v>0</v>
          </cell>
          <cell r="I222">
            <v>0</v>
          </cell>
          <cell r="J222">
            <v>0</v>
          </cell>
          <cell r="K222">
            <v>0</v>
          </cell>
          <cell r="L222">
            <v>0</v>
          </cell>
          <cell r="M222">
            <v>0</v>
          </cell>
        </row>
        <row r="223">
          <cell r="B223">
            <v>0</v>
          </cell>
          <cell r="C223">
            <v>0</v>
          </cell>
          <cell r="D223">
            <v>0</v>
          </cell>
          <cell r="E223">
            <v>0</v>
          </cell>
          <cell r="F223">
            <v>0</v>
          </cell>
          <cell r="G223">
            <v>0</v>
          </cell>
          <cell r="H223">
            <v>0</v>
          </cell>
          <cell r="I223">
            <v>0</v>
          </cell>
          <cell r="J223">
            <v>0</v>
          </cell>
          <cell r="K223">
            <v>0</v>
          </cell>
          <cell r="L223">
            <v>0</v>
          </cell>
          <cell r="M223">
            <v>0</v>
          </cell>
        </row>
        <row r="224">
          <cell r="B224">
            <v>0</v>
          </cell>
          <cell r="C224">
            <v>0</v>
          </cell>
          <cell r="D224">
            <v>0</v>
          </cell>
          <cell r="E224">
            <v>0</v>
          </cell>
          <cell r="F224">
            <v>0</v>
          </cell>
          <cell r="G224">
            <v>0</v>
          </cell>
          <cell r="H224">
            <v>0</v>
          </cell>
          <cell r="I224">
            <v>0</v>
          </cell>
          <cell r="J224">
            <v>0</v>
          </cell>
          <cell r="K224">
            <v>0</v>
          </cell>
          <cell r="L224">
            <v>0</v>
          </cell>
          <cell r="M224">
            <v>0</v>
          </cell>
        </row>
        <row r="225">
          <cell r="B225">
            <v>0</v>
          </cell>
          <cell r="C225">
            <v>0</v>
          </cell>
          <cell r="D225">
            <v>0</v>
          </cell>
          <cell r="E225">
            <v>0</v>
          </cell>
          <cell r="F225">
            <v>0</v>
          </cell>
          <cell r="G225">
            <v>0</v>
          </cell>
          <cell r="H225">
            <v>0</v>
          </cell>
          <cell r="I225">
            <v>0</v>
          </cell>
          <cell r="J225">
            <v>0</v>
          </cell>
          <cell r="K225">
            <v>0</v>
          </cell>
          <cell r="L225">
            <v>0</v>
          </cell>
          <cell r="M225">
            <v>0</v>
          </cell>
        </row>
        <row r="226">
          <cell r="B226">
            <v>0</v>
          </cell>
          <cell r="C226">
            <v>0</v>
          </cell>
          <cell r="D226">
            <v>0</v>
          </cell>
          <cell r="E226">
            <v>0</v>
          </cell>
          <cell r="F226">
            <v>0</v>
          </cell>
          <cell r="G226">
            <v>0</v>
          </cell>
          <cell r="H226">
            <v>0</v>
          </cell>
          <cell r="I226">
            <v>0</v>
          </cell>
          <cell r="J226">
            <v>0</v>
          </cell>
          <cell r="K226">
            <v>0</v>
          </cell>
          <cell r="L226">
            <v>0</v>
          </cell>
          <cell r="M226">
            <v>0</v>
          </cell>
        </row>
        <row r="227">
          <cell r="B227">
            <v>0</v>
          </cell>
          <cell r="C227">
            <v>0</v>
          </cell>
          <cell r="D227">
            <v>0</v>
          </cell>
          <cell r="E227">
            <v>0</v>
          </cell>
          <cell r="F227">
            <v>0</v>
          </cell>
          <cell r="G227">
            <v>0</v>
          </cell>
          <cell r="H227">
            <v>0</v>
          </cell>
          <cell r="I227">
            <v>0</v>
          </cell>
          <cell r="J227">
            <v>0</v>
          </cell>
          <cell r="K227">
            <v>0</v>
          </cell>
          <cell r="L227">
            <v>0</v>
          </cell>
          <cell r="M227">
            <v>0</v>
          </cell>
        </row>
        <row r="228">
          <cell r="B228">
            <v>0</v>
          </cell>
          <cell r="C228">
            <v>0</v>
          </cell>
          <cell r="D228">
            <v>0</v>
          </cell>
          <cell r="E228">
            <v>0</v>
          </cell>
          <cell r="F228">
            <v>0</v>
          </cell>
          <cell r="G228">
            <v>0</v>
          </cell>
          <cell r="H228">
            <v>0</v>
          </cell>
          <cell r="I228">
            <v>0</v>
          </cell>
          <cell r="J228">
            <v>0</v>
          </cell>
          <cell r="K228">
            <v>0</v>
          </cell>
          <cell r="L228">
            <v>0</v>
          </cell>
          <cell r="M228">
            <v>0</v>
          </cell>
        </row>
        <row r="229">
          <cell r="B229">
            <v>0</v>
          </cell>
          <cell r="C229">
            <v>0</v>
          </cell>
          <cell r="D229">
            <v>0</v>
          </cell>
          <cell r="E229">
            <v>0</v>
          </cell>
          <cell r="F229">
            <v>0</v>
          </cell>
          <cell r="G229">
            <v>0</v>
          </cell>
          <cell r="H229">
            <v>0</v>
          </cell>
          <cell r="I229">
            <v>0</v>
          </cell>
          <cell r="J229">
            <v>0</v>
          </cell>
          <cell r="K229">
            <v>0</v>
          </cell>
          <cell r="L229">
            <v>0</v>
          </cell>
          <cell r="M229">
            <v>0</v>
          </cell>
        </row>
        <row r="230">
          <cell r="B230">
            <v>0</v>
          </cell>
          <cell r="C230">
            <v>0</v>
          </cell>
          <cell r="D230">
            <v>0</v>
          </cell>
          <cell r="E230">
            <v>0</v>
          </cell>
          <cell r="F230">
            <v>0</v>
          </cell>
          <cell r="G230">
            <v>0</v>
          </cell>
          <cell r="H230">
            <v>0</v>
          </cell>
          <cell r="I230">
            <v>0</v>
          </cell>
          <cell r="J230">
            <v>0</v>
          </cell>
          <cell r="K230">
            <v>0</v>
          </cell>
          <cell r="L230">
            <v>0</v>
          </cell>
          <cell r="M230">
            <v>0</v>
          </cell>
        </row>
        <row r="231">
          <cell r="B231">
            <v>0</v>
          </cell>
          <cell r="C231">
            <v>0</v>
          </cell>
          <cell r="D231">
            <v>0</v>
          </cell>
          <cell r="E231">
            <v>0</v>
          </cell>
          <cell r="F231">
            <v>0</v>
          </cell>
          <cell r="G231">
            <v>0</v>
          </cell>
          <cell r="H231">
            <v>0</v>
          </cell>
          <cell r="I231">
            <v>0</v>
          </cell>
          <cell r="J231">
            <v>0</v>
          </cell>
          <cell r="K231">
            <v>0</v>
          </cell>
          <cell r="L231">
            <v>0</v>
          </cell>
          <cell r="M231">
            <v>0</v>
          </cell>
        </row>
        <row r="232">
          <cell r="B232">
            <v>0</v>
          </cell>
          <cell r="C232">
            <v>0</v>
          </cell>
          <cell r="D232">
            <v>0</v>
          </cell>
          <cell r="E232">
            <v>0</v>
          </cell>
          <cell r="F232">
            <v>0</v>
          </cell>
          <cell r="G232">
            <v>0</v>
          </cell>
          <cell r="H232">
            <v>0</v>
          </cell>
          <cell r="I232">
            <v>0</v>
          </cell>
          <cell r="J232">
            <v>0</v>
          </cell>
          <cell r="K232">
            <v>0</v>
          </cell>
          <cell r="L232">
            <v>0</v>
          </cell>
          <cell r="M232">
            <v>0</v>
          </cell>
        </row>
        <row r="233">
          <cell r="B233">
            <v>0</v>
          </cell>
          <cell r="C233">
            <v>0</v>
          </cell>
          <cell r="D233">
            <v>0</v>
          </cell>
          <cell r="E233">
            <v>0</v>
          </cell>
          <cell r="F233">
            <v>0</v>
          </cell>
          <cell r="G233">
            <v>0</v>
          </cell>
          <cell r="H233">
            <v>0</v>
          </cell>
          <cell r="I233">
            <v>0</v>
          </cell>
          <cell r="J233">
            <v>0</v>
          </cell>
          <cell r="K233">
            <v>0</v>
          </cell>
          <cell r="L233">
            <v>0</v>
          </cell>
          <cell r="M233">
            <v>0</v>
          </cell>
        </row>
        <row r="245">
          <cell r="E245" t="str">
            <v/>
          </cell>
        </row>
        <row r="246">
          <cell r="B246">
            <v>914</v>
          </cell>
          <cell r="C246">
            <v>945</v>
          </cell>
          <cell r="D246">
            <v>976</v>
          </cell>
          <cell r="E246">
            <v>1007</v>
          </cell>
          <cell r="F246">
            <v>1038</v>
          </cell>
          <cell r="G246">
            <v>1069</v>
          </cell>
          <cell r="H246">
            <v>1100</v>
          </cell>
          <cell r="I246">
            <v>1131</v>
          </cell>
          <cell r="J246">
            <v>1162</v>
          </cell>
          <cell r="K246">
            <v>1193</v>
          </cell>
          <cell r="L246">
            <v>1224</v>
          </cell>
          <cell r="M246">
            <v>1255</v>
          </cell>
        </row>
        <row r="247">
          <cell r="B247">
            <v>849000</v>
          </cell>
          <cell r="C247">
            <v>849000</v>
          </cell>
          <cell r="D247">
            <v>849000</v>
          </cell>
          <cell r="E247">
            <v>849000</v>
          </cell>
          <cell r="F247">
            <v>849000</v>
          </cell>
          <cell r="G247">
            <v>849000</v>
          </cell>
          <cell r="H247">
            <v>849000</v>
          </cell>
          <cell r="I247">
            <v>849000</v>
          </cell>
          <cell r="J247">
            <v>849000</v>
          </cell>
          <cell r="K247">
            <v>849000</v>
          </cell>
          <cell r="L247">
            <v>849000</v>
          </cell>
          <cell r="M247">
            <v>849000</v>
          </cell>
        </row>
        <row r="248">
          <cell r="C248">
            <v>0</v>
          </cell>
          <cell r="D248">
            <v>0</v>
          </cell>
          <cell r="E248">
            <v>0</v>
          </cell>
          <cell r="F248">
            <v>0</v>
          </cell>
          <cell r="G248">
            <v>0</v>
          </cell>
          <cell r="H248">
            <v>0</v>
          </cell>
          <cell r="I248">
            <v>0</v>
          </cell>
          <cell r="J248">
            <v>0</v>
          </cell>
          <cell r="K248">
            <v>0</v>
          </cell>
          <cell r="L248">
            <v>0</v>
          </cell>
          <cell r="M248">
            <v>0</v>
          </cell>
        </row>
        <row r="249">
          <cell r="B249">
            <v>939000</v>
          </cell>
          <cell r="C249">
            <v>939000</v>
          </cell>
          <cell r="D249">
            <v>939000</v>
          </cell>
          <cell r="E249">
            <v>939000</v>
          </cell>
          <cell r="F249">
            <v>939000</v>
          </cell>
          <cell r="G249">
            <v>939000</v>
          </cell>
          <cell r="H249">
            <v>939000</v>
          </cell>
          <cell r="I249">
            <v>939000</v>
          </cell>
          <cell r="J249">
            <v>939000</v>
          </cell>
          <cell r="K249">
            <v>939000</v>
          </cell>
          <cell r="L249">
            <v>939000</v>
          </cell>
          <cell r="M249">
            <v>939000</v>
          </cell>
        </row>
        <row r="250">
          <cell r="B250">
            <v>1079000</v>
          </cell>
          <cell r="C250">
            <v>1079000</v>
          </cell>
          <cell r="D250">
            <v>1079000</v>
          </cell>
          <cell r="E250">
            <v>1079000</v>
          </cell>
          <cell r="F250">
            <v>1079000</v>
          </cell>
          <cell r="G250">
            <v>1079000</v>
          </cell>
          <cell r="H250">
            <v>1079000</v>
          </cell>
          <cell r="I250">
            <v>1079000</v>
          </cell>
          <cell r="J250">
            <v>1079000</v>
          </cell>
          <cell r="K250">
            <v>1079000</v>
          </cell>
          <cell r="L250">
            <v>1079000</v>
          </cell>
          <cell r="M250">
            <v>1079000</v>
          </cell>
        </row>
        <row r="251">
          <cell r="B251">
            <v>0</v>
          </cell>
          <cell r="C251">
            <v>0</v>
          </cell>
          <cell r="D251">
            <v>0</v>
          </cell>
          <cell r="E251">
            <v>0</v>
          </cell>
          <cell r="F251">
            <v>0</v>
          </cell>
          <cell r="G251">
            <v>0</v>
          </cell>
          <cell r="H251">
            <v>0</v>
          </cell>
          <cell r="I251">
            <v>0</v>
          </cell>
          <cell r="J251">
            <v>0</v>
          </cell>
          <cell r="K251">
            <v>0</v>
          </cell>
          <cell r="L251">
            <v>0</v>
          </cell>
          <cell r="M251">
            <v>0</v>
          </cell>
        </row>
        <row r="252">
          <cell r="B252">
            <v>1169000</v>
          </cell>
          <cell r="C252">
            <v>1169000</v>
          </cell>
          <cell r="D252">
            <v>1169000</v>
          </cell>
          <cell r="E252">
            <v>1169000</v>
          </cell>
          <cell r="F252">
            <v>1169000</v>
          </cell>
          <cell r="G252">
            <v>1169000</v>
          </cell>
          <cell r="H252">
            <v>1169000</v>
          </cell>
          <cell r="I252">
            <v>1169000</v>
          </cell>
          <cell r="J252">
            <v>1169000</v>
          </cell>
          <cell r="K252">
            <v>1169000</v>
          </cell>
          <cell r="L252">
            <v>1169000</v>
          </cell>
          <cell r="M252">
            <v>1169000</v>
          </cell>
        </row>
        <row r="253">
          <cell r="B253">
            <v>0</v>
          </cell>
          <cell r="C253">
            <v>0</v>
          </cell>
          <cell r="D253">
            <v>0</v>
          </cell>
          <cell r="E253">
            <v>0</v>
          </cell>
          <cell r="F253">
            <v>0</v>
          </cell>
          <cell r="G253">
            <v>0</v>
          </cell>
          <cell r="H253">
            <v>0</v>
          </cell>
          <cell r="I253">
            <v>0</v>
          </cell>
          <cell r="J253">
            <v>0</v>
          </cell>
          <cell r="K253">
            <v>0</v>
          </cell>
          <cell r="L253">
            <v>0</v>
          </cell>
          <cell r="M253">
            <v>0</v>
          </cell>
        </row>
        <row r="254">
          <cell r="B254">
            <v>999000</v>
          </cell>
          <cell r="C254">
            <v>999000</v>
          </cell>
          <cell r="D254">
            <v>999000</v>
          </cell>
          <cell r="E254">
            <v>999000</v>
          </cell>
          <cell r="F254">
            <v>999000</v>
          </cell>
          <cell r="G254">
            <v>999000</v>
          </cell>
          <cell r="H254">
            <v>999000</v>
          </cell>
          <cell r="I254">
            <v>999000</v>
          </cell>
          <cell r="J254">
            <v>999000</v>
          </cell>
          <cell r="K254">
            <v>999000</v>
          </cell>
          <cell r="L254">
            <v>999000</v>
          </cell>
          <cell r="M254">
            <v>999000</v>
          </cell>
        </row>
        <row r="255">
          <cell r="B255">
            <v>1189000</v>
          </cell>
          <cell r="C255">
            <v>1189000</v>
          </cell>
          <cell r="D255">
            <v>1189000</v>
          </cell>
          <cell r="E255">
            <v>1189000</v>
          </cell>
          <cell r="F255">
            <v>1189000</v>
          </cell>
          <cell r="G255">
            <v>1189000</v>
          </cell>
          <cell r="H255">
            <v>1189000</v>
          </cell>
          <cell r="I255">
            <v>1189000</v>
          </cell>
          <cell r="J255">
            <v>1189000</v>
          </cell>
          <cell r="K255">
            <v>1189000</v>
          </cell>
          <cell r="L255">
            <v>1189000</v>
          </cell>
          <cell r="M255">
            <v>1189000</v>
          </cell>
        </row>
        <row r="256">
          <cell r="B256">
            <v>0</v>
          </cell>
          <cell r="C256">
            <v>0</v>
          </cell>
          <cell r="D256">
            <v>0</v>
          </cell>
          <cell r="E256">
            <v>0</v>
          </cell>
          <cell r="F256">
            <v>0</v>
          </cell>
          <cell r="G256">
            <v>0</v>
          </cell>
          <cell r="H256">
            <v>0</v>
          </cell>
          <cell r="I256">
            <v>0</v>
          </cell>
          <cell r="J256">
            <v>0</v>
          </cell>
          <cell r="K256">
            <v>0</v>
          </cell>
          <cell r="L256">
            <v>0</v>
          </cell>
          <cell r="M256">
            <v>0</v>
          </cell>
        </row>
        <row r="257">
          <cell r="B257">
            <v>0</v>
          </cell>
          <cell r="C257">
            <v>0</v>
          </cell>
          <cell r="D257">
            <v>0</v>
          </cell>
          <cell r="E257">
            <v>0</v>
          </cell>
          <cell r="F257">
            <v>0</v>
          </cell>
          <cell r="G257">
            <v>0</v>
          </cell>
          <cell r="H257">
            <v>0</v>
          </cell>
          <cell r="I257">
            <v>0</v>
          </cell>
          <cell r="J257">
            <v>0</v>
          </cell>
          <cell r="K257">
            <v>0</v>
          </cell>
          <cell r="L257">
            <v>0</v>
          </cell>
          <cell r="M257">
            <v>0</v>
          </cell>
        </row>
        <row r="258">
          <cell r="B258">
            <v>799000</v>
          </cell>
          <cell r="C258">
            <v>799000</v>
          </cell>
          <cell r="D258">
            <v>799000</v>
          </cell>
          <cell r="E258">
            <v>799000</v>
          </cell>
          <cell r="F258">
            <v>799000</v>
          </cell>
          <cell r="G258">
            <v>799000</v>
          </cell>
          <cell r="H258">
            <v>799000</v>
          </cell>
          <cell r="I258">
            <v>799000</v>
          </cell>
          <cell r="J258">
            <v>799000</v>
          </cell>
          <cell r="K258">
            <v>799000</v>
          </cell>
          <cell r="L258">
            <v>799000</v>
          </cell>
          <cell r="M258">
            <v>799000</v>
          </cell>
          <cell r="N258">
            <v>834000</v>
          </cell>
          <cell r="O258">
            <v>-35000</v>
          </cell>
        </row>
        <row r="259">
          <cell r="B259">
            <v>765000</v>
          </cell>
          <cell r="C259">
            <v>765000</v>
          </cell>
          <cell r="D259">
            <v>765000</v>
          </cell>
          <cell r="E259">
            <v>765000</v>
          </cell>
          <cell r="F259">
            <v>765000</v>
          </cell>
          <cell r="G259">
            <v>765000</v>
          </cell>
          <cell r="H259">
            <v>765000</v>
          </cell>
          <cell r="I259">
            <v>765000</v>
          </cell>
          <cell r="J259">
            <v>765000</v>
          </cell>
          <cell r="K259">
            <v>765000</v>
          </cell>
          <cell r="L259">
            <v>765000</v>
          </cell>
          <cell r="M259">
            <v>765000</v>
          </cell>
          <cell r="N259">
            <v>779000</v>
          </cell>
          <cell r="O259">
            <v>-14000</v>
          </cell>
        </row>
        <row r="260">
          <cell r="B260">
            <v>349000</v>
          </cell>
          <cell r="C260">
            <v>349000</v>
          </cell>
          <cell r="D260">
            <v>349000</v>
          </cell>
          <cell r="E260">
            <v>349000</v>
          </cell>
          <cell r="F260">
            <v>349000</v>
          </cell>
          <cell r="G260">
            <v>349000</v>
          </cell>
          <cell r="H260">
            <v>349000</v>
          </cell>
          <cell r="I260">
            <v>349000</v>
          </cell>
          <cell r="J260">
            <v>349000</v>
          </cell>
          <cell r="K260">
            <v>349000</v>
          </cell>
          <cell r="L260">
            <v>349000</v>
          </cell>
          <cell r="M260">
            <v>349000</v>
          </cell>
        </row>
        <row r="261">
          <cell r="B261">
            <v>379000</v>
          </cell>
          <cell r="C261">
            <v>379000</v>
          </cell>
          <cell r="D261">
            <v>379000</v>
          </cell>
          <cell r="E261">
            <v>379000</v>
          </cell>
          <cell r="F261">
            <v>379000</v>
          </cell>
          <cell r="G261">
            <v>379000</v>
          </cell>
          <cell r="H261">
            <v>379000</v>
          </cell>
          <cell r="I261">
            <v>379000</v>
          </cell>
          <cell r="J261">
            <v>379000</v>
          </cell>
          <cell r="K261">
            <v>379000</v>
          </cell>
          <cell r="L261">
            <v>379000</v>
          </cell>
          <cell r="M261">
            <v>379000</v>
          </cell>
        </row>
        <row r="262">
          <cell r="B262">
            <v>399000</v>
          </cell>
          <cell r="C262">
            <v>399000</v>
          </cell>
          <cell r="D262">
            <v>399000</v>
          </cell>
          <cell r="E262">
            <v>399000</v>
          </cell>
          <cell r="F262">
            <v>399000</v>
          </cell>
          <cell r="G262">
            <v>399000</v>
          </cell>
          <cell r="H262">
            <v>399000</v>
          </cell>
          <cell r="I262">
            <v>399000</v>
          </cell>
          <cell r="J262">
            <v>399000</v>
          </cell>
          <cell r="K262">
            <v>399000</v>
          </cell>
          <cell r="L262">
            <v>399000</v>
          </cell>
          <cell r="M262">
            <v>399000</v>
          </cell>
        </row>
        <row r="263">
          <cell r="B263">
            <v>429000</v>
          </cell>
          <cell r="C263">
            <v>429000</v>
          </cell>
          <cell r="D263">
            <v>429000</v>
          </cell>
          <cell r="E263">
            <v>429000</v>
          </cell>
          <cell r="F263">
            <v>429000</v>
          </cell>
          <cell r="G263">
            <v>429000</v>
          </cell>
          <cell r="H263">
            <v>429000</v>
          </cell>
          <cell r="I263">
            <v>429000</v>
          </cell>
          <cell r="J263">
            <v>429000</v>
          </cell>
          <cell r="K263">
            <v>429000</v>
          </cell>
          <cell r="L263">
            <v>429000</v>
          </cell>
          <cell r="M263">
            <v>429000</v>
          </cell>
        </row>
        <row r="266">
          <cell r="B266">
            <v>914</v>
          </cell>
          <cell r="C266">
            <v>945</v>
          </cell>
          <cell r="D266">
            <v>976</v>
          </cell>
          <cell r="E266">
            <v>1007</v>
          </cell>
          <cell r="F266">
            <v>1038</v>
          </cell>
          <cell r="G266">
            <v>1069</v>
          </cell>
          <cell r="H266">
            <v>1100</v>
          </cell>
          <cell r="I266">
            <v>1131</v>
          </cell>
          <cell r="J266">
            <v>1162</v>
          </cell>
          <cell r="K266">
            <v>1193</v>
          </cell>
          <cell r="L266">
            <v>1224</v>
          </cell>
          <cell r="M266">
            <v>1255</v>
          </cell>
        </row>
        <row r="267">
          <cell r="B267">
            <v>20000</v>
          </cell>
          <cell r="C267">
            <v>20000</v>
          </cell>
          <cell r="D267">
            <v>20000</v>
          </cell>
          <cell r="E267">
            <v>20000</v>
          </cell>
          <cell r="F267">
            <v>20000</v>
          </cell>
          <cell r="G267">
            <v>20000</v>
          </cell>
          <cell r="H267">
            <v>20000</v>
          </cell>
          <cell r="I267">
            <v>20000</v>
          </cell>
          <cell r="J267">
            <v>20000</v>
          </cell>
          <cell r="K267">
            <v>20000</v>
          </cell>
          <cell r="L267">
            <v>20000</v>
          </cell>
          <cell r="M267">
            <v>20000</v>
          </cell>
        </row>
        <row r="268">
          <cell r="B268">
            <v>0</v>
          </cell>
          <cell r="C268">
            <v>0</v>
          </cell>
          <cell r="D268">
            <v>0</v>
          </cell>
          <cell r="E268">
            <v>0</v>
          </cell>
          <cell r="F268">
            <v>0</v>
          </cell>
          <cell r="G268">
            <v>0</v>
          </cell>
          <cell r="H268">
            <v>0</v>
          </cell>
          <cell r="I268">
            <v>0</v>
          </cell>
          <cell r="J268">
            <v>0</v>
          </cell>
          <cell r="K268">
            <v>0</v>
          </cell>
          <cell r="L268">
            <v>0</v>
          </cell>
          <cell r="M268">
            <v>0</v>
          </cell>
        </row>
        <row r="269">
          <cell r="B269">
            <v>20000</v>
          </cell>
          <cell r="C269">
            <v>20000</v>
          </cell>
          <cell r="D269">
            <v>20000</v>
          </cell>
          <cell r="E269">
            <v>20000</v>
          </cell>
          <cell r="F269">
            <v>20000</v>
          </cell>
          <cell r="G269">
            <v>20000</v>
          </cell>
          <cell r="H269">
            <v>20000</v>
          </cell>
          <cell r="I269">
            <v>20000</v>
          </cell>
          <cell r="J269">
            <v>20000</v>
          </cell>
          <cell r="K269">
            <v>20000</v>
          </cell>
          <cell r="L269">
            <v>20000</v>
          </cell>
          <cell r="M269">
            <v>20000</v>
          </cell>
        </row>
        <row r="270">
          <cell r="B270">
            <v>35000</v>
          </cell>
          <cell r="C270">
            <v>35000</v>
          </cell>
          <cell r="D270">
            <v>35000</v>
          </cell>
          <cell r="E270">
            <v>35000</v>
          </cell>
          <cell r="F270">
            <v>35000</v>
          </cell>
          <cell r="G270">
            <v>35000</v>
          </cell>
          <cell r="H270">
            <v>35000</v>
          </cell>
          <cell r="I270">
            <v>35000</v>
          </cell>
          <cell r="J270">
            <v>35000</v>
          </cell>
          <cell r="K270">
            <v>35000</v>
          </cell>
          <cell r="L270">
            <v>35000</v>
          </cell>
          <cell r="M270">
            <v>35000</v>
          </cell>
        </row>
        <row r="271">
          <cell r="B271">
            <v>0</v>
          </cell>
          <cell r="C271">
            <v>0</v>
          </cell>
          <cell r="D271">
            <v>0</v>
          </cell>
          <cell r="E271">
            <v>0</v>
          </cell>
          <cell r="F271">
            <v>0</v>
          </cell>
          <cell r="G271">
            <v>0</v>
          </cell>
          <cell r="H271">
            <v>0</v>
          </cell>
          <cell r="I271">
            <v>0</v>
          </cell>
          <cell r="J271">
            <v>0</v>
          </cell>
          <cell r="K271">
            <v>0</v>
          </cell>
          <cell r="L271">
            <v>0</v>
          </cell>
          <cell r="M271">
            <v>0</v>
          </cell>
        </row>
        <row r="272">
          <cell r="B272">
            <v>35000</v>
          </cell>
          <cell r="C272">
            <v>35000</v>
          </cell>
          <cell r="D272">
            <v>35000</v>
          </cell>
          <cell r="E272">
            <v>35000</v>
          </cell>
          <cell r="F272">
            <v>35000</v>
          </cell>
          <cell r="G272">
            <v>35000</v>
          </cell>
          <cell r="H272">
            <v>35000</v>
          </cell>
          <cell r="I272">
            <v>35000</v>
          </cell>
          <cell r="J272">
            <v>35000</v>
          </cell>
          <cell r="K272">
            <v>35000</v>
          </cell>
          <cell r="L272">
            <v>35000</v>
          </cell>
          <cell r="M272">
            <v>35000</v>
          </cell>
        </row>
        <row r="273">
          <cell r="B273">
            <v>0</v>
          </cell>
          <cell r="C273">
            <v>0</v>
          </cell>
          <cell r="D273">
            <v>0</v>
          </cell>
          <cell r="E273">
            <v>0</v>
          </cell>
          <cell r="F273">
            <v>0</v>
          </cell>
          <cell r="G273">
            <v>0</v>
          </cell>
          <cell r="H273">
            <v>0</v>
          </cell>
          <cell r="I273">
            <v>0</v>
          </cell>
          <cell r="J273">
            <v>0</v>
          </cell>
          <cell r="K273">
            <v>0</v>
          </cell>
          <cell r="L273">
            <v>0</v>
          </cell>
          <cell r="M273">
            <v>0</v>
          </cell>
        </row>
        <row r="274">
          <cell r="B274">
            <v>20000</v>
          </cell>
          <cell r="C274">
            <v>20000</v>
          </cell>
          <cell r="D274">
            <v>20000</v>
          </cell>
          <cell r="E274">
            <v>20000</v>
          </cell>
          <cell r="F274">
            <v>20000</v>
          </cell>
          <cell r="G274">
            <v>20000</v>
          </cell>
          <cell r="H274">
            <v>20000</v>
          </cell>
          <cell r="I274">
            <v>20000</v>
          </cell>
          <cell r="J274">
            <v>20000</v>
          </cell>
          <cell r="K274">
            <v>20000</v>
          </cell>
          <cell r="L274">
            <v>20000</v>
          </cell>
          <cell r="M274">
            <v>20000</v>
          </cell>
        </row>
        <row r="275">
          <cell r="B275">
            <v>35000</v>
          </cell>
          <cell r="C275">
            <v>35000</v>
          </cell>
          <cell r="D275">
            <v>35000</v>
          </cell>
          <cell r="E275">
            <v>35000</v>
          </cell>
          <cell r="F275">
            <v>35000</v>
          </cell>
          <cell r="G275">
            <v>35000</v>
          </cell>
          <cell r="H275">
            <v>35000</v>
          </cell>
          <cell r="I275">
            <v>35000</v>
          </cell>
          <cell r="J275">
            <v>35000</v>
          </cell>
          <cell r="K275">
            <v>35000</v>
          </cell>
          <cell r="L275">
            <v>35000</v>
          </cell>
          <cell r="M275">
            <v>35000</v>
          </cell>
        </row>
        <row r="276">
          <cell r="B276">
            <v>0</v>
          </cell>
          <cell r="C276">
            <v>0</v>
          </cell>
          <cell r="D276">
            <v>0</v>
          </cell>
          <cell r="E276">
            <v>0</v>
          </cell>
          <cell r="F276">
            <v>0</v>
          </cell>
          <cell r="G276">
            <v>0</v>
          </cell>
          <cell r="H276">
            <v>0</v>
          </cell>
          <cell r="I276">
            <v>0</v>
          </cell>
          <cell r="J276">
            <v>0</v>
          </cell>
          <cell r="K276">
            <v>0</v>
          </cell>
          <cell r="L276">
            <v>0</v>
          </cell>
          <cell r="M276">
            <v>0</v>
          </cell>
        </row>
        <row r="277">
          <cell r="B277">
            <v>0</v>
          </cell>
          <cell r="C277">
            <v>0</v>
          </cell>
          <cell r="D277">
            <v>0</v>
          </cell>
          <cell r="E277">
            <v>0</v>
          </cell>
          <cell r="F277">
            <v>0</v>
          </cell>
          <cell r="G277">
            <v>0</v>
          </cell>
          <cell r="H277">
            <v>0</v>
          </cell>
          <cell r="I277">
            <v>0</v>
          </cell>
          <cell r="J277">
            <v>0</v>
          </cell>
          <cell r="K277">
            <v>0</v>
          </cell>
          <cell r="L277">
            <v>0</v>
          </cell>
          <cell r="M277">
            <v>0</v>
          </cell>
        </row>
        <row r="278">
          <cell r="B278">
            <v>20000</v>
          </cell>
          <cell r="C278">
            <v>20000</v>
          </cell>
          <cell r="D278">
            <v>20000</v>
          </cell>
          <cell r="E278">
            <v>20000</v>
          </cell>
          <cell r="F278">
            <v>20000</v>
          </cell>
          <cell r="G278">
            <v>20000</v>
          </cell>
          <cell r="H278">
            <v>20000</v>
          </cell>
          <cell r="I278">
            <v>20000</v>
          </cell>
          <cell r="J278">
            <v>20000</v>
          </cell>
          <cell r="K278">
            <v>20000</v>
          </cell>
          <cell r="L278">
            <v>20000</v>
          </cell>
          <cell r="M278">
            <v>20000</v>
          </cell>
        </row>
        <row r="279">
          <cell r="B279">
            <v>20000</v>
          </cell>
          <cell r="C279">
            <v>20000</v>
          </cell>
          <cell r="D279">
            <v>20000</v>
          </cell>
          <cell r="E279">
            <v>20000</v>
          </cell>
          <cell r="F279">
            <v>20000</v>
          </cell>
          <cell r="G279">
            <v>20000</v>
          </cell>
          <cell r="H279">
            <v>20000</v>
          </cell>
          <cell r="I279">
            <v>20000</v>
          </cell>
          <cell r="J279">
            <v>20000</v>
          </cell>
          <cell r="K279">
            <v>20000</v>
          </cell>
          <cell r="L279">
            <v>20000</v>
          </cell>
          <cell r="M279">
            <v>20000</v>
          </cell>
        </row>
        <row r="280">
          <cell r="B280">
            <v>6000</v>
          </cell>
          <cell r="C280">
            <v>6000</v>
          </cell>
          <cell r="D280">
            <v>6000</v>
          </cell>
          <cell r="E280">
            <v>6000</v>
          </cell>
          <cell r="F280">
            <v>6000</v>
          </cell>
          <cell r="G280">
            <v>6000</v>
          </cell>
          <cell r="H280">
            <v>6000</v>
          </cell>
          <cell r="I280">
            <v>6000</v>
          </cell>
          <cell r="J280">
            <v>6000</v>
          </cell>
          <cell r="K280">
            <v>6000</v>
          </cell>
          <cell r="L280">
            <v>6000</v>
          </cell>
          <cell r="M280">
            <v>6000</v>
          </cell>
        </row>
        <row r="281">
          <cell r="B281">
            <v>6000</v>
          </cell>
          <cell r="C281">
            <v>6000</v>
          </cell>
          <cell r="D281">
            <v>6000</v>
          </cell>
          <cell r="E281">
            <v>6000</v>
          </cell>
          <cell r="F281">
            <v>6000</v>
          </cell>
          <cell r="G281">
            <v>6000</v>
          </cell>
          <cell r="H281">
            <v>6000</v>
          </cell>
          <cell r="I281">
            <v>6000</v>
          </cell>
          <cell r="J281">
            <v>6000</v>
          </cell>
          <cell r="K281">
            <v>6000</v>
          </cell>
          <cell r="L281">
            <v>6000</v>
          </cell>
          <cell r="M281">
            <v>6000</v>
          </cell>
        </row>
        <row r="282">
          <cell r="B282">
            <v>10000</v>
          </cell>
          <cell r="C282">
            <v>10000</v>
          </cell>
          <cell r="D282">
            <v>10000</v>
          </cell>
          <cell r="E282">
            <v>10000</v>
          </cell>
          <cell r="F282">
            <v>10000</v>
          </cell>
          <cell r="G282">
            <v>10000</v>
          </cell>
          <cell r="H282">
            <v>10000</v>
          </cell>
          <cell r="I282">
            <v>10000</v>
          </cell>
          <cell r="J282">
            <v>10000</v>
          </cell>
          <cell r="K282">
            <v>10000</v>
          </cell>
          <cell r="L282">
            <v>10000</v>
          </cell>
          <cell r="M282">
            <v>10000</v>
          </cell>
        </row>
        <row r="283">
          <cell r="B283">
            <v>10000</v>
          </cell>
          <cell r="C283">
            <v>10000</v>
          </cell>
          <cell r="D283">
            <v>10000</v>
          </cell>
          <cell r="E283">
            <v>10000</v>
          </cell>
          <cell r="F283">
            <v>10000</v>
          </cell>
          <cell r="G283">
            <v>10000</v>
          </cell>
          <cell r="H283">
            <v>10000</v>
          </cell>
          <cell r="I283">
            <v>10000</v>
          </cell>
          <cell r="J283">
            <v>10000</v>
          </cell>
          <cell r="K283">
            <v>10000</v>
          </cell>
          <cell r="L283">
            <v>10000</v>
          </cell>
          <cell r="M283">
            <v>10000</v>
          </cell>
        </row>
        <row r="286">
          <cell r="B286">
            <v>914</v>
          </cell>
          <cell r="C286">
            <v>945</v>
          </cell>
          <cell r="D286">
            <v>976</v>
          </cell>
          <cell r="E286">
            <v>1007</v>
          </cell>
          <cell r="F286">
            <v>1038</v>
          </cell>
          <cell r="G286">
            <v>1069</v>
          </cell>
          <cell r="H286">
            <v>1100</v>
          </cell>
          <cell r="I286">
            <v>1131</v>
          </cell>
          <cell r="J286">
            <v>1162</v>
          </cell>
          <cell r="K286">
            <v>1193</v>
          </cell>
          <cell r="L286">
            <v>1224</v>
          </cell>
          <cell r="M286">
            <v>1255</v>
          </cell>
          <cell r="N286" t="str">
            <v>Units</v>
          </cell>
        </row>
        <row r="287">
          <cell r="B287">
            <v>6674</v>
          </cell>
          <cell r="C287">
            <v>6674</v>
          </cell>
          <cell r="D287">
            <v>6674</v>
          </cell>
          <cell r="E287">
            <v>6674</v>
          </cell>
          <cell r="F287">
            <v>6674</v>
          </cell>
          <cell r="G287">
            <v>6674</v>
          </cell>
          <cell r="H287">
            <v>6674</v>
          </cell>
          <cell r="I287">
            <v>6674</v>
          </cell>
          <cell r="J287">
            <v>6674</v>
          </cell>
          <cell r="K287">
            <v>6674</v>
          </cell>
          <cell r="L287">
            <v>6674</v>
          </cell>
          <cell r="M287">
            <v>6674</v>
          </cell>
          <cell r="N287">
            <v>1460</v>
          </cell>
          <cell r="O287">
            <v>9744040</v>
          </cell>
        </row>
        <row r="288">
          <cell r="B288">
            <v>0</v>
          </cell>
          <cell r="C288">
            <v>0</v>
          </cell>
          <cell r="D288">
            <v>0</v>
          </cell>
          <cell r="E288">
            <v>0</v>
          </cell>
          <cell r="F288">
            <v>0</v>
          </cell>
          <cell r="G288">
            <v>0</v>
          </cell>
          <cell r="H288">
            <v>0</v>
          </cell>
          <cell r="I288">
            <v>0</v>
          </cell>
          <cell r="J288">
            <v>0</v>
          </cell>
          <cell r="K288">
            <v>0</v>
          </cell>
          <cell r="L288">
            <v>0</v>
          </cell>
          <cell r="M288">
            <v>0</v>
          </cell>
          <cell r="N288">
            <v>0</v>
          </cell>
          <cell r="O288">
            <v>0</v>
          </cell>
        </row>
        <row r="289">
          <cell r="B289">
            <v>6987</v>
          </cell>
          <cell r="C289">
            <v>6987</v>
          </cell>
          <cell r="D289">
            <v>6987</v>
          </cell>
          <cell r="E289">
            <v>6987</v>
          </cell>
          <cell r="F289">
            <v>6987</v>
          </cell>
          <cell r="G289">
            <v>6987</v>
          </cell>
          <cell r="H289">
            <v>6987</v>
          </cell>
          <cell r="I289">
            <v>6987</v>
          </cell>
          <cell r="J289">
            <v>6987</v>
          </cell>
          <cell r="K289">
            <v>6987</v>
          </cell>
          <cell r="L289">
            <v>6987</v>
          </cell>
          <cell r="M289">
            <v>6987</v>
          </cell>
          <cell r="N289">
            <v>960</v>
          </cell>
          <cell r="O289">
            <v>6707520</v>
          </cell>
        </row>
        <row r="290">
          <cell r="B290">
            <v>7155</v>
          </cell>
          <cell r="C290">
            <v>7155</v>
          </cell>
          <cell r="D290">
            <v>7155</v>
          </cell>
          <cell r="E290">
            <v>7155</v>
          </cell>
          <cell r="F290">
            <v>7155</v>
          </cell>
          <cell r="G290">
            <v>7155</v>
          </cell>
          <cell r="H290">
            <v>7155</v>
          </cell>
          <cell r="I290">
            <v>7155</v>
          </cell>
          <cell r="J290">
            <v>7155</v>
          </cell>
          <cell r="K290">
            <v>7155</v>
          </cell>
          <cell r="L290">
            <v>7155</v>
          </cell>
          <cell r="M290">
            <v>7155</v>
          </cell>
          <cell r="N290">
            <v>1300</v>
          </cell>
          <cell r="O290">
            <v>9301500</v>
          </cell>
        </row>
        <row r="291">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B292">
            <v>7715</v>
          </cell>
          <cell r="C292">
            <v>7715</v>
          </cell>
          <cell r="D292">
            <v>7715</v>
          </cell>
          <cell r="E292">
            <v>7715</v>
          </cell>
          <cell r="F292">
            <v>7715</v>
          </cell>
          <cell r="G292">
            <v>7715</v>
          </cell>
          <cell r="H292">
            <v>7715</v>
          </cell>
          <cell r="I292">
            <v>7715</v>
          </cell>
          <cell r="J292">
            <v>7715</v>
          </cell>
          <cell r="K292">
            <v>7715</v>
          </cell>
          <cell r="L292">
            <v>7715</v>
          </cell>
          <cell r="M292">
            <v>7715</v>
          </cell>
          <cell r="N292">
            <v>1100</v>
          </cell>
          <cell r="O292">
            <v>8486500</v>
          </cell>
        </row>
        <row r="293">
          <cell r="B293">
            <v>0</v>
          </cell>
          <cell r="C293">
            <v>0</v>
          </cell>
          <cell r="D293">
            <v>0</v>
          </cell>
          <cell r="E293">
            <v>0</v>
          </cell>
          <cell r="F293">
            <v>0</v>
          </cell>
          <cell r="G293">
            <v>0</v>
          </cell>
          <cell r="H293">
            <v>0</v>
          </cell>
          <cell r="I293">
            <v>0</v>
          </cell>
          <cell r="J293">
            <v>0</v>
          </cell>
          <cell r="K293">
            <v>0</v>
          </cell>
          <cell r="L293">
            <v>0</v>
          </cell>
          <cell r="M293">
            <v>0</v>
          </cell>
        </row>
        <row r="294">
          <cell r="B294">
            <v>6550</v>
          </cell>
          <cell r="C294">
            <v>6550</v>
          </cell>
          <cell r="D294">
            <v>6550</v>
          </cell>
          <cell r="E294">
            <v>6550</v>
          </cell>
          <cell r="F294">
            <v>6550</v>
          </cell>
          <cell r="G294">
            <v>6550</v>
          </cell>
          <cell r="H294">
            <v>6550</v>
          </cell>
          <cell r="I294">
            <v>6550</v>
          </cell>
          <cell r="J294">
            <v>6550</v>
          </cell>
          <cell r="K294">
            <v>6550</v>
          </cell>
          <cell r="L294">
            <v>6550</v>
          </cell>
          <cell r="M294">
            <v>6550</v>
          </cell>
          <cell r="N294">
            <v>1840</v>
          </cell>
          <cell r="O294">
            <v>12052000</v>
          </cell>
        </row>
        <row r="295">
          <cell r="B295">
            <v>7106</v>
          </cell>
          <cell r="C295">
            <v>7106</v>
          </cell>
          <cell r="D295">
            <v>7106</v>
          </cell>
          <cell r="E295">
            <v>7106</v>
          </cell>
          <cell r="F295">
            <v>7106</v>
          </cell>
          <cell r="G295">
            <v>7106</v>
          </cell>
          <cell r="H295">
            <v>7106</v>
          </cell>
          <cell r="I295">
            <v>7106</v>
          </cell>
          <cell r="J295">
            <v>7106</v>
          </cell>
          <cell r="K295">
            <v>7106</v>
          </cell>
          <cell r="L295">
            <v>7106</v>
          </cell>
          <cell r="M295">
            <v>7106</v>
          </cell>
          <cell r="N295">
            <v>2940</v>
          </cell>
          <cell r="O295">
            <v>20891640</v>
          </cell>
        </row>
        <row r="296">
          <cell r="B296">
            <v>0</v>
          </cell>
          <cell r="C296">
            <v>0</v>
          </cell>
          <cell r="D296">
            <v>0</v>
          </cell>
          <cell r="E296">
            <v>0</v>
          </cell>
          <cell r="F296">
            <v>0</v>
          </cell>
          <cell r="G296">
            <v>0</v>
          </cell>
          <cell r="H296">
            <v>0</v>
          </cell>
          <cell r="I296">
            <v>0</v>
          </cell>
          <cell r="J296">
            <v>0</v>
          </cell>
          <cell r="K296">
            <v>0</v>
          </cell>
          <cell r="L296">
            <v>0</v>
          </cell>
          <cell r="M296">
            <v>0</v>
          </cell>
          <cell r="N296">
            <v>0</v>
          </cell>
          <cell r="O296">
            <v>0</v>
          </cell>
        </row>
        <row r="297">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B298">
            <v>3399.76</v>
          </cell>
          <cell r="C298">
            <v>3399.76</v>
          </cell>
          <cell r="D298">
            <v>3399.76</v>
          </cell>
          <cell r="E298">
            <v>3399.76</v>
          </cell>
          <cell r="F298">
            <v>3399.76</v>
          </cell>
          <cell r="G298">
            <v>3399.76</v>
          </cell>
          <cell r="H298">
            <v>3399.76</v>
          </cell>
          <cell r="I298">
            <v>3399.76</v>
          </cell>
          <cell r="J298">
            <v>3399.76</v>
          </cell>
          <cell r="K298">
            <v>3399.76</v>
          </cell>
          <cell r="L298">
            <v>3399.76</v>
          </cell>
          <cell r="M298">
            <v>3399.76</v>
          </cell>
          <cell r="N298">
            <v>1121</v>
          </cell>
        </row>
        <row r="299">
          <cell r="B299">
            <v>3399.76</v>
          </cell>
          <cell r="C299">
            <v>3399.76</v>
          </cell>
          <cell r="D299">
            <v>3399.76</v>
          </cell>
          <cell r="E299">
            <v>3399.76</v>
          </cell>
          <cell r="F299">
            <v>3399.76</v>
          </cell>
          <cell r="G299">
            <v>3399.76</v>
          </cell>
          <cell r="H299">
            <v>3399.76</v>
          </cell>
          <cell r="I299">
            <v>3399.76</v>
          </cell>
          <cell r="J299">
            <v>3399.76</v>
          </cell>
          <cell r="K299">
            <v>3399.76</v>
          </cell>
          <cell r="L299">
            <v>3399.76</v>
          </cell>
          <cell r="M299">
            <v>3399.76</v>
          </cell>
          <cell r="N299">
            <v>1479</v>
          </cell>
        </row>
        <row r="300">
          <cell r="B300">
            <v>1894</v>
          </cell>
          <cell r="C300">
            <v>1894</v>
          </cell>
          <cell r="D300">
            <v>1894</v>
          </cell>
          <cell r="E300">
            <v>1894</v>
          </cell>
          <cell r="F300">
            <v>1894</v>
          </cell>
          <cell r="G300">
            <v>1894</v>
          </cell>
          <cell r="H300">
            <v>1894</v>
          </cell>
          <cell r="I300">
            <v>1894</v>
          </cell>
          <cell r="J300">
            <v>1894</v>
          </cell>
          <cell r="K300">
            <v>1894</v>
          </cell>
          <cell r="L300">
            <v>1894</v>
          </cell>
          <cell r="M300">
            <v>1894</v>
          </cell>
          <cell r="O300">
            <v>67183200</v>
          </cell>
        </row>
        <row r="301">
          <cell r="B301">
            <v>1894</v>
          </cell>
          <cell r="C301">
            <v>1894</v>
          </cell>
          <cell r="D301">
            <v>1894</v>
          </cell>
          <cell r="E301">
            <v>1894</v>
          </cell>
          <cell r="F301">
            <v>1894</v>
          </cell>
          <cell r="G301">
            <v>1894</v>
          </cell>
          <cell r="H301">
            <v>1894</v>
          </cell>
          <cell r="I301">
            <v>1894</v>
          </cell>
          <cell r="J301">
            <v>1894</v>
          </cell>
          <cell r="K301">
            <v>1894</v>
          </cell>
          <cell r="L301">
            <v>1894</v>
          </cell>
          <cell r="M301">
            <v>1894</v>
          </cell>
        </row>
        <row r="302">
          <cell r="B302">
            <v>2105</v>
          </cell>
          <cell r="C302">
            <v>2105</v>
          </cell>
          <cell r="D302">
            <v>2105</v>
          </cell>
          <cell r="E302">
            <v>2105</v>
          </cell>
          <cell r="F302">
            <v>2105</v>
          </cell>
          <cell r="G302">
            <v>2105</v>
          </cell>
          <cell r="H302">
            <v>2105</v>
          </cell>
          <cell r="I302">
            <v>2105</v>
          </cell>
          <cell r="J302">
            <v>2105</v>
          </cell>
          <cell r="K302">
            <v>2105</v>
          </cell>
          <cell r="L302">
            <v>2105</v>
          </cell>
          <cell r="M302">
            <v>2105</v>
          </cell>
        </row>
        <row r="303">
          <cell r="B303">
            <v>2105</v>
          </cell>
          <cell r="C303">
            <v>2105</v>
          </cell>
          <cell r="D303">
            <v>2105</v>
          </cell>
          <cell r="E303">
            <v>2105</v>
          </cell>
          <cell r="F303">
            <v>2105</v>
          </cell>
          <cell r="G303">
            <v>2105</v>
          </cell>
          <cell r="H303">
            <v>2105</v>
          </cell>
          <cell r="I303">
            <v>2105</v>
          </cell>
          <cell r="J303">
            <v>2105</v>
          </cell>
          <cell r="K303">
            <v>2105</v>
          </cell>
          <cell r="L303">
            <v>2105</v>
          </cell>
          <cell r="M303">
            <v>2105</v>
          </cell>
        </row>
        <row r="306">
          <cell r="B306">
            <v>914</v>
          </cell>
          <cell r="C306">
            <v>945</v>
          </cell>
          <cell r="D306">
            <v>976</v>
          </cell>
          <cell r="E306">
            <v>1007</v>
          </cell>
          <cell r="F306">
            <v>1038</v>
          </cell>
          <cell r="G306">
            <v>1069</v>
          </cell>
          <cell r="H306">
            <v>1100</v>
          </cell>
          <cell r="I306">
            <v>1131</v>
          </cell>
          <cell r="J306">
            <v>1162</v>
          </cell>
          <cell r="K306">
            <v>1193</v>
          </cell>
          <cell r="L306">
            <v>1224</v>
          </cell>
          <cell r="M306">
            <v>1255</v>
          </cell>
          <cell r="N306" t="str">
            <v>Total</v>
          </cell>
        </row>
        <row r="307">
          <cell r="B307">
            <v>934360</v>
          </cell>
          <cell r="C307">
            <v>934360</v>
          </cell>
          <cell r="D307">
            <v>934360</v>
          </cell>
          <cell r="E307">
            <v>1067840</v>
          </cell>
          <cell r="F307">
            <v>734140</v>
          </cell>
          <cell r="G307">
            <v>734140</v>
          </cell>
          <cell r="H307">
            <v>1001100</v>
          </cell>
          <cell r="I307">
            <v>800880</v>
          </cell>
          <cell r="J307">
            <v>667400</v>
          </cell>
          <cell r="K307">
            <v>600660</v>
          </cell>
          <cell r="L307">
            <v>667400</v>
          </cell>
          <cell r="M307">
            <v>667400</v>
          </cell>
        </row>
        <row r="308">
          <cell r="B308">
            <v>0</v>
          </cell>
          <cell r="C308">
            <v>0</v>
          </cell>
          <cell r="D308">
            <v>0</v>
          </cell>
          <cell r="E308">
            <v>0</v>
          </cell>
          <cell r="F308">
            <v>0</v>
          </cell>
          <cell r="G308">
            <v>0</v>
          </cell>
          <cell r="H308">
            <v>0</v>
          </cell>
          <cell r="I308">
            <v>0</v>
          </cell>
          <cell r="J308">
            <v>0</v>
          </cell>
          <cell r="K308">
            <v>0</v>
          </cell>
          <cell r="L308">
            <v>0</v>
          </cell>
          <cell r="M308">
            <v>0</v>
          </cell>
        </row>
        <row r="309">
          <cell r="B309">
            <v>628830</v>
          </cell>
          <cell r="C309">
            <v>628830</v>
          </cell>
          <cell r="D309">
            <v>628830</v>
          </cell>
          <cell r="E309">
            <v>698700</v>
          </cell>
          <cell r="F309">
            <v>489090</v>
          </cell>
          <cell r="G309">
            <v>489090</v>
          </cell>
          <cell r="H309">
            <v>698700</v>
          </cell>
          <cell r="I309">
            <v>558960</v>
          </cell>
          <cell r="J309">
            <v>419220</v>
          </cell>
          <cell r="K309">
            <v>489090</v>
          </cell>
          <cell r="L309">
            <v>489090</v>
          </cell>
          <cell r="M309">
            <v>489090</v>
          </cell>
        </row>
        <row r="310">
          <cell r="B310">
            <v>643950</v>
          </cell>
          <cell r="C310">
            <v>715500</v>
          </cell>
          <cell r="D310">
            <v>715500</v>
          </cell>
          <cell r="E310">
            <v>787050</v>
          </cell>
          <cell r="F310">
            <v>643950</v>
          </cell>
          <cell r="G310">
            <v>572400</v>
          </cell>
          <cell r="H310">
            <v>930150</v>
          </cell>
          <cell r="I310">
            <v>715500</v>
          </cell>
          <cell r="J310">
            <v>787050</v>
          </cell>
          <cell r="K310">
            <v>930150</v>
          </cell>
          <cell r="L310">
            <v>930150</v>
          </cell>
          <cell r="M310">
            <v>930150</v>
          </cell>
        </row>
        <row r="311">
          <cell r="B311">
            <v>0</v>
          </cell>
          <cell r="C311">
            <v>0</v>
          </cell>
          <cell r="D311">
            <v>0</v>
          </cell>
          <cell r="E311">
            <v>0</v>
          </cell>
          <cell r="F311">
            <v>0</v>
          </cell>
          <cell r="G311">
            <v>0</v>
          </cell>
          <cell r="H311">
            <v>0</v>
          </cell>
          <cell r="I311">
            <v>0</v>
          </cell>
          <cell r="J311">
            <v>0</v>
          </cell>
          <cell r="K311">
            <v>0</v>
          </cell>
          <cell r="L311">
            <v>0</v>
          </cell>
          <cell r="M311">
            <v>0</v>
          </cell>
        </row>
        <row r="312">
          <cell r="B312">
            <v>617200</v>
          </cell>
          <cell r="C312">
            <v>694350</v>
          </cell>
          <cell r="D312">
            <v>694350</v>
          </cell>
          <cell r="E312">
            <v>694350</v>
          </cell>
          <cell r="F312">
            <v>462900</v>
          </cell>
          <cell r="G312">
            <v>540050</v>
          </cell>
          <cell r="H312">
            <v>848650</v>
          </cell>
          <cell r="I312">
            <v>694350</v>
          </cell>
          <cell r="J312">
            <v>694350</v>
          </cell>
          <cell r="K312">
            <v>848650</v>
          </cell>
          <cell r="L312">
            <v>848650</v>
          </cell>
          <cell r="M312">
            <v>848650</v>
          </cell>
        </row>
        <row r="313">
          <cell r="B313">
            <v>0</v>
          </cell>
          <cell r="C313">
            <v>0</v>
          </cell>
          <cell r="D313">
            <v>0</v>
          </cell>
          <cell r="E313">
            <v>0</v>
          </cell>
          <cell r="F313">
            <v>0</v>
          </cell>
          <cell r="G313">
            <v>0</v>
          </cell>
          <cell r="H313">
            <v>0</v>
          </cell>
          <cell r="I313">
            <v>0</v>
          </cell>
          <cell r="J313">
            <v>0</v>
          </cell>
          <cell r="K313">
            <v>0</v>
          </cell>
          <cell r="L313">
            <v>0</v>
          </cell>
          <cell r="M313">
            <v>0</v>
          </cell>
        </row>
        <row r="314">
          <cell r="B314">
            <v>982500</v>
          </cell>
          <cell r="C314">
            <v>1113500</v>
          </cell>
          <cell r="D314">
            <v>1113500</v>
          </cell>
          <cell r="E314">
            <v>1179000</v>
          </cell>
          <cell r="F314">
            <v>851500</v>
          </cell>
          <cell r="G314">
            <v>851500</v>
          </cell>
          <cell r="H314">
            <v>1113500</v>
          </cell>
          <cell r="I314">
            <v>786000</v>
          </cell>
          <cell r="J314">
            <v>982500</v>
          </cell>
          <cell r="K314">
            <v>1048000</v>
          </cell>
          <cell r="L314">
            <v>982500</v>
          </cell>
          <cell r="M314">
            <v>1048000</v>
          </cell>
        </row>
        <row r="315">
          <cell r="B315">
            <v>1705440</v>
          </cell>
          <cell r="C315">
            <v>1847560</v>
          </cell>
          <cell r="D315">
            <v>1847560</v>
          </cell>
          <cell r="E315">
            <v>2060740</v>
          </cell>
          <cell r="F315">
            <v>1421200</v>
          </cell>
          <cell r="G315">
            <v>1492260</v>
          </cell>
          <cell r="H315">
            <v>1918620</v>
          </cell>
          <cell r="I315">
            <v>1421200</v>
          </cell>
          <cell r="J315">
            <v>1705440</v>
          </cell>
          <cell r="K315">
            <v>1847560</v>
          </cell>
          <cell r="L315">
            <v>1776500</v>
          </cell>
          <cell r="M315">
            <v>1847560</v>
          </cell>
        </row>
        <row r="316">
          <cell r="B316">
            <v>0</v>
          </cell>
          <cell r="C316">
            <v>0</v>
          </cell>
          <cell r="D316">
            <v>0</v>
          </cell>
          <cell r="E316">
            <v>0</v>
          </cell>
          <cell r="F316">
            <v>0</v>
          </cell>
          <cell r="G316">
            <v>0</v>
          </cell>
          <cell r="H316">
            <v>0</v>
          </cell>
          <cell r="I316">
            <v>0</v>
          </cell>
          <cell r="J316">
            <v>0</v>
          </cell>
          <cell r="K316">
            <v>0</v>
          </cell>
          <cell r="L316">
            <v>0</v>
          </cell>
          <cell r="M316">
            <v>0</v>
          </cell>
        </row>
        <row r="317">
          <cell r="B317">
            <v>0</v>
          </cell>
          <cell r="C317">
            <v>0</v>
          </cell>
          <cell r="D317">
            <v>0</v>
          </cell>
          <cell r="E317">
            <v>0</v>
          </cell>
          <cell r="F317">
            <v>0</v>
          </cell>
          <cell r="G317">
            <v>0</v>
          </cell>
          <cell r="H317">
            <v>0</v>
          </cell>
          <cell r="I317">
            <v>0</v>
          </cell>
          <cell r="J317">
            <v>0</v>
          </cell>
          <cell r="K317">
            <v>0</v>
          </cell>
          <cell r="L317">
            <v>0</v>
          </cell>
          <cell r="M317">
            <v>0</v>
          </cell>
        </row>
        <row r="318">
          <cell r="B318">
            <v>173387.76</v>
          </cell>
          <cell r="C318">
            <v>169988</v>
          </cell>
          <cell r="D318">
            <v>149589.44</v>
          </cell>
          <cell r="E318">
            <v>186986.80000000002</v>
          </cell>
          <cell r="F318">
            <v>333176.48000000004</v>
          </cell>
          <cell r="G318">
            <v>78194.48000000001</v>
          </cell>
          <cell r="H318">
            <v>339976</v>
          </cell>
          <cell r="I318">
            <v>176787.52000000002</v>
          </cell>
          <cell r="J318">
            <v>951932.8</v>
          </cell>
          <cell r="K318">
            <v>407971.2</v>
          </cell>
          <cell r="L318">
            <v>407971.2</v>
          </cell>
          <cell r="M318">
            <v>435169.28000000003</v>
          </cell>
        </row>
        <row r="319">
          <cell r="B319">
            <v>234583.44</v>
          </cell>
          <cell r="C319">
            <v>645954.4</v>
          </cell>
          <cell r="D319">
            <v>771745.52</v>
          </cell>
          <cell r="E319">
            <v>900936.4</v>
          </cell>
          <cell r="F319">
            <v>380773.12</v>
          </cell>
          <cell r="G319">
            <v>707150.08000000007</v>
          </cell>
          <cell r="H319">
            <v>747947.20000000007</v>
          </cell>
          <cell r="I319">
            <v>639154.88</v>
          </cell>
          <cell r="J319">
            <v>0</v>
          </cell>
          <cell r="K319">
            <v>0</v>
          </cell>
          <cell r="L319">
            <v>0</v>
          </cell>
          <cell r="M319">
            <v>0</v>
          </cell>
        </row>
        <row r="320">
          <cell r="B320">
            <v>170460</v>
          </cell>
          <cell r="C320">
            <v>170460</v>
          </cell>
          <cell r="D320">
            <v>170460</v>
          </cell>
          <cell r="E320">
            <v>170460</v>
          </cell>
          <cell r="F320">
            <v>170460</v>
          </cell>
          <cell r="G320">
            <v>170460</v>
          </cell>
          <cell r="H320">
            <v>170460</v>
          </cell>
          <cell r="I320">
            <v>170460</v>
          </cell>
          <cell r="J320">
            <v>170460</v>
          </cell>
          <cell r="K320">
            <v>170460</v>
          </cell>
          <cell r="L320">
            <v>170460</v>
          </cell>
          <cell r="M320">
            <v>170460</v>
          </cell>
        </row>
        <row r="321">
          <cell r="B321">
            <v>0</v>
          </cell>
          <cell r="C321">
            <v>0</v>
          </cell>
          <cell r="D321">
            <v>0</v>
          </cell>
          <cell r="E321">
            <v>0</v>
          </cell>
          <cell r="F321">
            <v>0</v>
          </cell>
          <cell r="G321">
            <v>0</v>
          </cell>
          <cell r="H321">
            <v>28410</v>
          </cell>
          <cell r="I321">
            <v>28410</v>
          </cell>
          <cell r="J321">
            <v>28410</v>
          </cell>
          <cell r="K321">
            <v>28410</v>
          </cell>
          <cell r="L321">
            <v>28410</v>
          </cell>
          <cell r="M321">
            <v>28410</v>
          </cell>
        </row>
        <row r="322">
          <cell r="B322">
            <v>442050</v>
          </cell>
          <cell r="C322">
            <v>442050</v>
          </cell>
          <cell r="D322">
            <v>442050</v>
          </cell>
          <cell r="E322">
            <v>442050</v>
          </cell>
          <cell r="F322">
            <v>442050</v>
          </cell>
          <cell r="G322">
            <v>442050</v>
          </cell>
          <cell r="H322">
            <v>442050</v>
          </cell>
          <cell r="I322">
            <v>442050</v>
          </cell>
          <cell r="J322">
            <v>442050</v>
          </cell>
          <cell r="K322">
            <v>442050</v>
          </cell>
          <cell r="L322">
            <v>442050</v>
          </cell>
          <cell r="M322">
            <v>442050</v>
          </cell>
        </row>
        <row r="324">
          <cell r="B324">
            <v>6532761.2000000002</v>
          </cell>
          <cell r="C324">
            <v>7362552.4000000004</v>
          </cell>
          <cell r="D324">
            <v>7467944.9600000009</v>
          </cell>
          <cell r="E324">
            <v>8188113.2000000002</v>
          </cell>
          <cell r="F324">
            <v>5929239.6000000006</v>
          </cell>
          <cell r="G324">
            <v>6077294.5600000005</v>
          </cell>
          <cell r="H324">
            <v>8239563.2000000002</v>
          </cell>
          <cell r="I324">
            <v>6433752.3999999994</v>
          </cell>
          <cell r="J324">
            <v>6848812.7999999998</v>
          </cell>
          <cell r="K324">
            <v>6813001.2000000002</v>
          </cell>
          <cell r="L324">
            <v>6743181.2000000002</v>
          </cell>
          <cell r="M324">
            <v>6906939.2800000003</v>
          </cell>
          <cell r="N324">
            <v>83543156</v>
          </cell>
        </row>
        <row r="328">
          <cell r="C328" t="str">
            <v>Exchange rate</v>
          </cell>
          <cell r="E328">
            <v>0.52</v>
          </cell>
        </row>
        <row r="329">
          <cell r="C329" t="str">
            <v>XE</v>
          </cell>
          <cell r="D329" t="str">
            <v>GL</v>
          </cell>
          <cell r="E329" t="str">
            <v>GLi</v>
          </cell>
          <cell r="F329" t="str">
            <v>GLi - A/T</v>
          </cell>
          <cell r="G329" t="str">
            <v>2.0D</v>
          </cell>
        </row>
        <row r="330">
          <cell r="B330" t="str">
            <v>A</v>
          </cell>
          <cell r="C330" t="str">
            <v xml:space="preserve">              </v>
          </cell>
          <cell r="D330">
            <v>435394</v>
          </cell>
          <cell r="E330">
            <v>526273</v>
          </cell>
          <cell r="F330">
            <v>0</v>
          </cell>
          <cell r="G330">
            <v>611345</v>
          </cell>
        </row>
        <row r="331">
          <cell r="B331" t="str">
            <v>B</v>
          </cell>
          <cell r="C331">
            <v>0</v>
          </cell>
          <cell r="D331">
            <v>771949.03505927371</v>
          </cell>
          <cell r="E331">
            <v>902161.30401995801</v>
          </cell>
          <cell r="F331">
            <v>0</v>
          </cell>
          <cell r="G331">
            <v>968590.2322021377</v>
          </cell>
        </row>
        <row r="332">
          <cell r="B332" t="str">
            <v>C</v>
          </cell>
          <cell r="C332">
            <v>7365</v>
          </cell>
          <cell r="D332">
            <v>8891</v>
          </cell>
          <cell r="E332">
            <v>8884</v>
          </cell>
          <cell r="F332">
            <v>10550</v>
          </cell>
          <cell r="G332">
            <v>7779</v>
          </cell>
        </row>
        <row r="334">
          <cell r="B334" t="str">
            <v>D</v>
          </cell>
          <cell r="C334">
            <v>42.603589999999997</v>
          </cell>
          <cell r="D334">
            <v>43.598089999999999</v>
          </cell>
          <cell r="E334">
            <v>41.665309999999998</v>
          </cell>
          <cell r="F334">
            <v>41.550800000000002</v>
          </cell>
          <cell r="G334">
            <v>36.883009999999999</v>
          </cell>
        </row>
        <row r="335">
          <cell r="C335">
            <v>11.360099999999999</v>
          </cell>
          <cell r="D335">
            <v>10.187799999999999</v>
          </cell>
          <cell r="E335">
            <v>10.3911</v>
          </cell>
          <cell r="F335">
            <v>10.3911</v>
          </cell>
          <cell r="G335">
            <v>10.083</v>
          </cell>
        </row>
        <row r="336">
          <cell r="C336">
            <v>1.5323</v>
          </cell>
          <cell r="D336">
            <v>1.7496</v>
          </cell>
          <cell r="E336">
            <v>1.8768</v>
          </cell>
          <cell r="F336">
            <v>1.8768</v>
          </cell>
          <cell r="G336">
            <v>1.4814000000000001</v>
          </cell>
        </row>
        <row r="337">
          <cell r="C337">
            <v>0.18559999999999999</v>
          </cell>
          <cell r="D337">
            <v>0.16639999999999999</v>
          </cell>
          <cell r="E337">
            <v>0.1421</v>
          </cell>
          <cell r="F337">
            <v>0.1421</v>
          </cell>
          <cell r="G337">
            <v>0.34200000000000003</v>
          </cell>
        </row>
        <row r="338">
          <cell r="B338" t="str">
            <v>E</v>
          </cell>
          <cell r="C338">
            <v>13.077999999999999</v>
          </cell>
          <cell r="D338">
            <v>12.1038</v>
          </cell>
          <cell r="E338">
            <v>12.409999999999998</v>
          </cell>
          <cell r="F338">
            <v>12.409999999999998</v>
          </cell>
          <cell r="G338">
            <v>11.906400000000001</v>
          </cell>
        </row>
        <row r="339">
          <cell r="B339" t="str">
            <v>F</v>
          </cell>
          <cell r="C339">
            <v>29.525589999999998</v>
          </cell>
          <cell r="D339">
            <v>31.494289999999999</v>
          </cell>
          <cell r="E339">
            <v>29.255310000000001</v>
          </cell>
          <cell r="F339">
            <v>29.140800000000006</v>
          </cell>
          <cell r="G339">
            <v>24.976609999999997</v>
          </cell>
        </row>
        <row r="340">
          <cell r="C340">
            <v>7365</v>
          </cell>
          <cell r="D340">
            <v>8891</v>
          </cell>
          <cell r="E340">
            <v>8884</v>
          </cell>
          <cell r="F340">
            <v>10550</v>
          </cell>
          <cell r="G340">
            <v>7779</v>
          </cell>
        </row>
        <row r="341">
          <cell r="C341">
            <v>3829.8</v>
          </cell>
          <cell r="D341">
            <v>4623.32</v>
          </cell>
          <cell r="E341">
            <v>4619.68</v>
          </cell>
          <cell r="F341">
            <v>5486</v>
          </cell>
          <cell r="G341">
            <v>4045.08</v>
          </cell>
        </row>
        <row r="345">
          <cell r="B345">
            <v>914</v>
          </cell>
          <cell r="C345">
            <v>945</v>
          </cell>
          <cell r="D345">
            <v>976</v>
          </cell>
          <cell r="E345">
            <v>1007</v>
          </cell>
          <cell r="F345">
            <v>1038</v>
          </cell>
          <cell r="G345">
            <v>1069</v>
          </cell>
          <cell r="H345">
            <v>1100</v>
          </cell>
          <cell r="I345">
            <v>1131</v>
          </cell>
          <cell r="J345">
            <v>1162</v>
          </cell>
          <cell r="K345">
            <v>1193</v>
          </cell>
          <cell r="L345">
            <v>1224</v>
          </cell>
          <cell r="M345">
            <v>1255</v>
          </cell>
        </row>
        <row r="346">
          <cell r="B346">
            <v>4866</v>
          </cell>
          <cell r="C346">
            <v>4866</v>
          </cell>
          <cell r="D346">
            <v>4866</v>
          </cell>
          <cell r="E346">
            <v>4866</v>
          </cell>
          <cell r="F346">
            <v>4866</v>
          </cell>
          <cell r="G346">
            <v>4866</v>
          </cell>
          <cell r="H346">
            <v>4866</v>
          </cell>
          <cell r="I346">
            <v>4866</v>
          </cell>
          <cell r="J346">
            <v>4866</v>
          </cell>
          <cell r="K346">
            <v>4866</v>
          </cell>
          <cell r="L346">
            <v>4866</v>
          </cell>
          <cell r="M346">
            <v>4866</v>
          </cell>
        </row>
        <row r="347">
          <cell r="B347">
            <v>0</v>
          </cell>
          <cell r="C347">
            <v>0</v>
          </cell>
          <cell r="D347">
            <v>0</v>
          </cell>
          <cell r="E347">
            <v>0</v>
          </cell>
          <cell r="F347">
            <v>0</v>
          </cell>
          <cell r="G347">
            <v>0</v>
          </cell>
          <cell r="H347">
            <v>0</v>
          </cell>
          <cell r="I347">
            <v>0</v>
          </cell>
          <cell r="J347">
            <v>0</v>
          </cell>
          <cell r="K347">
            <v>0</v>
          </cell>
          <cell r="L347">
            <v>0</v>
          </cell>
          <cell r="M347">
            <v>0</v>
          </cell>
        </row>
        <row r="348">
          <cell r="B348">
            <v>4030</v>
          </cell>
          <cell r="C348">
            <v>4030</v>
          </cell>
          <cell r="D348">
            <v>4030</v>
          </cell>
          <cell r="E348">
            <v>4030</v>
          </cell>
          <cell r="F348">
            <v>4030</v>
          </cell>
          <cell r="G348">
            <v>4030</v>
          </cell>
          <cell r="H348">
            <v>4030</v>
          </cell>
          <cell r="I348">
            <v>4030</v>
          </cell>
          <cell r="J348">
            <v>4030</v>
          </cell>
          <cell r="K348">
            <v>4030</v>
          </cell>
          <cell r="L348">
            <v>4030</v>
          </cell>
          <cell r="M348">
            <v>4030</v>
          </cell>
        </row>
        <row r="349">
          <cell r="B349">
            <v>4841</v>
          </cell>
          <cell r="C349">
            <v>4841</v>
          </cell>
          <cell r="D349">
            <v>4841</v>
          </cell>
          <cell r="E349">
            <v>4841</v>
          </cell>
          <cell r="F349">
            <v>4841</v>
          </cell>
          <cell r="G349">
            <v>4841</v>
          </cell>
          <cell r="H349">
            <v>4841</v>
          </cell>
          <cell r="I349">
            <v>4841</v>
          </cell>
          <cell r="J349">
            <v>4841</v>
          </cell>
          <cell r="K349">
            <v>4841</v>
          </cell>
          <cell r="L349">
            <v>4841</v>
          </cell>
          <cell r="M349">
            <v>4841</v>
          </cell>
        </row>
        <row r="350">
          <cell r="B350">
            <v>0</v>
          </cell>
          <cell r="C350">
            <v>0</v>
          </cell>
          <cell r="D350">
            <v>0</v>
          </cell>
          <cell r="E350">
            <v>0</v>
          </cell>
          <cell r="F350">
            <v>0</v>
          </cell>
          <cell r="G350">
            <v>0</v>
          </cell>
          <cell r="H350">
            <v>0</v>
          </cell>
          <cell r="I350">
            <v>0</v>
          </cell>
          <cell r="J350">
            <v>0</v>
          </cell>
          <cell r="K350">
            <v>0</v>
          </cell>
          <cell r="L350">
            <v>0</v>
          </cell>
          <cell r="M350">
            <v>0</v>
          </cell>
        </row>
        <row r="351">
          <cell r="B351">
            <v>4789</v>
          </cell>
          <cell r="C351">
            <v>4789</v>
          </cell>
          <cell r="D351">
            <v>4789</v>
          </cell>
          <cell r="E351">
            <v>4789</v>
          </cell>
          <cell r="F351">
            <v>4789</v>
          </cell>
          <cell r="G351">
            <v>4789</v>
          </cell>
          <cell r="H351">
            <v>4789</v>
          </cell>
          <cell r="I351">
            <v>4789</v>
          </cell>
          <cell r="J351">
            <v>4789</v>
          </cell>
          <cell r="K351">
            <v>4789</v>
          </cell>
          <cell r="L351">
            <v>4789</v>
          </cell>
          <cell r="M351">
            <v>4789</v>
          </cell>
        </row>
        <row r="352">
          <cell r="B352">
            <v>0</v>
          </cell>
          <cell r="C352">
            <v>0</v>
          </cell>
          <cell r="D352">
            <v>0</v>
          </cell>
          <cell r="E352">
            <v>0</v>
          </cell>
          <cell r="F352">
            <v>0</v>
          </cell>
          <cell r="G352">
            <v>0</v>
          </cell>
          <cell r="H352">
            <v>0</v>
          </cell>
          <cell r="I352">
            <v>0</v>
          </cell>
          <cell r="J352">
            <v>0</v>
          </cell>
          <cell r="K352">
            <v>0</v>
          </cell>
          <cell r="L352">
            <v>0</v>
          </cell>
          <cell r="M352">
            <v>0</v>
          </cell>
        </row>
        <row r="353">
          <cell r="B353">
            <v>3878</v>
          </cell>
          <cell r="C353">
            <v>3878</v>
          </cell>
          <cell r="D353">
            <v>3878</v>
          </cell>
          <cell r="E353">
            <v>3878</v>
          </cell>
          <cell r="F353">
            <v>3878</v>
          </cell>
          <cell r="G353">
            <v>3878</v>
          </cell>
          <cell r="H353">
            <v>3878</v>
          </cell>
          <cell r="I353">
            <v>3878</v>
          </cell>
          <cell r="J353">
            <v>3878</v>
          </cell>
          <cell r="K353">
            <v>3878</v>
          </cell>
          <cell r="L353">
            <v>3878</v>
          </cell>
          <cell r="M353">
            <v>3878</v>
          </cell>
        </row>
        <row r="354">
          <cell r="B354">
            <v>5093</v>
          </cell>
          <cell r="C354">
            <v>5093</v>
          </cell>
          <cell r="D354">
            <v>5093</v>
          </cell>
          <cell r="E354">
            <v>5093</v>
          </cell>
          <cell r="F354">
            <v>5093</v>
          </cell>
          <cell r="G354">
            <v>5093</v>
          </cell>
          <cell r="H354">
            <v>5093</v>
          </cell>
          <cell r="I354">
            <v>5093</v>
          </cell>
          <cell r="J354">
            <v>5093</v>
          </cell>
          <cell r="K354">
            <v>5093</v>
          </cell>
          <cell r="L354">
            <v>5093</v>
          </cell>
          <cell r="M354">
            <v>5093</v>
          </cell>
        </row>
        <row r="355">
          <cell r="B355">
            <v>0</v>
          </cell>
          <cell r="C355">
            <v>0</v>
          </cell>
          <cell r="D355">
            <v>0</v>
          </cell>
          <cell r="E355">
            <v>0</v>
          </cell>
          <cell r="F355">
            <v>0</v>
          </cell>
          <cell r="G355">
            <v>0</v>
          </cell>
          <cell r="H355">
            <v>0</v>
          </cell>
          <cell r="I355">
            <v>0</v>
          </cell>
          <cell r="J355">
            <v>0</v>
          </cell>
          <cell r="K355">
            <v>0</v>
          </cell>
          <cell r="L355">
            <v>0</v>
          </cell>
          <cell r="M355">
            <v>0</v>
          </cell>
        </row>
        <row r="356">
          <cell r="B356">
            <v>0</v>
          </cell>
          <cell r="C356">
            <v>0</v>
          </cell>
          <cell r="D356">
            <v>0</v>
          </cell>
          <cell r="E356">
            <v>0</v>
          </cell>
          <cell r="F356">
            <v>0</v>
          </cell>
          <cell r="G356">
            <v>0</v>
          </cell>
          <cell r="H356">
            <v>0</v>
          </cell>
          <cell r="I356">
            <v>0</v>
          </cell>
          <cell r="J356">
            <v>0</v>
          </cell>
          <cell r="K356">
            <v>0</v>
          </cell>
          <cell r="L356">
            <v>0</v>
          </cell>
          <cell r="M356">
            <v>0</v>
          </cell>
        </row>
        <row r="357">
          <cell r="B357">
            <v>4297</v>
          </cell>
          <cell r="C357">
            <v>4297</v>
          </cell>
          <cell r="D357">
            <v>4297</v>
          </cell>
          <cell r="E357">
            <v>4297</v>
          </cell>
          <cell r="F357">
            <v>4297</v>
          </cell>
          <cell r="G357">
            <v>4297</v>
          </cell>
          <cell r="H357">
            <v>4297</v>
          </cell>
          <cell r="I357">
            <v>4297</v>
          </cell>
          <cell r="J357">
            <v>4297</v>
          </cell>
          <cell r="K357">
            <v>4297</v>
          </cell>
          <cell r="L357">
            <v>4297</v>
          </cell>
          <cell r="M357">
            <v>4297</v>
          </cell>
        </row>
        <row r="358">
          <cell r="B358">
            <v>4297</v>
          </cell>
          <cell r="C358">
            <v>4297</v>
          </cell>
          <cell r="D358">
            <v>4297</v>
          </cell>
          <cell r="E358">
            <v>4297</v>
          </cell>
          <cell r="F358">
            <v>4297</v>
          </cell>
          <cell r="G358">
            <v>4297</v>
          </cell>
          <cell r="H358">
            <v>4297</v>
          </cell>
          <cell r="I358">
            <v>4297</v>
          </cell>
          <cell r="J358">
            <v>4297</v>
          </cell>
          <cell r="K358">
            <v>4297</v>
          </cell>
          <cell r="L358">
            <v>4297</v>
          </cell>
          <cell r="M358">
            <v>4297</v>
          </cell>
        </row>
        <row r="359">
          <cell r="B359">
            <v>3875</v>
          </cell>
          <cell r="C359">
            <v>3875</v>
          </cell>
          <cell r="D359">
            <v>3875</v>
          </cell>
          <cell r="E359">
            <v>3875</v>
          </cell>
          <cell r="F359">
            <v>3875</v>
          </cell>
          <cell r="G359">
            <v>3875</v>
          </cell>
          <cell r="H359">
            <v>3875</v>
          </cell>
          <cell r="I359">
            <v>3875</v>
          </cell>
          <cell r="J359">
            <v>3875</v>
          </cell>
          <cell r="K359">
            <v>3875</v>
          </cell>
          <cell r="L359">
            <v>3875</v>
          </cell>
          <cell r="M359">
            <v>3875</v>
          </cell>
        </row>
        <row r="360">
          <cell r="B360">
            <v>3875</v>
          </cell>
          <cell r="C360">
            <v>3875</v>
          </cell>
          <cell r="D360">
            <v>3875</v>
          </cell>
          <cell r="E360">
            <v>3875</v>
          </cell>
          <cell r="F360">
            <v>3875</v>
          </cell>
          <cell r="G360">
            <v>3875</v>
          </cell>
          <cell r="H360">
            <v>3875</v>
          </cell>
          <cell r="I360">
            <v>3875</v>
          </cell>
          <cell r="J360">
            <v>3875</v>
          </cell>
          <cell r="K360">
            <v>3875</v>
          </cell>
          <cell r="L360">
            <v>3875</v>
          </cell>
          <cell r="M360">
            <v>3875</v>
          </cell>
        </row>
        <row r="361">
          <cell r="B361">
            <v>4396</v>
          </cell>
          <cell r="C361">
            <v>4396</v>
          </cell>
          <cell r="D361">
            <v>4396</v>
          </cell>
          <cell r="E361">
            <v>4396</v>
          </cell>
          <cell r="F361">
            <v>4396</v>
          </cell>
          <cell r="G361">
            <v>4396</v>
          </cell>
          <cell r="H361">
            <v>4396</v>
          </cell>
          <cell r="I361">
            <v>4396</v>
          </cell>
          <cell r="J361">
            <v>4396</v>
          </cell>
          <cell r="K361">
            <v>4396</v>
          </cell>
          <cell r="L361">
            <v>4396</v>
          </cell>
          <cell r="M361">
            <v>4396</v>
          </cell>
        </row>
        <row r="362">
          <cell r="B362">
            <v>4396</v>
          </cell>
          <cell r="C362">
            <v>4396</v>
          </cell>
          <cell r="D362">
            <v>4396</v>
          </cell>
          <cell r="E362">
            <v>4396</v>
          </cell>
          <cell r="F362">
            <v>4396</v>
          </cell>
          <cell r="G362">
            <v>4396</v>
          </cell>
          <cell r="H362">
            <v>4396</v>
          </cell>
          <cell r="I362">
            <v>4396</v>
          </cell>
          <cell r="J362">
            <v>4396</v>
          </cell>
          <cell r="K362">
            <v>4396</v>
          </cell>
          <cell r="L362">
            <v>4396</v>
          </cell>
          <cell r="M362">
            <v>4396</v>
          </cell>
        </row>
        <row r="366">
          <cell r="B366">
            <v>914</v>
          </cell>
          <cell r="C366">
            <v>945</v>
          </cell>
          <cell r="D366">
            <v>976</v>
          </cell>
          <cell r="E366">
            <v>1007</v>
          </cell>
          <cell r="F366">
            <v>1038</v>
          </cell>
          <cell r="G366">
            <v>1069</v>
          </cell>
          <cell r="H366">
            <v>1100</v>
          </cell>
          <cell r="I366">
            <v>1131</v>
          </cell>
          <cell r="J366">
            <v>1162</v>
          </cell>
          <cell r="K366">
            <v>1193</v>
          </cell>
          <cell r="L366">
            <v>1224</v>
          </cell>
          <cell r="M366">
            <v>1255</v>
          </cell>
          <cell r="N366" t="str">
            <v>Total</v>
          </cell>
        </row>
        <row r="368">
          <cell r="B368">
            <v>6236980.166666666</v>
          </cell>
          <cell r="C368">
            <v>6236980.166666666</v>
          </cell>
          <cell r="D368">
            <v>6236980.166666666</v>
          </cell>
          <cell r="E368">
            <v>6236980.166666666</v>
          </cell>
          <cell r="F368">
            <v>6236980.166666666</v>
          </cell>
          <cell r="G368">
            <v>6236980.166666666</v>
          </cell>
          <cell r="H368">
            <v>6236980.166666666</v>
          </cell>
          <cell r="I368">
            <v>6236980.166666666</v>
          </cell>
          <cell r="J368">
            <v>6236980.166666666</v>
          </cell>
          <cell r="K368">
            <v>6236980.166666666</v>
          </cell>
          <cell r="L368">
            <v>6236980.166666666</v>
          </cell>
          <cell r="M368">
            <v>6236980.166666666</v>
          </cell>
          <cell r="N368">
            <v>74843761.999999985</v>
          </cell>
          <cell r="O368" t="str">
            <v>Salaries &amp; Allowances</v>
          </cell>
          <cell r="P368">
            <v>68132779</v>
          </cell>
          <cell r="Q368">
            <v>6710982.9999999851</v>
          </cell>
        </row>
        <row r="369">
          <cell r="B369">
            <v>0</v>
          </cell>
          <cell r="C369">
            <v>0</v>
          </cell>
          <cell r="D369">
            <v>0</v>
          </cell>
          <cell r="E369">
            <v>0</v>
          </cell>
          <cell r="F369">
            <v>0</v>
          </cell>
          <cell r="G369">
            <v>0</v>
          </cell>
          <cell r="H369">
            <v>0</v>
          </cell>
          <cell r="I369">
            <v>0</v>
          </cell>
          <cell r="J369">
            <v>0</v>
          </cell>
          <cell r="K369">
            <v>0</v>
          </cell>
          <cell r="L369">
            <v>0</v>
          </cell>
          <cell r="M369">
            <v>0</v>
          </cell>
          <cell r="N369">
            <v>0</v>
          </cell>
          <cell r="O369" t="str">
            <v xml:space="preserve">Utilities </v>
          </cell>
          <cell r="Q369">
            <v>0</v>
          </cell>
        </row>
        <row r="370">
          <cell r="B370">
            <v>0</v>
          </cell>
          <cell r="C370">
            <v>0</v>
          </cell>
          <cell r="D370">
            <v>0</v>
          </cell>
          <cell r="E370">
            <v>0</v>
          </cell>
          <cell r="F370">
            <v>0</v>
          </cell>
          <cell r="G370">
            <v>0</v>
          </cell>
          <cell r="H370">
            <v>0</v>
          </cell>
          <cell r="I370">
            <v>0</v>
          </cell>
          <cell r="J370">
            <v>0</v>
          </cell>
          <cell r="K370">
            <v>0</v>
          </cell>
          <cell r="L370">
            <v>0</v>
          </cell>
          <cell r="M370">
            <v>0</v>
          </cell>
          <cell r="N370">
            <v>0</v>
          </cell>
          <cell r="O370" t="str">
            <v>Depreciation  -  See below</v>
          </cell>
          <cell r="Q370">
            <v>0</v>
          </cell>
        </row>
        <row r="371">
          <cell r="B371">
            <v>3894213.2499999963</v>
          </cell>
          <cell r="C371">
            <v>3894213.2499999963</v>
          </cell>
          <cell r="D371">
            <v>3894213.2499999963</v>
          </cell>
          <cell r="E371">
            <v>3894213.2499999963</v>
          </cell>
          <cell r="F371">
            <v>3894213.2499999963</v>
          </cell>
          <cell r="G371">
            <v>3894213.2499999963</v>
          </cell>
          <cell r="H371">
            <v>3894213.2499999963</v>
          </cell>
          <cell r="I371">
            <v>3894213.2499999963</v>
          </cell>
          <cell r="J371">
            <v>3894213.2499999963</v>
          </cell>
          <cell r="K371">
            <v>3894213.2499999963</v>
          </cell>
          <cell r="L371">
            <v>3894213.2499999963</v>
          </cell>
          <cell r="M371">
            <v>3894213.2499999963</v>
          </cell>
          <cell r="N371">
            <v>46730558.99999997</v>
          </cell>
          <cell r="O371" t="str">
            <v>Other Factory Overhead</v>
          </cell>
          <cell r="P371">
            <v>28741611</v>
          </cell>
          <cell r="Q371">
            <v>17988947.99999997</v>
          </cell>
        </row>
        <row r="372">
          <cell r="Q372">
            <v>0</v>
          </cell>
        </row>
        <row r="373">
          <cell r="B373">
            <v>10131193.416666662</v>
          </cell>
          <cell r="C373">
            <v>10131193.416666662</v>
          </cell>
          <cell r="D373">
            <v>10131193.416666662</v>
          </cell>
          <cell r="E373">
            <v>10131193.416666662</v>
          </cell>
          <cell r="F373">
            <v>10131193.416666662</v>
          </cell>
          <cell r="G373">
            <v>10131193.416666662</v>
          </cell>
          <cell r="H373">
            <v>10131193.416666662</v>
          </cell>
          <cell r="I373">
            <v>10131193.416666662</v>
          </cell>
          <cell r="J373">
            <v>10131193.416666662</v>
          </cell>
          <cell r="K373">
            <v>10131193.416666662</v>
          </cell>
          <cell r="L373">
            <v>10131193.416666662</v>
          </cell>
          <cell r="M373">
            <v>10131193.416666662</v>
          </cell>
          <cell r="N373">
            <v>121574320.99999996</v>
          </cell>
          <cell r="P373">
            <v>96874390</v>
          </cell>
          <cell r="Q373">
            <v>24699930.999999955</v>
          </cell>
        </row>
        <row r="374">
          <cell r="Q374">
            <v>0</v>
          </cell>
        </row>
        <row r="375">
          <cell r="B375">
            <v>5261850.333333333</v>
          </cell>
          <cell r="C375">
            <v>5261850.333333333</v>
          </cell>
          <cell r="D375">
            <v>5261850.333333333</v>
          </cell>
          <cell r="E375">
            <v>5261850.333333333</v>
          </cell>
          <cell r="F375">
            <v>5261850.333333333</v>
          </cell>
          <cell r="G375">
            <v>5261850.333333333</v>
          </cell>
          <cell r="H375">
            <v>5261850.333333333</v>
          </cell>
          <cell r="I375">
            <v>5261850.333333333</v>
          </cell>
          <cell r="J375">
            <v>5261850.333333333</v>
          </cell>
          <cell r="K375">
            <v>5261850.333333333</v>
          </cell>
          <cell r="L375">
            <v>5261850.333333333</v>
          </cell>
          <cell r="M375">
            <v>5261850.333333333</v>
          </cell>
          <cell r="N375">
            <v>63142204.000000007</v>
          </cell>
          <cell r="O375" t="str">
            <v>Selling Expenses</v>
          </cell>
          <cell r="P375">
            <v>61809213</v>
          </cell>
          <cell r="Q375">
            <v>1332991.0000000075</v>
          </cell>
        </row>
        <row r="376">
          <cell r="B376">
            <v>0</v>
          </cell>
          <cell r="C376">
            <v>0</v>
          </cell>
          <cell r="D376">
            <v>0</v>
          </cell>
          <cell r="E376">
            <v>0</v>
          </cell>
          <cell r="F376">
            <v>0</v>
          </cell>
          <cell r="G376">
            <v>0</v>
          </cell>
          <cell r="H376">
            <v>0</v>
          </cell>
          <cell r="I376">
            <v>0</v>
          </cell>
          <cell r="J376">
            <v>0</v>
          </cell>
          <cell r="K376">
            <v>0</v>
          </cell>
          <cell r="L376">
            <v>0</v>
          </cell>
          <cell r="M376">
            <v>0</v>
          </cell>
          <cell r="N376">
            <v>0</v>
          </cell>
          <cell r="O376" t="str">
            <v>Advertisement expenses</v>
          </cell>
          <cell r="Q376">
            <v>0</v>
          </cell>
        </row>
        <row r="377">
          <cell r="B377">
            <v>10721372.916666664</v>
          </cell>
          <cell r="C377">
            <v>10721372.916666664</v>
          </cell>
          <cell r="D377">
            <v>10721372.916666664</v>
          </cell>
          <cell r="E377">
            <v>10721372.916666664</v>
          </cell>
          <cell r="F377">
            <v>10721372.916666664</v>
          </cell>
          <cell r="G377">
            <v>10721372.916666664</v>
          </cell>
          <cell r="H377">
            <v>10721372.916666664</v>
          </cell>
          <cell r="I377">
            <v>10721372.916666664</v>
          </cell>
          <cell r="J377">
            <v>10721372.916666664</v>
          </cell>
          <cell r="K377">
            <v>10721372.916666664</v>
          </cell>
          <cell r="L377">
            <v>10721372.916666664</v>
          </cell>
          <cell r="M377">
            <v>10721372.916666664</v>
          </cell>
          <cell r="N377">
            <v>128656474.99999994</v>
          </cell>
          <cell r="O377" t="str">
            <v>Admin Expenses</v>
          </cell>
          <cell r="P377">
            <v>118396009</v>
          </cell>
          <cell r="Q377">
            <v>10260465.99999994</v>
          </cell>
        </row>
        <row r="378">
          <cell r="B378">
            <v>0</v>
          </cell>
          <cell r="C378">
            <v>0</v>
          </cell>
          <cell r="D378">
            <v>0</v>
          </cell>
          <cell r="E378">
            <v>0</v>
          </cell>
          <cell r="F378">
            <v>0</v>
          </cell>
          <cell r="G378">
            <v>0</v>
          </cell>
          <cell r="H378">
            <v>0</v>
          </cell>
          <cell r="I378">
            <v>0</v>
          </cell>
          <cell r="J378">
            <v>0</v>
          </cell>
          <cell r="K378">
            <v>0</v>
          </cell>
          <cell r="L378">
            <v>0</v>
          </cell>
          <cell r="M378">
            <v>0</v>
          </cell>
          <cell r="N378">
            <v>0</v>
          </cell>
          <cell r="O378" t="str">
            <v>Depreciation</v>
          </cell>
          <cell r="Q378">
            <v>0</v>
          </cell>
        </row>
        <row r="379">
          <cell r="B379">
            <v>600000</v>
          </cell>
          <cell r="C379">
            <v>600000</v>
          </cell>
          <cell r="D379">
            <v>600000</v>
          </cell>
          <cell r="E379">
            <v>600000</v>
          </cell>
          <cell r="F379">
            <v>600000</v>
          </cell>
          <cell r="G379">
            <v>600000</v>
          </cell>
          <cell r="H379">
            <v>600000</v>
          </cell>
          <cell r="I379">
            <v>600000</v>
          </cell>
          <cell r="J379">
            <v>600000</v>
          </cell>
          <cell r="K379">
            <v>600000</v>
          </cell>
          <cell r="L379">
            <v>600000</v>
          </cell>
          <cell r="M379">
            <v>600000</v>
          </cell>
          <cell r="N379">
            <v>7200000</v>
          </cell>
          <cell r="O379" t="str">
            <v>Financial Charges - Working Capital</v>
          </cell>
          <cell r="P379">
            <v>1200000</v>
          </cell>
          <cell r="Q379">
            <v>6000000</v>
          </cell>
        </row>
        <row r="380">
          <cell r="B380">
            <v>0</v>
          </cell>
          <cell r="C380">
            <v>0</v>
          </cell>
          <cell r="D380">
            <v>0</v>
          </cell>
          <cell r="E380">
            <v>0</v>
          </cell>
          <cell r="F380">
            <v>0</v>
          </cell>
          <cell r="G380">
            <v>0</v>
          </cell>
          <cell r="H380">
            <v>0</v>
          </cell>
          <cell r="I380">
            <v>0</v>
          </cell>
          <cell r="J380">
            <v>0</v>
          </cell>
          <cell r="K380">
            <v>0</v>
          </cell>
          <cell r="L380">
            <v>0</v>
          </cell>
          <cell r="M380">
            <v>0</v>
          </cell>
          <cell r="N380">
            <v>0</v>
          </cell>
          <cell r="O380" t="str">
            <v>F/C- W.Cap - On the basis of Cash flow</v>
          </cell>
          <cell r="P380">
            <v>0</v>
          </cell>
          <cell r="Q380">
            <v>0</v>
          </cell>
        </row>
        <row r="381">
          <cell r="B381">
            <v>0</v>
          </cell>
          <cell r="C381">
            <v>0</v>
          </cell>
          <cell r="D381">
            <v>0</v>
          </cell>
          <cell r="E381">
            <v>0</v>
          </cell>
          <cell r="F381">
            <v>0</v>
          </cell>
          <cell r="G381">
            <v>0</v>
          </cell>
          <cell r="H381">
            <v>0</v>
          </cell>
          <cell r="I381">
            <v>0</v>
          </cell>
          <cell r="J381">
            <v>0</v>
          </cell>
          <cell r="K381">
            <v>0</v>
          </cell>
          <cell r="L381">
            <v>0</v>
          </cell>
          <cell r="M381">
            <v>0</v>
          </cell>
          <cell r="N381">
            <v>0</v>
          </cell>
          <cell r="O381" t="str">
            <v>F/C- W.Cap - On the basis of Cash flow</v>
          </cell>
          <cell r="P381">
            <v>0</v>
          </cell>
          <cell r="Q381">
            <v>0</v>
          </cell>
        </row>
        <row r="382">
          <cell r="B382">
            <v>0</v>
          </cell>
          <cell r="C382">
            <v>0</v>
          </cell>
          <cell r="D382">
            <v>0</v>
          </cell>
          <cell r="E382">
            <v>0</v>
          </cell>
          <cell r="F382">
            <v>0</v>
          </cell>
          <cell r="G382">
            <v>0</v>
          </cell>
          <cell r="H382">
            <v>0</v>
          </cell>
          <cell r="I382">
            <v>0</v>
          </cell>
          <cell r="J382">
            <v>0</v>
          </cell>
          <cell r="K382">
            <v>0</v>
          </cell>
          <cell r="L382">
            <v>0</v>
          </cell>
          <cell r="M382">
            <v>0</v>
          </cell>
          <cell r="N382">
            <v>0</v>
          </cell>
          <cell r="O382" t="str">
            <v>Financial Charges - Capital Exp</v>
          </cell>
          <cell r="Q382">
            <v>0</v>
          </cell>
        </row>
        <row r="383">
          <cell r="B383">
            <v>416666.66666666669</v>
          </cell>
          <cell r="C383">
            <v>416666.66666666669</v>
          </cell>
          <cell r="D383">
            <v>416666.66666666669</v>
          </cell>
          <cell r="E383">
            <v>416666.66666666669</v>
          </cell>
          <cell r="F383">
            <v>416666.66666666669</v>
          </cell>
          <cell r="G383">
            <v>416666.66666666669</v>
          </cell>
          <cell r="H383">
            <v>416666.66666666669</v>
          </cell>
          <cell r="I383">
            <v>416666.66666666669</v>
          </cell>
          <cell r="J383">
            <v>416666.66666666669</v>
          </cell>
          <cell r="K383">
            <v>416666.66666666669</v>
          </cell>
          <cell r="L383">
            <v>416666.66666666669</v>
          </cell>
          <cell r="M383">
            <v>416666.66666666669</v>
          </cell>
          <cell r="N383">
            <v>5000000</v>
          </cell>
          <cell r="O383" t="str">
            <v>Charity &amp; Donation</v>
          </cell>
          <cell r="P383">
            <v>3643925</v>
          </cell>
          <cell r="Q383">
            <v>1356075</v>
          </cell>
        </row>
        <row r="384">
          <cell r="B384">
            <v>0</v>
          </cell>
          <cell r="C384">
            <v>0</v>
          </cell>
          <cell r="D384">
            <v>0</v>
          </cell>
          <cell r="E384">
            <v>0</v>
          </cell>
          <cell r="F384">
            <v>0</v>
          </cell>
          <cell r="G384">
            <v>0</v>
          </cell>
          <cell r="H384">
            <v>0</v>
          </cell>
          <cell r="I384">
            <v>0</v>
          </cell>
          <cell r="J384">
            <v>0</v>
          </cell>
          <cell r="K384">
            <v>0</v>
          </cell>
          <cell r="L384">
            <v>0</v>
          </cell>
          <cell r="M384">
            <v>0</v>
          </cell>
          <cell r="N384">
            <v>0</v>
          </cell>
          <cell r="O384" t="str">
            <v>Deferred taxation</v>
          </cell>
          <cell r="Q384">
            <v>0</v>
          </cell>
        </row>
        <row r="385">
          <cell r="B385">
            <v>0</v>
          </cell>
          <cell r="C385">
            <v>0</v>
          </cell>
          <cell r="D385">
            <v>0</v>
          </cell>
          <cell r="E385">
            <v>0</v>
          </cell>
          <cell r="F385">
            <v>0</v>
          </cell>
          <cell r="G385">
            <v>0</v>
          </cell>
          <cell r="H385">
            <v>0</v>
          </cell>
          <cell r="I385">
            <v>0</v>
          </cell>
          <cell r="J385">
            <v>0</v>
          </cell>
          <cell r="K385">
            <v>0</v>
          </cell>
          <cell r="L385">
            <v>0</v>
          </cell>
          <cell r="M385">
            <v>0</v>
          </cell>
          <cell r="N385">
            <v>0</v>
          </cell>
          <cell r="O385" t="str">
            <v>W.P.P.F  &lt;Specifically&gt;</v>
          </cell>
          <cell r="Q385">
            <v>0</v>
          </cell>
        </row>
        <row r="386">
          <cell r="B386">
            <v>0</v>
          </cell>
          <cell r="C386">
            <v>0</v>
          </cell>
          <cell r="D386">
            <v>0</v>
          </cell>
          <cell r="E386">
            <v>0</v>
          </cell>
          <cell r="F386">
            <v>0</v>
          </cell>
          <cell r="G386">
            <v>0</v>
          </cell>
          <cell r="H386">
            <v>0</v>
          </cell>
          <cell r="I386">
            <v>0</v>
          </cell>
          <cell r="J386">
            <v>0</v>
          </cell>
          <cell r="K386">
            <v>0</v>
          </cell>
          <cell r="L386">
            <v>0</v>
          </cell>
          <cell r="M386">
            <v>0</v>
          </cell>
          <cell r="N386">
            <v>0</v>
          </cell>
          <cell r="O386" t="str">
            <v>W.W.F  &lt;Specifically&gt;</v>
          </cell>
          <cell r="Q386">
            <v>0</v>
          </cell>
        </row>
        <row r="387">
          <cell r="B387">
            <v>16999889.916666664</v>
          </cell>
          <cell r="C387">
            <v>16999889.916666664</v>
          </cell>
          <cell r="D387">
            <v>16999889.916666664</v>
          </cell>
          <cell r="E387">
            <v>16999889.916666664</v>
          </cell>
          <cell r="F387">
            <v>16999889.916666664</v>
          </cell>
          <cell r="G387">
            <v>16999889.916666664</v>
          </cell>
          <cell r="H387">
            <v>16999889.916666664</v>
          </cell>
          <cell r="I387">
            <v>16999889.916666664</v>
          </cell>
          <cell r="J387">
            <v>16999889.916666664</v>
          </cell>
          <cell r="K387">
            <v>16999889.916666664</v>
          </cell>
          <cell r="L387">
            <v>16999889.916666664</v>
          </cell>
          <cell r="M387">
            <v>16999889.916666664</v>
          </cell>
          <cell r="N387">
            <v>203998678.99999994</v>
          </cell>
          <cell r="P387">
            <v>185049147</v>
          </cell>
          <cell r="Q387">
            <v>18949531.99999994</v>
          </cell>
        </row>
        <row r="388">
          <cell r="B388">
            <v>508150380.38909876</v>
          </cell>
          <cell r="Q388">
            <v>0</v>
          </cell>
        </row>
        <row r="389">
          <cell r="B389">
            <v>0</v>
          </cell>
          <cell r="N389">
            <v>0</v>
          </cell>
          <cell r="Q389">
            <v>0</v>
          </cell>
        </row>
        <row r="390">
          <cell r="B390">
            <v>15000000</v>
          </cell>
          <cell r="C390">
            <v>15000000</v>
          </cell>
          <cell r="D390">
            <v>15000000</v>
          </cell>
          <cell r="E390">
            <v>5000000</v>
          </cell>
          <cell r="F390">
            <v>5000000</v>
          </cell>
          <cell r="G390">
            <v>5000000</v>
          </cell>
          <cell r="H390">
            <v>5000000</v>
          </cell>
          <cell r="I390">
            <v>5000000</v>
          </cell>
          <cell r="J390">
            <v>5000000</v>
          </cell>
          <cell r="K390">
            <v>5000000</v>
          </cell>
          <cell r="L390">
            <v>5000000</v>
          </cell>
          <cell r="M390">
            <v>5000000</v>
          </cell>
          <cell r="N390">
            <v>90000000</v>
          </cell>
          <cell r="P390">
            <v>90000000</v>
          </cell>
          <cell r="Q390">
            <v>0</v>
          </cell>
        </row>
        <row r="391">
          <cell r="Q391">
            <v>0</v>
          </cell>
        </row>
        <row r="392">
          <cell r="Q392">
            <v>0</v>
          </cell>
        </row>
        <row r="393">
          <cell r="B393">
            <v>27131083.333333328</v>
          </cell>
          <cell r="C393">
            <v>27131083.333333328</v>
          </cell>
          <cell r="D393">
            <v>27131083.333333328</v>
          </cell>
          <cell r="E393">
            <v>27131083.333333328</v>
          </cell>
          <cell r="F393">
            <v>27131083.333333328</v>
          </cell>
          <cell r="G393">
            <v>27131083.333333328</v>
          </cell>
          <cell r="H393">
            <v>27131083.333333328</v>
          </cell>
          <cell r="I393">
            <v>27131083.333333328</v>
          </cell>
          <cell r="J393">
            <v>27131083.333333328</v>
          </cell>
          <cell r="K393">
            <v>27131083.333333328</v>
          </cell>
          <cell r="L393">
            <v>27131083.333333328</v>
          </cell>
          <cell r="M393">
            <v>27131083.333333328</v>
          </cell>
          <cell r="N393">
            <v>325572999.99999988</v>
          </cell>
          <cell r="P393">
            <v>281923537</v>
          </cell>
          <cell r="Q393">
            <v>43649462.999999881</v>
          </cell>
        </row>
        <row r="395">
          <cell r="B395" t="str">
            <v>M/H Per Unit</v>
          </cell>
          <cell r="C395" t="str">
            <v>Units</v>
          </cell>
          <cell r="D395" t="str">
            <v>Total M/Hs</v>
          </cell>
        </row>
        <row r="396">
          <cell r="B396">
            <v>36.365714285714283</v>
          </cell>
          <cell r="C396">
            <v>12200</v>
          </cell>
          <cell r="D396">
            <v>443661.71428571426</v>
          </cell>
          <cell r="E396">
            <v>0.77780980772597419</v>
          </cell>
        </row>
        <row r="397">
          <cell r="B397">
            <v>32.496666666666663</v>
          </cell>
          <cell r="C397">
            <v>3900</v>
          </cell>
          <cell r="D397">
            <v>126736.99999999999</v>
          </cell>
          <cell r="E397">
            <v>0.22219019227402587</v>
          </cell>
        </row>
        <row r="398">
          <cell r="B398">
            <v>68.862380952380946</v>
          </cell>
          <cell r="C398">
            <v>16100</v>
          </cell>
          <cell r="D398">
            <v>570398.7142857142</v>
          </cell>
        </row>
        <row r="400">
          <cell r="B400">
            <v>914</v>
          </cell>
          <cell r="C400">
            <v>945</v>
          </cell>
          <cell r="D400">
            <v>976</v>
          </cell>
          <cell r="E400">
            <v>1007</v>
          </cell>
          <cell r="F400">
            <v>1038</v>
          </cell>
          <cell r="G400">
            <v>1069</v>
          </cell>
          <cell r="H400">
            <v>1100</v>
          </cell>
          <cell r="I400">
            <v>1131</v>
          </cell>
          <cell r="J400">
            <v>1162</v>
          </cell>
          <cell r="K400">
            <v>1193</v>
          </cell>
          <cell r="L400">
            <v>1224</v>
          </cell>
          <cell r="M400">
            <v>1255</v>
          </cell>
          <cell r="N400" t="str">
            <v>Total</v>
          </cell>
        </row>
        <row r="401">
          <cell r="B401">
            <v>10146583.333333334</v>
          </cell>
          <cell r="C401">
            <v>10146583.333333334</v>
          </cell>
          <cell r="D401">
            <v>10146583.333333334</v>
          </cell>
          <cell r="E401">
            <v>10146583.333333334</v>
          </cell>
          <cell r="F401">
            <v>10146583.333333334</v>
          </cell>
          <cell r="G401">
            <v>10146583.333333334</v>
          </cell>
          <cell r="H401">
            <v>10146583.333333334</v>
          </cell>
          <cell r="I401">
            <v>10146583.333333334</v>
          </cell>
          <cell r="J401">
            <v>10146583.333333334</v>
          </cell>
          <cell r="K401">
            <v>10146583.333333334</v>
          </cell>
          <cell r="L401">
            <v>10146583.333333334</v>
          </cell>
          <cell r="M401">
            <v>10146583.333333334</v>
          </cell>
          <cell r="N401">
            <v>121758999.99999999</v>
          </cell>
        </row>
        <row r="402">
          <cell r="B402">
            <v>0</v>
          </cell>
          <cell r="C402">
            <v>0</v>
          </cell>
          <cell r="D402">
            <v>0</v>
          </cell>
          <cell r="E402">
            <v>0</v>
          </cell>
          <cell r="F402">
            <v>0</v>
          </cell>
          <cell r="G402">
            <v>0</v>
          </cell>
          <cell r="H402">
            <v>0</v>
          </cell>
          <cell r="I402">
            <v>0</v>
          </cell>
          <cell r="J402">
            <v>0</v>
          </cell>
          <cell r="K402">
            <v>0</v>
          </cell>
          <cell r="L402">
            <v>0</v>
          </cell>
          <cell r="M402">
            <v>0</v>
          </cell>
          <cell r="O402">
            <v>-422</v>
          </cell>
        </row>
        <row r="403">
          <cell r="B403">
            <v>10146583.333333334</v>
          </cell>
          <cell r="C403">
            <v>10146583.333333334</v>
          </cell>
          <cell r="D403">
            <v>10146583.333333334</v>
          </cell>
          <cell r="E403">
            <v>10146583.333333334</v>
          </cell>
          <cell r="F403">
            <v>10146583.333333334</v>
          </cell>
          <cell r="G403">
            <v>10146583.333333334</v>
          </cell>
          <cell r="H403">
            <v>10146583.333333334</v>
          </cell>
          <cell r="I403">
            <v>10146583.333333334</v>
          </cell>
          <cell r="J403">
            <v>10146583.333333334</v>
          </cell>
          <cell r="K403">
            <v>10146583.333333334</v>
          </cell>
          <cell r="L403">
            <v>10146583.333333334</v>
          </cell>
          <cell r="M403">
            <v>10146583.333333334</v>
          </cell>
          <cell r="N403">
            <v>121758999.99999999</v>
          </cell>
        </row>
        <row r="404">
          <cell r="B404">
            <v>3015166.6666666665</v>
          </cell>
          <cell r="C404">
            <v>3015166.6666666665</v>
          </cell>
          <cell r="D404">
            <v>3015166.6666666665</v>
          </cell>
          <cell r="E404">
            <v>3015166.6666666665</v>
          </cell>
          <cell r="F404">
            <v>3015166.6666666665</v>
          </cell>
          <cell r="G404">
            <v>3015166.6666666665</v>
          </cell>
          <cell r="H404">
            <v>3015166.6666666665</v>
          </cell>
          <cell r="I404">
            <v>3015166.6666666665</v>
          </cell>
          <cell r="J404">
            <v>3015166.6666666665</v>
          </cell>
          <cell r="K404">
            <v>3015166.6666666665</v>
          </cell>
          <cell r="L404">
            <v>3015166.6666666665</v>
          </cell>
          <cell r="M404">
            <v>3015166.6666666665</v>
          </cell>
          <cell r="N404">
            <v>36182000.000000007</v>
          </cell>
        </row>
        <row r="405">
          <cell r="B405">
            <v>0</v>
          </cell>
          <cell r="C405">
            <v>0</v>
          </cell>
          <cell r="D405">
            <v>0</v>
          </cell>
          <cell r="E405">
            <v>0</v>
          </cell>
          <cell r="F405">
            <v>0</v>
          </cell>
          <cell r="G405">
            <v>0</v>
          </cell>
          <cell r="H405">
            <v>0</v>
          </cell>
          <cell r="I405">
            <v>0</v>
          </cell>
          <cell r="J405">
            <v>0</v>
          </cell>
          <cell r="K405">
            <v>0</v>
          </cell>
          <cell r="L405">
            <v>0</v>
          </cell>
          <cell r="M405">
            <v>0</v>
          </cell>
          <cell r="N405">
            <v>0</v>
          </cell>
          <cell r="O405">
            <v>1</v>
          </cell>
        </row>
        <row r="406">
          <cell r="B406">
            <v>3015166.6666666665</v>
          </cell>
          <cell r="C406">
            <v>3015166.6666666665</v>
          </cell>
          <cell r="D406">
            <v>3015166.6666666665</v>
          </cell>
          <cell r="E406">
            <v>3015166.6666666665</v>
          </cell>
          <cell r="F406">
            <v>3015166.6666666665</v>
          </cell>
          <cell r="G406">
            <v>3015166.6666666665</v>
          </cell>
          <cell r="H406">
            <v>3015166.6666666665</v>
          </cell>
          <cell r="I406">
            <v>3015166.6666666665</v>
          </cell>
          <cell r="J406">
            <v>3015166.6666666665</v>
          </cell>
          <cell r="K406">
            <v>3015166.6666666665</v>
          </cell>
          <cell r="L406">
            <v>3015166.6666666665</v>
          </cell>
          <cell r="M406">
            <v>3015166.6666666665</v>
          </cell>
          <cell r="N406">
            <v>36182000.000000007</v>
          </cell>
        </row>
        <row r="408">
          <cell r="B408">
            <v>13161750</v>
          </cell>
          <cell r="C408">
            <v>13161750</v>
          </cell>
          <cell r="D408">
            <v>13161750</v>
          </cell>
          <cell r="E408">
            <v>13161750</v>
          </cell>
          <cell r="F408">
            <v>13161750</v>
          </cell>
          <cell r="G408">
            <v>13161750</v>
          </cell>
          <cell r="H408">
            <v>13161750</v>
          </cell>
          <cell r="I408">
            <v>13161750</v>
          </cell>
          <cell r="J408">
            <v>13161750</v>
          </cell>
          <cell r="K408">
            <v>13161750</v>
          </cell>
          <cell r="L408">
            <v>13161750</v>
          </cell>
          <cell r="M408">
            <v>13161750</v>
          </cell>
          <cell r="N408">
            <v>315882000</v>
          </cell>
        </row>
        <row r="409">
          <cell r="N409">
            <v>157941000</v>
          </cell>
        </row>
        <row r="411">
          <cell r="B411">
            <v>914</v>
          </cell>
          <cell r="C411">
            <v>945</v>
          </cell>
          <cell r="D411">
            <v>976</v>
          </cell>
          <cell r="E411">
            <v>1007</v>
          </cell>
          <cell r="F411">
            <v>1038</v>
          </cell>
          <cell r="G411">
            <v>1069</v>
          </cell>
          <cell r="H411">
            <v>1100</v>
          </cell>
          <cell r="I411">
            <v>1131</v>
          </cell>
          <cell r="J411">
            <v>1162</v>
          </cell>
          <cell r="K411">
            <v>1193</v>
          </cell>
          <cell r="L411">
            <v>1224</v>
          </cell>
          <cell r="M411">
            <v>1255</v>
          </cell>
          <cell r="N411" t="str">
            <v>Total</v>
          </cell>
        </row>
        <row r="413">
          <cell r="B413">
            <v>4851184.344225714</v>
          </cell>
          <cell r="C413">
            <v>4851184.344225714</v>
          </cell>
          <cell r="D413">
            <v>4851184.344225714</v>
          </cell>
          <cell r="E413">
            <v>4851184.344225714</v>
          </cell>
          <cell r="F413">
            <v>4851184.344225714</v>
          </cell>
          <cell r="G413">
            <v>4851184.344225714</v>
          </cell>
          <cell r="H413">
            <v>4851184.344225714</v>
          </cell>
          <cell r="I413">
            <v>4851184.344225714</v>
          </cell>
          <cell r="J413">
            <v>4851184.344225714</v>
          </cell>
          <cell r="K413">
            <v>4851184.344225714</v>
          </cell>
          <cell r="L413">
            <v>4851184.344225714</v>
          </cell>
          <cell r="M413">
            <v>4851184.344225714</v>
          </cell>
          <cell r="N413">
            <v>58214212.130708553</v>
          </cell>
        </row>
        <row r="414">
          <cell r="B414">
            <v>0</v>
          </cell>
          <cell r="C414">
            <v>0</v>
          </cell>
          <cell r="D414">
            <v>0</v>
          </cell>
          <cell r="E414">
            <v>0</v>
          </cell>
          <cell r="F414">
            <v>0</v>
          </cell>
          <cell r="G414">
            <v>0</v>
          </cell>
          <cell r="H414">
            <v>0</v>
          </cell>
          <cell r="I414">
            <v>0</v>
          </cell>
          <cell r="J414">
            <v>0</v>
          </cell>
          <cell r="K414">
            <v>0</v>
          </cell>
          <cell r="L414">
            <v>0</v>
          </cell>
          <cell r="M414">
            <v>0</v>
          </cell>
          <cell r="N414">
            <v>0</v>
          </cell>
          <cell r="O414" t="str">
            <v>Salaries &amp; Allowances</v>
          </cell>
          <cell r="P414">
            <v>74843761.999999985</v>
          </cell>
          <cell r="Q414">
            <v>0</v>
          </cell>
        </row>
        <row r="415">
          <cell r="B415">
            <v>10146583.333333334</v>
          </cell>
          <cell r="C415">
            <v>10146583.333333334</v>
          </cell>
          <cell r="D415">
            <v>10146583.333333334</v>
          </cell>
          <cell r="E415">
            <v>10146583.333333334</v>
          </cell>
          <cell r="F415">
            <v>10146583.333333334</v>
          </cell>
          <cell r="G415">
            <v>10146583.333333334</v>
          </cell>
          <cell r="H415">
            <v>10146583.333333334</v>
          </cell>
          <cell r="I415">
            <v>10146583.333333334</v>
          </cell>
          <cell r="J415">
            <v>10146583.333333334</v>
          </cell>
          <cell r="K415">
            <v>10146583.333333334</v>
          </cell>
          <cell r="L415">
            <v>10146583.333333334</v>
          </cell>
          <cell r="M415">
            <v>10146583.333333334</v>
          </cell>
          <cell r="N415">
            <v>121758999.99999999</v>
          </cell>
          <cell r="O415" t="str">
            <v xml:space="preserve">Utilities </v>
          </cell>
        </row>
        <row r="416">
          <cell r="B416">
            <v>3028957.2592264381</v>
          </cell>
          <cell r="C416">
            <v>3028957.2592264381</v>
          </cell>
          <cell r="D416">
            <v>3028957.2592264381</v>
          </cell>
          <cell r="E416">
            <v>3028957.2592264381</v>
          </cell>
          <cell r="F416">
            <v>3028957.2592264381</v>
          </cell>
          <cell r="G416">
            <v>3028957.2592264381</v>
          </cell>
          <cell r="H416">
            <v>3028957.2592264381</v>
          </cell>
          <cell r="I416">
            <v>3028957.2592264381</v>
          </cell>
          <cell r="J416">
            <v>3028957.2592264381</v>
          </cell>
          <cell r="K416">
            <v>3028957.2592264381</v>
          </cell>
          <cell r="L416">
            <v>3028957.2592264381</v>
          </cell>
          <cell r="M416">
            <v>3028957.2592264381</v>
          </cell>
          <cell r="N416">
            <v>36347487.110717259</v>
          </cell>
          <cell r="O416" t="str">
            <v>Depreciation  -  See below</v>
          </cell>
          <cell r="P416">
            <v>191294999.99999997</v>
          </cell>
          <cell r="Q416">
            <v>0</v>
          </cell>
        </row>
        <row r="417">
          <cell r="O417" t="str">
            <v>Other Factory Overhead</v>
          </cell>
          <cell r="P417">
            <v>46730558.999999963</v>
          </cell>
          <cell r="Q417">
            <v>0</v>
          </cell>
        </row>
        <row r="418">
          <cell r="B418">
            <v>18026724.936785486</v>
          </cell>
          <cell r="C418">
            <v>18026724.936785486</v>
          </cell>
          <cell r="D418">
            <v>18026724.936785486</v>
          </cell>
          <cell r="E418">
            <v>18026724.936785486</v>
          </cell>
          <cell r="F418">
            <v>18026724.936785486</v>
          </cell>
          <cell r="G418">
            <v>18026724.936785486</v>
          </cell>
          <cell r="H418">
            <v>18026724.936785486</v>
          </cell>
          <cell r="I418">
            <v>18026724.936785486</v>
          </cell>
          <cell r="J418">
            <v>18026724.936785486</v>
          </cell>
          <cell r="K418">
            <v>18026724.936785486</v>
          </cell>
          <cell r="L418">
            <v>18026724.936785486</v>
          </cell>
          <cell r="M418">
            <v>18026724.936785486</v>
          </cell>
          <cell r="N418">
            <v>216320699.24142581</v>
          </cell>
        </row>
        <row r="419">
          <cell r="B419">
            <v>812500</v>
          </cell>
          <cell r="O419">
            <v>46730558.999999963</v>
          </cell>
        </row>
        <row r="420">
          <cell r="B420">
            <v>5261850.333333333</v>
          </cell>
          <cell r="C420">
            <v>5261850.333333333</v>
          </cell>
          <cell r="D420">
            <v>5261850.333333333</v>
          </cell>
          <cell r="E420">
            <v>5261850.333333333</v>
          </cell>
          <cell r="F420">
            <v>5261850.333333333</v>
          </cell>
          <cell r="G420">
            <v>5261850.333333333</v>
          </cell>
          <cell r="H420">
            <v>5261850.333333333</v>
          </cell>
          <cell r="I420">
            <v>5261850.333333333</v>
          </cell>
          <cell r="J420">
            <v>5261850.333333333</v>
          </cell>
          <cell r="K420">
            <v>5261850.333333333</v>
          </cell>
          <cell r="L420">
            <v>5261850.333333333</v>
          </cell>
          <cell r="M420">
            <v>5261850.333333333</v>
          </cell>
          <cell r="N420">
            <v>63142204.000000007</v>
          </cell>
        </row>
        <row r="421">
          <cell r="B421">
            <v>812500</v>
          </cell>
          <cell r="C421">
            <v>1152500</v>
          </cell>
          <cell r="D421">
            <v>8972500</v>
          </cell>
          <cell r="E421">
            <v>9362500</v>
          </cell>
          <cell r="F421">
            <v>7487500</v>
          </cell>
          <cell r="G421">
            <v>812500</v>
          </cell>
          <cell r="H421">
            <v>1012500</v>
          </cell>
          <cell r="I421">
            <v>4962500</v>
          </cell>
          <cell r="J421">
            <v>6112500</v>
          </cell>
          <cell r="K421">
            <v>812500</v>
          </cell>
          <cell r="L421">
            <v>9062500</v>
          </cell>
          <cell r="M421">
            <v>1187500</v>
          </cell>
          <cell r="N421">
            <v>51750000</v>
          </cell>
          <cell r="O421" t="str">
            <v>Selling Expenses</v>
          </cell>
          <cell r="P421">
            <v>63142204.000000007</v>
          </cell>
          <cell r="Q421">
            <v>0</v>
          </cell>
        </row>
        <row r="422">
          <cell r="B422">
            <v>10721372.916666664</v>
          </cell>
          <cell r="C422">
            <v>10721372.916666664</v>
          </cell>
          <cell r="D422">
            <v>10721372.916666664</v>
          </cell>
          <cell r="E422">
            <v>10721372.916666664</v>
          </cell>
          <cell r="F422">
            <v>10721372.916666664</v>
          </cell>
          <cell r="G422">
            <v>10721372.916666664</v>
          </cell>
          <cell r="H422">
            <v>10721372.916666664</v>
          </cell>
          <cell r="I422">
            <v>10721372.916666664</v>
          </cell>
          <cell r="J422">
            <v>10721372.916666664</v>
          </cell>
          <cell r="K422">
            <v>10721372.916666664</v>
          </cell>
          <cell r="L422">
            <v>10721372.916666664</v>
          </cell>
          <cell r="M422">
            <v>10721372.916666664</v>
          </cell>
          <cell r="N422">
            <v>128656474.99999994</v>
          </cell>
          <cell r="O422" t="str">
            <v>Advertisement expenses</v>
          </cell>
          <cell r="P422">
            <v>85250000</v>
          </cell>
          <cell r="Q422">
            <v>0</v>
          </cell>
          <cell r="R422">
            <v>-53370000</v>
          </cell>
          <cell r="S422">
            <v>28600000</v>
          </cell>
          <cell r="T422">
            <v>23150000</v>
          </cell>
        </row>
        <row r="423">
          <cell r="B423">
            <v>3015166.6666666665</v>
          </cell>
          <cell r="C423">
            <v>3015166.6666666665</v>
          </cell>
          <cell r="D423">
            <v>3015166.6666666665</v>
          </cell>
          <cell r="E423">
            <v>3015166.6666666665</v>
          </cell>
          <cell r="F423">
            <v>3015166.6666666665</v>
          </cell>
          <cell r="G423">
            <v>3015166.6666666665</v>
          </cell>
          <cell r="H423">
            <v>3015166.6666666665</v>
          </cell>
          <cell r="I423">
            <v>3015166.6666666665</v>
          </cell>
          <cell r="J423">
            <v>3015166.6666666665</v>
          </cell>
          <cell r="K423">
            <v>3015166.6666666665</v>
          </cell>
          <cell r="L423">
            <v>3015166.6666666665</v>
          </cell>
          <cell r="M423">
            <v>3015166.6666666665</v>
          </cell>
          <cell r="N423">
            <v>36182000.000000007</v>
          </cell>
          <cell r="O423" t="str">
            <v>Admin Expenses</v>
          </cell>
          <cell r="P423">
            <v>128656474.99999994</v>
          </cell>
          <cell r="Q423">
            <v>0</v>
          </cell>
        </row>
        <row r="424">
          <cell r="B424">
            <v>538178.35778849502</v>
          </cell>
          <cell r="C424">
            <v>545279.40365888865</v>
          </cell>
          <cell r="D424">
            <v>546159.11057164613</v>
          </cell>
          <cell r="E424">
            <v>550766.9760380591</v>
          </cell>
          <cell r="F424">
            <v>533902.17678276927</v>
          </cell>
          <cell r="G424">
            <v>536128.40429160511</v>
          </cell>
          <cell r="H424">
            <v>543219.37853817036</v>
          </cell>
          <cell r="I424">
            <v>528543.1866506486</v>
          </cell>
          <cell r="J424">
            <v>533418.02417513914</v>
          </cell>
          <cell r="K424">
            <v>530651.1719569487</v>
          </cell>
          <cell r="L424">
            <v>530141.54451475514</v>
          </cell>
          <cell r="M424">
            <v>532607.77613354754</v>
          </cell>
          <cell r="N424">
            <v>6448995.5111006722</v>
          </cell>
          <cell r="O424" t="str">
            <v>Depreciation</v>
          </cell>
          <cell r="P424">
            <v>36182000.000000007</v>
          </cell>
          <cell r="Q424">
            <v>0</v>
          </cell>
        </row>
        <row r="425">
          <cell r="B425">
            <v>0</v>
          </cell>
          <cell r="C425">
            <v>0</v>
          </cell>
          <cell r="D425">
            <v>0</v>
          </cell>
          <cell r="E425">
            <v>0</v>
          </cell>
          <cell r="F425">
            <v>0</v>
          </cell>
          <cell r="G425">
            <v>0</v>
          </cell>
          <cell r="H425">
            <v>0</v>
          </cell>
          <cell r="I425">
            <v>0</v>
          </cell>
          <cell r="J425">
            <v>0</v>
          </cell>
          <cell r="K425">
            <v>0</v>
          </cell>
          <cell r="L425">
            <v>0</v>
          </cell>
          <cell r="M425">
            <v>0</v>
          </cell>
          <cell r="N425">
            <v>0</v>
          </cell>
          <cell r="O425" t="str">
            <v>Financial Charges - Working Capital</v>
          </cell>
          <cell r="P425">
            <v>7199999.9999999991</v>
          </cell>
          <cell r="Q425">
            <v>0</v>
          </cell>
        </row>
        <row r="426">
          <cell r="B426">
            <v>0</v>
          </cell>
          <cell r="C426">
            <v>0</v>
          </cell>
          <cell r="D426">
            <v>0</v>
          </cell>
          <cell r="E426">
            <v>0</v>
          </cell>
          <cell r="F426">
            <v>0</v>
          </cell>
          <cell r="G426">
            <v>0</v>
          </cell>
          <cell r="H426">
            <v>0</v>
          </cell>
          <cell r="I426">
            <v>0</v>
          </cell>
          <cell r="J426">
            <v>0</v>
          </cell>
          <cell r="K426">
            <v>0</v>
          </cell>
          <cell r="L426">
            <v>0</v>
          </cell>
          <cell r="M426">
            <v>0</v>
          </cell>
          <cell r="N426">
            <v>0</v>
          </cell>
          <cell r="O426" t="str">
            <v>F/C- W.Cap - On the basis of Cash flow</v>
          </cell>
        </row>
        <row r="427">
          <cell r="B427">
            <v>0</v>
          </cell>
          <cell r="C427">
            <v>0</v>
          </cell>
          <cell r="D427">
            <v>0</v>
          </cell>
          <cell r="E427">
            <v>0</v>
          </cell>
          <cell r="F427">
            <v>0</v>
          </cell>
          <cell r="G427">
            <v>0</v>
          </cell>
          <cell r="H427">
            <v>0</v>
          </cell>
          <cell r="I427">
            <v>0</v>
          </cell>
          <cell r="J427">
            <v>0</v>
          </cell>
          <cell r="K427">
            <v>0</v>
          </cell>
          <cell r="L427">
            <v>0</v>
          </cell>
          <cell r="M427">
            <v>0</v>
          </cell>
          <cell r="N427">
            <v>0</v>
          </cell>
          <cell r="O427" t="str">
            <v>F/C- W.Cap - On the basis of Cash flow</v>
          </cell>
        </row>
        <row r="428">
          <cell r="B428">
            <v>373734.97068645485</v>
          </cell>
          <cell r="C428">
            <v>378666.25254089496</v>
          </cell>
          <cell r="D428">
            <v>379277.16011919873</v>
          </cell>
          <cell r="E428">
            <v>382477.06669309665</v>
          </cell>
          <cell r="F428">
            <v>370765.40054358984</v>
          </cell>
          <cell r="G428">
            <v>372311.39186917018</v>
          </cell>
          <cell r="H428">
            <v>377235.67954039614</v>
          </cell>
          <cell r="I428">
            <v>367043.87961850601</v>
          </cell>
          <cell r="J428">
            <v>370429.18345495773</v>
          </cell>
          <cell r="K428">
            <v>368507.75830343668</v>
          </cell>
          <cell r="L428">
            <v>368153.85035746882</v>
          </cell>
          <cell r="M428">
            <v>369866.51120385248</v>
          </cell>
          <cell r="N428">
            <v>4478469.104931023</v>
          </cell>
          <cell r="O428" t="str">
            <v>Financial Charges - Capital Exp</v>
          </cell>
          <cell r="P428">
            <v>0</v>
          </cell>
          <cell r="Q428">
            <v>0</v>
          </cell>
        </row>
        <row r="429">
          <cell r="B429">
            <v>0</v>
          </cell>
          <cell r="C429">
            <v>0</v>
          </cell>
          <cell r="D429">
            <v>0</v>
          </cell>
          <cell r="E429">
            <v>0</v>
          </cell>
          <cell r="F429">
            <v>0</v>
          </cell>
          <cell r="G429">
            <v>0</v>
          </cell>
          <cell r="H429">
            <v>0</v>
          </cell>
          <cell r="I429">
            <v>0</v>
          </cell>
          <cell r="J429">
            <v>0</v>
          </cell>
          <cell r="K429">
            <v>0</v>
          </cell>
          <cell r="L429">
            <v>0</v>
          </cell>
          <cell r="M429">
            <v>0</v>
          </cell>
          <cell r="N429">
            <v>0</v>
          </cell>
          <cell r="O429" t="str">
            <v>Charity &amp; Donation</v>
          </cell>
          <cell r="P429">
            <v>5000000</v>
          </cell>
          <cell r="Q429">
            <v>0</v>
          </cell>
        </row>
        <row r="430">
          <cell r="B430">
            <v>3589774.5550159286</v>
          </cell>
          <cell r="C430">
            <v>3922511.6023490066</v>
          </cell>
          <cell r="D430">
            <v>3549138.8696840252</v>
          </cell>
          <cell r="E430">
            <v>4070928.0358714508</v>
          </cell>
          <cell r="F430">
            <v>2866161.5121403583</v>
          </cell>
          <cell r="G430">
            <v>3244173.7403808953</v>
          </cell>
          <cell r="H430">
            <v>4444926.430905452</v>
          </cell>
          <cell r="I430">
            <v>2828698.7636283087</v>
          </cell>
          <cell r="J430">
            <v>3271629.4725080747</v>
          </cell>
          <cell r="K430">
            <v>3403642.5566826407</v>
          </cell>
          <cell r="L430">
            <v>2989231.6872532275</v>
          </cell>
          <cell r="M430">
            <v>3664069.5858620517</v>
          </cell>
          <cell r="N430">
            <v>41844886.812281415</v>
          </cell>
        </row>
        <row r="431">
          <cell r="B431">
            <v>1364114.3309060526</v>
          </cell>
          <cell r="C431">
            <v>1490554.4088926227</v>
          </cell>
          <cell r="D431">
            <v>1348672.7704799294</v>
          </cell>
          <cell r="E431">
            <v>1546952.6536311514</v>
          </cell>
          <cell r="F431">
            <v>1089141.3746133363</v>
          </cell>
          <cell r="G431">
            <v>1232786.0213447402</v>
          </cell>
          <cell r="H431">
            <v>1689072.0437440719</v>
          </cell>
          <cell r="I431">
            <v>1074905.5301787574</v>
          </cell>
          <cell r="J431">
            <v>1243219.1995530683</v>
          </cell>
          <cell r="K431">
            <v>1293384.1715394033</v>
          </cell>
          <cell r="L431">
            <v>1135908.0411562263</v>
          </cell>
          <cell r="M431">
            <v>1392346.4426275797</v>
          </cell>
          <cell r="N431">
            <v>15901056.98866694</v>
          </cell>
          <cell r="P431">
            <v>42437948.501138672</v>
          </cell>
          <cell r="Q431">
            <v>0</v>
          </cell>
        </row>
        <row r="432">
          <cell r="B432">
            <v>25676692.131063595</v>
          </cell>
          <cell r="C432">
            <v>26487901.584108077</v>
          </cell>
          <cell r="D432">
            <v>33794137.827521466</v>
          </cell>
          <cell r="E432">
            <v>34912014.648900419</v>
          </cell>
          <cell r="F432">
            <v>31345860.380746718</v>
          </cell>
          <cell r="G432">
            <v>25196289.474553071</v>
          </cell>
          <cell r="H432">
            <v>27065343.449394755</v>
          </cell>
          <cell r="I432">
            <v>28760081.276742883</v>
          </cell>
          <cell r="J432">
            <v>30529585.796357904</v>
          </cell>
          <cell r="K432">
            <v>25407075.575149097</v>
          </cell>
          <cell r="L432">
            <v>33084325.039948344</v>
          </cell>
          <cell r="M432">
            <v>26144780.232493695</v>
          </cell>
          <cell r="N432">
            <v>348404087.41697997</v>
          </cell>
          <cell r="P432">
            <v>16126420.430432698</v>
          </cell>
          <cell r="Q432">
            <v>0</v>
          </cell>
        </row>
        <row r="434">
          <cell r="B434">
            <v>508150380.38909876</v>
          </cell>
        </row>
        <row r="435">
          <cell r="B435">
            <v>15000000</v>
          </cell>
          <cell r="C435">
            <v>15000000</v>
          </cell>
          <cell r="D435">
            <v>15000000</v>
          </cell>
          <cell r="E435">
            <v>5000000</v>
          </cell>
          <cell r="F435">
            <v>5000000</v>
          </cell>
          <cell r="G435">
            <v>5000000</v>
          </cell>
          <cell r="H435">
            <v>5000000</v>
          </cell>
          <cell r="I435">
            <v>5000000</v>
          </cell>
          <cell r="J435">
            <v>5000000</v>
          </cell>
          <cell r="K435">
            <v>5000000</v>
          </cell>
          <cell r="L435">
            <v>5000000</v>
          </cell>
          <cell r="M435">
            <v>5000000</v>
          </cell>
          <cell r="N435">
            <v>90000000</v>
          </cell>
        </row>
        <row r="436">
          <cell r="B436">
            <v>1400000</v>
          </cell>
          <cell r="C436">
            <v>1400000</v>
          </cell>
          <cell r="D436">
            <v>1400000</v>
          </cell>
          <cell r="E436">
            <v>1400000</v>
          </cell>
          <cell r="F436">
            <v>1400000</v>
          </cell>
          <cell r="G436">
            <v>1400000</v>
          </cell>
          <cell r="H436">
            <v>1400000</v>
          </cell>
          <cell r="I436">
            <v>1400000</v>
          </cell>
          <cell r="J436">
            <v>1400000</v>
          </cell>
          <cell r="K436">
            <v>1400000</v>
          </cell>
          <cell r="L436">
            <v>1400000</v>
          </cell>
          <cell r="M436">
            <v>1400000</v>
          </cell>
          <cell r="N436">
            <v>16800000</v>
          </cell>
          <cell r="S436" t="str">
            <v>T</v>
          </cell>
          <cell r="T436" t="str">
            <v>D</v>
          </cell>
        </row>
        <row r="437">
          <cell r="B437">
            <v>537328</v>
          </cell>
          <cell r="C437">
            <v>427928</v>
          </cell>
          <cell r="D437">
            <v>507960</v>
          </cell>
          <cell r="E437">
            <v>9525448</v>
          </cell>
          <cell r="F437">
            <v>9587968</v>
          </cell>
          <cell r="G437">
            <v>9511316</v>
          </cell>
          <cell r="H437">
            <v>2546760</v>
          </cell>
          <cell r="I437">
            <v>474808</v>
          </cell>
          <cell r="J437">
            <v>570076</v>
          </cell>
          <cell r="K437">
            <v>427928</v>
          </cell>
          <cell r="L437">
            <v>474808</v>
          </cell>
          <cell r="M437">
            <v>507960</v>
          </cell>
          <cell r="N437">
            <v>35100288</v>
          </cell>
          <cell r="O437">
            <v>12000000</v>
          </cell>
          <cell r="P437">
            <v>28000000</v>
          </cell>
          <cell r="Q437">
            <v>-90000000</v>
          </cell>
          <cell r="S437">
            <v>12000000</v>
          </cell>
          <cell r="T437">
            <v>10000000</v>
          </cell>
        </row>
        <row r="438">
          <cell r="P438">
            <v>35100288</v>
          </cell>
          <cell r="Q438">
            <v>0</v>
          </cell>
          <cell r="S438">
            <v>0</v>
          </cell>
          <cell r="T438">
            <v>0</v>
          </cell>
        </row>
        <row r="439">
          <cell r="B439">
            <v>43703417.067849085</v>
          </cell>
          <cell r="C439">
            <v>44514626.520893559</v>
          </cell>
          <cell r="D439">
            <v>51820862.764306948</v>
          </cell>
          <cell r="E439">
            <v>52938739.585685909</v>
          </cell>
          <cell r="F439">
            <v>49372585.317532204</v>
          </cell>
          <cell r="G439">
            <v>43223014.411338553</v>
          </cell>
          <cell r="H439">
            <v>45092068.386180237</v>
          </cell>
          <cell r="I439">
            <v>46786806.213528365</v>
          </cell>
          <cell r="J439">
            <v>48556310.733143389</v>
          </cell>
          <cell r="K439">
            <v>43433800.511934578</v>
          </cell>
          <cell r="L439">
            <v>51111049.976733834</v>
          </cell>
          <cell r="M439">
            <v>44171505.16927918</v>
          </cell>
          <cell r="N439">
            <v>564724786.65840578</v>
          </cell>
        </row>
        <row r="440">
          <cell r="B440">
            <v>5300000</v>
          </cell>
          <cell r="P440">
            <v>759964656.93157113</v>
          </cell>
          <cell r="Q440">
            <v>-90000000.000000119</v>
          </cell>
          <cell r="S440">
            <v>12000000</v>
          </cell>
          <cell r="T440">
            <v>10000000</v>
          </cell>
          <cell r="U440">
            <v>22000000</v>
          </cell>
        </row>
        <row r="442">
          <cell r="B442">
            <v>914</v>
          </cell>
          <cell r="C442">
            <v>945</v>
          </cell>
          <cell r="D442">
            <v>976</v>
          </cell>
          <cell r="E442">
            <v>1007</v>
          </cell>
          <cell r="F442">
            <v>1038</v>
          </cell>
          <cell r="G442">
            <v>1069</v>
          </cell>
          <cell r="H442">
            <v>1100</v>
          </cell>
          <cell r="I442">
            <v>1131</v>
          </cell>
          <cell r="J442">
            <v>1162</v>
          </cell>
          <cell r="K442">
            <v>1193</v>
          </cell>
          <cell r="L442">
            <v>1224</v>
          </cell>
          <cell r="M442">
            <v>1255</v>
          </cell>
          <cell r="N442" t="str">
            <v>Total</v>
          </cell>
        </row>
        <row r="443">
          <cell r="B443">
            <v>5794666.666666667</v>
          </cell>
          <cell r="C443">
            <v>5794666.666666667</v>
          </cell>
          <cell r="D443">
            <v>5794666.666666667</v>
          </cell>
          <cell r="E443">
            <v>5794666.666666667</v>
          </cell>
          <cell r="F443">
            <v>5794666.666666667</v>
          </cell>
          <cell r="G443">
            <v>5794666.666666667</v>
          </cell>
          <cell r="H443">
            <v>5794666.666666667</v>
          </cell>
          <cell r="I443">
            <v>5794666.666666667</v>
          </cell>
          <cell r="J443">
            <v>5794666.666666667</v>
          </cell>
          <cell r="K443">
            <v>5794666.666666667</v>
          </cell>
          <cell r="L443">
            <v>5794666.666666667</v>
          </cell>
          <cell r="M443">
            <v>5794666.666666667</v>
          </cell>
          <cell r="N443">
            <v>69535999.999999985</v>
          </cell>
        </row>
        <row r="444">
          <cell r="B444">
            <v>0</v>
          </cell>
          <cell r="C444">
            <v>0</v>
          </cell>
          <cell r="D444">
            <v>0</v>
          </cell>
          <cell r="E444">
            <v>0</v>
          </cell>
          <cell r="F444">
            <v>0</v>
          </cell>
          <cell r="G444">
            <v>0</v>
          </cell>
          <cell r="H444">
            <v>0</v>
          </cell>
          <cell r="I444">
            <v>0</v>
          </cell>
          <cell r="J444">
            <v>0</v>
          </cell>
          <cell r="K444">
            <v>0</v>
          </cell>
          <cell r="L444">
            <v>0</v>
          </cell>
          <cell r="M444">
            <v>0</v>
          </cell>
          <cell r="N444">
            <v>0</v>
          </cell>
          <cell r="O444">
            <v>-422</v>
          </cell>
        </row>
        <row r="445">
          <cell r="B445">
            <v>5794666.666666667</v>
          </cell>
          <cell r="C445">
            <v>5794666.666666667</v>
          </cell>
          <cell r="D445">
            <v>5794666.666666667</v>
          </cell>
          <cell r="E445">
            <v>5794666.666666667</v>
          </cell>
          <cell r="F445">
            <v>5794666.666666667</v>
          </cell>
          <cell r="G445">
            <v>5794666.666666667</v>
          </cell>
          <cell r="H445">
            <v>5794666.666666667</v>
          </cell>
          <cell r="I445">
            <v>5794666.666666667</v>
          </cell>
          <cell r="J445">
            <v>5794666.666666667</v>
          </cell>
          <cell r="K445">
            <v>5794666.666666667</v>
          </cell>
          <cell r="L445">
            <v>5794666.666666667</v>
          </cell>
          <cell r="M445">
            <v>5794666.666666667</v>
          </cell>
          <cell r="N445">
            <v>69535999.999999985</v>
          </cell>
        </row>
        <row r="447">
          <cell r="B447">
            <v>0</v>
          </cell>
          <cell r="C447">
            <v>0</v>
          </cell>
          <cell r="D447">
            <v>0</v>
          </cell>
          <cell r="E447">
            <v>0</v>
          </cell>
          <cell r="F447">
            <v>0</v>
          </cell>
          <cell r="G447">
            <v>0</v>
          </cell>
          <cell r="H447">
            <v>0</v>
          </cell>
          <cell r="I447">
            <v>0</v>
          </cell>
          <cell r="J447">
            <v>0</v>
          </cell>
          <cell r="K447">
            <v>0</v>
          </cell>
          <cell r="L447">
            <v>0</v>
          </cell>
          <cell r="M447">
            <v>0</v>
          </cell>
          <cell r="N447">
            <v>0</v>
          </cell>
        </row>
        <row r="448">
          <cell r="B448">
            <v>0</v>
          </cell>
          <cell r="C448">
            <v>0</v>
          </cell>
          <cell r="D448">
            <v>0</v>
          </cell>
          <cell r="E448">
            <v>0</v>
          </cell>
          <cell r="F448">
            <v>0</v>
          </cell>
          <cell r="G448">
            <v>0</v>
          </cell>
          <cell r="H448">
            <v>0</v>
          </cell>
          <cell r="I448">
            <v>0</v>
          </cell>
          <cell r="J448">
            <v>0</v>
          </cell>
          <cell r="K448">
            <v>0</v>
          </cell>
          <cell r="L448">
            <v>0</v>
          </cell>
          <cell r="M448">
            <v>0</v>
          </cell>
          <cell r="N448">
            <v>0</v>
          </cell>
          <cell r="O448">
            <v>1</v>
          </cell>
        </row>
        <row r="449">
          <cell r="B449">
            <v>0</v>
          </cell>
          <cell r="C449">
            <v>0</v>
          </cell>
          <cell r="D449">
            <v>0</v>
          </cell>
          <cell r="E449">
            <v>0</v>
          </cell>
          <cell r="F449">
            <v>0</v>
          </cell>
          <cell r="G449">
            <v>0</v>
          </cell>
          <cell r="H449">
            <v>0</v>
          </cell>
          <cell r="I449">
            <v>0</v>
          </cell>
          <cell r="J449">
            <v>0</v>
          </cell>
          <cell r="K449">
            <v>0</v>
          </cell>
          <cell r="L449">
            <v>0</v>
          </cell>
          <cell r="M449">
            <v>0</v>
          </cell>
          <cell r="N449">
            <v>0</v>
          </cell>
        </row>
        <row r="451">
          <cell r="B451">
            <v>5794666.666666667</v>
          </cell>
          <cell r="C451">
            <v>5794666.666666667</v>
          </cell>
          <cell r="D451">
            <v>5794666.666666667</v>
          </cell>
          <cell r="E451">
            <v>5794666.666666667</v>
          </cell>
          <cell r="F451">
            <v>5794666.666666667</v>
          </cell>
          <cell r="G451">
            <v>5794666.666666667</v>
          </cell>
          <cell r="H451">
            <v>5794666.666666667</v>
          </cell>
          <cell r="I451">
            <v>5794666.666666667</v>
          </cell>
          <cell r="J451">
            <v>5794666.666666667</v>
          </cell>
          <cell r="K451">
            <v>5794666.666666667</v>
          </cell>
          <cell r="L451">
            <v>5794666.666666667</v>
          </cell>
          <cell r="M451">
            <v>5794666.666666667</v>
          </cell>
          <cell r="N451">
            <v>69535999.999999985</v>
          </cell>
        </row>
        <row r="452">
          <cell r="N452">
            <v>0</v>
          </cell>
        </row>
        <row r="454">
          <cell r="B454">
            <v>914</v>
          </cell>
          <cell r="C454">
            <v>945</v>
          </cell>
          <cell r="D454">
            <v>976</v>
          </cell>
          <cell r="E454">
            <v>1007</v>
          </cell>
          <cell r="F454">
            <v>1038</v>
          </cell>
          <cell r="G454">
            <v>1069</v>
          </cell>
          <cell r="H454">
            <v>1100</v>
          </cell>
          <cell r="I454">
            <v>1131</v>
          </cell>
          <cell r="J454">
            <v>1162</v>
          </cell>
          <cell r="K454">
            <v>1193</v>
          </cell>
          <cell r="L454">
            <v>1224</v>
          </cell>
          <cell r="M454">
            <v>1255</v>
          </cell>
          <cell r="N454" t="str">
            <v>Total</v>
          </cell>
        </row>
        <row r="456">
          <cell r="B456">
            <v>1385795.8224409525</v>
          </cell>
          <cell r="C456">
            <v>1385795.8224409525</v>
          </cell>
          <cell r="D456">
            <v>1385795.8224409525</v>
          </cell>
          <cell r="E456">
            <v>1385795.8224409525</v>
          </cell>
          <cell r="F456">
            <v>1385795.8224409525</v>
          </cell>
          <cell r="G456">
            <v>1385795.8224409525</v>
          </cell>
          <cell r="H456">
            <v>1385795.8224409525</v>
          </cell>
          <cell r="I456">
            <v>1385795.8224409525</v>
          </cell>
          <cell r="J456">
            <v>1385795.8224409525</v>
          </cell>
          <cell r="K456">
            <v>1385795.8224409525</v>
          </cell>
          <cell r="L456">
            <v>1385795.8224409525</v>
          </cell>
          <cell r="M456">
            <v>1385795.8224409525</v>
          </cell>
          <cell r="N456">
            <v>16629549.869291427</v>
          </cell>
        </row>
        <row r="457">
          <cell r="N457">
            <v>0</v>
          </cell>
          <cell r="O457" t="str">
            <v>Salaries &amp; Allowances</v>
          </cell>
        </row>
        <row r="458">
          <cell r="B458">
            <v>5794666.666666667</v>
          </cell>
          <cell r="C458">
            <v>5794666.666666667</v>
          </cell>
          <cell r="D458">
            <v>5794666.666666667</v>
          </cell>
          <cell r="E458">
            <v>5794666.666666667</v>
          </cell>
          <cell r="F458">
            <v>5794666.666666667</v>
          </cell>
          <cell r="G458">
            <v>5794666.666666667</v>
          </cell>
          <cell r="H458">
            <v>5794666.666666667</v>
          </cell>
          <cell r="I458">
            <v>5794666.666666667</v>
          </cell>
          <cell r="J458">
            <v>5794666.666666667</v>
          </cell>
          <cell r="K458">
            <v>5794666.666666667</v>
          </cell>
          <cell r="L458">
            <v>5794666.666666667</v>
          </cell>
          <cell r="M458">
            <v>5794666.666666667</v>
          </cell>
          <cell r="N458">
            <v>69535999.999999985</v>
          </cell>
          <cell r="O458" t="str">
            <v xml:space="preserve">Utilities </v>
          </cell>
        </row>
        <row r="459">
          <cell r="B459">
            <v>865255.99077355838</v>
          </cell>
          <cell r="C459">
            <v>865255.99077355838</v>
          </cell>
          <cell r="D459">
            <v>865255.99077355838</v>
          </cell>
          <cell r="E459">
            <v>865255.99077355838</v>
          </cell>
          <cell r="F459">
            <v>865255.99077355838</v>
          </cell>
          <cell r="G459">
            <v>865255.99077355838</v>
          </cell>
          <cell r="H459">
            <v>865255.99077355838</v>
          </cell>
          <cell r="I459">
            <v>865255.99077355838</v>
          </cell>
          <cell r="J459">
            <v>865255.99077355838</v>
          </cell>
          <cell r="K459">
            <v>865255.99077355838</v>
          </cell>
          <cell r="L459">
            <v>865255.99077355838</v>
          </cell>
          <cell r="M459">
            <v>865255.99077355838</v>
          </cell>
          <cell r="N459">
            <v>10383071.889282702</v>
          </cell>
          <cell r="O459" t="str">
            <v>Depreciation  -  See below</v>
          </cell>
        </row>
        <row r="460">
          <cell r="N460">
            <v>0</v>
          </cell>
          <cell r="O460" t="str">
            <v>Other Factory Overhead</v>
          </cell>
        </row>
        <row r="461">
          <cell r="B461">
            <v>8045718.4798811786</v>
          </cell>
          <cell r="C461">
            <v>8045718.4798811786</v>
          </cell>
          <cell r="D461">
            <v>8045718.4798811786</v>
          </cell>
          <cell r="E461">
            <v>8045718.4798811786</v>
          </cell>
          <cell r="F461">
            <v>8045718.4798811786</v>
          </cell>
          <cell r="G461">
            <v>8045718.4798811786</v>
          </cell>
          <cell r="H461">
            <v>8045718.4798811786</v>
          </cell>
          <cell r="I461">
            <v>8045718.4798811786</v>
          </cell>
          <cell r="J461">
            <v>8045718.4798811786</v>
          </cell>
          <cell r="K461">
            <v>8045718.4798811786</v>
          </cell>
          <cell r="L461">
            <v>8045718.4798811786</v>
          </cell>
          <cell r="M461">
            <v>8045718.4798811786</v>
          </cell>
          <cell r="N461">
            <v>96548621.758574113</v>
          </cell>
        </row>
        <row r="463">
          <cell r="B463">
            <v>0</v>
          </cell>
          <cell r="C463">
            <v>0</v>
          </cell>
          <cell r="D463">
            <v>0</v>
          </cell>
          <cell r="E463">
            <v>0</v>
          </cell>
          <cell r="F463">
            <v>0</v>
          </cell>
          <cell r="G463">
            <v>0</v>
          </cell>
          <cell r="H463">
            <v>0</v>
          </cell>
          <cell r="I463">
            <v>0</v>
          </cell>
          <cell r="J463">
            <v>0</v>
          </cell>
          <cell r="K463">
            <v>0</v>
          </cell>
          <cell r="L463">
            <v>0</v>
          </cell>
          <cell r="M463">
            <v>0</v>
          </cell>
          <cell r="N463">
            <v>0</v>
          </cell>
        </row>
        <row r="464">
          <cell r="B464">
            <v>3340000</v>
          </cell>
          <cell r="C464">
            <v>5850000</v>
          </cell>
          <cell r="D464">
            <v>180000</v>
          </cell>
          <cell r="E464">
            <v>748750</v>
          </cell>
          <cell r="F464">
            <v>3322500</v>
          </cell>
          <cell r="G464">
            <v>3553750</v>
          </cell>
          <cell r="H464">
            <v>6980000</v>
          </cell>
          <cell r="I464">
            <v>50000</v>
          </cell>
          <cell r="J464">
            <v>50000</v>
          </cell>
          <cell r="K464">
            <v>5625000</v>
          </cell>
          <cell r="L464">
            <v>3250000</v>
          </cell>
          <cell r="M464">
            <v>550000</v>
          </cell>
          <cell r="N464">
            <v>33500000</v>
          </cell>
          <cell r="O464" t="str">
            <v>Selling Expenses</v>
          </cell>
        </row>
        <row r="465">
          <cell r="B465">
            <v>0</v>
          </cell>
          <cell r="C465">
            <v>0</v>
          </cell>
          <cell r="D465">
            <v>0</v>
          </cell>
          <cell r="E465">
            <v>0</v>
          </cell>
          <cell r="F465">
            <v>0</v>
          </cell>
          <cell r="G465">
            <v>0</v>
          </cell>
          <cell r="H465">
            <v>0</v>
          </cell>
          <cell r="I465">
            <v>0</v>
          </cell>
          <cell r="J465">
            <v>0</v>
          </cell>
          <cell r="K465">
            <v>0</v>
          </cell>
          <cell r="L465">
            <v>0</v>
          </cell>
          <cell r="M465">
            <v>0</v>
          </cell>
          <cell r="N465">
            <v>0</v>
          </cell>
          <cell r="O465" t="str">
            <v>Advertisement expenses</v>
          </cell>
        </row>
        <row r="466">
          <cell r="B466">
            <v>0</v>
          </cell>
          <cell r="C466">
            <v>0</v>
          </cell>
          <cell r="D466">
            <v>0</v>
          </cell>
          <cell r="E466">
            <v>0</v>
          </cell>
          <cell r="F466">
            <v>0</v>
          </cell>
          <cell r="G466">
            <v>0</v>
          </cell>
          <cell r="H466">
            <v>0</v>
          </cell>
          <cell r="I466">
            <v>0</v>
          </cell>
          <cell r="J466">
            <v>0</v>
          </cell>
          <cell r="K466">
            <v>0</v>
          </cell>
          <cell r="L466">
            <v>0</v>
          </cell>
          <cell r="M466">
            <v>0</v>
          </cell>
          <cell r="N466">
            <v>0</v>
          </cell>
          <cell r="O466" t="str">
            <v>Admin Expenses</v>
          </cell>
        </row>
        <row r="467">
          <cell r="B467">
            <v>61821.642211505015</v>
          </cell>
          <cell r="C467">
            <v>54720.596341111312</v>
          </cell>
          <cell r="D467">
            <v>53840.889428353745</v>
          </cell>
          <cell r="E467">
            <v>49233.023961940838</v>
          </cell>
          <cell r="F467">
            <v>66097.823217230602</v>
          </cell>
          <cell r="G467">
            <v>63871.595708394918</v>
          </cell>
          <cell r="H467">
            <v>56780.621461829563</v>
          </cell>
          <cell r="I467">
            <v>71456.813349351432</v>
          </cell>
          <cell r="J467">
            <v>66581.975824860856</v>
          </cell>
          <cell r="K467">
            <v>69348.82804305121</v>
          </cell>
          <cell r="L467">
            <v>69858.455485244849</v>
          </cell>
          <cell r="M467">
            <v>67392.223866452434</v>
          </cell>
          <cell r="N467">
            <v>751004.48889932688</v>
          </cell>
          <cell r="O467" t="str">
            <v>Depreciation</v>
          </cell>
        </row>
        <row r="468">
          <cell r="B468">
            <v>0</v>
          </cell>
          <cell r="C468">
            <v>0</v>
          </cell>
          <cell r="D468">
            <v>0</v>
          </cell>
          <cell r="E468">
            <v>0</v>
          </cell>
          <cell r="F468">
            <v>0</v>
          </cell>
          <cell r="G468">
            <v>0</v>
          </cell>
          <cell r="H468">
            <v>0</v>
          </cell>
          <cell r="I468">
            <v>0</v>
          </cell>
          <cell r="J468">
            <v>0</v>
          </cell>
          <cell r="K468">
            <v>0</v>
          </cell>
          <cell r="L468">
            <v>0</v>
          </cell>
          <cell r="M468">
            <v>0</v>
          </cell>
          <cell r="N468">
            <v>0</v>
          </cell>
          <cell r="O468" t="str">
            <v>Financial Charges - Working Capital</v>
          </cell>
        </row>
        <row r="469">
          <cell r="B469">
            <v>0</v>
          </cell>
          <cell r="C469">
            <v>0</v>
          </cell>
          <cell r="D469">
            <v>0</v>
          </cell>
          <cell r="E469">
            <v>0</v>
          </cell>
          <cell r="F469">
            <v>0</v>
          </cell>
          <cell r="G469">
            <v>0</v>
          </cell>
          <cell r="H469">
            <v>0</v>
          </cell>
          <cell r="I469">
            <v>0</v>
          </cell>
          <cell r="J469">
            <v>0</v>
          </cell>
          <cell r="K469">
            <v>0</v>
          </cell>
          <cell r="L469">
            <v>0</v>
          </cell>
          <cell r="M469">
            <v>0</v>
          </cell>
          <cell r="N469">
            <v>0</v>
          </cell>
          <cell r="O469" t="str">
            <v>F/C- W.Cap - On the basis of Cash flow</v>
          </cell>
        </row>
        <row r="470">
          <cell r="B470">
            <v>0</v>
          </cell>
          <cell r="C470">
            <v>0</v>
          </cell>
          <cell r="D470">
            <v>0</v>
          </cell>
          <cell r="E470">
            <v>0</v>
          </cell>
          <cell r="F470">
            <v>0</v>
          </cell>
          <cell r="G470">
            <v>0</v>
          </cell>
          <cell r="H470">
            <v>0</v>
          </cell>
          <cell r="I470">
            <v>0</v>
          </cell>
          <cell r="J470">
            <v>0</v>
          </cell>
          <cell r="K470">
            <v>0</v>
          </cell>
          <cell r="L470">
            <v>0</v>
          </cell>
          <cell r="M470">
            <v>0</v>
          </cell>
          <cell r="N470">
            <v>0</v>
          </cell>
          <cell r="O470" t="str">
            <v>F/C- W.Cap - On the basis of Cash flow</v>
          </cell>
        </row>
        <row r="471">
          <cell r="B471">
            <v>42931.695980211822</v>
          </cell>
          <cell r="C471">
            <v>38000.414125771742</v>
          </cell>
          <cell r="D471">
            <v>37389.506547467885</v>
          </cell>
          <cell r="E471">
            <v>34189.599973570032</v>
          </cell>
          <cell r="F471">
            <v>45901.266123076806</v>
          </cell>
          <cell r="G471">
            <v>44355.274797496466</v>
          </cell>
          <cell r="H471">
            <v>39430.987126270535</v>
          </cell>
          <cell r="I471">
            <v>49622.787048160717</v>
          </cell>
          <cell r="J471">
            <v>46237.483211708925</v>
          </cell>
          <cell r="K471">
            <v>48158.90836323001</v>
          </cell>
          <cell r="L471">
            <v>48512.816309197813</v>
          </cell>
          <cell r="M471">
            <v>46800.155462814197</v>
          </cell>
          <cell r="N471">
            <v>521530.89506897703</v>
          </cell>
          <cell r="O471" t="str">
            <v>Financial Charges - Capital Exp</v>
          </cell>
        </row>
        <row r="472">
          <cell r="B472">
            <v>0</v>
          </cell>
          <cell r="C472">
            <v>0</v>
          </cell>
          <cell r="D472">
            <v>0</v>
          </cell>
          <cell r="E472">
            <v>0</v>
          </cell>
          <cell r="F472">
            <v>0</v>
          </cell>
          <cell r="G472">
            <v>0</v>
          </cell>
          <cell r="H472">
            <v>0</v>
          </cell>
          <cell r="I472">
            <v>0</v>
          </cell>
          <cell r="J472">
            <v>0</v>
          </cell>
          <cell r="K472">
            <v>0</v>
          </cell>
          <cell r="L472">
            <v>0</v>
          </cell>
          <cell r="M472">
            <v>0</v>
          </cell>
          <cell r="N472">
            <v>0</v>
          </cell>
          <cell r="O472" t="str">
            <v>Charity &amp; Donation</v>
          </cell>
        </row>
        <row r="473">
          <cell r="B473">
            <v>-29905.625785854187</v>
          </cell>
          <cell r="C473">
            <v>-154804.00939961255</v>
          </cell>
          <cell r="D473">
            <v>128770.52132494061</v>
          </cell>
          <cell r="E473">
            <v>100723.40992695613</v>
          </cell>
          <cell r="F473">
            <v>-25096.35879037097</v>
          </cell>
          <cell r="G473">
            <v>-36470.247848650171</v>
          </cell>
          <cell r="H473">
            <v>-108960.06339482868</v>
          </cell>
          <cell r="I473">
            <v>236296.53701470076</v>
          </cell>
          <cell r="J473">
            <v>236709.54408274789</v>
          </cell>
          <cell r="K473">
            <v>-42274.869785737734</v>
          </cell>
          <cell r="L473">
            <v>76431.95344485424</v>
          </cell>
          <cell r="M473">
            <v>211640.89806811302</v>
          </cell>
          <cell r="N473">
            <v>593061.68885725841</v>
          </cell>
        </row>
        <row r="474">
          <cell r="B474">
            <v>-11364.137798624592</v>
          </cell>
          <cell r="C474">
            <v>-58825.523571852769</v>
          </cell>
          <cell r="D474">
            <v>48932.798103477435</v>
          </cell>
          <cell r="E474">
            <v>38274.895772243326</v>
          </cell>
          <cell r="F474">
            <v>-9536.6163403409646</v>
          </cell>
          <cell r="G474">
            <v>-13858.694182487068</v>
          </cell>
          <cell r="H474">
            <v>-41404.824090034897</v>
          </cell>
          <cell r="I474">
            <v>89792.684065586291</v>
          </cell>
          <cell r="J474">
            <v>89949.626751444186</v>
          </cell>
          <cell r="K474">
            <v>-16064.450518580328</v>
          </cell>
          <cell r="L474">
            <v>29044.142309044608</v>
          </cell>
          <cell r="M474">
            <v>80423.541265882959</v>
          </cell>
          <cell r="N474">
            <v>225363.44176575818</v>
          </cell>
        </row>
        <row r="475">
          <cell r="B475">
            <v>3403483.5746072382</v>
          </cell>
          <cell r="C475">
            <v>5729091.4774954189</v>
          </cell>
          <cell r="D475">
            <v>448933.71540423972</v>
          </cell>
          <cell r="E475">
            <v>971170.92963471031</v>
          </cell>
          <cell r="F475">
            <v>3399866.1142095951</v>
          </cell>
          <cell r="G475">
            <v>3611647.9284747541</v>
          </cell>
          <cell r="H475">
            <v>6925846.7211032361</v>
          </cell>
          <cell r="I475">
            <v>497168.82147779921</v>
          </cell>
          <cell r="J475">
            <v>489478.62987076188</v>
          </cell>
          <cell r="K475">
            <v>5684168.4161019623</v>
          </cell>
          <cell r="L475">
            <v>3473847.3675483414</v>
          </cell>
          <cell r="M475">
            <v>956256.81866326253</v>
          </cell>
          <cell r="N475">
            <v>35590960.514591321</v>
          </cell>
        </row>
        <row r="478">
          <cell r="B478">
            <v>0</v>
          </cell>
          <cell r="C478">
            <v>0</v>
          </cell>
          <cell r="D478">
            <v>0</v>
          </cell>
          <cell r="E478">
            <v>0</v>
          </cell>
          <cell r="F478">
            <v>0</v>
          </cell>
          <cell r="G478">
            <v>0</v>
          </cell>
          <cell r="H478">
            <v>0</v>
          </cell>
          <cell r="I478">
            <v>0</v>
          </cell>
          <cell r="J478">
            <v>0</v>
          </cell>
          <cell r="K478">
            <v>0</v>
          </cell>
          <cell r="L478">
            <v>0</v>
          </cell>
          <cell r="M478">
            <v>0</v>
          </cell>
          <cell r="N478">
            <v>0</v>
          </cell>
        </row>
        <row r="479">
          <cell r="B479">
            <v>933333.33333333337</v>
          </cell>
          <cell r="C479">
            <v>933333.33333333337</v>
          </cell>
          <cell r="D479">
            <v>933333.33333333337</v>
          </cell>
          <cell r="E479">
            <v>933333.33333333337</v>
          </cell>
          <cell r="F479">
            <v>933333.33333333337</v>
          </cell>
          <cell r="G479">
            <v>933333.33333333337</v>
          </cell>
          <cell r="H479">
            <v>933333.33333333337</v>
          </cell>
          <cell r="I479">
            <v>933333.33333333337</v>
          </cell>
          <cell r="J479">
            <v>933333.33333333337</v>
          </cell>
          <cell r="K479">
            <v>933333.33333333337</v>
          </cell>
          <cell r="L479">
            <v>933333.33333333337</v>
          </cell>
          <cell r="M479">
            <v>933333.33333333337</v>
          </cell>
          <cell r="N479">
            <v>11200000.000000002</v>
          </cell>
          <cell r="O479">
            <v>19408750</v>
          </cell>
        </row>
        <row r="480">
          <cell r="B480">
            <v>0</v>
          </cell>
          <cell r="C480">
            <v>0</v>
          </cell>
          <cell r="D480">
            <v>0</v>
          </cell>
          <cell r="E480">
            <v>0</v>
          </cell>
          <cell r="F480">
            <v>0</v>
          </cell>
          <cell r="G480">
            <v>0</v>
          </cell>
          <cell r="H480">
            <v>0</v>
          </cell>
          <cell r="I480">
            <v>0</v>
          </cell>
          <cell r="J480">
            <v>0</v>
          </cell>
          <cell r="K480">
            <v>0</v>
          </cell>
          <cell r="L480">
            <v>0</v>
          </cell>
          <cell r="M480">
            <v>0</v>
          </cell>
          <cell r="N480">
            <v>0</v>
          </cell>
          <cell r="O480">
            <v>10000000.000000002</v>
          </cell>
        </row>
        <row r="481">
          <cell r="O481">
            <v>29408750</v>
          </cell>
        </row>
        <row r="483">
          <cell r="B483">
            <v>11449202.054488417</v>
          </cell>
          <cell r="C483">
            <v>13774809.957376597</v>
          </cell>
          <cell r="D483">
            <v>8494652.195285419</v>
          </cell>
          <cell r="E483">
            <v>9016889.4095158894</v>
          </cell>
          <cell r="F483">
            <v>11445584.594090775</v>
          </cell>
          <cell r="G483">
            <v>11657366.408355933</v>
          </cell>
          <cell r="H483">
            <v>14971565.200984415</v>
          </cell>
          <cell r="I483">
            <v>8542887.3013589773</v>
          </cell>
          <cell r="J483">
            <v>8535197.1097519398</v>
          </cell>
          <cell r="K483">
            <v>13729886.895983141</v>
          </cell>
          <cell r="L483">
            <v>11519565.84742952</v>
          </cell>
          <cell r="M483">
            <v>9001975.2985444404</v>
          </cell>
          <cell r="N483">
            <v>132139582.27316543</v>
          </cell>
        </row>
        <row r="488">
          <cell r="B488">
            <v>914</v>
          </cell>
          <cell r="C488">
            <v>945</v>
          </cell>
          <cell r="D488">
            <v>976</v>
          </cell>
          <cell r="E488">
            <v>1007</v>
          </cell>
          <cell r="F488">
            <v>1038</v>
          </cell>
          <cell r="G488">
            <v>1069</v>
          </cell>
          <cell r="H488">
            <v>1100</v>
          </cell>
          <cell r="I488">
            <v>1131</v>
          </cell>
          <cell r="J488">
            <v>1162</v>
          </cell>
          <cell r="K488">
            <v>1193</v>
          </cell>
          <cell r="L488">
            <v>1224</v>
          </cell>
          <cell r="M488">
            <v>1255</v>
          </cell>
          <cell r="N488" t="str">
            <v>Total</v>
          </cell>
          <cell r="O488" t="str">
            <v>Jul ~ Dec</v>
          </cell>
          <cell r="P488" t="str">
            <v>Jan ~ Jun</v>
          </cell>
        </row>
        <row r="489">
          <cell r="Q489" t="str">
            <v>Selling Expenses</v>
          </cell>
        </row>
        <row r="490">
          <cell r="B490">
            <v>4716537.5094517833</v>
          </cell>
          <cell r="C490">
            <v>4825810.0553567894</v>
          </cell>
          <cell r="D490">
            <v>4843714.4884970682</v>
          </cell>
          <cell r="E490">
            <v>4872148.2111430261</v>
          </cell>
          <cell r="F490">
            <v>4706057.5212955838</v>
          </cell>
          <cell r="G490">
            <v>4667035.8775320202</v>
          </cell>
          <cell r="H490">
            <v>4806417.0365934977</v>
          </cell>
          <cell r="I490">
            <v>4719198.6145617524</v>
          </cell>
          <cell r="J490">
            <v>4781941.4535826249</v>
          </cell>
          <cell r="K490">
            <v>4768724.3505052468</v>
          </cell>
          <cell r="L490">
            <v>4742345.8814959452</v>
          </cell>
          <cell r="M490">
            <v>4687798.4706351412</v>
          </cell>
          <cell r="N490">
            <v>57137729.470650472</v>
          </cell>
          <cell r="O490">
            <v>28631303.66327627</v>
          </cell>
          <cell r="P490">
            <v>28506425.807374209</v>
          </cell>
          <cell r="Q490" t="str">
            <v>CKD - Toyota</v>
          </cell>
        </row>
        <row r="491">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t="str">
            <v>CKD - Daihatsu</v>
          </cell>
        </row>
        <row r="492">
          <cell r="B492">
            <v>0</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t="str">
            <v>Parts - Daihaitsu</v>
          </cell>
        </row>
        <row r="493">
          <cell r="B493">
            <v>545312.82388154941</v>
          </cell>
          <cell r="C493">
            <v>436040.27797654417</v>
          </cell>
          <cell r="D493">
            <v>418135.84483626514</v>
          </cell>
          <cell r="E493">
            <v>389702.12219030695</v>
          </cell>
          <cell r="F493">
            <v>555792.8120377498</v>
          </cell>
          <cell r="G493">
            <v>594814.45580131351</v>
          </cell>
          <cell r="H493">
            <v>455433.29673983448</v>
          </cell>
          <cell r="I493">
            <v>542651.71877158002</v>
          </cell>
          <cell r="J493">
            <v>479908.87975070754</v>
          </cell>
          <cell r="K493">
            <v>493125.98282808578</v>
          </cell>
          <cell r="L493">
            <v>519504.45183738845</v>
          </cell>
          <cell r="M493">
            <v>574051.86269819131</v>
          </cell>
          <cell r="N493">
            <v>6004474.5293495171</v>
          </cell>
          <cell r="O493">
            <v>2939798.336723729</v>
          </cell>
          <cell r="P493">
            <v>3064676.1926257876</v>
          </cell>
          <cell r="Q493" t="str">
            <v>Toyota CBU</v>
          </cell>
        </row>
        <row r="494">
          <cell r="B494">
            <v>5261850.333333333</v>
          </cell>
          <cell r="C494">
            <v>5261850.333333334</v>
          </cell>
          <cell r="D494">
            <v>5261850.333333333</v>
          </cell>
          <cell r="E494">
            <v>5261850.333333333</v>
          </cell>
          <cell r="F494">
            <v>5261850.333333334</v>
          </cell>
          <cell r="G494">
            <v>5261850.333333334</v>
          </cell>
          <cell r="H494">
            <v>5261850.3333333321</v>
          </cell>
          <cell r="I494">
            <v>5261850.3333333321</v>
          </cell>
          <cell r="J494">
            <v>5261850.3333333321</v>
          </cell>
          <cell r="K494">
            <v>5261850.3333333321</v>
          </cell>
          <cell r="L494">
            <v>5261850.333333334</v>
          </cell>
          <cell r="M494">
            <v>5261850.3333333321</v>
          </cell>
          <cell r="N494">
            <v>63142203.999999985</v>
          </cell>
          <cell r="O494">
            <v>31571102</v>
          </cell>
          <cell r="P494">
            <v>31571101.999999996</v>
          </cell>
        </row>
        <row r="495">
          <cell r="Q495" t="str">
            <v>Adveritisement Expenses</v>
          </cell>
        </row>
        <row r="496">
          <cell r="B496">
            <v>728296.41355494794</v>
          </cell>
          <cell r="C496">
            <v>1056994.3530255042</v>
          </cell>
          <cell r="D496">
            <v>8259495.3286153795</v>
          </cell>
          <cell r="E496">
            <v>8669096.3705023527</v>
          </cell>
          <cell r="F496">
            <v>6696618.7668775115</v>
          </cell>
          <cell r="G496">
            <v>720652.70014865487</v>
          </cell>
          <cell r="H496">
            <v>924864.2476054685</v>
          </cell>
          <cell r="I496">
            <v>4450720.1157747423</v>
          </cell>
          <cell r="J496">
            <v>5555007.3231571959</v>
          </cell>
          <cell r="K496">
            <v>736354.75913109025</v>
          </cell>
          <cell r="L496">
            <v>8167755.9847718347</v>
          </cell>
          <cell r="M496">
            <v>1057947.3628533899</v>
          </cell>
          <cell r="N496">
            <v>47023803.726018071</v>
          </cell>
          <cell r="O496">
            <v>26131153.932724345</v>
          </cell>
          <cell r="P496">
            <v>20892649.793293722</v>
          </cell>
          <cell r="Q496" t="str">
            <v>CKD - Toyota</v>
          </cell>
        </row>
        <row r="497">
          <cell r="B497">
            <v>3267178.539035792</v>
          </cell>
          <cell r="C497">
            <v>5722453.4291495159</v>
          </cell>
          <cell r="D497">
            <v>176075.49012767742</v>
          </cell>
          <cell r="E497">
            <v>732425.1290727692</v>
          </cell>
          <cell r="F497">
            <v>3235949.5154735856</v>
          </cell>
          <cell r="G497">
            <v>3461175.4975513183</v>
          </cell>
          <cell r="H497">
            <v>6775244.8701212984</v>
          </cell>
          <cell r="I497">
            <v>48533.272708605291</v>
          </cell>
          <cell r="J497">
            <v>48533.272708605291</v>
          </cell>
          <cell r="K497">
            <v>5459993.1797180949</v>
          </cell>
          <cell r="L497">
            <v>3154662.7260593437</v>
          </cell>
          <cell r="M497">
            <v>533865.99979465816</v>
          </cell>
          <cell r="N497">
            <v>32616090.921521265</v>
          </cell>
          <cell r="O497">
            <v>16595257.600410657</v>
          </cell>
          <cell r="P497">
            <v>16020833.321110606</v>
          </cell>
          <cell r="Q497" t="str">
            <v>CKD - Daihatsu</v>
          </cell>
        </row>
        <row r="498">
          <cell r="B498">
            <v>72821.460964208469</v>
          </cell>
          <cell r="C498">
            <v>127546.57085048489</v>
          </cell>
          <cell r="D498">
            <v>3924.509872322612</v>
          </cell>
          <cell r="E498">
            <v>16324.870927230866</v>
          </cell>
          <cell r="F498">
            <v>86550.484526414497</v>
          </cell>
          <cell r="G498">
            <v>92574.502448681873</v>
          </cell>
          <cell r="H498">
            <v>204755.12987870167</v>
          </cell>
          <cell r="I498">
            <v>1466.7272913947111</v>
          </cell>
          <cell r="J498">
            <v>1466.7272913947111</v>
          </cell>
          <cell r="K498">
            <v>165006.82028190501</v>
          </cell>
          <cell r="L498">
            <v>95337.273940656218</v>
          </cell>
          <cell r="M498">
            <v>16134.000205341823</v>
          </cell>
          <cell r="N498">
            <v>883909.07847873739</v>
          </cell>
          <cell r="O498">
            <v>399742.39958934317</v>
          </cell>
          <cell r="P498">
            <v>484166.67888939416</v>
          </cell>
          <cell r="Q498" t="str">
            <v>Parts - Daihaitsu</v>
          </cell>
        </row>
        <row r="499">
          <cell r="B499">
            <v>84203.586445051988</v>
          </cell>
          <cell r="C499">
            <v>95505.646974495947</v>
          </cell>
          <cell r="D499">
            <v>713004.67138462048</v>
          </cell>
          <cell r="E499">
            <v>693403.62949764938</v>
          </cell>
          <cell r="F499">
            <v>790881.23312249</v>
          </cell>
          <cell r="G499">
            <v>91847.299851345189</v>
          </cell>
          <cell r="H499">
            <v>87635.752394531388</v>
          </cell>
          <cell r="I499">
            <v>511779.8842252575</v>
          </cell>
          <cell r="J499">
            <v>557492.67684280383</v>
          </cell>
          <cell r="K499">
            <v>76145.24086890975</v>
          </cell>
          <cell r="L499">
            <v>894744.01522816648</v>
          </cell>
          <cell r="M499">
            <v>129552.63714661001</v>
          </cell>
          <cell r="N499">
            <v>4726196.2739819326</v>
          </cell>
          <cell r="O499">
            <v>2468846.0672756531</v>
          </cell>
          <cell r="P499">
            <v>2257350.206706279</v>
          </cell>
          <cell r="Q499" t="str">
            <v>CBU</v>
          </cell>
        </row>
        <row r="500">
          <cell r="B500">
            <v>4152500.0000000005</v>
          </cell>
          <cell r="C500">
            <v>7002500.0000000009</v>
          </cell>
          <cell r="D500">
            <v>9152500</v>
          </cell>
          <cell r="E500">
            <v>10111250.000000002</v>
          </cell>
          <cell r="F500">
            <v>10810000.000000002</v>
          </cell>
          <cell r="G500">
            <v>4366250</v>
          </cell>
          <cell r="H500">
            <v>7992500</v>
          </cell>
          <cell r="I500">
            <v>5012500</v>
          </cell>
          <cell r="J500">
            <v>6162500</v>
          </cell>
          <cell r="K500">
            <v>6437500</v>
          </cell>
          <cell r="L500">
            <v>12312500.000000002</v>
          </cell>
          <cell r="M500">
            <v>1737499.9999999998</v>
          </cell>
          <cell r="N500">
            <v>85250000</v>
          </cell>
          <cell r="O500">
            <v>45595000</v>
          </cell>
          <cell r="P500">
            <v>39655000</v>
          </cell>
        </row>
        <row r="501">
          <cell r="Q501" t="str">
            <v>Admin Expenses</v>
          </cell>
        </row>
        <row r="502">
          <cell r="B502">
            <v>9610261.4690381344</v>
          </cell>
          <cell r="C502">
            <v>9832911.6091950051</v>
          </cell>
          <cell r="D502">
            <v>9869393.092399193</v>
          </cell>
          <cell r="E502">
            <v>9927328.7090709955</v>
          </cell>
          <cell r="F502">
            <v>9588907.7903762609</v>
          </cell>
          <cell r="G502">
            <v>9509398.5743956808</v>
          </cell>
          <cell r="H502">
            <v>9793397.0329585802</v>
          </cell>
          <cell r="I502">
            <v>9615683.6491548289</v>
          </cell>
          <cell r="J502">
            <v>9743526.3912282288</v>
          </cell>
          <cell r="K502">
            <v>9716595.6573620625</v>
          </cell>
          <cell r="L502">
            <v>9662847.7578013577</v>
          </cell>
          <cell r="M502">
            <v>9551703.7501938995</v>
          </cell>
          <cell r="N502">
            <v>116421955.4831742</v>
          </cell>
          <cell r="O502">
            <v>58338201.244475268</v>
          </cell>
          <cell r="P502">
            <v>58083754.238698952</v>
          </cell>
          <cell r="Q502" t="str">
            <v>CKD - Toyota</v>
          </cell>
        </row>
        <row r="503">
          <cell r="B503">
            <v>0</v>
          </cell>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cell r="Q503" t="str">
            <v>CKD - Daihatsu</v>
          </cell>
        </row>
        <row r="504">
          <cell r="B504">
            <v>0</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t="str">
            <v>Parts - Daihaitsu</v>
          </cell>
        </row>
        <row r="505">
          <cell r="B505">
            <v>1111111.44762853</v>
          </cell>
          <cell r="C505">
            <v>888461.3074716602</v>
          </cell>
          <cell r="D505">
            <v>851979.82426747109</v>
          </cell>
          <cell r="E505">
            <v>794044.20759567025</v>
          </cell>
          <cell r="F505">
            <v>1132465.1262904038</v>
          </cell>
          <cell r="G505">
            <v>1211974.3422709841</v>
          </cell>
          <cell r="H505">
            <v>927975.88370808354</v>
          </cell>
          <cell r="I505">
            <v>1105689.2675118342</v>
          </cell>
          <cell r="J505">
            <v>977846.52543843572</v>
          </cell>
          <cell r="K505">
            <v>1004777.2593046015</v>
          </cell>
          <cell r="L505">
            <v>1058525.1588653075</v>
          </cell>
          <cell r="M505">
            <v>1169669.1664727647</v>
          </cell>
          <cell r="N505">
            <v>12234519.516825749</v>
          </cell>
          <cell r="O505">
            <v>5990036.2555247201</v>
          </cell>
          <cell r="P505">
            <v>6244483.2613010267</v>
          </cell>
          <cell r="Q505" t="str">
            <v>Toyota CBU</v>
          </cell>
        </row>
        <row r="506">
          <cell r="B506">
            <v>10721372.916666664</v>
          </cell>
          <cell r="C506">
            <v>10721372.916666666</v>
          </cell>
          <cell r="D506">
            <v>10721372.916666664</v>
          </cell>
          <cell r="E506">
            <v>10721372.916666666</v>
          </cell>
          <cell r="F506">
            <v>10721372.916666664</v>
          </cell>
          <cell r="G506">
            <v>10721372.916666664</v>
          </cell>
          <cell r="H506">
            <v>10721372.916666664</v>
          </cell>
          <cell r="I506">
            <v>10721372.916666662</v>
          </cell>
          <cell r="J506">
            <v>10721372.916666664</v>
          </cell>
          <cell r="K506">
            <v>10721372.916666664</v>
          </cell>
          <cell r="L506">
            <v>10721372.916666664</v>
          </cell>
          <cell r="M506">
            <v>10721372.916666664</v>
          </cell>
          <cell r="N506">
            <v>128656474.99999996</v>
          </cell>
          <cell r="O506">
            <v>64328237.499999985</v>
          </cell>
          <cell r="P506">
            <v>64328237.499999978</v>
          </cell>
        </row>
        <row r="507">
          <cell r="Q507" t="str">
            <v>Depreciaiton Expenses</v>
          </cell>
        </row>
        <row r="508">
          <cell r="B508">
            <v>2702689.3164353976</v>
          </cell>
          <cell r="C508">
            <v>2765305.1107135783</v>
          </cell>
          <cell r="D508">
            <v>2775564.7810900123</v>
          </cell>
          <cell r="E508">
            <v>2791857.9873388163</v>
          </cell>
          <cell r="F508">
            <v>2696684.0314208358</v>
          </cell>
          <cell r="G508">
            <v>2674323.6919772951</v>
          </cell>
          <cell r="H508">
            <v>2754192.4450091408</v>
          </cell>
          <cell r="I508">
            <v>2704214.1936013722</v>
          </cell>
          <cell r="J508">
            <v>2740167.3478728514</v>
          </cell>
          <cell r="K508">
            <v>2732593.630244216</v>
          </cell>
          <cell r="L508">
            <v>2717478.1337104784</v>
          </cell>
          <cell r="M508">
            <v>2686221.1566850073</v>
          </cell>
          <cell r="N508">
            <v>32741291.826099001</v>
          </cell>
          <cell r="O508">
            <v>16406424.918975934</v>
          </cell>
          <cell r="P508">
            <v>16334866.907123065</v>
          </cell>
          <cell r="Q508" t="str">
            <v>CKD - Toyota</v>
          </cell>
        </row>
        <row r="509">
          <cell r="B509">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t="str">
            <v>CKD - Daihatsu</v>
          </cell>
        </row>
        <row r="510">
          <cell r="N510">
            <v>0</v>
          </cell>
          <cell r="O510">
            <v>0</v>
          </cell>
          <cell r="P510">
            <v>0</v>
          </cell>
          <cell r="Q510" t="str">
            <v>Parts - Daihaitsu</v>
          </cell>
        </row>
        <row r="511">
          <cell r="B511">
            <v>312477.35023126879</v>
          </cell>
          <cell r="C511">
            <v>249861.55595308839</v>
          </cell>
          <cell r="D511">
            <v>239601.88557665399</v>
          </cell>
          <cell r="E511">
            <v>223308.67932785</v>
          </cell>
          <cell r="F511">
            <v>318482.63524583122</v>
          </cell>
          <cell r="G511">
            <v>340842.97468937142</v>
          </cell>
          <cell r="H511">
            <v>260974.22165752549</v>
          </cell>
          <cell r="I511">
            <v>310952.47306529415</v>
          </cell>
          <cell r="J511">
            <v>274999.31879381498</v>
          </cell>
          <cell r="K511">
            <v>282573.0364224505</v>
          </cell>
          <cell r="L511">
            <v>297688.53295618866</v>
          </cell>
          <cell r="M511">
            <v>328945.50998165912</v>
          </cell>
          <cell r="N511">
            <v>3440708.1739009968</v>
          </cell>
          <cell r="O511">
            <v>1684575.0810240638</v>
          </cell>
          <cell r="P511">
            <v>1756133.092876933</v>
          </cell>
          <cell r="Q511" t="str">
            <v>Toyota CBU</v>
          </cell>
        </row>
        <row r="512">
          <cell r="B512">
            <v>3015166.6666666665</v>
          </cell>
          <cell r="C512">
            <v>3015166.6666666665</v>
          </cell>
          <cell r="D512">
            <v>3015166.666666666</v>
          </cell>
          <cell r="E512">
            <v>3015166.666666666</v>
          </cell>
          <cell r="F512">
            <v>3015166.666666667</v>
          </cell>
          <cell r="G512">
            <v>3015166.6666666665</v>
          </cell>
          <cell r="H512">
            <v>3015166.666666666</v>
          </cell>
          <cell r="I512">
            <v>3015166.6666666665</v>
          </cell>
          <cell r="J512">
            <v>3015166.6666666665</v>
          </cell>
          <cell r="K512">
            <v>3015166.6666666665</v>
          </cell>
          <cell r="L512">
            <v>3015166.666666667</v>
          </cell>
          <cell r="M512">
            <v>3015166.6666666665</v>
          </cell>
          <cell r="N512">
            <v>36182000</v>
          </cell>
          <cell r="O512">
            <v>18091000</v>
          </cell>
          <cell r="P512">
            <v>18090999.999999996</v>
          </cell>
        </row>
        <row r="513">
          <cell r="Q513" t="str">
            <v>Financial  Charges -Capital Exp</v>
          </cell>
        </row>
        <row r="514">
          <cell r="B514">
            <v>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t="str">
            <v>CKD - Toyota</v>
          </cell>
        </row>
        <row r="515">
          <cell r="B515">
            <v>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t="str">
            <v>CKD - Daihatsu</v>
          </cell>
        </row>
        <row r="516">
          <cell r="O516">
            <v>0</v>
          </cell>
          <cell r="P516">
            <v>0</v>
          </cell>
          <cell r="Q516" t="str">
            <v>Parts - Daihaitsu</v>
          </cell>
        </row>
        <row r="517">
          <cell r="O517">
            <v>0</v>
          </cell>
          <cell r="P517">
            <v>0</v>
          </cell>
          <cell r="Q517" t="str">
            <v>Toyota CBU</v>
          </cell>
        </row>
        <row r="518">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row>
        <row r="519">
          <cell r="Q519" t="str">
            <v>Financial. Charges - Working Capital</v>
          </cell>
        </row>
        <row r="520">
          <cell r="B520">
            <v>482404.14502184925</v>
          </cell>
          <cell r="C520">
            <v>500093.05899224273</v>
          </cell>
          <cell r="D520">
            <v>502758.27500108577</v>
          </cell>
          <cell r="E520">
            <v>509976.18082393525</v>
          </cell>
          <cell r="F520">
            <v>477507.75782574253</v>
          </cell>
          <cell r="G520">
            <v>475522.93191278144</v>
          </cell>
          <cell r="H520">
            <v>496201.66105324955</v>
          </cell>
          <cell r="I520">
            <v>474034.81972427724</v>
          </cell>
          <cell r="J520">
            <v>484767.44876841555</v>
          </cell>
          <cell r="K520">
            <v>480920.01958029502</v>
          </cell>
          <cell r="L520">
            <v>477800.47150196694</v>
          </cell>
          <cell r="M520">
            <v>474501.88816479599</v>
          </cell>
          <cell r="N520">
            <v>5836488.6583706383</v>
          </cell>
          <cell r="O520">
            <v>2948262.3495776374</v>
          </cell>
          <cell r="P520">
            <v>2888226.3087929999</v>
          </cell>
          <cell r="Q520" t="str">
            <v>CKD - Toyota</v>
          </cell>
        </row>
        <row r="521">
          <cell r="B521">
            <v>60473.755293825867</v>
          </cell>
          <cell r="C521">
            <v>53527.532337999808</v>
          </cell>
          <cell r="D521">
            <v>52667.005527819281</v>
          </cell>
          <cell r="E521">
            <v>48159.604580924555</v>
          </cell>
          <cell r="F521">
            <v>64375.987664004839</v>
          </cell>
          <cell r="G521">
            <v>62207.752952627627</v>
          </cell>
          <cell r="H521">
            <v>55114.987719421209</v>
          </cell>
          <cell r="I521">
            <v>69360.660183439599</v>
          </cell>
          <cell r="J521">
            <v>64628.823803714731</v>
          </cell>
          <cell r="K521">
            <v>67314.511668711566</v>
          </cell>
          <cell r="L521">
            <v>67809.189421347022</v>
          </cell>
          <cell r="M521">
            <v>65415.303586998278</v>
          </cell>
          <cell r="N521">
            <v>731055.11474083434</v>
          </cell>
          <cell r="O521">
            <v>341411.63835720194</v>
          </cell>
          <cell r="P521">
            <v>389643.4763836324</v>
          </cell>
          <cell r="Q521" t="str">
            <v>CKD - Daihatsu</v>
          </cell>
        </row>
        <row r="522">
          <cell r="B522">
            <v>1347.8869176791541</v>
          </cell>
          <cell r="C522">
            <v>1193.0640031115108</v>
          </cell>
          <cell r="D522">
            <v>1173.8839005344691</v>
          </cell>
          <cell r="E522">
            <v>1073.4193810162919</v>
          </cell>
          <cell r="F522">
            <v>1721.8355532257633</v>
          </cell>
          <cell r="G522">
            <v>1663.8427557672949</v>
          </cell>
          <cell r="H522">
            <v>1665.6337424083536</v>
          </cell>
          <cell r="I522">
            <v>2096.1531659118332</v>
          </cell>
          <cell r="J522">
            <v>1953.1520211461259</v>
          </cell>
          <cell r="K522">
            <v>2034.3163743396417</v>
          </cell>
          <cell r="L522">
            <v>2049.2660638978236</v>
          </cell>
          <cell r="M522">
            <v>1976.9202794541557</v>
          </cell>
          <cell r="N522">
            <v>19949.374158492421</v>
          </cell>
          <cell r="O522">
            <v>8173.9325113344839</v>
          </cell>
          <cell r="P522">
            <v>11775.441647157933</v>
          </cell>
          <cell r="Q522" t="str">
            <v>Parts - Daihaitsu</v>
          </cell>
        </row>
        <row r="523">
          <cell r="B523">
            <v>55774.212766645731</v>
          </cell>
          <cell r="C523">
            <v>45186.344666645986</v>
          </cell>
          <cell r="D523">
            <v>43400.83557056039</v>
          </cell>
          <cell r="E523">
            <v>40790.7952141239</v>
          </cell>
          <cell r="F523">
            <v>56394.418957026806</v>
          </cell>
          <cell r="G523">
            <v>60605.472378823724</v>
          </cell>
          <cell r="H523">
            <v>47017.71748492081</v>
          </cell>
          <cell r="I523">
            <v>54508.366926371309</v>
          </cell>
          <cell r="J523">
            <v>48650.575406723568</v>
          </cell>
          <cell r="K523">
            <v>49731.15237665367</v>
          </cell>
          <cell r="L523">
            <v>52341.073012788278</v>
          </cell>
          <cell r="M523">
            <v>58105.887968751478</v>
          </cell>
          <cell r="N523">
            <v>612506.85273003567</v>
          </cell>
          <cell r="O523">
            <v>302152.07955382654</v>
          </cell>
          <cell r="P523">
            <v>310354.77317620913</v>
          </cell>
          <cell r="Q523" t="str">
            <v>Toyota CBU</v>
          </cell>
        </row>
        <row r="524">
          <cell r="B524">
            <v>599999.99999999988</v>
          </cell>
          <cell r="C524">
            <v>600000.00000000012</v>
          </cell>
          <cell r="D524">
            <v>600000</v>
          </cell>
          <cell r="E524">
            <v>600000</v>
          </cell>
          <cell r="F524">
            <v>599999.99999999988</v>
          </cell>
          <cell r="G524">
            <v>600000</v>
          </cell>
          <cell r="H524">
            <v>600000</v>
          </cell>
          <cell r="I524">
            <v>600000</v>
          </cell>
          <cell r="J524">
            <v>600000</v>
          </cell>
          <cell r="K524">
            <v>599999.99999999988</v>
          </cell>
          <cell r="L524">
            <v>600000.00000000012</v>
          </cell>
          <cell r="M524">
            <v>600000</v>
          </cell>
          <cell r="N524">
            <v>7200000.0000000009</v>
          </cell>
          <cell r="O524">
            <v>3600000.0000000005</v>
          </cell>
          <cell r="P524">
            <v>3599999.9999999995</v>
          </cell>
        </row>
        <row r="525">
          <cell r="Q525" t="str">
            <v>Charity &amp; Donation</v>
          </cell>
        </row>
        <row r="526">
          <cell r="B526">
            <v>335002.8784873953</v>
          </cell>
          <cell r="C526">
            <v>347286.84652239084</v>
          </cell>
          <cell r="D526">
            <v>349137.69097297621</v>
          </cell>
          <cell r="E526">
            <v>354150.12557217729</v>
          </cell>
          <cell r="F526">
            <v>331602.60960121016</v>
          </cell>
          <cell r="G526">
            <v>330224.25827276486</v>
          </cell>
          <cell r="H526">
            <v>344584.48684253445</v>
          </cell>
          <cell r="I526">
            <v>329190.84703074809</v>
          </cell>
          <cell r="J526">
            <v>336644.06164473307</v>
          </cell>
          <cell r="K526">
            <v>333972.23581964942</v>
          </cell>
          <cell r="L526">
            <v>331805.882987477</v>
          </cell>
          <cell r="M526">
            <v>329515.20011444169</v>
          </cell>
          <cell r="N526">
            <v>4053117.123868498</v>
          </cell>
          <cell r="O526">
            <v>2047404.4094289145</v>
          </cell>
          <cell r="P526">
            <v>2005712.7144395835</v>
          </cell>
          <cell r="Q526" t="str">
            <v>CKD - Toyota</v>
          </cell>
        </row>
        <row r="527">
          <cell r="B527">
            <v>41995.663398490193</v>
          </cell>
          <cell r="C527">
            <v>37171.897456944309</v>
          </cell>
          <cell r="D527">
            <v>36574.309394318952</v>
          </cell>
          <cell r="E527">
            <v>33444.169847864279</v>
          </cell>
          <cell r="F527">
            <v>44705.546988892253</v>
          </cell>
          <cell r="G527">
            <v>43199.828439324738</v>
          </cell>
          <cell r="H527">
            <v>38274.297027375847</v>
          </cell>
          <cell r="I527">
            <v>48167.125127388616</v>
          </cell>
          <cell r="J527">
            <v>44881.127641468564</v>
          </cell>
          <cell r="K527">
            <v>46746.188658827479</v>
          </cell>
          <cell r="L527">
            <v>47089.714875935439</v>
          </cell>
          <cell r="M527">
            <v>45427.294157637698</v>
          </cell>
          <cell r="N527">
            <v>507677.16301446845</v>
          </cell>
          <cell r="O527">
            <v>237091.41552583475</v>
          </cell>
          <cell r="P527">
            <v>270585.74748863367</v>
          </cell>
          <cell r="Q527" t="str">
            <v>CKD - Daihatsu</v>
          </cell>
        </row>
        <row r="528">
          <cell r="B528">
            <v>936.03258172163498</v>
          </cell>
          <cell r="C528">
            <v>828.51666882743802</v>
          </cell>
          <cell r="D528">
            <v>815.19715314893699</v>
          </cell>
          <cell r="E528">
            <v>745.43012570575831</v>
          </cell>
          <cell r="F528">
            <v>1195.7191341845578</v>
          </cell>
          <cell r="G528">
            <v>1155.4463581717325</v>
          </cell>
          <cell r="H528">
            <v>1156.69009889469</v>
          </cell>
          <cell r="I528">
            <v>1455.6619207721064</v>
          </cell>
          <cell r="J528">
            <v>1356.3555702403651</v>
          </cell>
          <cell r="K528">
            <v>1412.719704402529</v>
          </cell>
          <cell r="L528">
            <v>1423.1014332623774</v>
          </cell>
          <cell r="M528">
            <v>1372.8613051764971</v>
          </cell>
          <cell r="N528">
            <v>13853.732054508624</v>
          </cell>
          <cell r="O528">
            <v>5676.3420217600587</v>
          </cell>
          <cell r="P528">
            <v>8177.3900327485644</v>
          </cell>
          <cell r="Q528" t="str">
            <v>Parts - Daihaitsu</v>
          </cell>
        </row>
        <row r="529">
          <cell r="B529">
            <v>38732.092199059531</v>
          </cell>
          <cell r="C529">
            <v>31379.40601850416</v>
          </cell>
          <cell r="D529">
            <v>30139.469146222498</v>
          </cell>
          <cell r="E529">
            <v>28326.941120919382</v>
          </cell>
          <cell r="F529">
            <v>39162.790942379739</v>
          </cell>
          <cell r="G529">
            <v>42087.133596405358</v>
          </cell>
          <cell r="H529">
            <v>32651.192697861676</v>
          </cell>
          <cell r="I529">
            <v>37853.032587757858</v>
          </cell>
          <cell r="J529">
            <v>33785.121810224693</v>
          </cell>
          <cell r="K529">
            <v>34535.522483787281</v>
          </cell>
          <cell r="L529">
            <v>36347.967369991857</v>
          </cell>
          <cell r="M529">
            <v>40351.311089410745</v>
          </cell>
          <cell r="N529">
            <v>425351.98106252484</v>
          </cell>
          <cell r="O529">
            <v>209827.83302349068</v>
          </cell>
          <cell r="P529">
            <v>215524.14803903407</v>
          </cell>
          <cell r="Q529" t="str">
            <v>Toyota CBU</v>
          </cell>
        </row>
        <row r="530">
          <cell r="B530">
            <v>416666.66666666663</v>
          </cell>
          <cell r="C530">
            <v>416666.6666666668</v>
          </cell>
          <cell r="D530">
            <v>416666.66666666663</v>
          </cell>
          <cell r="E530">
            <v>416666.66666666669</v>
          </cell>
          <cell r="F530">
            <v>416666.66666666669</v>
          </cell>
          <cell r="G530">
            <v>416666.66666666674</v>
          </cell>
          <cell r="H530">
            <v>416666.66666666669</v>
          </cell>
          <cell r="I530">
            <v>416666.66666666669</v>
          </cell>
          <cell r="J530">
            <v>416666.66666666663</v>
          </cell>
          <cell r="K530">
            <v>416666.66666666669</v>
          </cell>
          <cell r="L530">
            <v>416666.66666666674</v>
          </cell>
          <cell r="M530">
            <v>416666.66666666663</v>
          </cell>
          <cell r="N530">
            <v>5000000</v>
          </cell>
          <cell r="O530">
            <v>2500000</v>
          </cell>
          <cell r="P530">
            <v>2500000.0000000005</v>
          </cell>
        </row>
        <row r="531">
          <cell r="Q531" t="str">
            <v>Other income</v>
          </cell>
        </row>
        <row r="532">
          <cell r="B532">
            <v>16400000</v>
          </cell>
          <cell r="C532">
            <v>16400000</v>
          </cell>
          <cell r="D532">
            <v>16400000</v>
          </cell>
          <cell r="E532">
            <v>6400000</v>
          </cell>
          <cell r="F532">
            <v>6400000</v>
          </cell>
          <cell r="G532">
            <v>6400000</v>
          </cell>
          <cell r="H532">
            <v>6400000</v>
          </cell>
          <cell r="I532">
            <v>6400000</v>
          </cell>
          <cell r="J532">
            <v>6400000</v>
          </cell>
          <cell r="K532">
            <v>6400000</v>
          </cell>
          <cell r="L532">
            <v>6400000</v>
          </cell>
          <cell r="M532">
            <v>6400000</v>
          </cell>
          <cell r="N532">
            <v>106800000</v>
          </cell>
          <cell r="O532">
            <v>68400000</v>
          </cell>
          <cell r="P532">
            <v>38400000</v>
          </cell>
          <cell r="Q532" t="str">
            <v>CKD - Toyota</v>
          </cell>
        </row>
        <row r="533">
          <cell r="B533">
            <v>933333.33333333337</v>
          </cell>
          <cell r="C533">
            <v>933333.33333333337</v>
          </cell>
          <cell r="D533">
            <v>933333.33333333337</v>
          </cell>
          <cell r="E533">
            <v>933333.33333333337</v>
          </cell>
          <cell r="F533">
            <v>933333.33333333337</v>
          </cell>
          <cell r="G533">
            <v>933333.33333333337</v>
          </cell>
          <cell r="H533">
            <v>933333.33333333337</v>
          </cell>
          <cell r="I533">
            <v>933333.33333333337</v>
          </cell>
          <cell r="J533">
            <v>933333.33333333337</v>
          </cell>
          <cell r="K533">
            <v>933333.33333333337</v>
          </cell>
          <cell r="L533">
            <v>933333.33333333337</v>
          </cell>
          <cell r="M533">
            <v>933333.33333333337</v>
          </cell>
          <cell r="N533">
            <v>11200000.000000002</v>
          </cell>
          <cell r="O533">
            <v>5600000</v>
          </cell>
          <cell r="P533">
            <v>5600000</v>
          </cell>
          <cell r="Q533" t="str">
            <v>CKD - Daihatsu</v>
          </cell>
        </row>
        <row r="534">
          <cell r="B534">
            <v>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t="str">
            <v>Parts - Daihaitsu</v>
          </cell>
        </row>
        <row r="535">
          <cell r="B535">
            <v>537328</v>
          </cell>
          <cell r="C535">
            <v>427928</v>
          </cell>
          <cell r="D535">
            <v>507960</v>
          </cell>
          <cell r="E535">
            <v>9525448</v>
          </cell>
          <cell r="F535">
            <v>9587968</v>
          </cell>
          <cell r="G535">
            <v>9511316</v>
          </cell>
          <cell r="H535">
            <v>2546760</v>
          </cell>
          <cell r="I535">
            <v>474808</v>
          </cell>
          <cell r="J535">
            <v>570076</v>
          </cell>
          <cell r="K535">
            <v>427928</v>
          </cell>
          <cell r="L535">
            <v>474808</v>
          </cell>
          <cell r="M535">
            <v>507960</v>
          </cell>
          <cell r="N535">
            <v>35100288</v>
          </cell>
          <cell r="O535">
            <v>30097948</v>
          </cell>
          <cell r="P535">
            <v>5002340</v>
          </cell>
          <cell r="Q535" t="str">
            <v>Toyota CBU</v>
          </cell>
        </row>
        <row r="536">
          <cell r="B536">
            <v>17870661.333333332</v>
          </cell>
          <cell r="C536">
            <v>17761261.333333332</v>
          </cell>
          <cell r="D536">
            <v>17841293.333333332</v>
          </cell>
          <cell r="E536">
            <v>16858781.333333332</v>
          </cell>
          <cell r="F536">
            <v>16921301.333333332</v>
          </cell>
          <cell r="G536">
            <v>16844649.333333332</v>
          </cell>
          <cell r="H536">
            <v>9880093.3333333321</v>
          </cell>
          <cell r="I536">
            <v>7808141.333333333</v>
          </cell>
          <cell r="J536">
            <v>7903409.333333333</v>
          </cell>
          <cell r="K536">
            <v>7761261.333333333</v>
          </cell>
          <cell r="L536">
            <v>7808141.333333333</v>
          </cell>
          <cell r="M536">
            <v>7841293.333333333</v>
          </cell>
          <cell r="N536">
            <v>153100288</v>
          </cell>
          <cell r="O536">
            <v>104097948</v>
          </cell>
          <cell r="P536">
            <v>49002340</v>
          </cell>
        </row>
        <row r="539">
          <cell r="B539">
            <v>914</v>
          </cell>
          <cell r="C539">
            <v>945</v>
          </cell>
          <cell r="D539">
            <v>976</v>
          </cell>
          <cell r="E539">
            <v>1007</v>
          </cell>
          <cell r="F539">
            <v>1038</v>
          </cell>
          <cell r="G539">
            <v>1069</v>
          </cell>
          <cell r="H539">
            <v>1100</v>
          </cell>
          <cell r="I539">
            <v>1131</v>
          </cell>
          <cell r="J539">
            <v>1162</v>
          </cell>
          <cell r="K539">
            <v>1193</v>
          </cell>
          <cell r="L539">
            <v>1224</v>
          </cell>
          <cell r="M539">
            <v>1255</v>
          </cell>
        </row>
        <row r="541">
          <cell r="B541">
            <v>5330.971806841444</v>
          </cell>
          <cell r="C541">
            <v>4450.6278387391867</v>
          </cell>
          <cell r="D541">
            <v>4327.5507084975143</v>
          </cell>
          <cell r="E541">
            <v>3880.9474753805712</v>
          </cell>
          <cell r="F541">
            <v>5576.0739588801307</v>
          </cell>
          <cell r="G541">
            <v>5384.2223576312035</v>
          </cell>
          <cell r="H541">
            <v>3880.9474753805712</v>
          </cell>
          <cell r="I541">
            <v>5106.5098360270676</v>
          </cell>
          <cell r="J541">
            <v>4709.8877128404993</v>
          </cell>
          <cell r="K541">
            <v>5160.8344087507594</v>
          </cell>
          <cell r="L541">
            <v>5216.3272518556068</v>
          </cell>
          <cell r="M541">
            <v>5063.8667476260061</v>
          </cell>
        </row>
        <row r="542">
          <cell r="B542">
            <v>0</v>
          </cell>
          <cell r="C542">
            <v>0</v>
          </cell>
          <cell r="D542">
            <v>0</v>
          </cell>
          <cell r="E542">
            <v>0</v>
          </cell>
          <cell r="F542">
            <v>0</v>
          </cell>
          <cell r="G542">
            <v>0</v>
          </cell>
          <cell r="H542">
            <v>0</v>
          </cell>
          <cell r="I542">
            <v>0</v>
          </cell>
          <cell r="J542">
            <v>0</v>
          </cell>
          <cell r="K542">
            <v>0</v>
          </cell>
          <cell r="L542">
            <v>0</v>
          </cell>
          <cell r="M542">
            <v>0</v>
          </cell>
        </row>
        <row r="543">
          <cell r="B543">
            <v>11150.091575091576</v>
          </cell>
          <cell r="C543">
            <v>9308.7920489296648</v>
          </cell>
          <cell r="D543">
            <v>9051.3678263455258</v>
          </cell>
          <cell r="E543">
            <v>8117.2666666666673</v>
          </cell>
          <cell r="F543">
            <v>11662.739463601532</v>
          </cell>
          <cell r="G543">
            <v>11261.468738438773</v>
          </cell>
          <cell r="H543">
            <v>8117.2666666666673</v>
          </cell>
          <cell r="I543">
            <v>10680.614035087719</v>
          </cell>
          <cell r="J543">
            <v>9851.0517799352765</v>
          </cell>
          <cell r="K543">
            <v>10794.237588652482</v>
          </cell>
          <cell r="L543">
            <v>10910.304659498208</v>
          </cell>
          <cell r="M543">
            <v>10591.423103688239</v>
          </cell>
        </row>
        <row r="544">
          <cell r="B544">
            <v>3328.5244606883934</v>
          </cell>
          <cell r="C544">
            <v>2778.859870849943</v>
          </cell>
          <cell r="D544">
            <v>2702.0136121556093</v>
          </cell>
          <cell r="E544">
            <v>2423.1658073811504</v>
          </cell>
          <cell r="F544">
            <v>3481.5600680763655</v>
          </cell>
          <cell r="G544">
            <v>3361.7727627374452</v>
          </cell>
          <cell r="H544">
            <v>2423.1658073811504</v>
          </cell>
          <cell r="I544">
            <v>3188.3760623436192</v>
          </cell>
          <cell r="J544">
            <v>2940.735203132464</v>
          </cell>
          <cell r="K544">
            <v>3222.2949566238703</v>
          </cell>
          <cell r="L544">
            <v>3256.9432894907936</v>
          </cell>
          <cell r="M544">
            <v>3161.7507925119394</v>
          </cell>
        </row>
        <row r="545">
          <cell r="B545">
            <v>19809.587842621411</v>
          </cell>
          <cell r="C545">
            <v>16538.279758518795</v>
          </cell>
          <cell r="D545">
            <v>16080.93214699865</v>
          </cell>
          <cell r="E545">
            <v>14421.379949428388</v>
          </cell>
          <cell r="F545">
            <v>20720.373490558028</v>
          </cell>
          <cell r="G545">
            <v>20007.463858807419</v>
          </cell>
          <cell r="H545">
            <v>14421.379949428388</v>
          </cell>
          <cell r="I545">
            <v>18975.499933458406</v>
          </cell>
          <cell r="J545">
            <v>17501.674695908237</v>
          </cell>
          <cell r="K545">
            <v>19177.366954027111</v>
          </cell>
          <cell r="L545">
            <v>19383.575200844611</v>
          </cell>
          <cell r="M545">
            <v>18817.040643826185</v>
          </cell>
        </row>
        <row r="547">
          <cell r="B547">
            <v>4619.3194081365082</v>
          </cell>
          <cell r="C547">
            <v>4619.3194081365082</v>
          </cell>
          <cell r="D547">
            <v>4619.3194081365082</v>
          </cell>
          <cell r="E547">
            <v>4619.3194081365082</v>
          </cell>
          <cell r="F547">
            <v>4619.3194081365082</v>
          </cell>
          <cell r="G547">
            <v>4619.3194081365082</v>
          </cell>
          <cell r="H547">
            <v>3959.4166355455786</v>
          </cell>
          <cell r="I547">
            <v>3959.4166355455786</v>
          </cell>
          <cell r="J547">
            <v>3959.4166355455786</v>
          </cell>
          <cell r="K547">
            <v>3959.4166355455786</v>
          </cell>
          <cell r="L547">
            <v>3959.4166355455786</v>
          </cell>
          <cell r="M547">
            <v>3959.4166355455786</v>
          </cell>
        </row>
        <row r="548">
          <cell r="B548">
            <v>0</v>
          </cell>
          <cell r="C548">
            <v>0</v>
          </cell>
          <cell r="D548">
            <v>0</v>
          </cell>
          <cell r="E548">
            <v>0</v>
          </cell>
          <cell r="F548">
            <v>0</v>
          </cell>
          <cell r="G548">
            <v>0</v>
          </cell>
          <cell r="H548">
            <v>0</v>
          </cell>
          <cell r="I548">
            <v>0</v>
          </cell>
          <cell r="J548">
            <v>0</v>
          </cell>
          <cell r="K548">
            <v>0</v>
          </cell>
          <cell r="L548">
            <v>0</v>
          </cell>
          <cell r="M548">
            <v>0</v>
          </cell>
        </row>
        <row r="549">
          <cell r="B549">
            <v>19315.555555555558</v>
          </cell>
          <cell r="C549">
            <v>19315.555555555558</v>
          </cell>
          <cell r="D549">
            <v>19315.555555555558</v>
          </cell>
          <cell r="E549">
            <v>19315.555555555558</v>
          </cell>
          <cell r="F549">
            <v>19315.555555555558</v>
          </cell>
          <cell r="G549">
            <v>19315.555555555558</v>
          </cell>
          <cell r="H549">
            <v>16556.190476190477</v>
          </cell>
          <cell r="I549">
            <v>16556.190476190477</v>
          </cell>
          <cell r="J549">
            <v>16556.190476190477</v>
          </cell>
          <cell r="K549">
            <v>16556.190476190477</v>
          </cell>
          <cell r="L549">
            <v>16556.190476190477</v>
          </cell>
          <cell r="M549">
            <v>16556.190476190477</v>
          </cell>
        </row>
        <row r="550">
          <cell r="B550">
            <v>2884.1866359118612</v>
          </cell>
          <cell r="C550">
            <v>2884.1866359118612</v>
          </cell>
          <cell r="D550">
            <v>2884.1866359118612</v>
          </cell>
          <cell r="E550">
            <v>2884.1866359118612</v>
          </cell>
          <cell r="F550">
            <v>2884.1866359118612</v>
          </cell>
          <cell r="G550">
            <v>2884.1866359118612</v>
          </cell>
          <cell r="H550">
            <v>2472.1599736387384</v>
          </cell>
          <cell r="I550">
            <v>2472.1599736387384</v>
          </cell>
          <cell r="J550">
            <v>2472.1599736387384</v>
          </cell>
          <cell r="K550">
            <v>2472.1599736387384</v>
          </cell>
          <cell r="L550">
            <v>2472.1599736387384</v>
          </cell>
          <cell r="M550">
            <v>2472.1599736387384</v>
          </cell>
        </row>
        <row r="551">
          <cell r="B551">
            <v>26819.061599603927</v>
          </cell>
          <cell r="C551">
            <v>26819.061599603927</v>
          </cell>
          <cell r="D551">
            <v>26819.061599603927</v>
          </cell>
          <cell r="E551">
            <v>26819.061599603927</v>
          </cell>
          <cell r="F551">
            <v>26819.061599603927</v>
          </cell>
          <cell r="G551">
            <v>26819.061599603927</v>
          </cell>
          <cell r="H551">
            <v>22987.767085374795</v>
          </cell>
          <cell r="I551">
            <v>22987.767085374795</v>
          </cell>
          <cell r="J551">
            <v>22987.767085374795</v>
          </cell>
          <cell r="K551">
            <v>22987.767085374795</v>
          </cell>
          <cell r="L551">
            <v>22987.767085374795</v>
          </cell>
          <cell r="M551">
            <v>22987.767085374795</v>
          </cell>
        </row>
        <row r="554">
          <cell r="B554">
            <v>5183.0082521448167</v>
          </cell>
          <cell r="C554">
            <v>4427.3486746392564</v>
          </cell>
          <cell r="D554">
            <v>4320.887144065181</v>
          </cell>
          <cell r="E554">
            <v>3897.7185689144208</v>
          </cell>
          <cell r="F554">
            <v>5409.2615187305564</v>
          </cell>
          <cell r="G554">
            <v>5179.8400416559607</v>
          </cell>
          <cell r="H554">
            <v>3845.1336292747983</v>
          </cell>
          <cell r="I554">
            <v>4967.5774890123712</v>
          </cell>
          <cell r="J554">
            <v>4642.661605420024</v>
          </cell>
          <cell r="K554">
            <v>5073.1110111757944</v>
          </cell>
          <cell r="L554">
            <v>5099.2966467698334</v>
          </cell>
          <cell r="M554">
            <v>4893.3178190345943</v>
          </cell>
        </row>
        <row r="555">
          <cell r="B555">
            <v>0</v>
          </cell>
          <cell r="C555">
            <v>0</v>
          </cell>
          <cell r="D555">
            <v>0</v>
          </cell>
          <cell r="E555">
            <v>0</v>
          </cell>
          <cell r="F555">
            <v>0</v>
          </cell>
          <cell r="G555">
            <v>0</v>
          </cell>
          <cell r="H555">
            <v>0</v>
          </cell>
          <cell r="I555">
            <v>0</v>
          </cell>
          <cell r="J555">
            <v>0</v>
          </cell>
          <cell r="K555">
            <v>0</v>
          </cell>
          <cell r="L555">
            <v>0</v>
          </cell>
          <cell r="M555">
            <v>0</v>
          </cell>
        </row>
        <row r="556">
          <cell r="B556">
            <v>15580.366396615698</v>
          </cell>
          <cell r="C556">
            <v>14065.815418598198</v>
          </cell>
          <cell r="D556">
            <v>13937.86149454217</v>
          </cell>
          <cell r="E556">
            <v>12990.070739676898</v>
          </cell>
          <cell r="F556">
            <v>17928.80038831451</v>
          </cell>
          <cell r="G556">
            <v>16522.62377225871</v>
          </cell>
          <cell r="H556">
            <v>13012.379906852413</v>
          </cell>
          <cell r="I556">
            <v>16957.866211611876</v>
          </cell>
          <cell r="J556">
            <v>15996.962658356917</v>
          </cell>
          <cell r="K556">
            <v>17004.344235451234</v>
          </cell>
          <cell r="L556">
            <v>16758.208123786724</v>
          </cell>
          <cell r="M556">
            <v>15514.915208059225</v>
          </cell>
        </row>
        <row r="557">
          <cell r="B557">
            <v>20763.374648760517</v>
          </cell>
          <cell r="C557">
            <v>18493.164093237454</v>
          </cell>
          <cell r="D557">
            <v>18258.748638607351</v>
          </cell>
          <cell r="E557">
            <v>16887.789308591317</v>
          </cell>
          <cell r="F557">
            <v>23338.061907045067</v>
          </cell>
          <cell r="G557">
            <v>21702.46381391467</v>
          </cell>
          <cell r="H557">
            <v>16857.513536127211</v>
          </cell>
          <cell r="I557">
            <v>21925.443700624248</v>
          </cell>
          <cell r="J557">
            <v>20639.624263776939</v>
          </cell>
          <cell r="K557">
            <v>22077.455246627029</v>
          </cell>
          <cell r="L557">
            <v>21857.504770556559</v>
          </cell>
          <cell r="M557">
            <v>20408.233027093818</v>
          </cell>
        </row>
        <row r="559">
          <cell r="B559">
            <v>800.32572918126152</v>
          </cell>
          <cell r="C559">
            <v>969.71958993165515</v>
          </cell>
          <cell r="D559">
            <v>7367.9708551430685</v>
          </cell>
          <cell r="E559">
            <v>6935.2770964018819</v>
          </cell>
          <cell r="F559">
            <v>7697.2629504339211</v>
          </cell>
          <cell r="G559">
            <v>799.8365151483406</v>
          </cell>
          <cell r="H559">
            <v>739.89139808437483</v>
          </cell>
          <cell r="I559">
            <v>4684.9685429207811</v>
          </cell>
          <cell r="J559">
            <v>5393.2109933565007</v>
          </cell>
          <cell r="K559">
            <v>783.35612673520234</v>
          </cell>
          <cell r="L559">
            <v>8782.5333169589612</v>
          </cell>
          <cell r="M559">
            <v>1104.3291887822443</v>
          </cell>
        </row>
        <row r="560">
          <cell r="B560">
            <v>10890.595130119307</v>
          </cell>
          <cell r="C560">
            <v>19074.844763831719</v>
          </cell>
          <cell r="D560">
            <v>586.91830042559138</v>
          </cell>
          <cell r="E560">
            <v>2441.4170969092306</v>
          </cell>
          <cell r="F560">
            <v>10786.498384911953</v>
          </cell>
          <cell r="G560">
            <v>11537.251658504394</v>
          </cell>
          <cell r="H560">
            <v>19357.842486060854</v>
          </cell>
          <cell r="I560">
            <v>138.66649345315798</v>
          </cell>
          <cell r="J560">
            <v>138.66649345315798</v>
          </cell>
          <cell r="K560">
            <v>15599.980513480272</v>
          </cell>
          <cell r="L560">
            <v>9013.3220744552673</v>
          </cell>
          <cell r="M560">
            <v>1525.3314279847375</v>
          </cell>
        </row>
        <row r="561">
          <cell r="B561">
            <v>2405.8167555729137</v>
          </cell>
          <cell r="C561">
            <v>3080.827321757934</v>
          </cell>
          <cell r="D561">
            <v>23766.822379487348</v>
          </cell>
          <cell r="E561">
            <v>23113.454316588311</v>
          </cell>
          <cell r="F561">
            <v>25512.297842660966</v>
          </cell>
          <cell r="G561">
            <v>2551.3138847595887</v>
          </cell>
          <cell r="H561">
            <v>2503.8786398437537</v>
          </cell>
          <cell r="I561">
            <v>15993.121382039297</v>
          </cell>
          <cell r="J561">
            <v>18583.08922809346</v>
          </cell>
          <cell r="K561">
            <v>2625.697960996888</v>
          </cell>
          <cell r="L561">
            <v>28862.71016865053</v>
          </cell>
          <cell r="M561">
            <v>3501.4226255840545</v>
          </cell>
        </row>
        <row r="562">
          <cell r="B562">
            <v>14096.737614873482</v>
          </cell>
          <cell r="C562">
            <v>23125.391675521307</v>
          </cell>
          <cell r="D562">
            <v>31721.711535056009</v>
          </cell>
          <cell r="E562">
            <v>32490.148509899424</v>
          </cell>
          <cell r="F562">
            <v>43996.059178006835</v>
          </cell>
          <cell r="G562">
            <v>14888.402058412325</v>
          </cell>
          <cell r="H562">
            <v>22601.612523988984</v>
          </cell>
          <cell r="I562">
            <v>20816.756418413235</v>
          </cell>
          <cell r="J562">
            <v>24114.966714903119</v>
          </cell>
          <cell r="K562">
            <v>19009.034601212363</v>
          </cell>
          <cell r="L562">
            <v>46658.565560064759</v>
          </cell>
          <cell r="M562">
            <v>6131.0832423510365</v>
          </cell>
        </row>
        <row r="564">
          <cell r="B564">
            <v>10560.726889052896</v>
          </cell>
          <cell r="C564">
            <v>9021.0198249495461</v>
          </cell>
          <cell r="D564">
            <v>8804.0973170376383</v>
          </cell>
          <cell r="E564">
            <v>7941.8629672567968</v>
          </cell>
          <cell r="F564">
            <v>11021.733092386507</v>
          </cell>
          <cell r="G564">
            <v>10554.271447719957</v>
          </cell>
          <cell r="H564">
            <v>7834.7176263668644</v>
          </cell>
          <cell r="I564">
            <v>10121.772262268241</v>
          </cell>
          <cell r="J564">
            <v>9459.7343604157559</v>
          </cell>
          <cell r="K564">
            <v>10336.803890810705</v>
          </cell>
          <cell r="L564">
            <v>10390.158879356299</v>
          </cell>
          <cell r="M564">
            <v>9970.4632047953019</v>
          </cell>
        </row>
        <row r="565">
          <cell r="B565">
            <v>0</v>
          </cell>
          <cell r="C565">
            <v>0</v>
          </cell>
          <cell r="D565">
            <v>0</v>
          </cell>
          <cell r="E565">
            <v>0</v>
          </cell>
          <cell r="F565">
            <v>0</v>
          </cell>
          <cell r="G565">
            <v>0</v>
          </cell>
          <cell r="H565">
            <v>0</v>
          </cell>
          <cell r="I565">
            <v>0</v>
          </cell>
          <cell r="J565">
            <v>0</v>
          </cell>
          <cell r="K565">
            <v>0</v>
          </cell>
          <cell r="L565">
            <v>0</v>
          </cell>
          <cell r="M565">
            <v>0</v>
          </cell>
        </row>
        <row r="566">
          <cell r="B566">
            <v>31746.041360815143</v>
          </cell>
          <cell r="C566">
            <v>28660.042176505169</v>
          </cell>
          <cell r="D566">
            <v>28399.32747558237</v>
          </cell>
          <cell r="E566">
            <v>26468.140253189009</v>
          </cell>
          <cell r="F566">
            <v>36531.133106142057</v>
          </cell>
          <cell r="G566">
            <v>33665.95395197178</v>
          </cell>
          <cell r="H566">
            <v>26513.596677373815</v>
          </cell>
          <cell r="I566">
            <v>34552.789609744817</v>
          </cell>
          <cell r="J566">
            <v>32594.884181281192</v>
          </cell>
          <cell r="K566">
            <v>34647.491700158673</v>
          </cell>
          <cell r="L566">
            <v>34145.972866622818</v>
          </cell>
          <cell r="M566">
            <v>31612.680174939585</v>
          </cell>
        </row>
        <row r="567">
          <cell r="B567">
            <v>42306.768249868037</v>
          </cell>
          <cell r="C567">
            <v>37681.062001454717</v>
          </cell>
          <cell r="D567">
            <v>37203.424792620004</v>
          </cell>
          <cell r="E567">
            <v>34410.003220445804</v>
          </cell>
          <cell r="F567">
            <v>47552.866198528565</v>
          </cell>
          <cell r="G567">
            <v>44220.225399691735</v>
          </cell>
          <cell r="H567">
            <v>34348.314303740677</v>
          </cell>
          <cell r="I567">
            <v>44674.561872013059</v>
          </cell>
          <cell r="J567">
            <v>42054.618541696946</v>
          </cell>
          <cell r="K567">
            <v>44984.295590969377</v>
          </cell>
          <cell r="L567">
            <v>44536.131745979117</v>
          </cell>
          <cell r="M567">
            <v>41583.143379734887</v>
          </cell>
        </row>
        <row r="569">
          <cell r="B569">
            <v>2969.9882598191184</v>
          </cell>
          <cell r="C569">
            <v>2536.9771657922738</v>
          </cell>
          <cell r="D569">
            <v>2475.9721508385478</v>
          </cell>
          <cell r="E569">
            <v>2233.4863898710532</v>
          </cell>
          <cell r="F569">
            <v>3099.6368177250984</v>
          </cell>
          <cell r="G569">
            <v>2968.1727990868981</v>
          </cell>
          <cell r="H569">
            <v>2203.3539560073127</v>
          </cell>
          <cell r="I569">
            <v>2846.5412564224971</v>
          </cell>
          <cell r="J569">
            <v>2660.3566484202443</v>
          </cell>
          <cell r="K569">
            <v>2907.0145002598042</v>
          </cell>
          <cell r="L569">
            <v>2922.0194986134175</v>
          </cell>
          <cell r="M569">
            <v>2803.9886812995901</v>
          </cell>
        </row>
        <row r="570">
          <cell r="B570">
            <v>0</v>
          </cell>
          <cell r="C570">
            <v>0</v>
          </cell>
          <cell r="D570">
            <v>0</v>
          </cell>
          <cell r="E570">
            <v>0</v>
          </cell>
          <cell r="F570">
            <v>0</v>
          </cell>
          <cell r="G570">
            <v>0</v>
          </cell>
          <cell r="H570">
            <v>0</v>
          </cell>
          <cell r="I570">
            <v>0</v>
          </cell>
          <cell r="J570">
            <v>0</v>
          </cell>
          <cell r="K570">
            <v>0</v>
          </cell>
          <cell r="L570">
            <v>0</v>
          </cell>
          <cell r="M570">
            <v>0</v>
          </cell>
        </row>
        <row r="571">
          <cell r="B571">
            <v>8927.9242923219663</v>
          </cell>
          <cell r="C571">
            <v>8060.0501920351098</v>
          </cell>
          <cell r="D571">
            <v>7986.7295192217998</v>
          </cell>
          <cell r="E571">
            <v>7443.6226442616662</v>
          </cell>
          <cell r="F571">
            <v>10273.633395026813</v>
          </cell>
          <cell r="G571">
            <v>9467.8604080380956</v>
          </cell>
          <cell r="H571">
            <v>7456.4063330721565</v>
          </cell>
          <cell r="I571">
            <v>9717.2647832904422</v>
          </cell>
          <cell r="J571">
            <v>9166.6439597938333</v>
          </cell>
          <cell r="K571">
            <v>9743.8978076707062</v>
          </cell>
          <cell r="L571">
            <v>9602.8559018125379</v>
          </cell>
          <cell r="M571">
            <v>8890.4191886934896</v>
          </cell>
        </row>
        <row r="572">
          <cell r="B572">
            <v>11897.912552141084</v>
          </cell>
          <cell r="C572">
            <v>10597.027357827385</v>
          </cell>
          <cell r="D572">
            <v>10462.701670060347</v>
          </cell>
          <cell r="E572">
            <v>9677.1090341327199</v>
          </cell>
          <cell r="F572">
            <v>13373.270212751911</v>
          </cell>
          <cell r="G572">
            <v>12436.033207124994</v>
          </cell>
          <cell r="H572">
            <v>9659.7602890794697</v>
          </cell>
          <cell r="I572">
            <v>12563.806039712939</v>
          </cell>
          <cell r="J572">
            <v>11827.000608214077</v>
          </cell>
          <cell r="K572">
            <v>12650.91230793051</v>
          </cell>
          <cell r="L572">
            <v>12524.875400425955</v>
          </cell>
          <cell r="M572">
            <v>11694.40786999308</v>
          </cell>
        </row>
        <row r="574">
          <cell r="B574">
            <v>0</v>
          </cell>
          <cell r="C574">
            <v>0</v>
          </cell>
          <cell r="D574">
            <v>0</v>
          </cell>
          <cell r="E574">
            <v>0</v>
          </cell>
          <cell r="F574">
            <v>0</v>
          </cell>
          <cell r="G574">
            <v>0</v>
          </cell>
          <cell r="H574">
            <v>0</v>
          </cell>
          <cell r="I574">
            <v>0</v>
          </cell>
          <cell r="J574">
            <v>0</v>
          </cell>
          <cell r="K574">
            <v>0</v>
          </cell>
          <cell r="L574">
            <v>0</v>
          </cell>
          <cell r="M574">
            <v>0</v>
          </cell>
        </row>
        <row r="575">
          <cell r="B575">
            <v>0</v>
          </cell>
          <cell r="C575">
            <v>0</v>
          </cell>
          <cell r="D575">
            <v>0</v>
          </cell>
          <cell r="E575">
            <v>0</v>
          </cell>
          <cell r="F575">
            <v>0</v>
          </cell>
          <cell r="G575">
            <v>0</v>
          </cell>
          <cell r="H575">
            <v>0</v>
          </cell>
          <cell r="I575">
            <v>0</v>
          </cell>
          <cell r="J575">
            <v>0</v>
          </cell>
          <cell r="K575">
            <v>0</v>
          </cell>
          <cell r="L575">
            <v>0</v>
          </cell>
          <cell r="M575">
            <v>0</v>
          </cell>
        </row>
        <row r="576">
          <cell r="B576">
            <v>0</v>
          </cell>
          <cell r="C576">
            <v>0</v>
          </cell>
          <cell r="D576">
            <v>0</v>
          </cell>
          <cell r="E576">
            <v>0</v>
          </cell>
          <cell r="F576">
            <v>0</v>
          </cell>
          <cell r="G576">
            <v>0</v>
          </cell>
          <cell r="H576">
            <v>0</v>
          </cell>
          <cell r="I576">
            <v>0</v>
          </cell>
          <cell r="J576">
            <v>0</v>
          </cell>
          <cell r="K576">
            <v>0</v>
          </cell>
          <cell r="L576">
            <v>0</v>
          </cell>
          <cell r="M576">
            <v>0</v>
          </cell>
        </row>
        <row r="577">
          <cell r="B577">
            <v>0</v>
          </cell>
          <cell r="C577">
            <v>0</v>
          </cell>
          <cell r="D577">
            <v>0</v>
          </cell>
          <cell r="E577">
            <v>0</v>
          </cell>
          <cell r="F577">
            <v>0</v>
          </cell>
          <cell r="G577">
            <v>0</v>
          </cell>
          <cell r="H577">
            <v>0</v>
          </cell>
          <cell r="I577">
            <v>0</v>
          </cell>
          <cell r="J577">
            <v>0</v>
          </cell>
          <cell r="K577">
            <v>0</v>
          </cell>
          <cell r="L577">
            <v>0</v>
          </cell>
          <cell r="M577">
            <v>0</v>
          </cell>
        </row>
        <row r="579">
          <cell r="B579">
            <v>530.11444507895521</v>
          </cell>
          <cell r="C579">
            <v>458.80097155251627</v>
          </cell>
          <cell r="D579">
            <v>448.49087868071882</v>
          </cell>
          <cell r="E579">
            <v>407.98094465914818</v>
          </cell>
          <cell r="F579">
            <v>548.85949175372707</v>
          </cell>
          <cell r="G579">
            <v>527.77239945924691</v>
          </cell>
          <cell r="H579">
            <v>396.96132884259964</v>
          </cell>
          <cell r="I579">
            <v>498.98402076239711</v>
          </cell>
          <cell r="J579">
            <v>470.64800851302482</v>
          </cell>
          <cell r="K579">
            <v>511.61704210669683</v>
          </cell>
          <cell r="L579">
            <v>513.76394785157731</v>
          </cell>
          <cell r="M579">
            <v>495.30468493193735</v>
          </cell>
        </row>
        <row r="580">
          <cell r="B580">
            <v>201.57918431275289</v>
          </cell>
          <cell r="C580">
            <v>178.4251077933327</v>
          </cell>
          <cell r="D580">
            <v>175.55668509273093</v>
          </cell>
          <cell r="E580">
            <v>160.53201526974851</v>
          </cell>
          <cell r="F580">
            <v>214.5866255466828</v>
          </cell>
          <cell r="G580">
            <v>207.35917650875876</v>
          </cell>
          <cell r="H580">
            <v>157.4713934840606</v>
          </cell>
          <cell r="I580">
            <v>198.17331480982742</v>
          </cell>
          <cell r="J580">
            <v>184.65378229632779</v>
          </cell>
          <cell r="K580">
            <v>192.32717619631876</v>
          </cell>
          <cell r="L580">
            <v>193.74054120384864</v>
          </cell>
          <cell r="M580">
            <v>186.90086739142365</v>
          </cell>
        </row>
        <row r="581">
          <cell r="B581">
            <v>1593.5489361898781</v>
          </cell>
          <cell r="C581">
            <v>1457.6240215047092</v>
          </cell>
          <cell r="D581">
            <v>1446.6945190186796</v>
          </cell>
          <cell r="E581">
            <v>1359.6931738041301</v>
          </cell>
          <cell r="F581">
            <v>1819.174805065381</v>
          </cell>
          <cell r="G581">
            <v>1683.4853438562145</v>
          </cell>
          <cell r="H581">
            <v>1343.3633567120232</v>
          </cell>
          <cell r="I581">
            <v>1703.3864664491034</v>
          </cell>
          <cell r="J581">
            <v>1621.6858468907856</v>
          </cell>
          <cell r="K581">
            <v>1714.8673233328852</v>
          </cell>
          <cell r="L581">
            <v>1688.4217100899446</v>
          </cell>
          <cell r="M581">
            <v>1570.4294045608508</v>
          </cell>
        </row>
        <row r="582">
          <cell r="B582">
            <v>2325.2425655815859</v>
          </cell>
          <cell r="C582">
            <v>2094.8501008505582</v>
          </cell>
          <cell r="D582">
            <v>2070.7420827921292</v>
          </cell>
          <cell r="E582">
            <v>1928.2061337330267</v>
          </cell>
          <cell r="F582">
            <v>2582.6209223657906</v>
          </cell>
          <cell r="G582">
            <v>2418.6169198242201</v>
          </cell>
          <cell r="H582">
            <v>1897.7960790386835</v>
          </cell>
          <cell r="I582">
            <v>2400.5438020213278</v>
          </cell>
          <cell r="J582">
            <v>2276.9876377001383</v>
          </cell>
          <cell r="K582">
            <v>2418.8115416359005</v>
          </cell>
          <cell r="L582">
            <v>2395.9261991453704</v>
          </cell>
          <cell r="M582">
            <v>2252.6349568842115</v>
          </cell>
        </row>
        <row r="584">
          <cell r="B584">
            <v>368.13503130483002</v>
          </cell>
          <cell r="C584">
            <v>318.61178580035858</v>
          </cell>
          <cell r="D584">
            <v>311.4519990838325</v>
          </cell>
          <cell r="E584">
            <v>283.32010045774183</v>
          </cell>
          <cell r="F584">
            <v>381.15242482897719</v>
          </cell>
          <cell r="G584">
            <v>366.50861073558809</v>
          </cell>
          <cell r="H584">
            <v>275.66758947402758</v>
          </cell>
          <cell r="I584">
            <v>346.51668108499797</v>
          </cell>
          <cell r="J584">
            <v>326.83889480071173</v>
          </cell>
          <cell r="K584">
            <v>355.28961257409514</v>
          </cell>
          <cell r="L584">
            <v>356.78051934137312</v>
          </cell>
          <cell r="M584">
            <v>343.96158675828985</v>
          </cell>
        </row>
        <row r="585">
          <cell r="B585">
            <v>139.98554466163398</v>
          </cell>
          <cell r="C585">
            <v>123.90632485648104</v>
          </cell>
          <cell r="D585">
            <v>121.91436464772984</v>
          </cell>
          <cell r="E585">
            <v>111.48056615954759</v>
          </cell>
          <cell r="F585">
            <v>149.01848996297417</v>
          </cell>
          <cell r="G585">
            <v>143.99942813108245</v>
          </cell>
          <cell r="H585">
            <v>109.35513436393099</v>
          </cell>
          <cell r="I585">
            <v>137.6203575068246</v>
          </cell>
          <cell r="J585">
            <v>128.23179326133877</v>
          </cell>
          <cell r="K585">
            <v>133.56053902522137</v>
          </cell>
          <cell r="L585">
            <v>134.54204250267267</v>
          </cell>
          <cell r="M585">
            <v>129.79226902182199</v>
          </cell>
        </row>
        <row r="586">
          <cell r="B586">
            <v>1106.6312056874151</v>
          </cell>
          <cell r="C586">
            <v>1012.2389038227149</v>
          </cell>
          <cell r="D586">
            <v>1004.6489715407499</v>
          </cell>
          <cell r="E586">
            <v>944.23137069731274</v>
          </cell>
          <cell r="F586">
            <v>1263.3158368509594</v>
          </cell>
          <cell r="G586">
            <v>1169.0870443445933</v>
          </cell>
          <cell r="H586">
            <v>932.89121993890501</v>
          </cell>
          <cell r="I586">
            <v>1182.9072683674331</v>
          </cell>
          <cell r="J586">
            <v>1126.1707270074899</v>
          </cell>
          <cell r="K586">
            <v>1190.8800856478372</v>
          </cell>
          <cell r="L586">
            <v>1172.5150764513503</v>
          </cell>
          <cell r="M586">
            <v>1090.5759753894795</v>
          </cell>
        </row>
        <row r="587">
          <cell r="B587">
            <v>1614.7517816538791</v>
          </cell>
          <cell r="C587">
            <v>1454.7570144795545</v>
          </cell>
          <cell r="D587">
            <v>1438.0153352723123</v>
          </cell>
          <cell r="E587">
            <v>1339.0320373146021</v>
          </cell>
          <cell r="F587">
            <v>1793.4867516429108</v>
          </cell>
          <cell r="G587">
            <v>1679.595083211264</v>
          </cell>
          <cell r="H587">
            <v>1317.9139437768636</v>
          </cell>
          <cell r="I587">
            <v>1667.0443069592557</v>
          </cell>
          <cell r="J587">
            <v>1581.2414150695404</v>
          </cell>
          <cell r="K587">
            <v>1679.7302372471536</v>
          </cell>
          <cell r="L587">
            <v>1663.8376382953961</v>
          </cell>
          <cell r="M587">
            <v>1564.3298311695912</v>
          </cell>
          <cell r="N587">
            <v>0</v>
          </cell>
        </row>
        <row r="589">
          <cell r="B589">
            <v>0</v>
          </cell>
          <cell r="C589">
            <v>0</v>
          </cell>
          <cell r="D589">
            <v>0</v>
          </cell>
          <cell r="E589">
            <v>0</v>
          </cell>
          <cell r="F589">
            <v>0</v>
          </cell>
          <cell r="G589">
            <v>0</v>
          </cell>
          <cell r="H589">
            <v>0</v>
          </cell>
          <cell r="I589">
            <v>0</v>
          </cell>
          <cell r="J589">
            <v>0</v>
          </cell>
          <cell r="K589">
            <v>0</v>
          </cell>
          <cell r="L589">
            <v>0</v>
          </cell>
          <cell r="M589">
            <v>0</v>
          </cell>
        </row>
        <row r="590">
          <cell r="B590">
            <v>0</v>
          </cell>
          <cell r="C590">
            <v>0</v>
          </cell>
          <cell r="D590">
            <v>0</v>
          </cell>
          <cell r="E590">
            <v>0</v>
          </cell>
          <cell r="F590">
            <v>0</v>
          </cell>
          <cell r="G590">
            <v>0</v>
          </cell>
          <cell r="H590">
            <v>0</v>
          </cell>
          <cell r="I590">
            <v>0</v>
          </cell>
          <cell r="J590">
            <v>0</v>
          </cell>
          <cell r="K590">
            <v>0</v>
          </cell>
          <cell r="L590">
            <v>0</v>
          </cell>
          <cell r="M590">
            <v>0</v>
          </cell>
        </row>
        <row r="591">
          <cell r="B591">
            <v>15352.228571428572</v>
          </cell>
          <cell r="C591">
            <v>13804.129032258064</v>
          </cell>
          <cell r="D591">
            <v>16932</v>
          </cell>
          <cell r="E591">
            <v>317514.93333333335</v>
          </cell>
          <cell r="F591">
            <v>309289.29032258067</v>
          </cell>
          <cell r="G591">
            <v>264203.22222222225</v>
          </cell>
          <cell r="H591">
            <v>72764.571428571435</v>
          </cell>
          <cell r="I591">
            <v>14837.75</v>
          </cell>
          <cell r="J591">
            <v>19002.533333333333</v>
          </cell>
          <cell r="K591">
            <v>14756.137931034482</v>
          </cell>
          <cell r="L591">
            <v>15316.387096774193</v>
          </cell>
          <cell r="M591">
            <v>13728.648648648648</v>
          </cell>
        </row>
        <row r="592">
          <cell r="B592">
            <v>15352.228571428572</v>
          </cell>
          <cell r="C592">
            <v>13804.129032258064</v>
          </cell>
          <cell r="D592">
            <v>16932</v>
          </cell>
          <cell r="E592">
            <v>317514.93333333335</v>
          </cell>
          <cell r="F592">
            <v>309289.29032258067</v>
          </cell>
          <cell r="G592">
            <v>264203.22222222225</v>
          </cell>
          <cell r="H592">
            <v>72764.571428571435</v>
          </cell>
          <cell r="I592">
            <v>14837.75</v>
          </cell>
          <cell r="J592">
            <v>19002.533333333333</v>
          </cell>
          <cell r="K592">
            <v>14756.137931034482</v>
          </cell>
          <cell r="L592">
            <v>15316.387096774193</v>
          </cell>
          <cell r="M592">
            <v>13728.648648648648</v>
          </cell>
        </row>
        <row r="594">
          <cell r="B594">
            <v>18021.978021978022</v>
          </cell>
          <cell r="C594">
            <v>15045.871559633028</v>
          </cell>
          <cell r="D594">
            <v>14629.794826048172</v>
          </cell>
          <cell r="E594">
            <v>5120</v>
          </cell>
          <cell r="F594">
            <v>7356.3218390804595</v>
          </cell>
          <cell r="G594">
            <v>7103.2186459489458</v>
          </cell>
          <cell r="H594">
            <v>5120</v>
          </cell>
          <cell r="I594">
            <v>6736.8421052631575</v>
          </cell>
          <cell r="J594">
            <v>6213.5922330097092</v>
          </cell>
          <cell r="K594">
            <v>6808.510638297872</v>
          </cell>
          <cell r="L594">
            <v>6881.7204301075271</v>
          </cell>
          <cell r="M594">
            <v>6680.5845511482257</v>
          </cell>
        </row>
        <row r="595">
          <cell r="B595">
            <v>3111.1111111111113</v>
          </cell>
          <cell r="C595">
            <v>3111.1111111111113</v>
          </cell>
          <cell r="D595">
            <v>3111.1111111111113</v>
          </cell>
          <cell r="E595">
            <v>3111.1111111111113</v>
          </cell>
          <cell r="F595">
            <v>3111.1111111111113</v>
          </cell>
          <cell r="G595">
            <v>3111.1111111111113</v>
          </cell>
          <cell r="H595">
            <v>2666.666666666667</v>
          </cell>
          <cell r="I595">
            <v>2666.666666666667</v>
          </cell>
          <cell r="J595">
            <v>2666.666666666667</v>
          </cell>
          <cell r="K595">
            <v>2666.666666666667</v>
          </cell>
          <cell r="L595">
            <v>2666.666666666667</v>
          </cell>
          <cell r="M595">
            <v>2666.666666666667</v>
          </cell>
        </row>
        <row r="596">
          <cell r="B596">
            <v>0</v>
          </cell>
          <cell r="C596">
            <v>0</v>
          </cell>
          <cell r="D596">
            <v>0</v>
          </cell>
          <cell r="E596">
            <v>0</v>
          </cell>
          <cell r="F596">
            <v>0</v>
          </cell>
          <cell r="G596">
            <v>0</v>
          </cell>
          <cell r="H596">
            <v>0</v>
          </cell>
          <cell r="I596">
            <v>0</v>
          </cell>
          <cell r="J596">
            <v>0</v>
          </cell>
          <cell r="K596">
            <v>0</v>
          </cell>
          <cell r="L596">
            <v>0</v>
          </cell>
          <cell r="M596">
            <v>0</v>
          </cell>
        </row>
        <row r="597">
          <cell r="B597">
            <v>21133.089133089132</v>
          </cell>
          <cell r="C597">
            <v>18156.982670744139</v>
          </cell>
          <cell r="D597">
            <v>17740.905937159281</v>
          </cell>
          <cell r="E597">
            <v>8231.1111111111113</v>
          </cell>
          <cell r="F597">
            <v>10467.432950191571</v>
          </cell>
          <cell r="G597">
            <v>10214.329757060057</v>
          </cell>
          <cell r="H597">
            <v>7786.666666666667</v>
          </cell>
          <cell r="I597">
            <v>9403.5087719298244</v>
          </cell>
          <cell r="J597">
            <v>8880.258899676377</v>
          </cell>
          <cell r="K597">
            <v>9475.1773049645381</v>
          </cell>
          <cell r="L597">
            <v>9548.3870967741932</v>
          </cell>
          <cell r="M597">
            <v>9347.2512178148936</v>
          </cell>
        </row>
        <row r="599">
          <cell r="B599">
            <v>0</v>
          </cell>
          <cell r="C599">
            <v>0</v>
          </cell>
          <cell r="D599">
            <v>0</v>
          </cell>
          <cell r="E599">
            <v>0</v>
          </cell>
          <cell r="F599">
            <v>0</v>
          </cell>
          <cell r="G599">
            <v>0</v>
          </cell>
          <cell r="H599">
            <v>0</v>
          </cell>
          <cell r="I599">
            <v>0</v>
          </cell>
          <cell r="J599">
            <v>0</v>
          </cell>
          <cell r="K599">
            <v>0</v>
          </cell>
          <cell r="L599">
            <v>0</v>
          </cell>
          <cell r="M599">
            <v>0</v>
          </cell>
        </row>
        <row r="603">
          <cell r="B603">
            <v>3573.7075858361454</v>
          </cell>
          <cell r="C603">
            <v>3260.1003648049996</v>
          </cell>
          <cell r="D603">
            <v>2868.2077932472907</v>
          </cell>
          <cell r="E603">
            <v>2950.3710885468208</v>
          </cell>
          <cell r="F603">
            <v>2984.5209973853607</v>
          </cell>
          <cell r="G603">
            <v>3261.9142882485439</v>
          </cell>
          <cell r="H603">
            <v>3221.4233012482478</v>
          </cell>
          <cell r="I603">
            <v>2697.4681580678207</v>
          </cell>
          <cell r="J603">
            <v>2877.5317129664104</v>
          </cell>
          <cell r="K603">
            <v>3280.2679674234987</v>
          </cell>
          <cell r="L603">
            <v>2911.8557735997142</v>
          </cell>
          <cell r="M603">
            <v>3464.9058265788067</v>
          </cell>
        </row>
        <row r="604">
          <cell r="B604">
            <v>-99.685419286180618</v>
          </cell>
          <cell r="C604">
            <v>-516.01336466537521</v>
          </cell>
          <cell r="D604">
            <v>429.23507108313538</v>
          </cell>
          <cell r="E604">
            <v>335.74469975652045</v>
          </cell>
          <cell r="F604">
            <v>-83.654529301236565</v>
          </cell>
          <cell r="G604">
            <v>-121.56749282883391</v>
          </cell>
          <cell r="H604">
            <v>-311.31446684236766</v>
          </cell>
          <cell r="I604">
            <v>675.13296289914501</v>
          </cell>
          <cell r="J604">
            <v>676.31298309356544</v>
          </cell>
          <cell r="K604">
            <v>-120.78534224496495</v>
          </cell>
          <cell r="L604">
            <v>218.37700984244069</v>
          </cell>
          <cell r="M604">
            <v>604.68828019460864</v>
          </cell>
        </row>
        <row r="605">
          <cell r="B605">
            <v>9648.5900544295782</v>
          </cell>
          <cell r="C605">
            <v>11903.296926179239</v>
          </cell>
          <cell r="D605">
            <v>11129.264448460395</v>
          </cell>
          <cell r="E605">
            <v>12765.472506264148</v>
          </cell>
          <cell r="F605">
            <v>8697.6853037127148</v>
          </cell>
          <cell r="G605">
            <v>8477.4712963599068</v>
          </cell>
          <cell r="H605">
            <v>11947.065838432633</v>
          </cell>
          <cell r="I605">
            <v>8315.7504207462025</v>
          </cell>
          <cell r="J605">
            <v>10259.06027175571</v>
          </cell>
          <cell r="K605">
            <v>11041.057493260387</v>
          </cell>
          <cell r="L605">
            <v>9071.1554130804143</v>
          </cell>
          <cell r="M605">
            <v>9315.9406486366006</v>
          </cell>
        </row>
        <row r="606">
          <cell r="B606">
            <v>13122.612220979543</v>
          </cell>
          <cell r="C606">
            <v>14647.383926318864</v>
          </cell>
          <cell r="D606">
            <v>14426.707312790822</v>
          </cell>
          <cell r="E606">
            <v>16051.588294567489</v>
          </cell>
          <cell r="F606">
            <v>11598.55177179684</v>
          </cell>
          <cell r="G606">
            <v>11617.818091779616</v>
          </cell>
          <cell r="H606">
            <v>14857.174672838511</v>
          </cell>
          <cell r="I606">
            <v>11688.351541713168</v>
          </cell>
          <cell r="J606">
            <v>13812.904967815686</v>
          </cell>
          <cell r="K606">
            <v>14200.540118438921</v>
          </cell>
          <cell r="L606">
            <v>12201.38819652257</v>
          </cell>
          <cell r="M606">
            <v>13385.534755410015</v>
          </cell>
        </row>
        <row r="608">
          <cell r="B608">
            <v>1499.0267372593985</v>
          </cell>
          <cell r="C608">
            <v>1367.4811090758005</v>
          </cell>
          <cell r="D608">
            <v>1203.0979219267881</v>
          </cell>
          <cell r="E608">
            <v>1237.5621229049211</v>
          </cell>
          <cell r="F608">
            <v>1251.8866374865934</v>
          </cell>
          <cell r="G608">
            <v>1368.2419770751833</v>
          </cell>
          <cell r="H608">
            <v>1351.2576349952574</v>
          </cell>
          <cell r="I608">
            <v>1131.4795054513236</v>
          </cell>
          <cell r="J608">
            <v>1207.0089316049207</v>
          </cell>
          <cell r="K608">
            <v>1375.9406080206418</v>
          </cell>
          <cell r="L608">
            <v>1221.4064958669101</v>
          </cell>
          <cell r="M608">
            <v>1453.3887710099996</v>
          </cell>
        </row>
        <row r="609">
          <cell r="B609">
            <v>-37.880459328748636</v>
          </cell>
          <cell r="C609">
            <v>-196.08507857284258</v>
          </cell>
          <cell r="D609">
            <v>163.10932701159146</v>
          </cell>
          <cell r="E609">
            <v>127.58298590747775</v>
          </cell>
          <cell r="F609">
            <v>-31.788721134469881</v>
          </cell>
          <cell r="G609">
            <v>-46.195647274956897</v>
          </cell>
          <cell r="H609">
            <v>-118.29949740009971</v>
          </cell>
          <cell r="I609">
            <v>256.55052590167514</v>
          </cell>
          <cell r="J609">
            <v>256.99893357555482</v>
          </cell>
          <cell r="K609">
            <v>-45.898430053086649</v>
          </cell>
          <cell r="L609">
            <v>82.983263740127455</v>
          </cell>
          <cell r="M609">
            <v>229.78154647395132</v>
          </cell>
        </row>
        <row r="610">
          <cell r="B610">
            <v>0</v>
          </cell>
          <cell r="C610">
            <v>0</v>
          </cell>
          <cell r="D610">
            <v>0</v>
          </cell>
          <cell r="E610">
            <v>0</v>
          </cell>
          <cell r="F610">
            <v>0</v>
          </cell>
          <cell r="G610">
            <v>0</v>
          </cell>
          <cell r="H610">
            <v>0</v>
          </cell>
          <cell r="I610">
            <v>0</v>
          </cell>
          <cell r="J610">
            <v>0</v>
          </cell>
          <cell r="K610">
            <v>0</v>
          </cell>
          <cell r="L610">
            <v>0</v>
          </cell>
          <cell r="M610">
            <v>0</v>
          </cell>
        </row>
        <row r="611">
          <cell r="B611">
            <v>1461.1462779306498</v>
          </cell>
          <cell r="C611">
            <v>1171.396030502958</v>
          </cell>
          <cell r="D611">
            <v>1366.2072489383795</v>
          </cell>
          <cell r="E611">
            <v>1365.1451088123988</v>
          </cell>
          <cell r="F611">
            <v>1220.0979163521235</v>
          </cell>
          <cell r="G611">
            <v>1322.0463298002264</v>
          </cell>
          <cell r="H611">
            <v>1232.9581375951577</v>
          </cell>
          <cell r="I611">
            <v>1388.0300313529988</v>
          </cell>
          <cell r="J611">
            <v>1464.0078651804756</v>
          </cell>
          <cell r="K611">
            <v>1330.0421779675551</v>
          </cell>
          <cell r="L611">
            <v>1304.3897596070376</v>
          </cell>
          <cell r="M611">
            <v>1683.1703174839508</v>
          </cell>
        </row>
        <row r="614">
          <cell r="B614">
            <v>19809.587842621411</v>
          </cell>
          <cell r="C614">
            <v>16538.279758518795</v>
          </cell>
          <cell r="D614">
            <v>16080.93214699865</v>
          </cell>
          <cell r="E614">
            <v>14421.379949428388</v>
          </cell>
          <cell r="F614">
            <v>20720.373490558028</v>
          </cell>
          <cell r="G614">
            <v>20007.463858807419</v>
          </cell>
          <cell r="H614">
            <v>14421.379949428388</v>
          </cell>
          <cell r="I614">
            <v>18975.499933458406</v>
          </cell>
          <cell r="J614">
            <v>17501.674695908237</v>
          </cell>
          <cell r="K614">
            <v>19177.366954027111</v>
          </cell>
          <cell r="L614">
            <v>19383.575200844611</v>
          </cell>
          <cell r="M614">
            <v>18817.040643826185</v>
          </cell>
        </row>
        <row r="615">
          <cell r="B615">
            <v>26819.061599603927</v>
          </cell>
          <cell r="C615">
            <v>26819.061599603927</v>
          </cell>
          <cell r="D615">
            <v>26819.061599603927</v>
          </cell>
          <cell r="E615">
            <v>26819.061599603927</v>
          </cell>
          <cell r="F615">
            <v>26819.061599603927</v>
          </cell>
          <cell r="G615">
            <v>26819.061599603927</v>
          </cell>
          <cell r="H615">
            <v>22987.767085374795</v>
          </cell>
          <cell r="I615">
            <v>22987.767085374795</v>
          </cell>
          <cell r="J615">
            <v>22987.767085374795</v>
          </cell>
          <cell r="K615">
            <v>22987.767085374795</v>
          </cell>
          <cell r="L615">
            <v>22987.767085374795</v>
          </cell>
          <cell r="M615">
            <v>22987.767085374795</v>
          </cell>
        </row>
        <row r="617">
          <cell r="B617">
            <v>42706.685222474182</v>
          </cell>
          <cell r="C617">
            <v>36436.211456247787</v>
          </cell>
          <cell r="D617">
            <v>35062.000030928175</v>
          </cell>
          <cell r="E617">
            <v>24072.302182610903</v>
          </cell>
          <cell r="F617">
            <v>32053.372819377284</v>
          </cell>
          <cell r="G617">
            <v>31329.940209930322</v>
          </cell>
          <cell r="H617">
            <v>24248.515066209107</v>
          </cell>
          <cell r="I617">
            <v>29347.181478332808</v>
          </cell>
          <cell r="J617">
            <v>27858.3723951508</v>
          </cell>
          <cell r="K617">
            <v>30648.555270669105</v>
          </cell>
          <cell r="L617">
            <v>30297.00219150665</v>
          </cell>
          <cell r="M617">
            <v>30105.915125556745</v>
          </cell>
        </row>
        <row r="618">
          <cell r="B618">
            <v>3315.109961470569</v>
          </cell>
          <cell r="C618">
            <v>2701.3441005227073</v>
          </cell>
          <cell r="D618">
            <v>4000.9265589462993</v>
          </cell>
          <cell r="E618">
            <v>3846.4513782044055</v>
          </cell>
          <cell r="F618">
            <v>3359.2729761850619</v>
          </cell>
          <cell r="G618">
            <v>3294.7065756471616</v>
          </cell>
          <cell r="H618">
            <v>2503.8792302721909</v>
          </cell>
          <cell r="I618">
            <v>3934.1438277841394</v>
          </cell>
          <cell r="J618">
            <v>3912.8641588934538</v>
          </cell>
          <cell r="K618">
            <v>2825.8706095901557</v>
          </cell>
          <cell r="L618">
            <v>3296.309523955756</v>
          </cell>
          <cell r="M618">
            <v>3817.8296297484726</v>
          </cell>
        </row>
        <row r="619">
          <cell r="B619">
            <v>83955.330817488255</v>
          </cell>
          <cell r="C619">
            <v>78963.196670903199</v>
          </cell>
          <cell r="D619">
            <v>80836.526428366167</v>
          </cell>
          <cell r="E619">
            <v>379486.16402122658</v>
          </cell>
          <cell r="F619">
            <v>385803.03315769311</v>
          </cell>
          <cell r="G619">
            <v>335189.70403905149</v>
          </cell>
          <cell r="H619">
            <v>133970.27476095338</v>
          </cell>
          <cell r="I619">
            <v>87267.714760209885</v>
          </cell>
          <cell r="J619">
            <v>89767.940978419269</v>
          </cell>
          <cell r="K619">
            <v>90098.676576556216</v>
          </cell>
          <cell r="L619">
            <v>87755.516188617985</v>
          </cell>
          <cell r="M619">
            <v>81723.609248927882</v>
          </cell>
        </row>
        <row r="620">
          <cell r="B620">
            <v>129977.126001433</v>
          </cell>
          <cell r="C620">
            <v>118100.75222767369</v>
          </cell>
          <cell r="D620">
            <v>119899.45301824065</v>
          </cell>
          <cell r="E620">
            <v>407404.91758204187</v>
          </cell>
          <cell r="F620">
            <v>421215.67895325547</v>
          </cell>
          <cell r="G620">
            <v>369814.35082462896</v>
          </cell>
          <cell r="H620">
            <v>160722.66905743469</v>
          </cell>
          <cell r="I620">
            <v>120549.04006632682</v>
          </cell>
          <cell r="J620">
            <v>121539.17753246352</v>
          </cell>
          <cell r="K620">
            <v>123573.10245681548</v>
          </cell>
          <cell r="L620">
            <v>121348.82790408039</v>
          </cell>
          <cell r="M620">
            <v>115647.3540042331</v>
          </cell>
        </row>
        <row r="621">
          <cell r="B621">
            <v>176605.77544365835</v>
          </cell>
          <cell r="C621">
            <v>161458.09358579642</v>
          </cell>
          <cell r="D621">
            <v>162799.44676484325</v>
          </cell>
          <cell r="E621">
            <v>448645.35913107416</v>
          </cell>
          <cell r="F621">
            <v>468755.11404341739</v>
          </cell>
          <cell r="G621">
            <v>416640.87628304027</v>
          </cell>
          <cell r="H621">
            <v>198131.81609223789</v>
          </cell>
          <cell r="I621">
            <v>162512.30708516002</v>
          </cell>
          <cell r="J621">
            <v>162028.61931374657</v>
          </cell>
          <cell r="K621">
            <v>165738.2364962174</v>
          </cell>
          <cell r="L621">
            <v>163720.1701902998</v>
          </cell>
          <cell r="M621">
            <v>157452.16173343407</v>
          </cell>
        </row>
        <row r="626">
          <cell r="B626">
            <v>914</v>
          </cell>
          <cell r="C626">
            <v>945</v>
          </cell>
          <cell r="D626">
            <v>976</v>
          </cell>
          <cell r="E626">
            <v>1007</v>
          </cell>
          <cell r="F626">
            <v>1038</v>
          </cell>
          <cell r="G626">
            <v>1069</v>
          </cell>
          <cell r="H626">
            <v>1100</v>
          </cell>
          <cell r="I626">
            <v>1131</v>
          </cell>
          <cell r="J626">
            <v>1162</v>
          </cell>
          <cell r="K626">
            <v>1193</v>
          </cell>
          <cell r="L626">
            <v>1224</v>
          </cell>
          <cell r="M626">
            <v>1255</v>
          </cell>
          <cell r="N626" t="str">
            <v xml:space="preserve"> </v>
          </cell>
        </row>
        <row r="627">
          <cell r="N627" t="str">
            <v>Total</v>
          </cell>
        </row>
        <row r="628">
          <cell r="B628">
            <v>35500000</v>
          </cell>
          <cell r="C628">
            <v>35500000</v>
          </cell>
          <cell r="D628">
            <v>35500000</v>
          </cell>
          <cell r="E628">
            <v>37500000</v>
          </cell>
          <cell r="F628">
            <v>38500000</v>
          </cell>
          <cell r="G628">
            <v>38500000</v>
          </cell>
          <cell r="H628">
            <v>41000000</v>
          </cell>
          <cell r="I628">
            <v>41000000</v>
          </cell>
          <cell r="J628">
            <v>41000000</v>
          </cell>
          <cell r="K628">
            <v>41000000</v>
          </cell>
          <cell r="L628">
            <v>41000000</v>
          </cell>
          <cell r="M628">
            <v>41000000</v>
          </cell>
          <cell r="N628">
            <v>467000000</v>
          </cell>
        </row>
        <row r="629">
          <cell r="B629">
            <v>3245000</v>
          </cell>
          <cell r="C629">
            <v>3245000</v>
          </cell>
          <cell r="D629">
            <v>3245000</v>
          </cell>
          <cell r="E629">
            <v>3817000</v>
          </cell>
          <cell r="F629">
            <v>3817000</v>
          </cell>
          <cell r="G629">
            <v>3817000</v>
          </cell>
          <cell r="H629">
            <v>4950000</v>
          </cell>
          <cell r="I629">
            <v>4950000</v>
          </cell>
          <cell r="J629">
            <v>4950000</v>
          </cell>
          <cell r="K629">
            <v>5225000</v>
          </cell>
          <cell r="L629">
            <v>5225000</v>
          </cell>
          <cell r="M629">
            <v>5225000</v>
          </cell>
          <cell r="N629">
            <v>51711000</v>
          </cell>
        </row>
        <row r="630">
          <cell r="B630">
            <v>38745000</v>
          </cell>
          <cell r="C630">
            <v>38745000</v>
          </cell>
          <cell r="D630">
            <v>38745000</v>
          </cell>
          <cell r="E630">
            <v>41317000</v>
          </cell>
          <cell r="F630">
            <v>42317000</v>
          </cell>
          <cell r="G630">
            <v>42317000</v>
          </cell>
          <cell r="H630">
            <v>45950000</v>
          </cell>
          <cell r="I630">
            <v>45950000</v>
          </cell>
          <cell r="J630">
            <v>45950000</v>
          </cell>
          <cell r="K630">
            <v>46225000</v>
          </cell>
          <cell r="L630">
            <v>46225000</v>
          </cell>
          <cell r="M630">
            <v>46225000</v>
          </cell>
          <cell r="N630">
            <v>518711000</v>
          </cell>
          <cell r="O630">
            <v>558711000</v>
          </cell>
          <cell r="P630">
            <v>531</v>
          </cell>
        </row>
        <row r="631">
          <cell r="B631">
            <v>4630434.7826086953</v>
          </cell>
          <cell r="C631">
            <v>4630434.7826086953</v>
          </cell>
          <cell r="D631">
            <v>4630434.7826086953</v>
          </cell>
          <cell r="E631">
            <v>4891304.3478260869</v>
          </cell>
          <cell r="F631">
            <v>5021739.1304347822</v>
          </cell>
          <cell r="G631">
            <v>5021739.1304347822</v>
          </cell>
          <cell r="H631">
            <v>5347826.0869565215</v>
          </cell>
          <cell r="I631">
            <v>5347826.0869565215</v>
          </cell>
          <cell r="J631">
            <v>5347826.0869565215</v>
          </cell>
          <cell r="K631">
            <v>5347826.0869565215</v>
          </cell>
          <cell r="L631">
            <v>5347826.0869565215</v>
          </cell>
          <cell r="M631">
            <v>5347826.0869565215</v>
          </cell>
          <cell r="N631">
            <v>60913043.478260875</v>
          </cell>
        </row>
        <row r="632">
          <cell r="B632">
            <v>423260.86956521741</v>
          </cell>
          <cell r="C632">
            <v>423260.86956521741</v>
          </cell>
          <cell r="D632">
            <v>423260.86956521741</v>
          </cell>
          <cell r="E632">
            <v>497869.5652173913</v>
          </cell>
          <cell r="F632">
            <v>497869.5652173913</v>
          </cell>
          <cell r="G632">
            <v>497869.5652173913</v>
          </cell>
          <cell r="H632">
            <v>645652.17391304346</v>
          </cell>
          <cell r="I632">
            <v>645652.17391304346</v>
          </cell>
          <cell r="J632">
            <v>645652.17391304346</v>
          </cell>
          <cell r="K632">
            <v>681521.73913043481</v>
          </cell>
          <cell r="L632">
            <v>681521.73913043481</v>
          </cell>
          <cell r="M632">
            <v>681521.73913043481</v>
          </cell>
          <cell r="N632">
            <v>6744913.0434782607</v>
          </cell>
        </row>
        <row r="633">
          <cell r="B633">
            <v>5053695.6521739131</v>
          </cell>
          <cell r="C633">
            <v>5053695.6521739131</v>
          </cell>
          <cell r="D633">
            <v>5053695.6521739131</v>
          </cell>
          <cell r="E633">
            <v>5389173.9130434785</v>
          </cell>
          <cell r="F633">
            <v>5519608.6956521738</v>
          </cell>
          <cell r="G633">
            <v>5519608.6956521738</v>
          </cell>
          <cell r="H633">
            <v>5993478.2608695645</v>
          </cell>
          <cell r="I633">
            <v>5993478.2608695645</v>
          </cell>
          <cell r="J633">
            <v>5993478.2608695645</v>
          </cell>
          <cell r="K633">
            <v>6029347.8260869561</v>
          </cell>
          <cell r="L633">
            <v>6029347.8260869561</v>
          </cell>
          <cell r="M633">
            <v>6029347.8260869561</v>
          </cell>
          <cell r="N633">
            <v>67657956.52173914</v>
          </cell>
          <cell r="O633">
            <v>72875347.826086968</v>
          </cell>
          <cell r="P633" t="e">
            <v>#REF!</v>
          </cell>
        </row>
        <row r="634">
          <cell r="B634">
            <v>30869565.217391305</v>
          </cell>
          <cell r="C634">
            <v>30869565.217391305</v>
          </cell>
          <cell r="D634">
            <v>30869565.217391305</v>
          </cell>
          <cell r="E634">
            <v>32608695.652173914</v>
          </cell>
          <cell r="F634">
            <v>33478260.869565219</v>
          </cell>
          <cell r="G634">
            <v>33478260.869565219</v>
          </cell>
          <cell r="H634">
            <v>35652173.913043477</v>
          </cell>
          <cell r="I634">
            <v>35652173.913043477</v>
          </cell>
          <cell r="J634">
            <v>35652173.913043477</v>
          </cell>
          <cell r="K634">
            <v>35652173.913043477</v>
          </cell>
          <cell r="L634">
            <v>35652173.913043477</v>
          </cell>
          <cell r="M634">
            <v>35652173.913043477</v>
          </cell>
          <cell r="N634">
            <v>406086956.52173918</v>
          </cell>
        </row>
        <row r="635">
          <cell r="B635">
            <v>2821739.1304347827</v>
          </cell>
          <cell r="C635">
            <v>2821739.1304347827</v>
          </cell>
          <cell r="D635">
            <v>2821739.1304347827</v>
          </cell>
          <cell r="E635">
            <v>3319130.4347826089</v>
          </cell>
          <cell r="F635">
            <v>3319130.4347826089</v>
          </cell>
          <cell r="G635">
            <v>3319130.4347826089</v>
          </cell>
          <cell r="H635">
            <v>4304347.826086957</v>
          </cell>
          <cell r="I635">
            <v>4304347.826086957</v>
          </cell>
          <cell r="J635">
            <v>4304347.826086957</v>
          </cell>
          <cell r="K635">
            <v>4543478.2608695654</v>
          </cell>
          <cell r="L635">
            <v>4543478.2608695654</v>
          </cell>
          <cell r="M635">
            <v>4543478.2608695654</v>
          </cell>
          <cell r="N635">
            <v>44966086.956521735</v>
          </cell>
          <cell r="Q635">
            <v>8790869.9999999925</v>
          </cell>
        </row>
        <row r="636">
          <cell r="B636">
            <v>33691304.347826086</v>
          </cell>
          <cell r="C636">
            <v>33691304.347826086</v>
          </cell>
          <cell r="D636">
            <v>33691304.347826086</v>
          </cell>
          <cell r="E636">
            <v>35927826.086956523</v>
          </cell>
          <cell r="F636">
            <v>36797391.304347828</v>
          </cell>
          <cell r="G636">
            <v>36797391.304347828</v>
          </cell>
          <cell r="H636">
            <v>39956521.739130437</v>
          </cell>
          <cell r="I636">
            <v>39956521.739130437</v>
          </cell>
          <cell r="J636">
            <v>39956521.739130437</v>
          </cell>
          <cell r="K636">
            <v>40195652.173913039</v>
          </cell>
          <cell r="L636">
            <v>40195652.173913039</v>
          </cell>
          <cell r="M636">
            <v>40195652.173913039</v>
          </cell>
          <cell r="N636">
            <v>451053043.47826093</v>
          </cell>
          <cell r="O636">
            <v>485835652.17391312</v>
          </cell>
          <cell r="P636">
            <v>0</v>
          </cell>
        </row>
        <row r="638">
          <cell r="B638">
            <v>0</v>
          </cell>
          <cell r="C638">
            <v>0</v>
          </cell>
          <cell r="D638">
            <v>0</v>
          </cell>
          <cell r="E638">
            <v>0</v>
          </cell>
          <cell r="F638">
            <v>0</v>
          </cell>
          <cell r="G638">
            <v>0</v>
          </cell>
          <cell r="H638">
            <v>0</v>
          </cell>
          <cell r="I638">
            <v>0</v>
          </cell>
          <cell r="J638">
            <v>0</v>
          </cell>
          <cell r="K638">
            <v>0</v>
          </cell>
          <cell r="L638">
            <v>0</v>
          </cell>
          <cell r="M638">
            <v>0</v>
          </cell>
          <cell r="N638">
            <v>0</v>
          </cell>
        </row>
        <row r="640">
          <cell r="B640">
            <v>25381665.299425758</v>
          </cell>
          <cell r="C640">
            <v>25381665.299425758</v>
          </cell>
          <cell r="D640">
            <v>25381665.299425758</v>
          </cell>
          <cell r="E640">
            <v>26814807.219031993</v>
          </cell>
          <cell r="F640">
            <v>27531378.178835113</v>
          </cell>
          <cell r="G640">
            <v>27531378.178835113</v>
          </cell>
          <cell r="H640">
            <v>29322805.578342903</v>
          </cell>
          <cell r="I640">
            <v>29322805.578342903</v>
          </cell>
          <cell r="J640">
            <v>29322805.578342903</v>
          </cell>
          <cell r="K640">
            <v>29322805.578342903</v>
          </cell>
          <cell r="L640">
            <v>29322805.578342903</v>
          </cell>
          <cell r="M640">
            <v>29322805.578342903</v>
          </cell>
          <cell r="N640">
            <v>333959392.94503695</v>
          </cell>
        </row>
        <row r="641">
          <cell r="B641">
            <v>2270089.1304347827</v>
          </cell>
          <cell r="C641">
            <v>2270089.1304347827</v>
          </cell>
          <cell r="D641">
            <v>2270089.1304347827</v>
          </cell>
          <cell r="E641">
            <v>2670240.4347826089</v>
          </cell>
          <cell r="F641">
            <v>2670240.4347826089</v>
          </cell>
          <cell r="G641">
            <v>2670240.4347826089</v>
          </cell>
          <cell r="H641">
            <v>3462847.826086957</v>
          </cell>
          <cell r="I641">
            <v>3462847.826086957</v>
          </cell>
          <cell r="J641">
            <v>3462847.826086957</v>
          </cell>
          <cell r="K641">
            <v>3655228.2608695654</v>
          </cell>
          <cell r="L641">
            <v>3655228.2608695654</v>
          </cell>
          <cell r="M641">
            <v>3655228.2608695654</v>
          </cell>
          <cell r="N641">
            <v>36175216.956521742</v>
          </cell>
        </row>
        <row r="642">
          <cell r="B642">
            <v>27651754.42986054</v>
          </cell>
          <cell r="C642">
            <v>27651754.42986054</v>
          </cell>
          <cell r="D642">
            <v>27651754.42986054</v>
          </cell>
          <cell r="E642">
            <v>29485047.653814603</v>
          </cell>
          <cell r="F642">
            <v>30201618.613617722</v>
          </cell>
          <cell r="G642">
            <v>30201618.613617722</v>
          </cell>
          <cell r="H642">
            <v>32785653.40442986</v>
          </cell>
          <cell r="I642">
            <v>32785653.40442986</v>
          </cell>
          <cell r="J642">
            <v>32785653.40442986</v>
          </cell>
          <cell r="K642">
            <v>32978033.83921247</v>
          </cell>
          <cell r="L642">
            <v>32978033.83921247</v>
          </cell>
          <cell r="M642">
            <v>32978033.83921247</v>
          </cell>
          <cell r="N642">
            <v>370134609.9015587</v>
          </cell>
          <cell r="O642">
            <v>398042731.31255132</v>
          </cell>
          <cell r="P642">
            <v>-16000000</v>
          </cell>
        </row>
        <row r="643">
          <cell r="B643">
            <v>4154566.5846322132</v>
          </cell>
          <cell r="C643">
            <v>4154566.5846322132</v>
          </cell>
          <cell r="D643">
            <v>4154566.5846322132</v>
          </cell>
          <cell r="E643">
            <v>4460555.0998085877</v>
          </cell>
          <cell r="F643">
            <v>4613549.3573967731</v>
          </cell>
          <cell r="G643">
            <v>4613549.3573967731</v>
          </cell>
          <cell r="H643">
            <v>4996035.0013672402</v>
          </cell>
          <cell r="I643">
            <v>4996035.0013672402</v>
          </cell>
          <cell r="J643">
            <v>4996035.0013672402</v>
          </cell>
          <cell r="K643">
            <v>4996035.0013672402</v>
          </cell>
          <cell r="L643">
            <v>4996035.0013672402</v>
          </cell>
          <cell r="M643">
            <v>4996035.0013672402</v>
          </cell>
          <cell r="N643">
            <v>56127563.576702222</v>
          </cell>
        </row>
        <row r="644">
          <cell r="B644">
            <v>551650</v>
          </cell>
          <cell r="C644">
            <v>551650</v>
          </cell>
          <cell r="D644">
            <v>551650</v>
          </cell>
          <cell r="E644">
            <v>648890</v>
          </cell>
          <cell r="F644">
            <v>648890</v>
          </cell>
          <cell r="G644">
            <v>648890</v>
          </cell>
          <cell r="H644">
            <v>841500.00000000012</v>
          </cell>
          <cell r="I644">
            <v>841500.00000000012</v>
          </cell>
          <cell r="J644">
            <v>841500.00000000012</v>
          </cell>
          <cell r="K644">
            <v>888250.00000000012</v>
          </cell>
          <cell r="L644">
            <v>888250.00000000012</v>
          </cell>
          <cell r="M644">
            <v>888250.00000000012</v>
          </cell>
          <cell r="N644">
            <v>8790870</v>
          </cell>
          <cell r="O644">
            <v>64918433.576702222</v>
          </cell>
        </row>
        <row r="646">
          <cell r="B646">
            <v>4706216.5846322132</v>
          </cell>
          <cell r="C646">
            <v>4706216.5846322132</v>
          </cell>
          <cell r="D646">
            <v>4706216.5846322132</v>
          </cell>
          <cell r="E646">
            <v>5109445.0998085877</v>
          </cell>
          <cell r="F646">
            <v>5262439.3573967731</v>
          </cell>
          <cell r="G646">
            <v>5262439.3573967731</v>
          </cell>
          <cell r="H646">
            <v>5837535.0013672402</v>
          </cell>
          <cell r="I646">
            <v>5837535.0013672402</v>
          </cell>
          <cell r="J646">
            <v>5837535.0013672402</v>
          </cell>
          <cell r="K646">
            <v>5884285.0013672402</v>
          </cell>
          <cell r="L646">
            <v>5884285.0013672402</v>
          </cell>
          <cell r="M646">
            <v>5884285.0013672402</v>
          </cell>
          <cell r="N646">
            <v>64918433.576702222</v>
          </cell>
          <cell r="O646">
            <v>71792920.861361772</v>
          </cell>
          <cell r="P646">
            <v>71792920.861361772</v>
          </cell>
        </row>
        <row r="647">
          <cell r="B647">
            <v>0.13968638720678914</v>
          </cell>
          <cell r="C647">
            <v>0.13968638720678914</v>
          </cell>
          <cell r="D647">
            <v>0.13968638720678914</v>
          </cell>
          <cell r="E647">
            <v>0.14221414586683145</v>
          </cell>
          <cell r="F647">
            <v>0.1430112073399884</v>
          </cell>
          <cell r="G647">
            <v>0.1430112073399884</v>
          </cell>
          <cell r="H647">
            <v>0.14609717631278185</v>
          </cell>
          <cell r="I647">
            <v>0.14609717631278185</v>
          </cell>
          <cell r="J647">
            <v>0.14609717631278185</v>
          </cell>
          <cell r="K647">
            <v>0.14639108169977993</v>
          </cell>
          <cell r="L647">
            <v>0.14639108169977993</v>
          </cell>
          <cell r="M647">
            <v>0.14639108169977993</v>
          </cell>
          <cell r="N647">
            <v>0.1439263840813238</v>
          </cell>
        </row>
        <row r="648">
          <cell r="B648">
            <v>1522899.9179655456</v>
          </cell>
          <cell r="C648">
            <v>1522899.9179655456</v>
          </cell>
          <cell r="D648">
            <v>1522899.9179655456</v>
          </cell>
          <cell r="E648">
            <v>1608888.4331419196</v>
          </cell>
          <cell r="F648">
            <v>1651882.6907301068</v>
          </cell>
          <cell r="G648">
            <v>1651882.6907301068</v>
          </cell>
          <cell r="H648">
            <v>1759368.3347005742</v>
          </cell>
          <cell r="I648">
            <v>1759368.3347005742</v>
          </cell>
          <cell r="J648">
            <v>1759368.3347005742</v>
          </cell>
          <cell r="K648">
            <v>1759368.3347005742</v>
          </cell>
          <cell r="L648">
            <v>1759368.3347005742</v>
          </cell>
          <cell r="M648">
            <v>1759368.3347005742</v>
          </cell>
          <cell r="N648">
            <v>20037563.576702211</v>
          </cell>
        </row>
        <row r="652">
          <cell r="B652">
            <v>2631666.6666666679</v>
          </cell>
          <cell r="C652">
            <v>2631666.6666666679</v>
          </cell>
          <cell r="D652">
            <v>2631666.6666666679</v>
          </cell>
          <cell r="E652">
            <v>2851666.6666666679</v>
          </cell>
          <cell r="F652">
            <v>2961666.666666666</v>
          </cell>
          <cell r="G652">
            <v>2961666.666666666</v>
          </cell>
          <cell r="H652">
            <v>3236666.666666666</v>
          </cell>
          <cell r="I652">
            <v>3236666.666666666</v>
          </cell>
          <cell r="J652">
            <v>3236666.666666666</v>
          </cell>
          <cell r="K652">
            <v>3236666.666666666</v>
          </cell>
          <cell r="L652">
            <v>3236666.666666666</v>
          </cell>
          <cell r="M652">
            <v>3236666.666666666</v>
          </cell>
          <cell r="N652">
            <v>36089999.999999993</v>
          </cell>
        </row>
        <row r="657">
          <cell r="B657">
            <v>914</v>
          </cell>
          <cell r="C657">
            <v>945</v>
          </cell>
          <cell r="D657">
            <v>976</v>
          </cell>
          <cell r="E657">
            <v>1007</v>
          </cell>
          <cell r="F657">
            <v>1038</v>
          </cell>
          <cell r="G657">
            <v>1069</v>
          </cell>
          <cell r="H657">
            <v>1100</v>
          </cell>
          <cell r="I657">
            <v>1131</v>
          </cell>
          <cell r="J657">
            <v>1162</v>
          </cell>
          <cell r="K657">
            <v>1193</v>
          </cell>
          <cell r="L657">
            <v>1224</v>
          </cell>
          <cell r="M657">
            <v>1255</v>
          </cell>
          <cell r="N657" t="str">
            <v>Jul~Jun</v>
          </cell>
          <cell r="O657" t="str">
            <v/>
          </cell>
        </row>
        <row r="658">
          <cell r="N658" t="str">
            <v>Total</v>
          </cell>
          <cell r="O658" t="str">
            <v>Jul ~ Dec</v>
          </cell>
          <cell r="P658" t="str">
            <v>Jan ~ Jun</v>
          </cell>
        </row>
        <row r="659">
          <cell r="B659">
            <v>2500000</v>
          </cell>
          <cell r="C659">
            <v>2500000</v>
          </cell>
          <cell r="D659">
            <v>2500000</v>
          </cell>
          <cell r="E659">
            <v>2500000</v>
          </cell>
          <cell r="F659">
            <v>3000000</v>
          </cell>
          <cell r="G659">
            <v>3000000</v>
          </cell>
          <cell r="H659">
            <v>4000000</v>
          </cell>
          <cell r="I659">
            <v>4000000</v>
          </cell>
          <cell r="J659">
            <v>4000000</v>
          </cell>
          <cell r="K659">
            <v>4000000</v>
          </cell>
          <cell r="L659">
            <v>4000000</v>
          </cell>
          <cell r="M659">
            <v>4000000</v>
          </cell>
          <cell r="N659">
            <v>40000000</v>
          </cell>
          <cell r="O659">
            <v>16000000</v>
          </cell>
          <cell r="P659">
            <v>24000000</v>
          </cell>
        </row>
        <row r="660">
          <cell r="B660">
            <v>326086.95652173914</v>
          </cell>
          <cell r="C660">
            <v>326086.95652173914</v>
          </cell>
          <cell r="D660">
            <v>326086.95652173914</v>
          </cell>
          <cell r="E660">
            <v>326086.95652173914</v>
          </cell>
          <cell r="F660">
            <v>391304.34782608697</v>
          </cell>
          <cell r="G660">
            <v>391304.34782608697</v>
          </cell>
          <cell r="H660">
            <v>521739.13043478259</v>
          </cell>
          <cell r="I660">
            <v>521739.13043478259</v>
          </cell>
          <cell r="J660">
            <v>521739.13043478259</v>
          </cell>
          <cell r="K660">
            <v>521739.13043478259</v>
          </cell>
          <cell r="L660">
            <v>521739.13043478259</v>
          </cell>
          <cell r="M660">
            <v>521739.13043478259</v>
          </cell>
          <cell r="N660">
            <v>5217391.3043478252</v>
          </cell>
          <cell r="O660">
            <v>2086956.5217391304</v>
          </cell>
          <cell r="P660">
            <v>3130434.7826086958</v>
          </cell>
        </row>
        <row r="661">
          <cell r="B661">
            <v>2173913.0434782607</v>
          </cell>
          <cell r="C661">
            <v>2173913.0434782607</v>
          </cell>
          <cell r="D661">
            <v>2173913.0434782607</v>
          </cell>
          <cell r="E661">
            <v>2173913.0434782607</v>
          </cell>
          <cell r="F661">
            <v>2608695.6521739131</v>
          </cell>
          <cell r="G661">
            <v>2608695.6521739131</v>
          </cell>
          <cell r="H661">
            <v>3478260.8695652173</v>
          </cell>
          <cell r="I661">
            <v>3478260.8695652173</v>
          </cell>
          <cell r="J661">
            <v>3478260.8695652173</v>
          </cell>
          <cell r="K661">
            <v>3478260.8695652173</v>
          </cell>
          <cell r="L661">
            <v>3478260.8695652173</v>
          </cell>
          <cell r="M661">
            <v>3478260.8695652173</v>
          </cell>
          <cell r="N661">
            <v>34782608.695652179</v>
          </cell>
          <cell r="O661">
            <v>13913043.478260871</v>
          </cell>
          <cell r="P661">
            <v>20869565.217391305</v>
          </cell>
        </row>
        <row r="662">
          <cell r="O662">
            <v>0</v>
          </cell>
          <cell r="P662">
            <v>0</v>
          </cell>
        </row>
        <row r="663">
          <cell r="B663">
            <v>0</v>
          </cell>
          <cell r="C663">
            <v>0</v>
          </cell>
          <cell r="D663">
            <v>0</v>
          </cell>
          <cell r="E663">
            <v>0</v>
          </cell>
          <cell r="F663">
            <v>0</v>
          </cell>
          <cell r="G663">
            <v>0</v>
          </cell>
          <cell r="H663">
            <v>0</v>
          </cell>
          <cell r="I663">
            <v>0</v>
          </cell>
          <cell r="J663">
            <v>0</v>
          </cell>
          <cell r="K663">
            <v>0</v>
          </cell>
          <cell r="L663">
            <v>0</v>
          </cell>
          <cell r="M663">
            <v>0</v>
          </cell>
          <cell r="N663">
            <v>0</v>
          </cell>
          <cell r="O663">
            <v>0</v>
          </cell>
          <cell r="P663">
            <v>0</v>
          </cell>
        </row>
        <row r="664">
          <cell r="O664">
            <v>0</v>
          </cell>
          <cell r="P664">
            <v>0</v>
          </cell>
        </row>
        <row r="665">
          <cell r="B665">
            <v>1744257.5881870384</v>
          </cell>
          <cell r="C665">
            <v>1744257.5881870384</v>
          </cell>
          <cell r="D665">
            <v>1744257.5881870384</v>
          </cell>
          <cell r="E665">
            <v>1744257.5881870384</v>
          </cell>
          <cell r="F665">
            <v>2093109.1058244463</v>
          </cell>
          <cell r="G665">
            <v>2093109.1058244463</v>
          </cell>
          <cell r="H665">
            <v>2790812.1410992616</v>
          </cell>
          <cell r="I665">
            <v>2790812.1410992616</v>
          </cell>
          <cell r="J665">
            <v>2790812.1410992616</v>
          </cell>
          <cell r="K665">
            <v>2790812.1410992616</v>
          </cell>
          <cell r="L665">
            <v>2790812.1410992616</v>
          </cell>
          <cell r="M665">
            <v>2790812.1410992616</v>
          </cell>
          <cell r="N665">
            <v>27908121.410992622</v>
          </cell>
          <cell r="O665">
            <v>11163248.564397048</v>
          </cell>
          <cell r="P665">
            <v>16744872.84659557</v>
          </cell>
        </row>
        <row r="666">
          <cell r="B666">
            <v>429655.45529122232</v>
          </cell>
          <cell r="C666">
            <v>429655.45529122232</v>
          </cell>
          <cell r="D666">
            <v>429655.45529122232</v>
          </cell>
          <cell r="E666">
            <v>429655.45529122232</v>
          </cell>
          <cell r="F666">
            <v>515586.54634946678</v>
          </cell>
          <cell r="G666">
            <v>515586.54634946678</v>
          </cell>
          <cell r="H666">
            <v>687448.7284659557</v>
          </cell>
          <cell r="I666">
            <v>687448.7284659557</v>
          </cell>
          <cell r="J666">
            <v>687448.7284659557</v>
          </cell>
          <cell r="K666">
            <v>687448.7284659557</v>
          </cell>
          <cell r="L666">
            <v>687448.7284659557</v>
          </cell>
          <cell r="M666">
            <v>687448.7284659557</v>
          </cell>
          <cell r="N666">
            <v>6874487.284659557</v>
          </cell>
          <cell r="O666">
            <v>2749794.9138638228</v>
          </cell>
          <cell r="P666">
            <v>4124692.3707957342</v>
          </cell>
        </row>
        <row r="667">
          <cell r="B667">
            <v>0.17186218211648893</v>
          </cell>
          <cell r="C667">
            <v>0.17186218211648893</v>
          </cell>
          <cell r="D667">
            <v>0.17186218211648893</v>
          </cell>
          <cell r="E667">
            <v>0.17186218211648893</v>
          </cell>
          <cell r="F667">
            <v>0.17186218211648893</v>
          </cell>
          <cell r="G667">
            <v>0.17186218211648893</v>
          </cell>
          <cell r="H667">
            <v>0.17186218211648893</v>
          </cell>
          <cell r="I667">
            <v>0.17186218211648893</v>
          </cell>
          <cell r="J667">
            <v>0.17186218211648893</v>
          </cell>
          <cell r="K667">
            <v>0.17186218211648893</v>
          </cell>
          <cell r="L667">
            <v>0.17186218211648893</v>
          </cell>
          <cell r="M667">
            <v>0.17186218211648893</v>
          </cell>
          <cell r="N667">
            <v>0.17186218211648893</v>
          </cell>
          <cell r="O667">
            <v>0.17186218211648893</v>
          </cell>
          <cell r="P667">
            <v>0.17186218211648893</v>
          </cell>
        </row>
        <row r="668">
          <cell r="B668">
            <v>104655.4552912223</v>
          </cell>
          <cell r="C668">
            <v>104655.4552912223</v>
          </cell>
          <cell r="D668">
            <v>104655.4552912223</v>
          </cell>
          <cell r="E668">
            <v>104655.4552912223</v>
          </cell>
          <cell r="F668">
            <v>125586.54634946678</v>
          </cell>
          <cell r="G668">
            <v>125586.54634946678</v>
          </cell>
          <cell r="H668">
            <v>167448.72846595568</v>
          </cell>
          <cell r="I668">
            <v>167448.72846595568</v>
          </cell>
          <cell r="J668">
            <v>167448.72846595568</v>
          </cell>
          <cell r="K668">
            <v>167448.72846595568</v>
          </cell>
          <cell r="L668">
            <v>167448.72846595568</v>
          </cell>
          <cell r="M668">
            <v>167448.72846595568</v>
          </cell>
          <cell r="N668">
            <v>1674487.2846595573</v>
          </cell>
          <cell r="O668">
            <v>669794.91386382282</v>
          </cell>
          <cell r="P668">
            <v>1004692.3707957342</v>
          </cell>
        </row>
        <row r="671">
          <cell r="B671">
            <v>325000</v>
          </cell>
          <cell r="C671">
            <v>325000</v>
          </cell>
          <cell r="D671">
            <v>325000</v>
          </cell>
          <cell r="E671">
            <v>325000</v>
          </cell>
          <cell r="F671">
            <v>390000</v>
          </cell>
          <cell r="G671">
            <v>390000</v>
          </cell>
          <cell r="H671">
            <v>520000</v>
          </cell>
          <cell r="I671">
            <v>520000</v>
          </cell>
          <cell r="J671">
            <v>520000</v>
          </cell>
          <cell r="K671">
            <v>520000</v>
          </cell>
          <cell r="L671">
            <v>520000</v>
          </cell>
          <cell r="M671">
            <v>520000</v>
          </cell>
          <cell r="N671">
            <v>5200000</v>
          </cell>
          <cell r="O671">
            <v>2080000</v>
          </cell>
          <cell r="P671">
            <v>3120000</v>
          </cell>
        </row>
        <row r="673">
          <cell r="D673">
            <v>0</v>
          </cell>
        </row>
        <row r="676">
          <cell r="B676">
            <v>914</v>
          </cell>
          <cell r="C676">
            <v>945</v>
          </cell>
          <cell r="D676">
            <v>976</v>
          </cell>
          <cell r="E676">
            <v>1007</v>
          </cell>
          <cell r="F676">
            <v>1038</v>
          </cell>
          <cell r="G676">
            <v>1069</v>
          </cell>
          <cell r="H676">
            <v>1100</v>
          </cell>
          <cell r="I676">
            <v>1131</v>
          </cell>
          <cell r="J676">
            <v>1162</v>
          </cell>
          <cell r="K676">
            <v>1193</v>
          </cell>
          <cell r="L676">
            <v>1224</v>
          </cell>
          <cell r="M676">
            <v>1255</v>
          </cell>
          <cell r="N676" t="str">
            <v>Total</v>
          </cell>
        </row>
        <row r="677">
          <cell r="B677">
            <v>537328</v>
          </cell>
        </row>
        <row r="678">
          <cell r="B678">
            <v>537328</v>
          </cell>
          <cell r="C678">
            <v>427928</v>
          </cell>
          <cell r="D678">
            <v>507960</v>
          </cell>
          <cell r="E678">
            <v>9525448</v>
          </cell>
          <cell r="F678">
            <v>9587968</v>
          </cell>
          <cell r="G678">
            <v>9511316</v>
          </cell>
          <cell r="H678">
            <v>2546760</v>
          </cell>
          <cell r="I678">
            <v>474808</v>
          </cell>
          <cell r="J678">
            <v>570076</v>
          </cell>
          <cell r="K678">
            <v>427928</v>
          </cell>
          <cell r="L678">
            <v>474808</v>
          </cell>
          <cell r="M678">
            <v>507960</v>
          </cell>
          <cell r="N678">
            <v>35100288</v>
          </cell>
        </row>
        <row r="679">
          <cell r="B679">
            <v>30</v>
          </cell>
          <cell r="C679">
            <v>25</v>
          </cell>
          <cell r="D679">
            <v>27</v>
          </cell>
          <cell r="E679">
            <v>672</v>
          </cell>
          <cell r="F679">
            <v>675</v>
          </cell>
          <cell r="G679">
            <v>671</v>
          </cell>
          <cell r="H679">
            <v>176</v>
          </cell>
          <cell r="I679">
            <v>27</v>
          </cell>
          <cell r="J679">
            <v>31</v>
          </cell>
          <cell r="K679">
            <v>25</v>
          </cell>
          <cell r="L679">
            <v>27</v>
          </cell>
          <cell r="M679">
            <v>27</v>
          </cell>
          <cell r="N679">
            <v>2413</v>
          </cell>
        </row>
        <row r="683">
          <cell r="B683">
            <v>440</v>
          </cell>
          <cell r="C683">
            <v>367</v>
          </cell>
          <cell r="D683">
            <v>357</v>
          </cell>
          <cell r="E683">
            <v>320</v>
          </cell>
          <cell r="F683">
            <v>460</v>
          </cell>
          <cell r="G683">
            <v>444</v>
          </cell>
          <cell r="H683">
            <v>311</v>
          </cell>
          <cell r="I683">
            <v>406</v>
          </cell>
          <cell r="J683">
            <v>376</v>
          </cell>
          <cell r="K683">
            <v>410</v>
          </cell>
          <cell r="L683">
            <v>415</v>
          </cell>
          <cell r="M683">
            <v>403</v>
          </cell>
          <cell r="N683">
            <v>387</v>
          </cell>
        </row>
        <row r="684">
          <cell r="B684">
            <v>4800000</v>
          </cell>
          <cell r="C684">
            <v>0</v>
          </cell>
          <cell r="D684">
            <v>0</v>
          </cell>
          <cell r="E684">
            <v>0</v>
          </cell>
          <cell r="F684">
            <v>0</v>
          </cell>
          <cell r="G684">
            <v>0</v>
          </cell>
          <cell r="H684">
            <v>0</v>
          </cell>
          <cell r="I684">
            <v>0</v>
          </cell>
          <cell r="J684">
            <v>0</v>
          </cell>
          <cell r="K684">
            <v>0</v>
          </cell>
          <cell r="L684">
            <v>0</v>
          </cell>
          <cell r="M684">
            <v>0</v>
          </cell>
          <cell r="N684">
            <v>0</v>
          </cell>
        </row>
        <row r="685">
          <cell r="B685">
            <v>400000</v>
          </cell>
          <cell r="C685">
            <v>400000</v>
          </cell>
          <cell r="D685">
            <v>400000</v>
          </cell>
          <cell r="E685">
            <v>400000</v>
          </cell>
          <cell r="F685">
            <v>400000</v>
          </cell>
          <cell r="G685">
            <v>400000</v>
          </cell>
          <cell r="H685">
            <v>400000</v>
          </cell>
          <cell r="I685">
            <v>400000</v>
          </cell>
          <cell r="J685">
            <v>400000</v>
          </cell>
          <cell r="K685">
            <v>400000</v>
          </cell>
          <cell r="L685">
            <v>400000</v>
          </cell>
          <cell r="M685">
            <v>400000</v>
          </cell>
          <cell r="N685">
            <v>4800000</v>
          </cell>
        </row>
        <row r="686">
          <cell r="B686">
            <v>0</v>
          </cell>
          <cell r="C686">
            <v>15000000</v>
          </cell>
          <cell r="D686">
            <v>15000000</v>
          </cell>
          <cell r="E686">
            <v>5000000</v>
          </cell>
          <cell r="F686">
            <v>5000000</v>
          </cell>
          <cell r="G686">
            <v>5000000</v>
          </cell>
          <cell r="H686">
            <v>5000000</v>
          </cell>
          <cell r="I686">
            <v>5000000</v>
          </cell>
          <cell r="J686">
            <v>5000000</v>
          </cell>
          <cell r="K686">
            <v>5000000</v>
          </cell>
          <cell r="L686">
            <v>5000000</v>
          </cell>
          <cell r="M686">
            <v>5000000</v>
          </cell>
          <cell r="N686">
            <v>75000000</v>
          </cell>
        </row>
        <row r="687">
          <cell r="B687">
            <v>0</v>
          </cell>
          <cell r="C687">
            <v>0</v>
          </cell>
          <cell r="D687">
            <v>0</v>
          </cell>
          <cell r="E687">
            <v>0</v>
          </cell>
          <cell r="F687">
            <v>0</v>
          </cell>
          <cell r="G687">
            <v>0</v>
          </cell>
          <cell r="H687">
            <v>0</v>
          </cell>
          <cell r="I687">
            <v>0</v>
          </cell>
          <cell r="J687">
            <v>0</v>
          </cell>
          <cell r="K687">
            <v>0</v>
          </cell>
          <cell r="L687">
            <v>0</v>
          </cell>
          <cell r="M687">
            <v>0</v>
          </cell>
          <cell r="N687">
            <v>0</v>
          </cell>
        </row>
        <row r="688">
          <cell r="B688">
            <v>400000</v>
          </cell>
          <cell r="C688">
            <v>400000</v>
          </cell>
          <cell r="D688">
            <v>400000</v>
          </cell>
          <cell r="E688">
            <v>400000</v>
          </cell>
          <cell r="F688">
            <v>400000</v>
          </cell>
          <cell r="G688">
            <v>400000</v>
          </cell>
          <cell r="H688">
            <v>400000</v>
          </cell>
          <cell r="I688">
            <v>400000</v>
          </cell>
          <cell r="J688">
            <v>400000</v>
          </cell>
          <cell r="K688">
            <v>400000</v>
          </cell>
          <cell r="L688">
            <v>400000</v>
          </cell>
          <cell r="M688">
            <v>400000</v>
          </cell>
          <cell r="N688">
            <v>4800000</v>
          </cell>
        </row>
        <row r="691">
          <cell r="B691">
            <v>333</v>
          </cell>
          <cell r="C691">
            <v>333</v>
          </cell>
          <cell r="D691">
            <v>333</v>
          </cell>
          <cell r="E691">
            <v>333</v>
          </cell>
          <cell r="F691">
            <v>333</v>
          </cell>
          <cell r="G691">
            <v>333</v>
          </cell>
          <cell r="H691">
            <v>317</v>
          </cell>
          <cell r="I691">
            <v>317</v>
          </cell>
          <cell r="J691">
            <v>317</v>
          </cell>
          <cell r="K691">
            <v>317</v>
          </cell>
          <cell r="L691">
            <v>317</v>
          </cell>
          <cell r="M691">
            <v>317</v>
          </cell>
          <cell r="N691">
            <v>325</v>
          </cell>
        </row>
        <row r="692">
          <cell r="B692">
            <v>1200000</v>
          </cell>
          <cell r="C692">
            <v>0</v>
          </cell>
          <cell r="D692">
            <v>0</v>
          </cell>
          <cell r="E692">
            <v>0</v>
          </cell>
          <cell r="F692">
            <v>0</v>
          </cell>
          <cell r="G692">
            <v>0</v>
          </cell>
          <cell r="H692">
            <v>0</v>
          </cell>
          <cell r="I692">
            <v>0</v>
          </cell>
          <cell r="J692">
            <v>0</v>
          </cell>
          <cell r="K692">
            <v>0</v>
          </cell>
          <cell r="L692">
            <v>0</v>
          </cell>
          <cell r="M692">
            <v>0</v>
          </cell>
          <cell r="N692">
            <v>0</v>
          </cell>
        </row>
        <row r="693">
          <cell r="B693">
            <v>100000</v>
          </cell>
          <cell r="C693">
            <v>100000</v>
          </cell>
          <cell r="D693">
            <v>100000</v>
          </cell>
          <cell r="E693">
            <v>100000</v>
          </cell>
          <cell r="F693">
            <v>100000</v>
          </cell>
          <cell r="G693">
            <v>100000</v>
          </cell>
          <cell r="H693">
            <v>100000</v>
          </cell>
          <cell r="I693">
            <v>100000</v>
          </cell>
          <cell r="J693">
            <v>100000</v>
          </cell>
          <cell r="K693">
            <v>100000</v>
          </cell>
          <cell r="L693">
            <v>100000</v>
          </cell>
          <cell r="M693">
            <v>100000</v>
          </cell>
          <cell r="N693">
            <v>1200000</v>
          </cell>
        </row>
        <row r="694">
          <cell r="B694" t="e">
            <v>#REF!</v>
          </cell>
          <cell r="C694" t="e">
            <v>#REF!</v>
          </cell>
          <cell r="D694" t="e">
            <v>#REF!</v>
          </cell>
          <cell r="E694" t="e">
            <v>#REF!</v>
          </cell>
          <cell r="F694" t="e">
            <v>#REF!</v>
          </cell>
          <cell r="G694" t="e">
            <v>#REF!</v>
          </cell>
          <cell r="H694" t="e">
            <v>#REF!</v>
          </cell>
          <cell r="I694" t="e">
            <v>#REF!</v>
          </cell>
          <cell r="J694" t="e">
            <v>#REF!</v>
          </cell>
          <cell r="K694" t="e">
            <v>#REF!</v>
          </cell>
          <cell r="L694" t="e">
            <v>#REF!</v>
          </cell>
          <cell r="M694" t="e">
            <v>#REF!</v>
          </cell>
          <cell r="N694" t="e">
            <v>#REF!</v>
          </cell>
        </row>
        <row r="695">
          <cell r="B695">
            <v>0</v>
          </cell>
          <cell r="C695">
            <v>0</v>
          </cell>
          <cell r="D695">
            <v>0</v>
          </cell>
          <cell r="E695">
            <v>0</v>
          </cell>
          <cell r="F695">
            <v>0</v>
          </cell>
          <cell r="G695">
            <v>0</v>
          </cell>
          <cell r="H695">
            <v>0</v>
          </cell>
          <cell r="I695">
            <v>0</v>
          </cell>
          <cell r="J695">
            <v>0</v>
          </cell>
          <cell r="K695">
            <v>0</v>
          </cell>
          <cell r="L695">
            <v>0</v>
          </cell>
          <cell r="M695">
            <v>0</v>
          </cell>
          <cell r="N695">
            <v>0</v>
          </cell>
        </row>
        <row r="696">
          <cell r="B696">
            <v>100000</v>
          </cell>
          <cell r="C696">
            <v>100000</v>
          </cell>
          <cell r="D696">
            <v>100000</v>
          </cell>
          <cell r="E696">
            <v>100000</v>
          </cell>
          <cell r="F696">
            <v>100000</v>
          </cell>
          <cell r="G696">
            <v>100000</v>
          </cell>
          <cell r="H696">
            <v>100000</v>
          </cell>
          <cell r="I696">
            <v>100000</v>
          </cell>
          <cell r="J696">
            <v>100000</v>
          </cell>
          <cell r="K696">
            <v>100000</v>
          </cell>
          <cell r="L696">
            <v>100000</v>
          </cell>
          <cell r="M696">
            <v>100000</v>
          </cell>
          <cell r="N696">
            <v>1200000</v>
          </cell>
        </row>
        <row r="698">
          <cell r="B698">
            <v>30940</v>
          </cell>
        </row>
        <row r="699">
          <cell r="B699">
            <v>59500</v>
          </cell>
        </row>
        <row r="702">
          <cell r="B702" t="str">
            <v>Commission</v>
          </cell>
          <cell r="C702" t="str">
            <v>Exchange</v>
          </cell>
          <cell r="D702" t="str">
            <v>commission</v>
          </cell>
          <cell r="E702" t="str">
            <v>Commission</v>
          </cell>
          <cell r="F702" t="str">
            <v>Net  Comm</v>
          </cell>
          <cell r="G702">
            <v>548</v>
          </cell>
          <cell r="I702">
            <v>579</v>
          </cell>
          <cell r="K702">
            <v>610</v>
          </cell>
          <cell r="M702">
            <v>640</v>
          </cell>
          <cell r="O702">
            <v>671</v>
          </cell>
          <cell r="Q702">
            <v>702</v>
          </cell>
          <cell r="S702">
            <v>733</v>
          </cell>
          <cell r="U702">
            <v>764</v>
          </cell>
          <cell r="W702">
            <v>795</v>
          </cell>
          <cell r="Y702">
            <v>826</v>
          </cell>
          <cell r="AA702">
            <v>857</v>
          </cell>
          <cell r="AC702">
            <v>888</v>
          </cell>
        </row>
        <row r="703">
          <cell r="B703" t="str">
            <v>Income ¥</v>
          </cell>
          <cell r="C703" t="str">
            <v>Rate ¥</v>
          </cell>
          <cell r="D703" t="str">
            <v>Income Rs.</v>
          </cell>
          <cell r="E703" t="str">
            <v>Expense Rs</v>
          </cell>
          <cell r="F703" t="str">
            <v>Income Rs.</v>
          </cell>
          <cell r="G703" t="str">
            <v>Units</v>
          </cell>
          <cell r="H703" t="str">
            <v>Comm Rs.</v>
          </cell>
          <cell r="I703" t="str">
            <v>Units</v>
          </cell>
          <cell r="J703" t="str">
            <v>Comm Rs.</v>
          </cell>
          <cell r="K703" t="str">
            <v>Units</v>
          </cell>
          <cell r="L703" t="str">
            <v>Comm Rs.</v>
          </cell>
          <cell r="M703" t="str">
            <v>Units</v>
          </cell>
          <cell r="N703" t="str">
            <v>Comm Rs.</v>
          </cell>
          <cell r="O703" t="str">
            <v>Units</v>
          </cell>
          <cell r="P703" t="str">
            <v>Comm Rs.</v>
          </cell>
          <cell r="Q703" t="str">
            <v>Units</v>
          </cell>
          <cell r="R703" t="str">
            <v>Comm Rs.</v>
          </cell>
          <cell r="S703" t="str">
            <v>Units</v>
          </cell>
          <cell r="T703" t="str">
            <v>Comm Rs.</v>
          </cell>
          <cell r="U703" t="str">
            <v>Units</v>
          </cell>
          <cell r="V703" t="str">
            <v>Comm Rs.</v>
          </cell>
          <cell r="W703" t="str">
            <v>Units</v>
          </cell>
          <cell r="X703" t="str">
            <v>Comm Rs.</v>
          </cell>
          <cell r="Y703" t="str">
            <v>Units</v>
          </cell>
          <cell r="Z703" t="str">
            <v>Comm Rs.</v>
          </cell>
          <cell r="AA703" t="str">
            <v>Units</v>
          </cell>
          <cell r="AB703" t="str">
            <v>Comm Rs.</v>
          </cell>
          <cell r="AC703" t="str">
            <v>Units</v>
          </cell>
          <cell r="AD703" t="str">
            <v>Comm Rs.</v>
          </cell>
        </row>
        <row r="704">
          <cell r="B704">
            <v>30000</v>
          </cell>
          <cell r="C704">
            <v>0.52</v>
          </cell>
          <cell r="D704">
            <v>15600</v>
          </cell>
          <cell r="E704">
            <v>7500</v>
          </cell>
          <cell r="F704">
            <v>8100</v>
          </cell>
          <cell r="H704">
            <v>0</v>
          </cell>
          <cell r="J704">
            <v>0</v>
          </cell>
          <cell r="L704">
            <v>0</v>
          </cell>
          <cell r="N704">
            <v>0</v>
          </cell>
          <cell r="P704">
            <v>0</v>
          </cell>
          <cell r="R704">
            <v>0</v>
          </cell>
          <cell r="T704">
            <v>0</v>
          </cell>
          <cell r="V704">
            <v>0</v>
          </cell>
          <cell r="X704">
            <v>0</v>
          </cell>
          <cell r="Z704">
            <v>0</v>
          </cell>
          <cell r="AB704">
            <v>0</v>
          </cell>
          <cell r="AD704">
            <v>0</v>
          </cell>
          <cell r="AE704">
            <v>0</v>
          </cell>
        </row>
        <row r="705">
          <cell r="B705">
            <v>36600</v>
          </cell>
          <cell r="C705">
            <v>0.52</v>
          </cell>
          <cell r="D705">
            <v>19032</v>
          </cell>
          <cell r="E705">
            <v>5000</v>
          </cell>
          <cell r="F705">
            <v>14032</v>
          </cell>
          <cell r="G705">
            <v>13</v>
          </cell>
          <cell r="H705">
            <v>182416</v>
          </cell>
          <cell r="I705">
            <v>13</v>
          </cell>
          <cell r="J705">
            <v>182416</v>
          </cell>
          <cell r="K705">
            <v>13</v>
          </cell>
          <cell r="L705">
            <v>182416</v>
          </cell>
          <cell r="M705">
            <v>658</v>
          </cell>
          <cell r="N705">
            <v>9233056</v>
          </cell>
          <cell r="O705">
            <v>658</v>
          </cell>
          <cell r="P705">
            <v>9233056</v>
          </cell>
          <cell r="Q705">
            <v>658</v>
          </cell>
          <cell r="R705">
            <v>9233056</v>
          </cell>
          <cell r="S705">
            <v>164</v>
          </cell>
          <cell r="T705">
            <v>2301248</v>
          </cell>
          <cell r="U705">
            <v>13</v>
          </cell>
          <cell r="V705">
            <v>182416</v>
          </cell>
          <cell r="W705">
            <v>13</v>
          </cell>
          <cell r="X705">
            <v>182416</v>
          </cell>
          <cell r="Y705">
            <v>13</v>
          </cell>
          <cell r="Z705">
            <v>182416</v>
          </cell>
          <cell r="AA705">
            <v>13</v>
          </cell>
          <cell r="AB705">
            <v>182416</v>
          </cell>
          <cell r="AC705">
            <v>13</v>
          </cell>
          <cell r="AD705">
            <v>182416</v>
          </cell>
          <cell r="AE705">
            <v>2242</v>
          </cell>
        </row>
        <row r="706">
          <cell r="B706">
            <v>35300</v>
          </cell>
          <cell r="C706">
            <v>0.52</v>
          </cell>
          <cell r="D706">
            <v>18356</v>
          </cell>
          <cell r="E706">
            <v>5000</v>
          </cell>
          <cell r="F706">
            <v>13356</v>
          </cell>
          <cell r="G706">
            <v>2</v>
          </cell>
          <cell r="H706">
            <v>26712</v>
          </cell>
          <cell r="I706">
            <v>2</v>
          </cell>
          <cell r="J706">
            <v>26712</v>
          </cell>
          <cell r="K706">
            <v>2</v>
          </cell>
          <cell r="L706">
            <v>26712</v>
          </cell>
          <cell r="M706">
            <v>2</v>
          </cell>
          <cell r="N706">
            <v>26712</v>
          </cell>
          <cell r="O706">
            <v>2</v>
          </cell>
          <cell r="P706">
            <v>26712</v>
          </cell>
          <cell r="Q706">
            <v>2</v>
          </cell>
          <cell r="R706">
            <v>26712</v>
          </cell>
          <cell r="S706">
            <v>2</v>
          </cell>
          <cell r="T706">
            <v>26712</v>
          </cell>
          <cell r="U706">
            <v>2</v>
          </cell>
          <cell r="V706">
            <v>26712</v>
          </cell>
          <cell r="W706">
            <v>2</v>
          </cell>
          <cell r="X706">
            <v>26712</v>
          </cell>
          <cell r="Y706">
            <v>2</v>
          </cell>
          <cell r="Z706">
            <v>26712</v>
          </cell>
          <cell r="AA706">
            <v>2</v>
          </cell>
          <cell r="AB706">
            <v>26712</v>
          </cell>
          <cell r="AC706">
            <v>2</v>
          </cell>
          <cell r="AD706">
            <v>26712</v>
          </cell>
          <cell r="AE706">
            <v>24</v>
          </cell>
        </row>
        <row r="707">
          <cell r="B707">
            <v>150000</v>
          </cell>
          <cell r="C707">
            <v>0.52</v>
          </cell>
          <cell r="D707">
            <v>78000</v>
          </cell>
          <cell r="E707">
            <v>7500</v>
          </cell>
          <cell r="F707">
            <v>70500</v>
          </cell>
          <cell r="H707">
            <v>0</v>
          </cell>
          <cell r="J707">
            <v>0</v>
          </cell>
          <cell r="L707">
            <v>0</v>
          </cell>
          <cell r="N707">
            <v>0</v>
          </cell>
          <cell r="P707">
            <v>0</v>
          </cell>
          <cell r="R707">
            <v>0</v>
          </cell>
          <cell r="T707">
            <v>0</v>
          </cell>
          <cell r="V707">
            <v>0</v>
          </cell>
          <cell r="X707">
            <v>0</v>
          </cell>
          <cell r="Z707">
            <v>0</v>
          </cell>
          <cell r="AB707">
            <v>0</v>
          </cell>
          <cell r="AD707">
            <v>0</v>
          </cell>
          <cell r="AE707">
            <v>0</v>
          </cell>
        </row>
        <row r="708">
          <cell r="B708">
            <v>400000</v>
          </cell>
          <cell r="C708">
            <v>0.52</v>
          </cell>
          <cell r="D708">
            <v>208000</v>
          </cell>
          <cell r="E708">
            <v>7500</v>
          </cell>
          <cell r="F708">
            <v>200500</v>
          </cell>
          <cell r="H708">
            <v>0</v>
          </cell>
          <cell r="J708">
            <v>0</v>
          </cell>
          <cell r="L708">
            <v>0</v>
          </cell>
          <cell r="N708">
            <v>0</v>
          </cell>
          <cell r="P708">
            <v>0</v>
          </cell>
          <cell r="R708">
            <v>0</v>
          </cell>
          <cell r="T708">
            <v>0</v>
          </cell>
          <cell r="V708">
            <v>0</v>
          </cell>
          <cell r="X708">
            <v>0</v>
          </cell>
          <cell r="Z708">
            <v>0</v>
          </cell>
          <cell r="AB708">
            <v>0</v>
          </cell>
          <cell r="AD708">
            <v>0</v>
          </cell>
          <cell r="AE708">
            <v>0</v>
          </cell>
        </row>
        <row r="709">
          <cell r="B709">
            <v>77400</v>
          </cell>
          <cell r="C709">
            <v>0.52</v>
          </cell>
          <cell r="D709">
            <v>40248</v>
          </cell>
          <cell r="E709">
            <v>7500</v>
          </cell>
          <cell r="F709">
            <v>32748</v>
          </cell>
          <cell r="G709">
            <v>0</v>
          </cell>
          <cell r="H709">
            <v>0</v>
          </cell>
          <cell r="I709">
            <v>0</v>
          </cell>
          <cell r="J709">
            <v>0</v>
          </cell>
          <cell r="K709">
            <v>0</v>
          </cell>
          <cell r="L709">
            <v>0</v>
          </cell>
          <cell r="M709">
            <v>0</v>
          </cell>
          <cell r="N709">
            <v>0</v>
          </cell>
          <cell r="O709">
            <v>0</v>
          </cell>
          <cell r="P709">
            <v>0</v>
          </cell>
          <cell r="Q709">
            <v>1</v>
          </cell>
          <cell r="R709">
            <v>32748</v>
          </cell>
          <cell r="S709">
            <v>0</v>
          </cell>
          <cell r="T709">
            <v>0</v>
          </cell>
          <cell r="U709">
            <v>0</v>
          </cell>
          <cell r="V709">
            <v>0</v>
          </cell>
          <cell r="W709">
            <v>1</v>
          </cell>
          <cell r="X709">
            <v>32748</v>
          </cell>
          <cell r="Y709">
            <v>0</v>
          </cell>
          <cell r="Z709">
            <v>0</v>
          </cell>
          <cell r="AA709">
            <v>0</v>
          </cell>
          <cell r="AB709">
            <v>0</v>
          </cell>
          <cell r="AC709">
            <v>0</v>
          </cell>
          <cell r="AD709">
            <v>0</v>
          </cell>
          <cell r="AE709">
            <v>2</v>
          </cell>
        </row>
        <row r="710">
          <cell r="B710">
            <v>150000</v>
          </cell>
          <cell r="C710">
            <v>0.52</v>
          </cell>
          <cell r="D710">
            <v>78000</v>
          </cell>
          <cell r="E710">
            <v>7500</v>
          </cell>
          <cell r="F710">
            <v>70500</v>
          </cell>
          <cell r="H710">
            <v>0</v>
          </cell>
          <cell r="J710">
            <v>0</v>
          </cell>
          <cell r="L710">
            <v>0</v>
          </cell>
          <cell r="N710">
            <v>0</v>
          </cell>
          <cell r="P710">
            <v>0</v>
          </cell>
          <cell r="R710">
            <v>0</v>
          </cell>
          <cell r="T710">
            <v>0</v>
          </cell>
          <cell r="V710">
            <v>0</v>
          </cell>
          <cell r="X710">
            <v>0</v>
          </cell>
          <cell r="Z710">
            <v>0</v>
          </cell>
          <cell r="AB710">
            <v>0</v>
          </cell>
          <cell r="AD710">
            <v>0</v>
          </cell>
          <cell r="AE710">
            <v>0</v>
          </cell>
        </row>
        <row r="711">
          <cell r="B711">
            <v>59500</v>
          </cell>
          <cell r="C711">
            <v>0.52</v>
          </cell>
          <cell r="D711">
            <v>30940</v>
          </cell>
          <cell r="E711">
            <v>7500</v>
          </cell>
          <cell r="F711">
            <v>23440</v>
          </cell>
          <cell r="G711">
            <v>0</v>
          </cell>
          <cell r="H711">
            <v>0</v>
          </cell>
          <cell r="I711">
            <v>0</v>
          </cell>
          <cell r="J711">
            <v>0</v>
          </cell>
          <cell r="K711">
            <v>0</v>
          </cell>
          <cell r="L711">
            <v>0</v>
          </cell>
          <cell r="M711">
            <v>2</v>
          </cell>
          <cell r="N711">
            <v>46880</v>
          </cell>
          <cell r="O711">
            <v>0</v>
          </cell>
          <cell r="P711">
            <v>0</v>
          </cell>
          <cell r="Q711">
            <v>0</v>
          </cell>
          <cell r="R711">
            <v>0</v>
          </cell>
          <cell r="S711">
            <v>0</v>
          </cell>
          <cell r="T711">
            <v>0</v>
          </cell>
          <cell r="U711">
            <v>2</v>
          </cell>
          <cell r="V711">
            <v>46880</v>
          </cell>
          <cell r="W711">
            <v>0</v>
          </cell>
          <cell r="X711">
            <v>0</v>
          </cell>
          <cell r="Y711">
            <v>0</v>
          </cell>
          <cell r="Z711">
            <v>0</v>
          </cell>
          <cell r="AA711">
            <v>2</v>
          </cell>
          <cell r="AB711">
            <v>46880</v>
          </cell>
          <cell r="AC711">
            <v>0</v>
          </cell>
          <cell r="AD711">
            <v>0</v>
          </cell>
          <cell r="AE711">
            <v>6</v>
          </cell>
        </row>
        <row r="712">
          <cell r="B712">
            <v>150000</v>
          </cell>
          <cell r="C712">
            <v>0.52</v>
          </cell>
          <cell r="D712">
            <v>78000</v>
          </cell>
          <cell r="E712">
            <v>7500</v>
          </cell>
          <cell r="F712">
            <v>70500</v>
          </cell>
          <cell r="H712">
            <v>0</v>
          </cell>
          <cell r="J712">
            <v>0</v>
          </cell>
          <cell r="L712">
            <v>0</v>
          </cell>
          <cell r="N712">
            <v>0</v>
          </cell>
          <cell r="P712">
            <v>0</v>
          </cell>
          <cell r="R712">
            <v>0</v>
          </cell>
          <cell r="T712">
            <v>0</v>
          </cell>
          <cell r="V712">
            <v>0</v>
          </cell>
          <cell r="X712">
            <v>0</v>
          </cell>
          <cell r="Z712">
            <v>0</v>
          </cell>
          <cell r="AB712">
            <v>0</v>
          </cell>
          <cell r="AD712">
            <v>0</v>
          </cell>
          <cell r="AE712">
            <v>0</v>
          </cell>
        </row>
        <row r="713">
          <cell r="B713">
            <v>150000</v>
          </cell>
          <cell r="C713">
            <v>0.52</v>
          </cell>
          <cell r="D713">
            <v>78000</v>
          </cell>
          <cell r="E713">
            <v>7500</v>
          </cell>
          <cell r="F713">
            <v>70500</v>
          </cell>
          <cell r="H713">
            <v>0</v>
          </cell>
          <cell r="J713">
            <v>0</v>
          </cell>
          <cell r="L713">
            <v>0</v>
          </cell>
          <cell r="N713">
            <v>0</v>
          </cell>
          <cell r="P713">
            <v>0</v>
          </cell>
          <cell r="R713">
            <v>0</v>
          </cell>
          <cell r="T713">
            <v>0</v>
          </cell>
          <cell r="V713">
            <v>0</v>
          </cell>
          <cell r="X713">
            <v>0</v>
          </cell>
          <cell r="Z713">
            <v>0</v>
          </cell>
          <cell r="AB713">
            <v>0</v>
          </cell>
          <cell r="AD713">
            <v>0</v>
          </cell>
          <cell r="AE713">
            <v>0</v>
          </cell>
        </row>
        <row r="714">
          <cell r="B714">
            <v>56500</v>
          </cell>
          <cell r="C714">
            <v>0.52</v>
          </cell>
          <cell r="D714">
            <v>29380</v>
          </cell>
          <cell r="E714">
            <v>7500</v>
          </cell>
          <cell r="F714">
            <v>21880</v>
          </cell>
          <cell r="G714">
            <v>0</v>
          </cell>
          <cell r="H714">
            <v>0</v>
          </cell>
          <cell r="J714">
            <v>0</v>
          </cell>
          <cell r="L714">
            <v>0</v>
          </cell>
          <cell r="M714">
            <v>0</v>
          </cell>
          <cell r="N714">
            <v>0</v>
          </cell>
          <cell r="O714">
            <v>0</v>
          </cell>
          <cell r="P714">
            <v>0</v>
          </cell>
          <cell r="Q714">
            <v>0</v>
          </cell>
          <cell r="R714">
            <v>0</v>
          </cell>
          <cell r="S714">
            <v>0</v>
          </cell>
          <cell r="T714">
            <v>0</v>
          </cell>
          <cell r="V714">
            <v>0</v>
          </cell>
          <cell r="X714">
            <v>0</v>
          </cell>
          <cell r="Z714">
            <v>0</v>
          </cell>
          <cell r="AA714">
            <v>0</v>
          </cell>
          <cell r="AB714">
            <v>0</v>
          </cell>
          <cell r="AC714">
            <v>0</v>
          </cell>
          <cell r="AD714">
            <v>0</v>
          </cell>
          <cell r="AE714">
            <v>0</v>
          </cell>
        </row>
        <row r="715">
          <cell r="B715">
            <v>105800</v>
          </cell>
          <cell r="C715">
            <v>0.52</v>
          </cell>
          <cell r="D715">
            <v>55016</v>
          </cell>
          <cell r="E715">
            <v>15000</v>
          </cell>
          <cell r="F715">
            <v>40016</v>
          </cell>
          <cell r="G715">
            <v>0</v>
          </cell>
          <cell r="H715">
            <v>0</v>
          </cell>
          <cell r="I715">
            <v>0</v>
          </cell>
          <cell r="J715">
            <v>0</v>
          </cell>
          <cell r="K715">
            <v>2</v>
          </cell>
          <cell r="L715">
            <v>80032</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2</v>
          </cell>
          <cell r="AD715">
            <v>80032</v>
          </cell>
          <cell r="AE715">
            <v>4</v>
          </cell>
        </row>
        <row r="716">
          <cell r="B716">
            <v>56500</v>
          </cell>
          <cell r="C716">
            <v>0.52</v>
          </cell>
          <cell r="D716">
            <v>29380.5</v>
          </cell>
          <cell r="E716">
            <v>7500</v>
          </cell>
          <cell r="F716">
            <v>21880.5</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row>
        <row r="717">
          <cell r="B717">
            <v>56500</v>
          </cell>
          <cell r="C717">
            <v>0.52</v>
          </cell>
          <cell r="D717">
            <v>29380</v>
          </cell>
          <cell r="E717">
            <v>7500</v>
          </cell>
          <cell r="F717">
            <v>21880</v>
          </cell>
          <cell r="G717">
            <v>15</v>
          </cell>
          <cell r="H717">
            <v>328200</v>
          </cell>
          <cell r="I717">
            <v>10</v>
          </cell>
          <cell r="J717">
            <v>218800</v>
          </cell>
          <cell r="K717">
            <v>10</v>
          </cell>
          <cell r="L717">
            <v>218800</v>
          </cell>
          <cell r="M717">
            <v>10</v>
          </cell>
          <cell r="N717">
            <v>218800</v>
          </cell>
          <cell r="O717">
            <v>15</v>
          </cell>
          <cell r="P717">
            <v>328200</v>
          </cell>
          <cell r="Q717">
            <v>10</v>
          </cell>
          <cell r="R717">
            <v>218800</v>
          </cell>
          <cell r="S717">
            <v>10</v>
          </cell>
          <cell r="T717">
            <v>218800</v>
          </cell>
          <cell r="U717">
            <v>10</v>
          </cell>
          <cell r="V717">
            <v>218800</v>
          </cell>
          <cell r="W717">
            <v>15</v>
          </cell>
          <cell r="X717">
            <v>328200</v>
          </cell>
          <cell r="Y717">
            <v>10</v>
          </cell>
          <cell r="Z717">
            <v>218800</v>
          </cell>
          <cell r="AA717">
            <v>10</v>
          </cell>
          <cell r="AB717">
            <v>218800</v>
          </cell>
          <cell r="AC717">
            <v>10</v>
          </cell>
          <cell r="AD717">
            <v>218800</v>
          </cell>
          <cell r="AE717">
            <v>135</v>
          </cell>
        </row>
        <row r="718">
          <cell r="G718">
            <v>30</v>
          </cell>
          <cell r="H718">
            <v>537328</v>
          </cell>
          <cell r="I718">
            <v>25</v>
          </cell>
          <cell r="J718">
            <v>427928</v>
          </cell>
          <cell r="K718">
            <v>27</v>
          </cell>
          <cell r="L718">
            <v>507960</v>
          </cell>
          <cell r="M718">
            <v>672</v>
          </cell>
          <cell r="N718">
            <v>9525448</v>
          </cell>
          <cell r="O718">
            <v>675</v>
          </cell>
          <cell r="P718">
            <v>9587968</v>
          </cell>
          <cell r="Q718">
            <v>671</v>
          </cell>
          <cell r="R718">
            <v>9511316</v>
          </cell>
          <cell r="S718">
            <v>176</v>
          </cell>
          <cell r="T718">
            <v>2546760</v>
          </cell>
          <cell r="U718">
            <v>27</v>
          </cell>
          <cell r="V718">
            <v>474808</v>
          </cell>
          <cell r="W718">
            <v>31</v>
          </cell>
          <cell r="X718">
            <v>570076</v>
          </cell>
          <cell r="Y718">
            <v>25</v>
          </cell>
          <cell r="Z718">
            <v>427928</v>
          </cell>
          <cell r="AA718">
            <v>27</v>
          </cell>
          <cell r="AB718">
            <v>474808</v>
          </cell>
          <cell r="AC718">
            <v>27</v>
          </cell>
          <cell r="AD718">
            <v>507960</v>
          </cell>
          <cell r="AE718">
            <v>35100288</v>
          </cell>
          <cell r="AG718">
            <v>6216518</v>
          </cell>
        </row>
        <row r="719">
          <cell r="H719">
            <v>0</v>
          </cell>
          <cell r="J719">
            <v>0</v>
          </cell>
          <cell r="L719">
            <v>0</v>
          </cell>
          <cell r="N719">
            <v>0</v>
          </cell>
          <cell r="P719">
            <v>0</v>
          </cell>
          <cell r="R719">
            <v>0</v>
          </cell>
          <cell r="T719">
            <v>0</v>
          </cell>
          <cell r="V719">
            <v>0</v>
          </cell>
          <cell r="X719">
            <v>0</v>
          </cell>
          <cell r="Z719">
            <v>0</v>
          </cell>
          <cell r="AB719">
            <v>0</v>
          </cell>
          <cell r="AD719">
            <v>0</v>
          </cell>
          <cell r="AE719">
            <v>0</v>
          </cell>
          <cell r="AG719">
            <v>6046603</v>
          </cell>
        </row>
        <row r="723">
          <cell r="B723">
            <v>914</v>
          </cell>
          <cell r="C723">
            <v>945</v>
          </cell>
          <cell r="D723">
            <v>976</v>
          </cell>
          <cell r="E723">
            <v>1007</v>
          </cell>
          <cell r="F723">
            <v>1038</v>
          </cell>
          <cell r="G723">
            <v>1069</v>
          </cell>
          <cell r="H723">
            <v>1100</v>
          </cell>
          <cell r="I723">
            <v>1131</v>
          </cell>
          <cell r="J723">
            <v>1162</v>
          </cell>
          <cell r="K723">
            <v>1193</v>
          </cell>
          <cell r="L723">
            <v>1224</v>
          </cell>
          <cell r="M723">
            <v>1255</v>
          </cell>
        </row>
        <row r="725">
          <cell r="B725">
            <v>1860000</v>
          </cell>
          <cell r="C725">
            <v>1860000</v>
          </cell>
          <cell r="D725">
            <v>1860000</v>
          </cell>
          <cell r="E725">
            <v>1860000</v>
          </cell>
          <cell r="F725">
            <v>1860000</v>
          </cell>
          <cell r="G725">
            <v>1860000</v>
          </cell>
          <cell r="H725">
            <v>1860000</v>
          </cell>
          <cell r="I725">
            <v>1860000</v>
          </cell>
          <cell r="J725">
            <v>1860000</v>
          </cell>
          <cell r="K725">
            <v>1860000</v>
          </cell>
          <cell r="L725">
            <v>1860000</v>
          </cell>
          <cell r="M725">
            <v>1860000</v>
          </cell>
        </row>
        <row r="726">
          <cell r="B726">
            <v>2090000</v>
          </cell>
          <cell r="C726">
            <v>2090000</v>
          </cell>
          <cell r="D726">
            <v>2090000</v>
          </cell>
          <cell r="E726">
            <v>2090000</v>
          </cell>
          <cell r="F726">
            <v>2090000</v>
          </cell>
          <cell r="G726">
            <v>2090000</v>
          </cell>
          <cell r="H726">
            <v>2090000</v>
          </cell>
          <cell r="I726">
            <v>2090000</v>
          </cell>
          <cell r="J726">
            <v>2090000</v>
          </cell>
          <cell r="K726">
            <v>2090000</v>
          </cell>
          <cell r="L726">
            <v>2090000</v>
          </cell>
          <cell r="M726">
            <v>2090000</v>
          </cell>
        </row>
        <row r="727">
          <cell r="B727">
            <v>2160000</v>
          </cell>
          <cell r="C727">
            <v>2160000</v>
          </cell>
          <cell r="D727">
            <v>2160000</v>
          </cell>
          <cell r="E727">
            <v>2160000</v>
          </cell>
          <cell r="F727">
            <v>2160000</v>
          </cell>
          <cell r="G727">
            <v>2160000</v>
          </cell>
          <cell r="H727">
            <v>2160000</v>
          </cell>
          <cell r="I727">
            <v>2160000</v>
          </cell>
          <cell r="J727">
            <v>2160000</v>
          </cell>
          <cell r="K727">
            <v>2160000</v>
          </cell>
          <cell r="L727">
            <v>2160000</v>
          </cell>
          <cell r="M727">
            <v>2160000</v>
          </cell>
        </row>
        <row r="728">
          <cell r="B728">
            <v>2290000</v>
          </cell>
          <cell r="C728">
            <v>2290000</v>
          </cell>
          <cell r="D728">
            <v>2290000</v>
          </cell>
          <cell r="E728">
            <v>2290000</v>
          </cell>
          <cell r="F728">
            <v>2290000</v>
          </cell>
          <cell r="G728">
            <v>2290000</v>
          </cell>
          <cell r="H728">
            <v>2290000</v>
          </cell>
          <cell r="I728">
            <v>2290000</v>
          </cell>
          <cell r="J728">
            <v>2290000</v>
          </cell>
          <cell r="K728">
            <v>2290000</v>
          </cell>
          <cell r="L728">
            <v>2290000</v>
          </cell>
          <cell r="M728">
            <v>2290000</v>
          </cell>
        </row>
        <row r="729">
          <cell r="B729">
            <v>1580000</v>
          </cell>
          <cell r="C729">
            <v>1580000</v>
          </cell>
          <cell r="D729">
            <v>1580000</v>
          </cell>
          <cell r="E729">
            <v>1580000</v>
          </cell>
          <cell r="F729">
            <v>1580000</v>
          </cell>
          <cell r="G729">
            <v>1580000</v>
          </cell>
          <cell r="H729">
            <v>1580000</v>
          </cell>
          <cell r="I729">
            <v>1580000</v>
          </cell>
          <cell r="J729">
            <v>1580000</v>
          </cell>
          <cell r="K729">
            <v>1580000</v>
          </cell>
          <cell r="L729">
            <v>1580000</v>
          </cell>
          <cell r="M729">
            <v>1580000</v>
          </cell>
        </row>
        <row r="730">
          <cell r="B730">
            <v>1810000</v>
          </cell>
          <cell r="C730">
            <v>1810000</v>
          </cell>
          <cell r="D730">
            <v>1810000</v>
          </cell>
          <cell r="E730">
            <v>1810000</v>
          </cell>
          <cell r="F730">
            <v>1810000</v>
          </cell>
          <cell r="G730">
            <v>1810000</v>
          </cell>
          <cell r="H730">
            <v>1810000</v>
          </cell>
          <cell r="I730">
            <v>1810000</v>
          </cell>
          <cell r="J730">
            <v>1810000</v>
          </cell>
          <cell r="K730">
            <v>1810000</v>
          </cell>
          <cell r="L730">
            <v>1810000</v>
          </cell>
          <cell r="M730">
            <v>1810000</v>
          </cell>
        </row>
        <row r="731">
          <cell r="B731">
            <v>4420000</v>
          </cell>
          <cell r="C731">
            <v>4420000</v>
          </cell>
          <cell r="D731">
            <v>4420000</v>
          </cell>
          <cell r="E731">
            <v>4420000</v>
          </cell>
          <cell r="F731">
            <v>4420000</v>
          </cell>
          <cell r="G731">
            <v>4420000</v>
          </cell>
          <cell r="H731">
            <v>4420000</v>
          </cell>
          <cell r="I731">
            <v>4420000</v>
          </cell>
          <cell r="J731">
            <v>4420000</v>
          </cell>
          <cell r="K731">
            <v>4420000</v>
          </cell>
          <cell r="L731">
            <v>4420000</v>
          </cell>
          <cell r="M731">
            <v>4420000</v>
          </cell>
        </row>
        <row r="734">
          <cell r="B734">
            <v>1860000</v>
          </cell>
          <cell r="C734">
            <v>1860000</v>
          </cell>
          <cell r="D734">
            <v>1860000</v>
          </cell>
          <cell r="E734">
            <v>1860000</v>
          </cell>
          <cell r="F734">
            <v>1860000</v>
          </cell>
          <cell r="G734">
            <v>1860000</v>
          </cell>
          <cell r="H734">
            <v>1860000</v>
          </cell>
          <cell r="I734">
            <v>1860000</v>
          </cell>
          <cell r="J734">
            <v>1860000</v>
          </cell>
          <cell r="K734">
            <v>1860000</v>
          </cell>
          <cell r="L734">
            <v>1860000</v>
          </cell>
          <cell r="M734">
            <v>1860000</v>
          </cell>
        </row>
        <row r="735">
          <cell r="B735">
            <v>2090000</v>
          </cell>
          <cell r="C735">
            <v>2090000</v>
          </cell>
          <cell r="D735">
            <v>2090000</v>
          </cell>
          <cell r="E735">
            <v>2090000</v>
          </cell>
          <cell r="F735">
            <v>2090000</v>
          </cell>
          <cell r="G735">
            <v>2090000</v>
          </cell>
          <cell r="H735">
            <v>2090000</v>
          </cell>
          <cell r="I735">
            <v>2090000</v>
          </cell>
          <cell r="J735">
            <v>2090000</v>
          </cell>
          <cell r="K735">
            <v>2090000</v>
          </cell>
          <cell r="L735">
            <v>2090000</v>
          </cell>
          <cell r="M735">
            <v>2090000</v>
          </cell>
        </row>
        <row r="736">
          <cell r="B736">
            <v>1580000</v>
          </cell>
          <cell r="C736">
            <v>1580000</v>
          </cell>
          <cell r="D736">
            <v>1580000</v>
          </cell>
          <cell r="E736">
            <v>1580000</v>
          </cell>
          <cell r="F736">
            <v>1580000</v>
          </cell>
          <cell r="G736">
            <v>1580000</v>
          </cell>
          <cell r="H736">
            <v>1580000</v>
          </cell>
          <cell r="I736">
            <v>1580000</v>
          </cell>
          <cell r="J736">
            <v>1580000</v>
          </cell>
          <cell r="K736">
            <v>1580000</v>
          </cell>
          <cell r="L736">
            <v>1580000</v>
          </cell>
          <cell r="M736">
            <v>1580000</v>
          </cell>
        </row>
        <row r="737">
          <cell r="B737">
            <v>1810000</v>
          </cell>
          <cell r="C737">
            <v>1810000</v>
          </cell>
          <cell r="D737">
            <v>1810000</v>
          </cell>
          <cell r="E737">
            <v>1810000</v>
          </cell>
          <cell r="F737">
            <v>1810000</v>
          </cell>
          <cell r="G737">
            <v>1810000</v>
          </cell>
          <cell r="H737">
            <v>1810000</v>
          </cell>
          <cell r="I737">
            <v>1810000</v>
          </cell>
          <cell r="J737">
            <v>1810000</v>
          </cell>
          <cell r="K737">
            <v>1810000</v>
          </cell>
          <cell r="L737">
            <v>1810000</v>
          </cell>
          <cell r="M737">
            <v>1810000</v>
          </cell>
        </row>
        <row r="738">
          <cell r="B738">
            <v>4420000</v>
          </cell>
          <cell r="C738">
            <v>4420000</v>
          </cell>
          <cell r="D738">
            <v>4420000</v>
          </cell>
          <cell r="E738">
            <v>4420000</v>
          </cell>
          <cell r="F738">
            <v>4420000</v>
          </cell>
          <cell r="G738">
            <v>4420000</v>
          </cell>
          <cell r="H738">
            <v>4420000</v>
          </cell>
          <cell r="I738">
            <v>4420000</v>
          </cell>
          <cell r="J738">
            <v>4420000</v>
          </cell>
          <cell r="K738">
            <v>4420000</v>
          </cell>
          <cell r="L738">
            <v>4420000</v>
          </cell>
          <cell r="M738">
            <v>4420000</v>
          </cell>
        </row>
        <row r="741">
          <cell r="B741">
            <v>548</v>
          </cell>
          <cell r="C741">
            <v>579</v>
          </cell>
          <cell r="D741">
            <v>610</v>
          </cell>
          <cell r="E741">
            <v>641</v>
          </cell>
          <cell r="F741">
            <v>672</v>
          </cell>
          <cell r="G741">
            <v>703</v>
          </cell>
          <cell r="H741">
            <v>734</v>
          </cell>
          <cell r="I741">
            <v>765</v>
          </cell>
          <cell r="J741">
            <v>796</v>
          </cell>
          <cell r="K741">
            <v>827</v>
          </cell>
          <cell r="L741">
            <v>858</v>
          </cell>
          <cell r="M741">
            <v>889</v>
          </cell>
        </row>
        <row r="742">
          <cell r="B742">
            <v>30000</v>
          </cell>
          <cell r="C742">
            <v>30000</v>
          </cell>
          <cell r="D742">
            <v>30000</v>
          </cell>
          <cell r="E742">
            <v>30000</v>
          </cell>
          <cell r="F742">
            <v>30000</v>
          </cell>
          <cell r="G742">
            <v>30000</v>
          </cell>
          <cell r="H742">
            <v>30000</v>
          </cell>
          <cell r="I742">
            <v>30000</v>
          </cell>
          <cell r="J742">
            <v>30000</v>
          </cell>
          <cell r="K742">
            <v>30000</v>
          </cell>
          <cell r="L742">
            <v>30000</v>
          </cell>
          <cell r="M742">
            <v>30000</v>
          </cell>
        </row>
        <row r="743">
          <cell r="B743">
            <v>30000</v>
          </cell>
          <cell r="C743">
            <v>30000</v>
          </cell>
          <cell r="D743">
            <v>30000</v>
          </cell>
          <cell r="E743">
            <v>30000</v>
          </cell>
          <cell r="F743">
            <v>30000</v>
          </cell>
          <cell r="G743">
            <v>30000</v>
          </cell>
          <cell r="H743">
            <v>30000</v>
          </cell>
          <cell r="I743">
            <v>30000</v>
          </cell>
          <cell r="J743">
            <v>30000</v>
          </cell>
          <cell r="K743">
            <v>30000</v>
          </cell>
          <cell r="L743">
            <v>30000</v>
          </cell>
          <cell r="M743">
            <v>30000</v>
          </cell>
        </row>
        <row r="744">
          <cell r="B744">
            <v>30000</v>
          </cell>
          <cell r="C744">
            <v>30000</v>
          </cell>
          <cell r="D744">
            <v>30000</v>
          </cell>
          <cell r="E744">
            <v>30000</v>
          </cell>
          <cell r="F744">
            <v>30000</v>
          </cell>
          <cell r="G744">
            <v>30000</v>
          </cell>
          <cell r="H744">
            <v>30000</v>
          </cell>
          <cell r="I744">
            <v>30000</v>
          </cell>
          <cell r="J744">
            <v>30000</v>
          </cell>
          <cell r="K744">
            <v>30000</v>
          </cell>
          <cell r="L744">
            <v>30000</v>
          </cell>
          <cell r="M744">
            <v>30000</v>
          </cell>
        </row>
        <row r="745">
          <cell r="B745">
            <v>30000</v>
          </cell>
          <cell r="C745">
            <v>30000</v>
          </cell>
          <cell r="D745">
            <v>30000</v>
          </cell>
          <cell r="E745">
            <v>30000</v>
          </cell>
          <cell r="F745">
            <v>30000</v>
          </cell>
          <cell r="G745">
            <v>30000</v>
          </cell>
          <cell r="H745">
            <v>30000</v>
          </cell>
          <cell r="I745">
            <v>30000</v>
          </cell>
          <cell r="J745">
            <v>30000</v>
          </cell>
          <cell r="K745">
            <v>30000</v>
          </cell>
          <cell r="L745">
            <v>30000</v>
          </cell>
          <cell r="M745">
            <v>30000</v>
          </cell>
        </row>
        <row r="746">
          <cell r="B746">
            <v>30000</v>
          </cell>
          <cell r="C746">
            <v>30000</v>
          </cell>
          <cell r="D746">
            <v>30000</v>
          </cell>
          <cell r="E746">
            <v>30000</v>
          </cell>
          <cell r="F746">
            <v>30000</v>
          </cell>
          <cell r="G746">
            <v>30000</v>
          </cell>
          <cell r="H746">
            <v>30000</v>
          </cell>
          <cell r="I746">
            <v>30000</v>
          </cell>
          <cell r="J746">
            <v>30000</v>
          </cell>
          <cell r="K746">
            <v>30000</v>
          </cell>
          <cell r="L746">
            <v>30000</v>
          </cell>
          <cell r="M746">
            <v>30000</v>
          </cell>
        </row>
        <row r="747">
          <cell r="B747">
            <v>30000</v>
          </cell>
          <cell r="C747">
            <v>30000</v>
          </cell>
          <cell r="D747">
            <v>30000</v>
          </cell>
          <cell r="E747">
            <v>30000</v>
          </cell>
          <cell r="F747">
            <v>30000</v>
          </cell>
          <cell r="G747">
            <v>30000</v>
          </cell>
          <cell r="H747">
            <v>30000</v>
          </cell>
          <cell r="I747">
            <v>30000</v>
          </cell>
          <cell r="J747">
            <v>30000</v>
          </cell>
          <cell r="K747">
            <v>30000</v>
          </cell>
          <cell r="L747">
            <v>30000</v>
          </cell>
          <cell r="M747">
            <v>30000</v>
          </cell>
        </row>
        <row r="748">
          <cell r="B748">
            <v>30000</v>
          </cell>
          <cell r="C748">
            <v>30000</v>
          </cell>
          <cell r="D748">
            <v>30000</v>
          </cell>
          <cell r="E748">
            <v>30000</v>
          </cell>
          <cell r="F748">
            <v>30000</v>
          </cell>
          <cell r="G748">
            <v>30000</v>
          </cell>
          <cell r="H748">
            <v>30000</v>
          </cell>
          <cell r="I748">
            <v>30000</v>
          </cell>
          <cell r="J748">
            <v>30000</v>
          </cell>
          <cell r="K748">
            <v>30000</v>
          </cell>
          <cell r="L748">
            <v>30000</v>
          </cell>
          <cell r="M748">
            <v>30000</v>
          </cell>
        </row>
        <row r="750">
          <cell r="B750">
            <v>548</v>
          </cell>
          <cell r="C750">
            <v>579</v>
          </cell>
          <cell r="D750">
            <v>610</v>
          </cell>
          <cell r="E750">
            <v>641</v>
          </cell>
          <cell r="F750">
            <v>672</v>
          </cell>
          <cell r="G750">
            <v>703</v>
          </cell>
          <cell r="H750">
            <v>734</v>
          </cell>
          <cell r="I750">
            <v>765</v>
          </cell>
          <cell r="J750">
            <v>796</v>
          </cell>
          <cell r="K750">
            <v>827</v>
          </cell>
          <cell r="L750">
            <v>858</v>
          </cell>
          <cell r="M750">
            <v>889</v>
          </cell>
        </row>
        <row r="751">
          <cell r="B751">
            <v>1324000</v>
          </cell>
          <cell r="C751">
            <v>1324000</v>
          </cell>
          <cell r="D751">
            <v>1324000</v>
          </cell>
          <cell r="E751">
            <v>1324000</v>
          </cell>
          <cell r="F751">
            <v>1324000</v>
          </cell>
          <cell r="G751">
            <v>1324000</v>
          </cell>
          <cell r="H751">
            <v>1324000</v>
          </cell>
          <cell r="I751">
            <v>1324000</v>
          </cell>
          <cell r="J751">
            <v>1324000</v>
          </cell>
          <cell r="K751">
            <v>1324000</v>
          </cell>
          <cell r="L751">
            <v>1324000</v>
          </cell>
          <cell r="M751">
            <v>1324000</v>
          </cell>
        </row>
        <row r="752">
          <cell r="B752">
            <v>1541500</v>
          </cell>
          <cell r="C752">
            <v>1541500</v>
          </cell>
          <cell r="D752">
            <v>1541500</v>
          </cell>
          <cell r="E752">
            <v>1541500</v>
          </cell>
          <cell r="F752">
            <v>1541500</v>
          </cell>
          <cell r="G752">
            <v>1541500</v>
          </cell>
          <cell r="H752">
            <v>1541500</v>
          </cell>
          <cell r="I752">
            <v>1541500</v>
          </cell>
          <cell r="J752">
            <v>1541500</v>
          </cell>
          <cell r="K752">
            <v>1541500</v>
          </cell>
          <cell r="L752">
            <v>1541500</v>
          </cell>
          <cell r="M752">
            <v>1541500</v>
          </cell>
        </row>
        <row r="753">
          <cell r="B753">
            <v>1596300</v>
          </cell>
          <cell r="C753">
            <v>1596300</v>
          </cell>
          <cell r="D753">
            <v>1596300</v>
          </cell>
          <cell r="E753">
            <v>1596300</v>
          </cell>
          <cell r="F753">
            <v>1596300</v>
          </cell>
          <cell r="G753">
            <v>1596300</v>
          </cell>
          <cell r="H753">
            <v>1596300</v>
          </cell>
          <cell r="I753">
            <v>1596300</v>
          </cell>
          <cell r="J753">
            <v>1596300</v>
          </cell>
          <cell r="K753">
            <v>1596300</v>
          </cell>
          <cell r="L753">
            <v>1596300</v>
          </cell>
          <cell r="M753">
            <v>1596300</v>
          </cell>
        </row>
        <row r="754">
          <cell r="B754">
            <v>1408411</v>
          </cell>
          <cell r="C754">
            <v>1408411</v>
          </cell>
          <cell r="D754">
            <v>1408411</v>
          </cell>
          <cell r="E754">
            <v>1408411</v>
          </cell>
          <cell r="F754">
            <v>1408411</v>
          </cell>
          <cell r="G754">
            <v>1408411</v>
          </cell>
          <cell r="H754">
            <v>1408411</v>
          </cell>
          <cell r="I754">
            <v>1408411</v>
          </cell>
          <cell r="J754">
            <v>1408411</v>
          </cell>
          <cell r="K754">
            <v>1408411</v>
          </cell>
          <cell r="L754">
            <v>1408411</v>
          </cell>
          <cell r="M754">
            <v>1408411</v>
          </cell>
        </row>
        <row r="755">
          <cell r="B755">
            <v>3421100</v>
          </cell>
          <cell r="C755">
            <v>3421100</v>
          </cell>
          <cell r="D755">
            <v>3421100</v>
          </cell>
          <cell r="E755">
            <v>3421100</v>
          </cell>
          <cell r="F755">
            <v>3421100</v>
          </cell>
          <cell r="G755">
            <v>3421100</v>
          </cell>
          <cell r="H755">
            <v>3421100</v>
          </cell>
          <cell r="I755">
            <v>3421100</v>
          </cell>
          <cell r="J755">
            <v>3421100</v>
          </cell>
          <cell r="K755">
            <v>3421100</v>
          </cell>
          <cell r="L755">
            <v>3421100</v>
          </cell>
          <cell r="M755">
            <v>3421100</v>
          </cell>
        </row>
        <row r="759">
          <cell r="C759" t="str">
            <v>CBU</v>
          </cell>
        </row>
        <row r="760">
          <cell r="C760" t="str">
            <v>4x2  D/C</v>
          </cell>
          <cell r="D760" t="str">
            <v>4x2  D/C  A/C</v>
          </cell>
          <cell r="E760" t="str">
            <v>4x4  D/C D/S</v>
          </cell>
          <cell r="F760" t="str">
            <v>4x4'  D/C U/S</v>
          </cell>
          <cell r="G760" t="str">
            <v>4x4'D/CU/SF/L</v>
          </cell>
          <cell r="H760" t="str">
            <v>4x4'D/CU/SS/E</v>
          </cell>
          <cell r="I760" t="str">
            <v>Hiace Std</v>
          </cell>
          <cell r="J760" t="str">
            <v>Hiace Dual A/C</v>
          </cell>
          <cell r="K760" t="str">
            <v>Hiace P/S A/C</v>
          </cell>
          <cell r="L760" t="str">
            <v>Coaster</v>
          </cell>
        </row>
        <row r="761">
          <cell r="C761">
            <v>1580000</v>
          </cell>
          <cell r="D761">
            <v>1750000</v>
          </cell>
          <cell r="E761">
            <v>1840000</v>
          </cell>
          <cell r="F761">
            <v>1990000</v>
          </cell>
          <cell r="G761">
            <v>2130000</v>
          </cell>
          <cell r="H761">
            <v>2390000</v>
          </cell>
          <cell r="I761">
            <v>1350000</v>
          </cell>
          <cell r="J761">
            <v>1550000</v>
          </cell>
          <cell r="K761">
            <v>1845000</v>
          </cell>
          <cell r="L761">
            <v>3740000</v>
          </cell>
        </row>
        <row r="762">
          <cell r="C762">
            <v>-206086.95652173914</v>
          </cell>
          <cell r="D762">
            <v>-228260.86956521738</v>
          </cell>
          <cell r="E762">
            <v>-240000</v>
          </cell>
          <cell r="F762">
            <v>-259565.21739130435</v>
          </cell>
          <cell r="G762">
            <v>-277826.08695652173</v>
          </cell>
          <cell r="H762">
            <v>-311739.13043478259</v>
          </cell>
          <cell r="I762">
            <v>-176086.95652173914</v>
          </cell>
          <cell r="J762">
            <v>-202173.91304347827</v>
          </cell>
          <cell r="K762">
            <v>-240652.17391304349</v>
          </cell>
          <cell r="L762">
            <v>-487826.08695652173</v>
          </cell>
        </row>
        <row r="763">
          <cell r="C763">
            <v>-30000</v>
          </cell>
          <cell r="D763">
            <v>-30000</v>
          </cell>
          <cell r="E763">
            <v>-30000</v>
          </cell>
          <cell r="F763">
            <v>-30000</v>
          </cell>
          <cell r="G763">
            <v>-30000</v>
          </cell>
          <cell r="H763">
            <v>-30000</v>
          </cell>
          <cell r="I763">
            <v>-30000</v>
          </cell>
          <cell r="J763">
            <v>-30000</v>
          </cell>
          <cell r="K763">
            <v>-30000</v>
          </cell>
          <cell r="L763">
            <v>-30000</v>
          </cell>
        </row>
        <row r="764">
          <cell r="C764">
            <v>1343913.0434782607</v>
          </cell>
          <cell r="D764">
            <v>1491739.1304347827</v>
          </cell>
          <cell r="E764">
            <v>1570000</v>
          </cell>
          <cell r="F764">
            <v>1700434.7826086956</v>
          </cell>
          <cell r="G764">
            <v>1822173.9130434783</v>
          </cell>
          <cell r="H764">
            <v>2048260.8695652173</v>
          </cell>
          <cell r="I764">
            <v>1143913.0434782607</v>
          </cell>
          <cell r="J764">
            <v>1317826.0869565217</v>
          </cell>
          <cell r="K764">
            <v>1574347.8260869565</v>
          </cell>
          <cell r="L764">
            <v>3222173.9130434785</v>
          </cell>
        </row>
        <row r="765">
          <cell r="C765">
            <v>1227669</v>
          </cell>
          <cell r="D765">
            <v>1374775</v>
          </cell>
          <cell r="E765">
            <v>1425632</v>
          </cell>
          <cell r="F765">
            <v>1653574</v>
          </cell>
          <cell r="G765">
            <v>1582162.46</v>
          </cell>
          <cell r="H765">
            <v>1544048</v>
          </cell>
          <cell r="I765">
            <v>1028478</v>
          </cell>
          <cell r="J765">
            <v>1179375</v>
          </cell>
          <cell r="K765">
            <v>1253176</v>
          </cell>
          <cell r="L765">
            <v>2388762.84</v>
          </cell>
        </row>
        <row r="766">
          <cell r="C766">
            <v>116244.04347826075</v>
          </cell>
          <cell r="D766">
            <v>116964.13043478271</v>
          </cell>
          <cell r="E766">
            <v>144368</v>
          </cell>
          <cell r="F766">
            <v>46860.782608695561</v>
          </cell>
          <cell r="G766">
            <v>240011.45304347831</v>
          </cell>
          <cell r="H766">
            <v>504212.86956521729</v>
          </cell>
          <cell r="I766">
            <v>115435.04347826075</v>
          </cell>
          <cell r="J766">
            <v>138451.08695652173</v>
          </cell>
          <cell r="K766">
            <v>321171.82608695654</v>
          </cell>
          <cell r="L766">
            <v>833411.07304347865</v>
          </cell>
        </row>
        <row r="767">
          <cell r="C767">
            <v>4</v>
          </cell>
          <cell r="D767">
            <v>11</v>
          </cell>
          <cell r="E767">
            <v>6</v>
          </cell>
          <cell r="F767">
            <v>3</v>
          </cell>
          <cell r="G767">
            <v>3</v>
          </cell>
          <cell r="H767">
            <v>3</v>
          </cell>
          <cell r="I767">
            <v>6</v>
          </cell>
          <cell r="J767">
            <v>7</v>
          </cell>
          <cell r="K767">
            <v>1</v>
          </cell>
          <cell r="L767">
            <v>2</v>
          </cell>
          <cell r="M767">
            <v>46</v>
          </cell>
        </row>
        <row r="769">
          <cell r="C769">
            <v>6320000</v>
          </cell>
          <cell r="D769">
            <v>19250000</v>
          </cell>
          <cell r="E769">
            <v>11040000</v>
          </cell>
          <cell r="F769">
            <v>5970000</v>
          </cell>
          <cell r="G769">
            <v>6390000</v>
          </cell>
          <cell r="H769">
            <v>7170000</v>
          </cell>
          <cell r="I769">
            <v>8100000</v>
          </cell>
          <cell r="J769">
            <v>10850000</v>
          </cell>
          <cell r="K769">
            <v>1845000</v>
          </cell>
          <cell r="L769">
            <v>7480000</v>
          </cell>
        </row>
        <row r="770">
          <cell r="C770">
            <v>-824347.82608695654</v>
          </cell>
          <cell r="D770">
            <v>-2510869.5652173911</v>
          </cell>
          <cell r="E770">
            <v>-1440000</v>
          </cell>
          <cell r="F770">
            <v>-778695.65217391308</v>
          </cell>
          <cell r="G770">
            <v>-833478.26086956519</v>
          </cell>
          <cell r="H770">
            <v>-935217.39130434778</v>
          </cell>
          <cell r="I770">
            <v>-1056521.7391304348</v>
          </cell>
          <cell r="J770">
            <v>-1415217.3913043479</v>
          </cell>
          <cell r="K770">
            <v>-240652.17391304349</v>
          </cell>
          <cell r="L770">
            <v>-975652.17391304346</v>
          </cell>
        </row>
        <row r="771">
          <cell r="C771">
            <v>-120000</v>
          </cell>
          <cell r="D771">
            <v>-330000</v>
          </cell>
          <cell r="E771">
            <v>-180000</v>
          </cell>
          <cell r="F771">
            <v>-90000</v>
          </cell>
          <cell r="G771">
            <v>-90000</v>
          </cell>
          <cell r="H771">
            <v>-90000</v>
          </cell>
          <cell r="I771">
            <v>-180000</v>
          </cell>
          <cell r="J771">
            <v>-210000</v>
          </cell>
          <cell r="K771">
            <v>-30000</v>
          </cell>
          <cell r="L771">
            <v>-60000</v>
          </cell>
        </row>
        <row r="772">
          <cell r="C772">
            <v>5375652.173913043</v>
          </cell>
          <cell r="D772">
            <v>16409130.434782609</v>
          </cell>
          <cell r="E772">
            <v>9420000</v>
          </cell>
          <cell r="F772">
            <v>5101304.3478260869</v>
          </cell>
          <cell r="G772">
            <v>5466521.7391304346</v>
          </cell>
          <cell r="H772">
            <v>6144782.6086956523</v>
          </cell>
          <cell r="I772">
            <v>6863478.2608695654</v>
          </cell>
          <cell r="J772">
            <v>9224782.6086956523</v>
          </cell>
          <cell r="K772">
            <v>1574347.8260869565</v>
          </cell>
          <cell r="L772">
            <v>6444347.826086957</v>
          </cell>
        </row>
        <row r="773">
          <cell r="C773">
            <v>4910676</v>
          </cell>
          <cell r="D773">
            <v>15122525</v>
          </cell>
          <cell r="E773">
            <v>8553792</v>
          </cell>
          <cell r="F773">
            <v>4960722</v>
          </cell>
          <cell r="G773">
            <v>4746487.38</v>
          </cell>
          <cell r="H773">
            <v>4632144</v>
          </cell>
          <cell r="I773">
            <v>6170868</v>
          </cell>
          <cell r="J773">
            <v>8255625</v>
          </cell>
          <cell r="K773">
            <v>1253176</v>
          </cell>
          <cell r="L773">
            <v>4777525.68</v>
          </cell>
        </row>
        <row r="774">
          <cell r="C774">
            <v>464976.17391304299</v>
          </cell>
          <cell r="D774">
            <v>1286605.4347826093</v>
          </cell>
          <cell r="E774">
            <v>866208</v>
          </cell>
          <cell r="F774">
            <v>140582.34782608692</v>
          </cell>
          <cell r="G774">
            <v>720034.35913043469</v>
          </cell>
          <cell r="H774">
            <v>1512638.6086956523</v>
          </cell>
          <cell r="I774">
            <v>692610.26086956542</v>
          </cell>
          <cell r="J774">
            <v>969157.60869565234</v>
          </cell>
          <cell r="K774">
            <v>321171.82608695654</v>
          </cell>
          <cell r="L774">
            <v>1666822.1460869573</v>
          </cell>
        </row>
        <row r="775">
          <cell r="B775" t="str">
            <v>4x2  D/C</v>
          </cell>
          <cell r="C775" t="str">
            <v xml:space="preserve">4x4  D/C </v>
          </cell>
          <cell r="D775" t="str">
            <v>Hiace Std</v>
          </cell>
          <cell r="E775" t="str">
            <v>Coaster</v>
          </cell>
        </row>
        <row r="776">
          <cell r="B776">
            <v>1704666.6666666667</v>
          </cell>
          <cell r="C776">
            <v>2038000</v>
          </cell>
          <cell r="D776">
            <v>1485357.142857143</v>
          </cell>
          <cell r="E776">
            <v>3740000</v>
          </cell>
        </row>
        <row r="777">
          <cell r="B777">
            <v>-222347.82608695651</v>
          </cell>
          <cell r="C777">
            <v>-265826.08695652173</v>
          </cell>
          <cell r="D777">
            <v>-193742.23602484472</v>
          </cell>
          <cell r="E777">
            <v>-487826.08695652173</v>
          </cell>
        </row>
        <row r="778">
          <cell r="B778">
            <v>-30000</v>
          </cell>
          <cell r="C778">
            <v>-30000</v>
          </cell>
          <cell r="D778">
            <v>-30000</v>
          </cell>
          <cell r="E778">
            <v>-30000</v>
          </cell>
        </row>
        <row r="779">
          <cell r="B779">
            <v>1452318.8405797102</v>
          </cell>
          <cell r="C779">
            <v>1742173.913043478</v>
          </cell>
          <cell r="D779">
            <v>1261614.9068322983</v>
          </cell>
          <cell r="E779">
            <v>3222173.9130434785</v>
          </cell>
        </row>
        <row r="780">
          <cell r="B780">
            <v>1335546.7333333334</v>
          </cell>
          <cell r="C780">
            <v>1526209.692</v>
          </cell>
          <cell r="D780">
            <v>1119976.357142857</v>
          </cell>
          <cell r="E780">
            <v>2388762.84</v>
          </cell>
        </row>
        <row r="781">
          <cell r="B781">
            <v>116772.10724637682</v>
          </cell>
          <cell r="C781">
            <v>215964.22104347826</v>
          </cell>
          <cell r="D781">
            <v>141638.54968944102</v>
          </cell>
          <cell r="E781">
            <v>833411.07304347865</v>
          </cell>
        </row>
        <row r="790">
          <cell r="B790" t="str">
            <v xml:space="preserve">Tech Budget                                                                                                                                                                                                                                                    </v>
          </cell>
          <cell r="N790" t="str">
            <v>TOTAL</v>
          </cell>
          <cell r="O790" t="str">
            <v>ACTUAL UPTO APRIL '00</v>
          </cell>
        </row>
        <row r="792">
          <cell r="B792">
            <v>548</v>
          </cell>
          <cell r="C792">
            <v>579</v>
          </cell>
          <cell r="D792">
            <v>610</v>
          </cell>
          <cell r="E792">
            <v>641</v>
          </cell>
          <cell r="F792">
            <v>672</v>
          </cell>
          <cell r="G792">
            <v>703</v>
          </cell>
          <cell r="H792">
            <v>734</v>
          </cell>
          <cell r="I792">
            <v>765</v>
          </cell>
          <cell r="J792">
            <v>796</v>
          </cell>
          <cell r="K792">
            <v>827</v>
          </cell>
          <cell r="L792">
            <v>858</v>
          </cell>
          <cell r="M792">
            <v>889</v>
          </cell>
        </row>
        <row r="793">
          <cell r="B793">
            <v>6016996</v>
          </cell>
          <cell r="C793">
            <v>6016996</v>
          </cell>
          <cell r="D793">
            <v>6016996</v>
          </cell>
          <cell r="E793">
            <v>6016996</v>
          </cell>
          <cell r="F793">
            <v>6016996</v>
          </cell>
          <cell r="G793">
            <v>6016996</v>
          </cell>
          <cell r="H793">
            <v>6016996</v>
          </cell>
          <cell r="I793">
            <v>6016996</v>
          </cell>
          <cell r="J793">
            <v>6016996</v>
          </cell>
          <cell r="K793">
            <v>6016996</v>
          </cell>
          <cell r="L793">
            <v>6016996</v>
          </cell>
          <cell r="M793">
            <v>6016996</v>
          </cell>
          <cell r="N793">
            <v>72203952</v>
          </cell>
          <cell r="O793">
            <v>49161656</v>
          </cell>
        </row>
        <row r="794">
          <cell r="B794">
            <v>188673.33333333334</v>
          </cell>
          <cell r="C794">
            <v>188673.33333333334</v>
          </cell>
          <cell r="D794">
            <v>188673.33333333334</v>
          </cell>
          <cell r="E794">
            <v>188673.33333333334</v>
          </cell>
          <cell r="F794">
            <v>188673.33333333334</v>
          </cell>
          <cell r="G794">
            <v>188673.33333333334</v>
          </cell>
          <cell r="H794">
            <v>188673.33333333334</v>
          </cell>
          <cell r="I794">
            <v>188673.33333333334</v>
          </cell>
          <cell r="J794">
            <v>188673.33333333334</v>
          </cell>
          <cell r="K794">
            <v>188673.33333333334</v>
          </cell>
          <cell r="L794">
            <v>188673.33333333334</v>
          </cell>
          <cell r="M794">
            <v>188673.33333333334</v>
          </cell>
          <cell r="N794">
            <v>2264079.9999999995</v>
          </cell>
          <cell r="O794">
            <v>1401829</v>
          </cell>
        </row>
        <row r="795">
          <cell r="B795">
            <v>31310.833333333332</v>
          </cell>
          <cell r="C795">
            <v>31310.833333333332</v>
          </cell>
          <cell r="D795">
            <v>31310.833333333332</v>
          </cell>
          <cell r="E795">
            <v>31310.833333333332</v>
          </cell>
          <cell r="F795">
            <v>31310.833333333332</v>
          </cell>
          <cell r="G795">
            <v>31310.833333333332</v>
          </cell>
          <cell r="H795">
            <v>31310.833333333332</v>
          </cell>
          <cell r="I795">
            <v>31310.833333333332</v>
          </cell>
          <cell r="J795">
            <v>31310.833333333332</v>
          </cell>
          <cell r="K795">
            <v>31310.833333333332</v>
          </cell>
          <cell r="L795">
            <v>31310.833333333332</v>
          </cell>
          <cell r="M795">
            <v>31310.833333333332</v>
          </cell>
          <cell r="N795">
            <v>375729.99999999994</v>
          </cell>
          <cell r="O795">
            <v>173616</v>
          </cell>
        </row>
        <row r="796">
          <cell r="B796">
            <v>37500</v>
          </cell>
          <cell r="C796">
            <v>37500</v>
          </cell>
          <cell r="D796">
            <v>37500</v>
          </cell>
          <cell r="E796">
            <v>37500</v>
          </cell>
          <cell r="F796">
            <v>37500</v>
          </cell>
          <cell r="G796">
            <v>37500</v>
          </cell>
          <cell r="H796">
            <v>37500</v>
          </cell>
          <cell r="I796">
            <v>37500</v>
          </cell>
          <cell r="J796">
            <v>37500</v>
          </cell>
          <cell r="K796">
            <v>37500</v>
          </cell>
          <cell r="L796">
            <v>37500</v>
          </cell>
          <cell r="M796">
            <v>37500</v>
          </cell>
          <cell r="N796">
            <v>450000</v>
          </cell>
          <cell r="O796">
            <v>885537</v>
          </cell>
        </row>
        <row r="797">
          <cell r="B797">
            <v>4533.333333333333</v>
          </cell>
          <cell r="C797">
            <v>4533.333333333333</v>
          </cell>
          <cell r="D797">
            <v>4533.333333333333</v>
          </cell>
          <cell r="E797">
            <v>4533.333333333333</v>
          </cell>
          <cell r="F797">
            <v>4533.333333333333</v>
          </cell>
          <cell r="G797">
            <v>4533.333333333333</v>
          </cell>
          <cell r="H797">
            <v>4533.333333333333</v>
          </cell>
          <cell r="I797">
            <v>4533.333333333333</v>
          </cell>
          <cell r="J797">
            <v>4533.333333333333</v>
          </cell>
          <cell r="K797">
            <v>4533.333333333333</v>
          </cell>
          <cell r="L797">
            <v>4533.333333333333</v>
          </cell>
          <cell r="M797">
            <v>4533.333333333333</v>
          </cell>
          <cell r="N797">
            <v>54400.000000000007</v>
          </cell>
          <cell r="O797">
            <v>47864</v>
          </cell>
        </row>
        <row r="798">
          <cell r="B798">
            <v>0</v>
          </cell>
          <cell r="C798">
            <v>0</v>
          </cell>
          <cell r="D798">
            <v>0</v>
          </cell>
          <cell r="E798">
            <v>0</v>
          </cell>
          <cell r="F798">
            <v>0</v>
          </cell>
          <cell r="G798">
            <v>0</v>
          </cell>
          <cell r="H798">
            <v>0</v>
          </cell>
          <cell r="I798">
            <v>0</v>
          </cell>
          <cell r="J798">
            <v>0</v>
          </cell>
          <cell r="K798">
            <v>0</v>
          </cell>
          <cell r="L798">
            <v>0</v>
          </cell>
          <cell r="M798">
            <v>0</v>
          </cell>
          <cell r="N798">
            <v>0</v>
          </cell>
          <cell r="O798">
            <v>0</v>
          </cell>
        </row>
        <row r="799">
          <cell r="B799">
            <v>140991.66666666666</v>
          </cell>
          <cell r="C799">
            <v>140991.66666666666</v>
          </cell>
          <cell r="D799">
            <v>140991.66666666666</v>
          </cell>
          <cell r="E799">
            <v>140991.66666666666</v>
          </cell>
          <cell r="F799">
            <v>140991.66666666666</v>
          </cell>
          <cell r="G799">
            <v>140991.66666666666</v>
          </cell>
          <cell r="H799">
            <v>140991.66666666666</v>
          </cell>
          <cell r="I799">
            <v>140991.66666666666</v>
          </cell>
          <cell r="J799">
            <v>140991.66666666666</v>
          </cell>
          <cell r="K799">
            <v>140991.66666666666</v>
          </cell>
          <cell r="L799">
            <v>140991.66666666666</v>
          </cell>
          <cell r="M799">
            <v>140991.66666666666</v>
          </cell>
          <cell r="N799">
            <v>1691900.0000000002</v>
          </cell>
          <cell r="O799">
            <v>1680815</v>
          </cell>
        </row>
        <row r="800">
          <cell r="B800">
            <v>39333.333333333336</v>
          </cell>
          <cell r="C800">
            <v>39333.333333333336</v>
          </cell>
          <cell r="D800">
            <v>39333.333333333336</v>
          </cell>
          <cell r="E800">
            <v>39333.333333333336</v>
          </cell>
          <cell r="F800">
            <v>39333.333333333336</v>
          </cell>
          <cell r="G800">
            <v>39333.333333333336</v>
          </cell>
          <cell r="H800">
            <v>39333.333333333336</v>
          </cell>
          <cell r="I800">
            <v>39333.333333333336</v>
          </cell>
          <cell r="J800">
            <v>39333.333333333336</v>
          </cell>
          <cell r="K800">
            <v>39333.333333333336</v>
          </cell>
          <cell r="L800">
            <v>39333.333333333336</v>
          </cell>
          <cell r="M800">
            <v>39333.333333333336</v>
          </cell>
          <cell r="N800">
            <v>471999.99999999994</v>
          </cell>
          <cell r="O800">
            <v>308042</v>
          </cell>
        </row>
        <row r="801">
          <cell r="B801">
            <v>100783.33333333333</v>
          </cell>
          <cell r="C801">
            <v>100783.33333333333</v>
          </cell>
          <cell r="D801">
            <v>100783.33333333333</v>
          </cell>
          <cell r="E801">
            <v>100783.33333333333</v>
          </cell>
          <cell r="F801">
            <v>100783.33333333333</v>
          </cell>
          <cell r="G801">
            <v>100783.33333333333</v>
          </cell>
          <cell r="H801">
            <v>100783.33333333333</v>
          </cell>
          <cell r="I801">
            <v>100783.33333333333</v>
          </cell>
          <cell r="J801">
            <v>100783.33333333333</v>
          </cell>
          <cell r="K801">
            <v>100783.33333333333</v>
          </cell>
          <cell r="L801">
            <v>100783.33333333333</v>
          </cell>
          <cell r="M801">
            <v>100783.33333333333</v>
          </cell>
          <cell r="N801">
            <v>1209400</v>
          </cell>
          <cell r="O801">
            <v>308042</v>
          </cell>
        </row>
        <row r="802">
          <cell r="B802">
            <v>853584.91666666663</v>
          </cell>
          <cell r="C802">
            <v>853584.91666666663</v>
          </cell>
          <cell r="D802">
            <v>853584.91666666663</v>
          </cell>
          <cell r="E802">
            <v>853584.91666666663</v>
          </cell>
          <cell r="F802">
            <v>853584.91666666663</v>
          </cell>
          <cell r="G802">
            <v>853584.91666666663</v>
          </cell>
          <cell r="H802">
            <v>853584.91666666663</v>
          </cell>
          <cell r="I802">
            <v>853584.91666666663</v>
          </cell>
          <cell r="J802">
            <v>853584.91666666663</v>
          </cell>
          <cell r="K802">
            <v>853584.91666666663</v>
          </cell>
          <cell r="L802">
            <v>853584.91666666663</v>
          </cell>
          <cell r="M802">
            <v>853584.91666666663</v>
          </cell>
          <cell r="N802">
            <v>10243019</v>
          </cell>
          <cell r="O802">
            <v>5037215</v>
          </cell>
          <cell r="Q802">
            <v>0</v>
          </cell>
        </row>
        <row r="803">
          <cell r="B803">
            <v>0</v>
          </cell>
          <cell r="C803">
            <v>0</v>
          </cell>
          <cell r="D803">
            <v>0</v>
          </cell>
          <cell r="E803">
            <v>0</v>
          </cell>
          <cell r="F803">
            <v>0</v>
          </cell>
          <cell r="G803">
            <v>0</v>
          </cell>
          <cell r="H803">
            <v>0</v>
          </cell>
          <cell r="I803">
            <v>0</v>
          </cell>
          <cell r="J803">
            <v>0</v>
          </cell>
          <cell r="K803">
            <v>0</v>
          </cell>
          <cell r="L803">
            <v>0</v>
          </cell>
          <cell r="M803">
            <v>0</v>
          </cell>
          <cell r="N803">
            <v>0</v>
          </cell>
          <cell r="O803">
            <v>2890</v>
          </cell>
        </row>
        <row r="804">
          <cell r="B804">
            <v>0</v>
          </cell>
          <cell r="C804">
            <v>0</v>
          </cell>
          <cell r="D804">
            <v>0</v>
          </cell>
          <cell r="E804">
            <v>0</v>
          </cell>
          <cell r="F804">
            <v>0</v>
          </cell>
          <cell r="G804">
            <v>0</v>
          </cell>
          <cell r="H804">
            <v>0</v>
          </cell>
          <cell r="I804">
            <v>0</v>
          </cell>
          <cell r="J804">
            <v>0</v>
          </cell>
          <cell r="K804">
            <v>0</v>
          </cell>
          <cell r="L804">
            <v>0</v>
          </cell>
          <cell r="M804">
            <v>0</v>
          </cell>
          <cell r="N804">
            <v>0</v>
          </cell>
          <cell r="O804">
            <v>0</v>
          </cell>
        </row>
        <row r="805">
          <cell r="B805">
            <v>750000</v>
          </cell>
          <cell r="C805">
            <v>750000</v>
          </cell>
          <cell r="D805">
            <v>750000</v>
          </cell>
          <cell r="E805">
            <v>750000</v>
          </cell>
          <cell r="F805">
            <v>750000</v>
          </cell>
          <cell r="G805">
            <v>750000</v>
          </cell>
          <cell r="H805">
            <v>750000</v>
          </cell>
          <cell r="I805">
            <v>750000</v>
          </cell>
          <cell r="J805">
            <v>750000</v>
          </cell>
          <cell r="K805">
            <v>750000</v>
          </cell>
          <cell r="L805">
            <v>750000</v>
          </cell>
          <cell r="M805">
            <v>750000</v>
          </cell>
          <cell r="N805">
            <v>9000000</v>
          </cell>
          <cell r="O805">
            <v>726948</v>
          </cell>
        </row>
        <row r="806">
          <cell r="B806">
            <v>0</v>
          </cell>
          <cell r="C806">
            <v>0</v>
          </cell>
          <cell r="D806">
            <v>0</v>
          </cell>
          <cell r="E806">
            <v>0</v>
          </cell>
          <cell r="F806">
            <v>0</v>
          </cell>
          <cell r="G806">
            <v>0</v>
          </cell>
          <cell r="H806">
            <v>0</v>
          </cell>
          <cell r="I806">
            <v>0</v>
          </cell>
          <cell r="J806">
            <v>0</v>
          </cell>
          <cell r="K806">
            <v>0</v>
          </cell>
          <cell r="L806">
            <v>0</v>
          </cell>
          <cell r="M806">
            <v>0</v>
          </cell>
          <cell r="N806">
            <v>0</v>
          </cell>
          <cell r="O806">
            <v>0</v>
          </cell>
        </row>
        <row r="807">
          <cell r="B807">
            <v>0</v>
          </cell>
          <cell r="C807">
            <v>0</v>
          </cell>
          <cell r="D807">
            <v>0</v>
          </cell>
          <cell r="E807">
            <v>0</v>
          </cell>
          <cell r="F807">
            <v>0</v>
          </cell>
          <cell r="G807">
            <v>0</v>
          </cell>
          <cell r="H807">
            <v>0</v>
          </cell>
          <cell r="I807">
            <v>0</v>
          </cell>
          <cell r="J807">
            <v>0</v>
          </cell>
          <cell r="K807">
            <v>0</v>
          </cell>
          <cell r="L807">
            <v>0</v>
          </cell>
          <cell r="M807">
            <v>0</v>
          </cell>
          <cell r="N807">
            <v>0</v>
          </cell>
          <cell r="O807">
            <v>742068</v>
          </cell>
        </row>
        <row r="808">
          <cell r="B808">
            <v>0</v>
          </cell>
          <cell r="C808">
            <v>0</v>
          </cell>
          <cell r="D808">
            <v>0</v>
          </cell>
          <cell r="E808">
            <v>0</v>
          </cell>
          <cell r="F808">
            <v>0</v>
          </cell>
          <cell r="G808">
            <v>0</v>
          </cell>
          <cell r="H808">
            <v>0</v>
          </cell>
          <cell r="I808">
            <v>0</v>
          </cell>
          <cell r="J808">
            <v>0</v>
          </cell>
          <cell r="K808">
            <v>0</v>
          </cell>
          <cell r="L808">
            <v>0</v>
          </cell>
          <cell r="M808">
            <v>0</v>
          </cell>
          <cell r="N808">
            <v>0</v>
          </cell>
          <cell r="O808">
            <v>0</v>
          </cell>
        </row>
        <row r="809">
          <cell r="B809">
            <v>989583.33333333337</v>
          </cell>
          <cell r="C809">
            <v>989583.33333333337</v>
          </cell>
          <cell r="D809">
            <v>989583.33333333337</v>
          </cell>
          <cell r="E809">
            <v>989583.33333333337</v>
          </cell>
          <cell r="F809">
            <v>989583.33333333337</v>
          </cell>
          <cell r="G809">
            <v>989583.33333333337</v>
          </cell>
          <cell r="H809">
            <v>989583.33333333337</v>
          </cell>
          <cell r="I809">
            <v>989583.33333333337</v>
          </cell>
          <cell r="J809">
            <v>989583.33333333337</v>
          </cell>
          <cell r="K809">
            <v>989583.33333333337</v>
          </cell>
          <cell r="L809">
            <v>989583.33333333337</v>
          </cell>
          <cell r="M809">
            <v>989583.33333333337</v>
          </cell>
          <cell r="N809">
            <v>11875000.000000002</v>
          </cell>
          <cell r="O809">
            <v>3591220</v>
          </cell>
        </row>
        <row r="810">
          <cell r="B810">
            <v>12500</v>
          </cell>
          <cell r="C810">
            <v>12500</v>
          </cell>
          <cell r="D810">
            <v>12500</v>
          </cell>
          <cell r="E810">
            <v>12500</v>
          </cell>
          <cell r="F810">
            <v>12500</v>
          </cell>
          <cell r="G810">
            <v>12500</v>
          </cell>
          <cell r="H810">
            <v>12500</v>
          </cell>
          <cell r="I810">
            <v>12500</v>
          </cell>
          <cell r="J810">
            <v>12500</v>
          </cell>
          <cell r="K810">
            <v>12500</v>
          </cell>
          <cell r="L810">
            <v>12500</v>
          </cell>
          <cell r="M810">
            <v>12500</v>
          </cell>
          <cell r="N810">
            <v>150000</v>
          </cell>
          <cell r="O810">
            <v>3591220</v>
          </cell>
        </row>
        <row r="811">
          <cell r="B811">
            <v>25000</v>
          </cell>
          <cell r="C811">
            <v>25000</v>
          </cell>
          <cell r="D811">
            <v>25000</v>
          </cell>
          <cell r="E811">
            <v>25000</v>
          </cell>
          <cell r="F811">
            <v>25000</v>
          </cell>
          <cell r="G811">
            <v>25000</v>
          </cell>
          <cell r="H811">
            <v>25000</v>
          </cell>
          <cell r="I811">
            <v>25000</v>
          </cell>
          <cell r="J811">
            <v>25000</v>
          </cell>
          <cell r="K811">
            <v>25000</v>
          </cell>
          <cell r="L811">
            <v>25000</v>
          </cell>
          <cell r="M811">
            <v>25000</v>
          </cell>
          <cell r="N811">
            <v>300000</v>
          </cell>
          <cell r="O811">
            <v>3591220</v>
          </cell>
        </row>
        <row r="812">
          <cell r="B812">
            <v>100000</v>
          </cell>
          <cell r="C812">
            <v>100000</v>
          </cell>
          <cell r="D812">
            <v>100000</v>
          </cell>
          <cell r="E812">
            <v>100000</v>
          </cell>
          <cell r="F812">
            <v>100000</v>
          </cell>
          <cell r="G812">
            <v>100000</v>
          </cell>
          <cell r="H812">
            <v>100000</v>
          </cell>
          <cell r="I812">
            <v>100000</v>
          </cell>
          <cell r="J812">
            <v>100000</v>
          </cell>
          <cell r="K812">
            <v>100000</v>
          </cell>
          <cell r="L812">
            <v>100000</v>
          </cell>
          <cell r="M812">
            <v>100000</v>
          </cell>
          <cell r="N812">
            <v>1200000</v>
          </cell>
          <cell r="O812">
            <v>3591220</v>
          </cell>
        </row>
        <row r="813">
          <cell r="B813">
            <v>143750</v>
          </cell>
          <cell r="C813">
            <v>143750</v>
          </cell>
          <cell r="D813">
            <v>143750</v>
          </cell>
          <cell r="E813">
            <v>143750</v>
          </cell>
          <cell r="F813">
            <v>143750</v>
          </cell>
          <cell r="G813">
            <v>143750</v>
          </cell>
          <cell r="H813">
            <v>143750</v>
          </cell>
          <cell r="I813">
            <v>143750</v>
          </cell>
          <cell r="J813">
            <v>143750</v>
          </cell>
          <cell r="K813">
            <v>143750</v>
          </cell>
          <cell r="L813">
            <v>143750</v>
          </cell>
          <cell r="M813">
            <v>143750</v>
          </cell>
          <cell r="N813">
            <v>1725000</v>
          </cell>
          <cell r="O813">
            <v>1677046</v>
          </cell>
        </row>
        <row r="814">
          <cell r="B814">
            <v>0</v>
          </cell>
          <cell r="C814">
            <v>0</v>
          </cell>
          <cell r="D814">
            <v>0</v>
          </cell>
          <cell r="E814">
            <v>0</v>
          </cell>
          <cell r="F814">
            <v>0</v>
          </cell>
          <cell r="G814">
            <v>0</v>
          </cell>
          <cell r="H814">
            <v>0</v>
          </cell>
          <cell r="I814">
            <v>0</v>
          </cell>
          <cell r="J814">
            <v>0</v>
          </cell>
          <cell r="K814">
            <v>0</v>
          </cell>
          <cell r="L814">
            <v>0</v>
          </cell>
          <cell r="M814">
            <v>0</v>
          </cell>
          <cell r="N814">
            <v>0</v>
          </cell>
          <cell r="O814">
            <v>0</v>
          </cell>
        </row>
        <row r="815">
          <cell r="C815">
            <v>0</v>
          </cell>
          <cell r="D815">
            <v>0</v>
          </cell>
          <cell r="E815">
            <v>0</v>
          </cell>
          <cell r="F815">
            <v>0</v>
          </cell>
          <cell r="G815">
            <v>0</v>
          </cell>
          <cell r="H815">
            <v>0</v>
          </cell>
          <cell r="I815">
            <v>0</v>
          </cell>
          <cell r="J815">
            <v>0</v>
          </cell>
          <cell r="K815">
            <v>0</v>
          </cell>
          <cell r="L815">
            <v>0</v>
          </cell>
          <cell r="M815">
            <v>0</v>
          </cell>
          <cell r="N815">
            <v>0</v>
          </cell>
          <cell r="O815">
            <v>0</v>
          </cell>
        </row>
        <row r="816">
          <cell r="B816">
            <v>28101</v>
          </cell>
          <cell r="C816">
            <v>28101</v>
          </cell>
          <cell r="D816">
            <v>28101</v>
          </cell>
          <cell r="E816">
            <v>28101</v>
          </cell>
          <cell r="F816">
            <v>28101</v>
          </cell>
          <cell r="G816">
            <v>28101</v>
          </cell>
          <cell r="H816">
            <v>28101</v>
          </cell>
          <cell r="I816">
            <v>28101</v>
          </cell>
          <cell r="J816">
            <v>28101</v>
          </cell>
          <cell r="K816">
            <v>28101</v>
          </cell>
          <cell r="L816">
            <v>28101</v>
          </cell>
          <cell r="M816">
            <v>28101</v>
          </cell>
          <cell r="N816">
            <v>337212</v>
          </cell>
          <cell r="O816">
            <v>233447</v>
          </cell>
        </row>
        <row r="817">
          <cell r="B817">
            <v>0</v>
          </cell>
          <cell r="C817">
            <v>0</v>
          </cell>
          <cell r="D817">
            <v>0</v>
          </cell>
          <cell r="E817">
            <v>0</v>
          </cell>
          <cell r="F817">
            <v>0</v>
          </cell>
          <cell r="G817">
            <v>0</v>
          </cell>
          <cell r="H817">
            <v>0</v>
          </cell>
          <cell r="I817">
            <v>0</v>
          </cell>
          <cell r="J817">
            <v>0</v>
          </cell>
          <cell r="K817">
            <v>0</v>
          </cell>
          <cell r="L817">
            <v>0</v>
          </cell>
          <cell r="M817">
            <v>0</v>
          </cell>
          <cell r="N817">
            <v>0</v>
          </cell>
          <cell r="O817">
            <v>0</v>
          </cell>
        </row>
        <row r="818">
          <cell r="B818">
            <v>235416.66666666666</v>
          </cell>
          <cell r="C818">
            <v>235416.66666666666</v>
          </cell>
          <cell r="D818">
            <v>235416.66666666666</v>
          </cell>
          <cell r="E818">
            <v>235416.66666666666</v>
          </cell>
          <cell r="F818">
            <v>235416.66666666666</v>
          </cell>
          <cell r="G818">
            <v>235416.66666666666</v>
          </cell>
          <cell r="H818">
            <v>235416.66666666666</v>
          </cell>
          <cell r="I818">
            <v>235416.66666666666</v>
          </cell>
          <cell r="J818">
            <v>235416.66666666666</v>
          </cell>
          <cell r="K818">
            <v>235416.66666666666</v>
          </cell>
          <cell r="L818">
            <v>235416.66666666666</v>
          </cell>
          <cell r="M818">
            <v>235416.66666666666</v>
          </cell>
          <cell r="N818">
            <v>2824999.9999999995</v>
          </cell>
          <cell r="O818">
            <v>1045326</v>
          </cell>
        </row>
        <row r="819">
          <cell r="B819">
            <v>9675</v>
          </cell>
          <cell r="C819">
            <v>9675</v>
          </cell>
          <cell r="D819">
            <v>9675</v>
          </cell>
          <cell r="E819">
            <v>9675</v>
          </cell>
          <cell r="F819">
            <v>9675</v>
          </cell>
          <cell r="G819">
            <v>9675</v>
          </cell>
          <cell r="H819">
            <v>9675</v>
          </cell>
          <cell r="I819">
            <v>9675</v>
          </cell>
          <cell r="J819">
            <v>9675</v>
          </cell>
          <cell r="K819">
            <v>9675</v>
          </cell>
          <cell r="L819">
            <v>9675</v>
          </cell>
          <cell r="M819">
            <v>9675</v>
          </cell>
          <cell r="N819">
            <v>116100</v>
          </cell>
          <cell r="O819">
            <v>74232</v>
          </cell>
        </row>
        <row r="820">
          <cell r="B820">
            <v>13550</v>
          </cell>
          <cell r="C820">
            <v>13550</v>
          </cell>
          <cell r="D820">
            <v>13550</v>
          </cell>
          <cell r="E820">
            <v>13550</v>
          </cell>
          <cell r="F820">
            <v>13550</v>
          </cell>
          <cell r="G820">
            <v>13550</v>
          </cell>
          <cell r="H820">
            <v>13550</v>
          </cell>
          <cell r="I820">
            <v>13550</v>
          </cell>
          <cell r="J820">
            <v>13550</v>
          </cell>
          <cell r="K820">
            <v>13550</v>
          </cell>
          <cell r="L820">
            <v>13550</v>
          </cell>
          <cell r="M820">
            <v>13550</v>
          </cell>
          <cell r="N820">
            <v>162600</v>
          </cell>
          <cell r="O820">
            <v>91093</v>
          </cell>
        </row>
        <row r="821">
          <cell r="B821">
            <v>5071666.666666667</v>
          </cell>
          <cell r="C821">
            <v>5071666.666666667</v>
          </cell>
          <cell r="D821">
            <v>5071666.666666667</v>
          </cell>
          <cell r="E821">
            <v>5071666.666666667</v>
          </cell>
          <cell r="F821">
            <v>5071666.666666667</v>
          </cell>
          <cell r="G821">
            <v>5071666.666666667</v>
          </cell>
          <cell r="H821">
            <v>5071666.666666667</v>
          </cell>
          <cell r="I821">
            <v>5071666.666666667</v>
          </cell>
          <cell r="J821">
            <v>5071666.666666667</v>
          </cell>
          <cell r="K821">
            <v>5071666.666666667</v>
          </cell>
          <cell r="L821">
            <v>5071666.666666667</v>
          </cell>
          <cell r="M821">
            <v>5071666.666666667</v>
          </cell>
          <cell r="N821">
            <v>60859999.999999993</v>
          </cell>
          <cell r="O821">
            <v>33191400</v>
          </cell>
        </row>
        <row r="822">
          <cell r="B822">
            <v>306494</v>
          </cell>
          <cell r="C822">
            <v>306494</v>
          </cell>
          <cell r="D822">
            <v>306494</v>
          </cell>
          <cell r="E822">
            <v>306494</v>
          </cell>
          <cell r="F822">
            <v>306494</v>
          </cell>
          <cell r="G822">
            <v>306494</v>
          </cell>
          <cell r="H822">
            <v>306494</v>
          </cell>
          <cell r="I822">
            <v>306494</v>
          </cell>
          <cell r="J822">
            <v>306494</v>
          </cell>
          <cell r="K822">
            <v>306494</v>
          </cell>
          <cell r="L822">
            <v>306494</v>
          </cell>
          <cell r="M822">
            <v>306494</v>
          </cell>
          <cell r="N822">
            <v>3677928</v>
          </cell>
          <cell r="O822">
            <v>3108178</v>
          </cell>
        </row>
        <row r="823">
          <cell r="B823">
            <v>0</v>
          </cell>
          <cell r="C823">
            <v>0</v>
          </cell>
          <cell r="D823">
            <v>0</v>
          </cell>
          <cell r="E823">
            <v>0</v>
          </cell>
          <cell r="F823">
            <v>0</v>
          </cell>
          <cell r="G823">
            <v>0</v>
          </cell>
          <cell r="H823">
            <v>0</v>
          </cell>
          <cell r="I823">
            <v>0</v>
          </cell>
          <cell r="J823">
            <v>0</v>
          </cell>
          <cell r="K823">
            <v>0</v>
          </cell>
          <cell r="L823">
            <v>0</v>
          </cell>
          <cell r="M823">
            <v>0</v>
          </cell>
          <cell r="N823">
            <v>0</v>
          </cell>
          <cell r="O823">
            <v>0</v>
          </cell>
        </row>
        <row r="824">
          <cell r="B824">
            <v>0</v>
          </cell>
          <cell r="C824">
            <v>0</v>
          </cell>
          <cell r="D824">
            <v>0</v>
          </cell>
          <cell r="E824">
            <v>0</v>
          </cell>
          <cell r="F824">
            <v>0</v>
          </cell>
          <cell r="G824">
            <v>0</v>
          </cell>
          <cell r="H824">
            <v>0</v>
          </cell>
          <cell r="I824">
            <v>0</v>
          </cell>
          <cell r="J824">
            <v>0</v>
          </cell>
          <cell r="K824">
            <v>0</v>
          </cell>
          <cell r="L824">
            <v>0</v>
          </cell>
          <cell r="M824">
            <v>0</v>
          </cell>
          <cell r="N824">
            <v>0</v>
          </cell>
          <cell r="O824">
            <v>0</v>
          </cell>
        </row>
        <row r="825">
          <cell r="B825">
            <v>0</v>
          </cell>
          <cell r="C825">
            <v>0</v>
          </cell>
          <cell r="D825">
            <v>0</v>
          </cell>
          <cell r="E825">
            <v>0</v>
          </cell>
          <cell r="F825">
            <v>0</v>
          </cell>
          <cell r="G825">
            <v>0</v>
          </cell>
          <cell r="H825">
            <v>0</v>
          </cell>
          <cell r="I825">
            <v>0</v>
          </cell>
          <cell r="J825">
            <v>0</v>
          </cell>
          <cell r="K825">
            <v>0</v>
          </cell>
          <cell r="L825">
            <v>0</v>
          </cell>
          <cell r="M825">
            <v>0</v>
          </cell>
          <cell r="N825">
            <v>0</v>
          </cell>
          <cell r="O825">
            <v>0</v>
          </cell>
        </row>
        <row r="826">
          <cell r="B826">
            <v>0</v>
          </cell>
          <cell r="C826">
            <v>0</v>
          </cell>
          <cell r="D826">
            <v>0</v>
          </cell>
          <cell r="E826">
            <v>0</v>
          </cell>
          <cell r="F826">
            <v>0</v>
          </cell>
          <cell r="G826">
            <v>0</v>
          </cell>
          <cell r="H826">
            <v>0</v>
          </cell>
          <cell r="I826">
            <v>0</v>
          </cell>
          <cell r="J826">
            <v>0</v>
          </cell>
          <cell r="K826">
            <v>0</v>
          </cell>
          <cell r="L826">
            <v>0</v>
          </cell>
          <cell r="M826">
            <v>0</v>
          </cell>
          <cell r="N826">
            <v>0</v>
          </cell>
          <cell r="O826">
            <v>0</v>
          </cell>
        </row>
        <row r="827">
          <cell r="B827">
            <v>35416.666666666664</v>
          </cell>
          <cell r="C827">
            <v>35416.666666666664</v>
          </cell>
          <cell r="D827">
            <v>35416.666666666664</v>
          </cell>
          <cell r="E827">
            <v>35416.666666666664</v>
          </cell>
          <cell r="F827">
            <v>35416.666666666664</v>
          </cell>
          <cell r="G827">
            <v>35416.666666666664</v>
          </cell>
          <cell r="H827">
            <v>35416.666666666664</v>
          </cell>
          <cell r="I827">
            <v>35416.666666666664</v>
          </cell>
          <cell r="J827">
            <v>35416.666666666664</v>
          </cell>
          <cell r="K827">
            <v>35416.666666666664</v>
          </cell>
          <cell r="L827">
            <v>35416.666666666664</v>
          </cell>
          <cell r="M827">
            <v>35416.666666666664</v>
          </cell>
          <cell r="N827">
            <v>425000.00000000006</v>
          </cell>
          <cell r="O827">
            <v>220416</v>
          </cell>
        </row>
        <row r="828">
          <cell r="B828">
            <v>0</v>
          </cell>
          <cell r="C828">
            <v>0</v>
          </cell>
          <cell r="D828">
            <v>0</v>
          </cell>
          <cell r="E828">
            <v>0</v>
          </cell>
          <cell r="F828">
            <v>0</v>
          </cell>
          <cell r="G828">
            <v>0</v>
          </cell>
          <cell r="H828">
            <v>0</v>
          </cell>
          <cell r="I828">
            <v>0</v>
          </cell>
          <cell r="J828">
            <v>0</v>
          </cell>
          <cell r="K828">
            <v>0</v>
          </cell>
          <cell r="L828">
            <v>0</v>
          </cell>
          <cell r="M828">
            <v>0</v>
          </cell>
          <cell r="N828">
            <v>0</v>
          </cell>
          <cell r="O828">
            <v>0</v>
          </cell>
        </row>
        <row r="829">
          <cell r="B829">
            <v>0</v>
          </cell>
          <cell r="C829">
            <v>0</v>
          </cell>
          <cell r="D829">
            <v>0</v>
          </cell>
          <cell r="E829">
            <v>0</v>
          </cell>
          <cell r="F829">
            <v>0</v>
          </cell>
          <cell r="G829">
            <v>0</v>
          </cell>
          <cell r="H829">
            <v>0</v>
          </cell>
          <cell r="I829">
            <v>0</v>
          </cell>
          <cell r="J829">
            <v>0</v>
          </cell>
          <cell r="K829">
            <v>0</v>
          </cell>
          <cell r="L829">
            <v>0</v>
          </cell>
          <cell r="M829">
            <v>0</v>
          </cell>
          <cell r="N829">
            <v>0</v>
          </cell>
          <cell r="O829">
            <v>0</v>
          </cell>
        </row>
        <row r="830">
          <cell r="B830">
            <v>50000</v>
          </cell>
          <cell r="C830">
            <v>50000</v>
          </cell>
          <cell r="D830">
            <v>50000</v>
          </cell>
          <cell r="E830">
            <v>50000</v>
          </cell>
          <cell r="F830">
            <v>50000</v>
          </cell>
          <cell r="G830">
            <v>50000</v>
          </cell>
          <cell r="H830">
            <v>50000</v>
          </cell>
          <cell r="I830">
            <v>50000</v>
          </cell>
          <cell r="J830">
            <v>50000</v>
          </cell>
          <cell r="K830">
            <v>50000</v>
          </cell>
          <cell r="L830">
            <v>50000</v>
          </cell>
          <cell r="M830">
            <v>50000</v>
          </cell>
          <cell r="N830">
            <v>600000</v>
          </cell>
          <cell r="O830">
            <v>499640</v>
          </cell>
        </row>
        <row r="831">
          <cell r="B831">
            <v>0</v>
          </cell>
          <cell r="C831">
            <v>0</v>
          </cell>
          <cell r="D831">
            <v>0</v>
          </cell>
          <cell r="E831">
            <v>0</v>
          </cell>
          <cell r="F831">
            <v>0</v>
          </cell>
          <cell r="G831">
            <v>0</v>
          </cell>
          <cell r="H831">
            <v>0</v>
          </cell>
          <cell r="I831">
            <v>0</v>
          </cell>
          <cell r="J831">
            <v>0</v>
          </cell>
          <cell r="K831">
            <v>0</v>
          </cell>
          <cell r="L831">
            <v>0</v>
          </cell>
          <cell r="M831">
            <v>0</v>
          </cell>
          <cell r="N831">
            <v>0</v>
          </cell>
          <cell r="O831">
            <v>0</v>
          </cell>
        </row>
        <row r="832">
          <cell r="B832">
            <v>0</v>
          </cell>
          <cell r="C832">
            <v>0</v>
          </cell>
          <cell r="D832">
            <v>0</v>
          </cell>
          <cell r="E832">
            <v>0</v>
          </cell>
          <cell r="F832">
            <v>0</v>
          </cell>
          <cell r="G832">
            <v>0</v>
          </cell>
          <cell r="H832">
            <v>0</v>
          </cell>
          <cell r="I832">
            <v>0</v>
          </cell>
          <cell r="J832">
            <v>0</v>
          </cell>
          <cell r="K832">
            <v>0</v>
          </cell>
          <cell r="L832">
            <v>0</v>
          </cell>
          <cell r="M832">
            <v>0</v>
          </cell>
          <cell r="N832">
            <v>0</v>
          </cell>
          <cell r="O832">
            <v>0</v>
          </cell>
        </row>
        <row r="833">
          <cell r="B833">
            <v>18000</v>
          </cell>
          <cell r="C833">
            <v>18000</v>
          </cell>
          <cell r="D833">
            <v>18000</v>
          </cell>
          <cell r="E833">
            <v>18000</v>
          </cell>
          <cell r="F833">
            <v>18000</v>
          </cell>
          <cell r="G833">
            <v>18000</v>
          </cell>
          <cell r="H833">
            <v>18000</v>
          </cell>
          <cell r="I833">
            <v>18000</v>
          </cell>
          <cell r="J833">
            <v>18000</v>
          </cell>
          <cell r="K833">
            <v>18000</v>
          </cell>
          <cell r="L833">
            <v>18000</v>
          </cell>
          <cell r="M833">
            <v>18000</v>
          </cell>
          <cell r="N833">
            <v>216000</v>
          </cell>
          <cell r="O833">
            <v>0</v>
          </cell>
        </row>
        <row r="835">
          <cell r="B835">
            <v>15202860.08333333</v>
          </cell>
          <cell r="C835">
            <v>15202860.08333333</v>
          </cell>
          <cell r="D835">
            <v>15202860.08333333</v>
          </cell>
          <cell r="E835">
            <v>15202860.08333333</v>
          </cell>
          <cell r="F835">
            <v>15202860.08333333</v>
          </cell>
          <cell r="G835">
            <v>15202860.08333333</v>
          </cell>
          <cell r="H835">
            <v>15202860.08333333</v>
          </cell>
          <cell r="I835">
            <v>15202860.08333333</v>
          </cell>
          <cell r="J835">
            <v>15202860.08333333</v>
          </cell>
          <cell r="K835">
            <v>15202860.08333333</v>
          </cell>
          <cell r="L835">
            <v>15202860.08333333</v>
          </cell>
          <cell r="M835">
            <v>15202860.08333333</v>
          </cell>
          <cell r="N835">
            <v>182434321</v>
          </cell>
          <cell r="O835">
            <v>114982180</v>
          </cell>
        </row>
        <row r="837">
          <cell r="B837">
            <v>-6236980.166666666</v>
          </cell>
          <cell r="C837">
            <v>-6236980.166666666</v>
          </cell>
          <cell r="D837">
            <v>-6236980.166666666</v>
          </cell>
          <cell r="E837">
            <v>-6236980.166666666</v>
          </cell>
          <cell r="F837">
            <v>-6236980.166666666</v>
          </cell>
          <cell r="G837">
            <v>-6236980.166666666</v>
          </cell>
          <cell r="H837">
            <v>-6236980.166666666</v>
          </cell>
          <cell r="I837">
            <v>-6236980.166666666</v>
          </cell>
          <cell r="J837">
            <v>-6236980.166666666</v>
          </cell>
          <cell r="K837">
            <v>-6236980.166666666</v>
          </cell>
          <cell r="L837">
            <v>-6236980.166666666</v>
          </cell>
          <cell r="M837">
            <v>-6236980.166666666</v>
          </cell>
          <cell r="N837">
            <v>-74843761.999999985</v>
          </cell>
        </row>
        <row r="838">
          <cell r="B838">
            <v>-5071666.666666667</v>
          </cell>
          <cell r="C838">
            <v>-5071666.666666667</v>
          </cell>
          <cell r="D838">
            <v>-5071666.666666667</v>
          </cell>
          <cell r="E838">
            <v>-5071666.666666667</v>
          </cell>
          <cell r="F838">
            <v>-5071666.666666667</v>
          </cell>
          <cell r="G838">
            <v>-5071666.666666667</v>
          </cell>
          <cell r="H838">
            <v>-5071666.666666667</v>
          </cell>
          <cell r="I838">
            <v>-5071666.666666667</v>
          </cell>
          <cell r="J838">
            <v>-5071666.666666667</v>
          </cell>
          <cell r="K838">
            <v>-5071666.666666667</v>
          </cell>
          <cell r="L838">
            <v>-5071666.666666667</v>
          </cell>
          <cell r="M838">
            <v>-5071666.666666667</v>
          </cell>
          <cell r="N838">
            <v>-60859999.999999993</v>
          </cell>
        </row>
        <row r="839">
          <cell r="B839">
            <v>-11308646.833333332</v>
          </cell>
          <cell r="C839">
            <v>-11308646.833333332</v>
          </cell>
          <cell r="D839">
            <v>-11308646.833333332</v>
          </cell>
          <cell r="E839">
            <v>-11308646.833333332</v>
          </cell>
          <cell r="F839">
            <v>-11308646.833333332</v>
          </cell>
          <cell r="G839">
            <v>-11308646.833333332</v>
          </cell>
          <cell r="H839">
            <v>-11308646.833333332</v>
          </cell>
          <cell r="I839">
            <v>-11308646.833333332</v>
          </cell>
          <cell r="J839">
            <v>-11308646.833333332</v>
          </cell>
          <cell r="K839">
            <v>-11308646.833333332</v>
          </cell>
          <cell r="L839">
            <v>-11308646.833333332</v>
          </cell>
          <cell r="M839">
            <v>-11308646.833333332</v>
          </cell>
          <cell r="N839">
            <v>-135703761.99999997</v>
          </cell>
        </row>
        <row r="840">
          <cell r="B840">
            <v>3894213.2499999981</v>
          </cell>
          <cell r="C840">
            <v>3894213.2499999981</v>
          </cell>
          <cell r="D840">
            <v>3894213.2499999981</v>
          </cell>
          <cell r="E840">
            <v>3894213.2499999981</v>
          </cell>
          <cell r="F840">
            <v>3894213.2499999981</v>
          </cell>
          <cell r="G840">
            <v>3894213.2499999981</v>
          </cell>
          <cell r="H840">
            <v>3894213.2499999981</v>
          </cell>
          <cell r="I840">
            <v>3894213.2499999981</v>
          </cell>
          <cell r="J840">
            <v>3894213.2499999981</v>
          </cell>
          <cell r="K840">
            <v>3894213.2499999981</v>
          </cell>
          <cell r="L840">
            <v>3894213.2499999981</v>
          </cell>
          <cell r="M840">
            <v>3894213.2499999981</v>
          </cell>
          <cell r="N840">
            <v>46730559.00000003</v>
          </cell>
        </row>
        <row r="846">
          <cell r="B846" t="str">
            <v xml:space="preserve">Marketing Budget                                                                                                                                                                                                                                               </v>
          </cell>
          <cell r="N846" t="str">
            <v>TOTAL</v>
          </cell>
          <cell r="O846" t="str">
            <v>ACTUAL UPTO APRIL '00</v>
          </cell>
        </row>
        <row r="848">
          <cell r="B848">
            <v>548</v>
          </cell>
          <cell r="C848">
            <v>579</v>
          </cell>
          <cell r="D848">
            <v>610</v>
          </cell>
          <cell r="E848">
            <v>641</v>
          </cell>
          <cell r="F848">
            <v>672</v>
          </cell>
          <cell r="G848">
            <v>703</v>
          </cell>
          <cell r="H848">
            <v>734</v>
          </cell>
          <cell r="I848">
            <v>765</v>
          </cell>
          <cell r="J848">
            <v>796</v>
          </cell>
          <cell r="K848">
            <v>827</v>
          </cell>
          <cell r="L848">
            <v>858</v>
          </cell>
          <cell r="M848">
            <v>889</v>
          </cell>
        </row>
        <row r="849">
          <cell r="B849">
            <v>2519332</v>
          </cell>
          <cell r="C849">
            <v>2519332</v>
          </cell>
          <cell r="D849">
            <v>2519332</v>
          </cell>
          <cell r="E849">
            <v>2519332</v>
          </cell>
          <cell r="F849">
            <v>2519332</v>
          </cell>
          <cell r="G849">
            <v>2519332</v>
          </cell>
          <cell r="H849">
            <v>2519332</v>
          </cell>
          <cell r="I849">
            <v>2519332</v>
          </cell>
          <cell r="J849">
            <v>2519332</v>
          </cell>
          <cell r="K849">
            <v>2519332</v>
          </cell>
          <cell r="L849">
            <v>2519332</v>
          </cell>
          <cell r="M849">
            <v>2519332</v>
          </cell>
          <cell r="N849">
            <v>30231984</v>
          </cell>
          <cell r="O849">
            <v>20980487</v>
          </cell>
        </row>
        <row r="850">
          <cell r="B850">
            <v>5000</v>
          </cell>
          <cell r="C850">
            <v>5000</v>
          </cell>
          <cell r="D850">
            <v>5000</v>
          </cell>
          <cell r="E850">
            <v>5000</v>
          </cell>
          <cell r="F850">
            <v>5000</v>
          </cell>
          <cell r="G850">
            <v>5000</v>
          </cell>
          <cell r="H850">
            <v>5000</v>
          </cell>
          <cell r="I850">
            <v>5000</v>
          </cell>
          <cell r="J850">
            <v>5000</v>
          </cell>
          <cell r="K850">
            <v>5000</v>
          </cell>
          <cell r="L850">
            <v>5000</v>
          </cell>
          <cell r="M850">
            <v>5000</v>
          </cell>
          <cell r="N850">
            <v>60000</v>
          </cell>
          <cell r="O850">
            <v>111582</v>
          </cell>
        </row>
        <row r="851">
          <cell r="B851">
            <v>6833.333333333333</v>
          </cell>
          <cell r="C851">
            <v>6833.333333333333</v>
          </cell>
          <cell r="D851">
            <v>6833.333333333333</v>
          </cell>
          <cell r="E851">
            <v>6833.333333333333</v>
          </cell>
          <cell r="F851">
            <v>6833.333333333333</v>
          </cell>
          <cell r="G851">
            <v>6833.333333333333</v>
          </cell>
          <cell r="H851">
            <v>6833.333333333333</v>
          </cell>
          <cell r="I851">
            <v>6833.333333333333</v>
          </cell>
          <cell r="J851">
            <v>6833.333333333333</v>
          </cell>
          <cell r="K851">
            <v>6833.333333333333</v>
          </cell>
          <cell r="L851">
            <v>6833.333333333333</v>
          </cell>
          <cell r="M851">
            <v>6833.333333333333</v>
          </cell>
          <cell r="N851">
            <v>82000</v>
          </cell>
          <cell r="O851">
            <v>61623</v>
          </cell>
        </row>
        <row r="852">
          <cell r="B852">
            <v>0</v>
          </cell>
          <cell r="C852">
            <v>0</v>
          </cell>
          <cell r="D852">
            <v>0</v>
          </cell>
          <cell r="E852">
            <v>0</v>
          </cell>
          <cell r="F852">
            <v>0</v>
          </cell>
          <cell r="G852">
            <v>0</v>
          </cell>
          <cell r="H852">
            <v>0</v>
          </cell>
          <cell r="I852">
            <v>0</v>
          </cell>
          <cell r="J852">
            <v>0</v>
          </cell>
          <cell r="K852">
            <v>0</v>
          </cell>
          <cell r="L852">
            <v>0</v>
          </cell>
          <cell r="M852">
            <v>0</v>
          </cell>
          <cell r="N852">
            <v>0</v>
          </cell>
          <cell r="O852">
            <v>0</v>
          </cell>
        </row>
        <row r="853">
          <cell r="B853">
            <v>21083.333333333332</v>
          </cell>
          <cell r="C853">
            <v>21083.333333333332</v>
          </cell>
          <cell r="D853">
            <v>21083.333333333332</v>
          </cell>
          <cell r="E853">
            <v>21083.333333333332</v>
          </cell>
          <cell r="F853">
            <v>21083.333333333332</v>
          </cell>
          <cell r="G853">
            <v>21083.333333333332</v>
          </cell>
          <cell r="H853">
            <v>21083.333333333332</v>
          </cell>
          <cell r="I853">
            <v>21083.333333333332</v>
          </cell>
          <cell r="J853">
            <v>21083.333333333332</v>
          </cell>
          <cell r="K853">
            <v>21083.333333333332</v>
          </cell>
          <cell r="L853">
            <v>21083.333333333332</v>
          </cell>
          <cell r="M853">
            <v>21083.333333333332</v>
          </cell>
          <cell r="N853">
            <v>253000.00000000003</v>
          </cell>
          <cell r="O853">
            <v>53981</v>
          </cell>
        </row>
        <row r="854">
          <cell r="B854">
            <v>0</v>
          </cell>
          <cell r="C854">
            <v>0</v>
          </cell>
          <cell r="D854">
            <v>0</v>
          </cell>
          <cell r="E854">
            <v>0</v>
          </cell>
          <cell r="F854">
            <v>0</v>
          </cell>
          <cell r="G854">
            <v>0</v>
          </cell>
          <cell r="H854">
            <v>0</v>
          </cell>
          <cell r="I854">
            <v>0</v>
          </cell>
          <cell r="J854">
            <v>0</v>
          </cell>
          <cell r="K854">
            <v>0</v>
          </cell>
          <cell r="L854">
            <v>0</v>
          </cell>
          <cell r="M854">
            <v>0</v>
          </cell>
          <cell r="N854">
            <v>0</v>
          </cell>
          <cell r="O854">
            <v>0</v>
          </cell>
        </row>
        <row r="855">
          <cell r="B855">
            <v>206466.66666666666</v>
          </cell>
          <cell r="C855">
            <v>206466.66666666666</v>
          </cell>
          <cell r="D855">
            <v>206466.66666666666</v>
          </cell>
          <cell r="E855">
            <v>206466.66666666666</v>
          </cell>
          <cell r="F855">
            <v>206466.66666666666</v>
          </cell>
          <cell r="G855">
            <v>206466.66666666666</v>
          </cell>
          <cell r="H855">
            <v>206466.66666666666</v>
          </cell>
          <cell r="I855">
            <v>206466.66666666666</v>
          </cell>
          <cell r="J855">
            <v>206466.66666666666</v>
          </cell>
          <cell r="K855">
            <v>206466.66666666666</v>
          </cell>
          <cell r="L855">
            <v>206466.66666666666</v>
          </cell>
          <cell r="M855">
            <v>206466.66666666666</v>
          </cell>
          <cell r="N855">
            <v>2477600</v>
          </cell>
          <cell r="O855">
            <v>2916849</v>
          </cell>
        </row>
        <row r="856">
          <cell r="B856">
            <v>67750</v>
          </cell>
          <cell r="C856">
            <v>67750</v>
          </cell>
          <cell r="D856">
            <v>67750</v>
          </cell>
          <cell r="E856">
            <v>67750</v>
          </cell>
          <cell r="F856">
            <v>67750</v>
          </cell>
          <cell r="G856">
            <v>67750</v>
          </cell>
          <cell r="H856">
            <v>67750</v>
          </cell>
          <cell r="I856">
            <v>67750</v>
          </cell>
          <cell r="J856">
            <v>67750</v>
          </cell>
          <cell r="K856">
            <v>67750</v>
          </cell>
          <cell r="L856">
            <v>67750</v>
          </cell>
          <cell r="M856">
            <v>67750</v>
          </cell>
          <cell r="N856">
            <v>813000</v>
          </cell>
          <cell r="O856">
            <v>683689</v>
          </cell>
        </row>
        <row r="857">
          <cell r="B857">
            <v>57118.333333333336</v>
          </cell>
          <cell r="C857">
            <v>57118.333333333336</v>
          </cell>
          <cell r="D857">
            <v>57118.333333333336</v>
          </cell>
          <cell r="E857">
            <v>57118.333333333336</v>
          </cell>
          <cell r="F857">
            <v>57118.333333333336</v>
          </cell>
          <cell r="G857">
            <v>57118.333333333336</v>
          </cell>
          <cell r="H857">
            <v>57118.333333333336</v>
          </cell>
          <cell r="I857">
            <v>57118.333333333336</v>
          </cell>
          <cell r="J857">
            <v>57118.333333333336</v>
          </cell>
          <cell r="K857">
            <v>57118.333333333336</v>
          </cell>
          <cell r="L857">
            <v>57118.333333333336</v>
          </cell>
          <cell r="M857">
            <v>57118.333333333336</v>
          </cell>
          <cell r="N857">
            <v>685420</v>
          </cell>
          <cell r="O857">
            <v>274136</v>
          </cell>
        </row>
        <row r="858">
          <cell r="B858">
            <v>0</v>
          </cell>
          <cell r="C858">
            <v>0</v>
          </cell>
          <cell r="D858">
            <v>0</v>
          </cell>
          <cell r="E858">
            <v>0</v>
          </cell>
          <cell r="F858">
            <v>0</v>
          </cell>
          <cell r="G858">
            <v>0</v>
          </cell>
          <cell r="H858">
            <v>0</v>
          </cell>
          <cell r="I858">
            <v>0</v>
          </cell>
          <cell r="J858">
            <v>0</v>
          </cell>
          <cell r="K858">
            <v>0</v>
          </cell>
          <cell r="L858">
            <v>0</v>
          </cell>
          <cell r="M858">
            <v>0</v>
          </cell>
          <cell r="N858">
            <v>0</v>
          </cell>
          <cell r="O858">
            <v>231272</v>
          </cell>
        </row>
        <row r="859">
          <cell r="B859">
            <v>0</v>
          </cell>
          <cell r="C859">
            <v>0</v>
          </cell>
          <cell r="D859">
            <v>0</v>
          </cell>
          <cell r="E859">
            <v>0</v>
          </cell>
          <cell r="F859">
            <v>0</v>
          </cell>
          <cell r="G859">
            <v>0</v>
          </cell>
          <cell r="H859">
            <v>0</v>
          </cell>
          <cell r="I859">
            <v>0</v>
          </cell>
          <cell r="J859">
            <v>0</v>
          </cell>
          <cell r="K859">
            <v>0</v>
          </cell>
          <cell r="L859">
            <v>0</v>
          </cell>
          <cell r="M859">
            <v>0</v>
          </cell>
          <cell r="N859">
            <v>0</v>
          </cell>
          <cell r="O859">
            <v>0</v>
          </cell>
        </row>
        <row r="860">
          <cell r="B860">
            <v>0</v>
          </cell>
          <cell r="C860">
            <v>0</v>
          </cell>
          <cell r="D860">
            <v>0</v>
          </cell>
          <cell r="E860">
            <v>0</v>
          </cell>
          <cell r="F860">
            <v>0</v>
          </cell>
          <cell r="G860">
            <v>0</v>
          </cell>
          <cell r="H860">
            <v>0</v>
          </cell>
          <cell r="I860">
            <v>0</v>
          </cell>
          <cell r="J860">
            <v>0</v>
          </cell>
          <cell r="K860">
            <v>0</v>
          </cell>
          <cell r="L860">
            <v>0</v>
          </cell>
          <cell r="M860">
            <v>0</v>
          </cell>
          <cell r="N860">
            <v>0</v>
          </cell>
          <cell r="O860">
            <v>0</v>
          </cell>
        </row>
        <row r="861">
          <cell r="B861">
            <v>0</v>
          </cell>
          <cell r="C861">
            <v>0</v>
          </cell>
          <cell r="D861">
            <v>0</v>
          </cell>
          <cell r="E861">
            <v>0</v>
          </cell>
          <cell r="F861">
            <v>0</v>
          </cell>
          <cell r="G861">
            <v>0</v>
          </cell>
          <cell r="H861">
            <v>0</v>
          </cell>
          <cell r="I861">
            <v>0</v>
          </cell>
          <cell r="J861">
            <v>0</v>
          </cell>
          <cell r="K861">
            <v>0</v>
          </cell>
          <cell r="L861">
            <v>0</v>
          </cell>
          <cell r="M861">
            <v>0</v>
          </cell>
          <cell r="N861">
            <v>0</v>
          </cell>
          <cell r="O861">
            <v>0</v>
          </cell>
        </row>
        <row r="862">
          <cell r="B862">
            <v>93550</v>
          </cell>
          <cell r="C862">
            <v>93550</v>
          </cell>
          <cell r="D862">
            <v>93550</v>
          </cell>
          <cell r="E862">
            <v>93550</v>
          </cell>
          <cell r="F862">
            <v>93550</v>
          </cell>
          <cell r="G862">
            <v>93550</v>
          </cell>
          <cell r="H862">
            <v>93550</v>
          </cell>
          <cell r="I862">
            <v>93550</v>
          </cell>
          <cell r="J862">
            <v>93550</v>
          </cell>
          <cell r="K862">
            <v>93550</v>
          </cell>
          <cell r="L862">
            <v>93550</v>
          </cell>
          <cell r="M862">
            <v>93550</v>
          </cell>
          <cell r="N862">
            <v>1122600</v>
          </cell>
          <cell r="O862">
            <v>861157</v>
          </cell>
        </row>
        <row r="863">
          <cell r="B863">
            <v>34100</v>
          </cell>
          <cell r="C863">
            <v>34100</v>
          </cell>
          <cell r="D863">
            <v>34100</v>
          </cell>
          <cell r="E863">
            <v>34100</v>
          </cell>
          <cell r="F863">
            <v>34100</v>
          </cell>
          <cell r="G863">
            <v>34100</v>
          </cell>
          <cell r="H863">
            <v>34100</v>
          </cell>
          <cell r="I863">
            <v>34100</v>
          </cell>
          <cell r="J863">
            <v>34100</v>
          </cell>
          <cell r="K863">
            <v>34100</v>
          </cell>
          <cell r="L863">
            <v>34100</v>
          </cell>
          <cell r="M863">
            <v>34100</v>
          </cell>
          <cell r="N863">
            <v>409200</v>
          </cell>
          <cell r="O863">
            <v>758670</v>
          </cell>
        </row>
        <row r="864">
          <cell r="B864">
            <v>35833.333333333336</v>
          </cell>
          <cell r="C864">
            <v>35833.333333333336</v>
          </cell>
          <cell r="D864">
            <v>35833.333333333336</v>
          </cell>
          <cell r="E864">
            <v>35833.333333333336</v>
          </cell>
          <cell r="F864">
            <v>35833.333333333336</v>
          </cell>
          <cell r="G864">
            <v>35833.333333333336</v>
          </cell>
          <cell r="H864">
            <v>35833.333333333336</v>
          </cell>
          <cell r="I864">
            <v>35833.333333333336</v>
          </cell>
          <cell r="J864">
            <v>35833.333333333336</v>
          </cell>
          <cell r="K864">
            <v>35833.333333333336</v>
          </cell>
          <cell r="L864">
            <v>35833.333333333336</v>
          </cell>
          <cell r="M864">
            <v>35833.333333333336</v>
          </cell>
          <cell r="N864">
            <v>429999.99999999994</v>
          </cell>
          <cell r="O864">
            <v>3135617</v>
          </cell>
        </row>
        <row r="865">
          <cell r="B865">
            <v>0</v>
          </cell>
          <cell r="C865">
            <v>0</v>
          </cell>
          <cell r="D865">
            <v>0</v>
          </cell>
          <cell r="E865">
            <v>0</v>
          </cell>
          <cell r="F865">
            <v>0</v>
          </cell>
          <cell r="G865">
            <v>0</v>
          </cell>
          <cell r="H865">
            <v>0</v>
          </cell>
          <cell r="I865">
            <v>0</v>
          </cell>
          <cell r="J865">
            <v>0</v>
          </cell>
          <cell r="K865">
            <v>0</v>
          </cell>
          <cell r="L865">
            <v>0</v>
          </cell>
          <cell r="M865">
            <v>0</v>
          </cell>
          <cell r="N865">
            <v>0</v>
          </cell>
          <cell r="O865">
            <v>0</v>
          </cell>
        </row>
        <row r="866">
          <cell r="B866">
            <v>500</v>
          </cell>
          <cell r="C866">
            <v>500</v>
          </cell>
          <cell r="D866">
            <v>500</v>
          </cell>
          <cell r="E866">
            <v>500</v>
          </cell>
          <cell r="F866">
            <v>500</v>
          </cell>
          <cell r="G866">
            <v>500</v>
          </cell>
          <cell r="H866">
            <v>500</v>
          </cell>
          <cell r="I866">
            <v>500</v>
          </cell>
          <cell r="J866">
            <v>500</v>
          </cell>
          <cell r="K866">
            <v>500</v>
          </cell>
          <cell r="L866">
            <v>500</v>
          </cell>
          <cell r="M866">
            <v>500</v>
          </cell>
          <cell r="N866">
            <v>6000</v>
          </cell>
          <cell r="O866">
            <v>0</v>
          </cell>
        </row>
        <row r="867">
          <cell r="B867">
            <v>777500</v>
          </cell>
          <cell r="C867">
            <v>777500</v>
          </cell>
          <cell r="D867">
            <v>777500</v>
          </cell>
          <cell r="E867">
            <v>777500</v>
          </cell>
          <cell r="F867">
            <v>777500</v>
          </cell>
          <cell r="G867">
            <v>777500</v>
          </cell>
          <cell r="H867">
            <v>777500</v>
          </cell>
          <cell r="I867">
            <v>777500</v>
          </cell>
          <cell r="J867">
            <v>777500</v>
          </cell>
          <cell r="K867">
            <v>777500</v>
          </cell>
          <cell r="L867">
            <v>777500</v>
          </cell>
          <cell r="M867">
            <v>777500</v>
          </cell>
          <cell r="N867">
            <v>9330000</v>
          </cell>
          <cell r="O867">
            <v>2250688</v>
          </cell>
        </row>
        <row r="868">
          <cell r="B868">
            <v>220916.66666666666</v>
          </cell>
          <cell r="C868">
            <v>220916.66666666666</v>
          </cell>
          <cell r="D868">
            <v>220916.66666666666</v>
          </cell>
          <cell r="E868">
            <v>220916.66666666666</v>
          </cell>
          <cell r="F868">
            <v>220916.66666666666</v>
          </cell>
          <cell r="G868">
            <v>220916.66666666666</v>
          </cell>
          <cell r="H868">
            <v>220916.66666666666</v>
          </cell>
          <cell r="I868">
            <v>220916.66666666666</v>
          </cell>
          <cell r="J868">
            <v>220916.66666666666</v>
          </cell>
          <cell r="K868">
            <v>220916.66666666666</v>
          </cell>
          <cell r="L868">
            <v>220916.66666666666</v>
          </cell>
          <cell r="M868">
            <v>220916.66666666666</v>
          </cell>
          <cell r="N868">
            <v>2651000</v>
          </cell>
          <cell r="O868">
            <v>1476779</v>
          </cell>
        </row>
        <row r="869">
          <cell r="C869">
            <v>0</v>
          </cell>
          <cell r="D869">
            <v>0</v>
          </cell>
          <cell r="E869">
            <v>0</v>
          </cell>
          <cell r="F869">
            <v>0</v>
          </cell>
          <cell r="G869">
            <v>0</v>
          </cell>
          <cell r="H869">
            <v>0</v>
          </cell>
          <cell r="I869">
            <v>0</v>
          </cell>
          <cell r="J869">
            <v>0</v>
          </cell>
          <cell r="K869">
            <v>0</v>
          </cell>
          <cell r="L869">
            <v>0</v>
          </cell>
          <cell r="M869">
            <v>0</v>
          </cell>
          <cell r="N869">
            <v>0</v>
          </cell>
          <cell r="O869">
            <v>0</v>
          </cell>
        </row>
        <row r="870">
          <cell r="B870">
            <v>521250</v>
          </cell>
          <cell r="C870">
            <v>521250</v>
          </cell>
          <cell r="D870">
            <v>521250</v>
          </cell>
          <cell r="E870">
            <v>521250</v>
          </cell>
          <cell r="F870">
            <v>521250</v>
          </cell>
          <cell r="G870">
            <v>521250</v>
          </cell>
          <cell r="H870">
            <v>521250</v>
          </cell>
          <cell r="I870">
            <v>521250</v>
          </cell>
          <cell r="J870">
            <v>521250</v>
          </cell>
          <cell r="K870">
            <v>521250</v>
          </cell>
          <cell r="L870">
            <v>521250</v>
          </cell>
          <cell r="M870">
            <v>521250</v>
          </cell>
          <cell r="N870">
            <v>6255000</v>
          </cell>
          <cell r="O870">
            <v>4047464</v>
          </cell>
        </row>
        <row r="871">
          <cell r="B871">
            <v>38083.333333333336</v>
          </cell>
          <cell r="C871">
            <v>38083.333333333336</v>
          </cell>
          <cell r="D871">
            <v>38083.333333333336</v>
          </cell>
          <cell r="E871">
            <v>38083.333333333336</v>
          </cell>
          <cell r="F871">
            <v>38083.333333333336</v>
          </cell>
          <cell r="G871">
            <v>38083.333333333336</v>
          </cell>
          <cell r="H871">
            <v>38083.333333333336</v>
          </cell>
          <cell r="I871">
            <v>38083.333333333336</v>
          </cell>
          <cell r="J871">
            <v>38083.333333333336</v>
          </cell>
          <cell r="K871">
            <v>38083.333333333336</v>
          </cell>
          <cell r="L871">
            <v>38083.333333333336</v>
          </cell>
          <cell r="M871">
            <v>38083.333333333336</v>
          </cell>
          <cell r="N871">
            <v>456999.99999999994</v>
          </cell>
          <cell r="O871">
            <v>372126</v>
          </cell>
        </row>
        <row r="872">
          <cell r="B872">
            <v>31333.333333333332</v>
          </cell>
          <cell r="C872">
            <v>31333.333333333332</v>
          </cell>
          <cell r="D872">
            <v>31333.333333333332</v>
          </cell>
          <cell r="E872">
            <v>31333.333333333332</v>
          </cell>
          <cell r="F872">
            <v>31333.333333333332</v>
          </cell>
          <cell r="G872">
            <v>31333.333333333332</v>
          </cell>
          <cell r="H872">
            <v>31333.333333333332</v>
          </cell>
          <cell r="I872">
            <v>31333.333333333332</v>
          </cell>
          <cell r="J872">
            <v>31333.333333333332</v>
          </cell>
          <cell r="K872">
            <v>31333.333333333332</v>
          </cell>
          <cell r="L872">
            <v>31333.333333333332</v>
          </cell>
          <cell r="M872">
            <v>31333.333333333332</v>
          </cell>
          <cell r="N872">
            <v>375999.99999999994</v>
          </cell>
          <cell r="O872">
            <v>366541</v>
          </cell>
        </row>
        <row r="873">
          <cell r="B873">
            <v>12500</v>
          </cell>
          <cell r="C873">
            <v>12500</v>
          </cell>
          <cell r="D873">
            <v>12500</v>
          </cell>
          <cell r="E873">
            <v>12500</v>
          </cell>
          <cell r="F873">
            <v>12500</v>
          </cell>
          <cell r="G873">
            <v>12500</v>
          </cell>
          <cell r="H873">
            <v>12500</v>
          </cell>
          <cell r="I873">
            <v>12500</v>
          </cell>
          <cell r="J873">
            <v>12500</v>
          </cell>
          <cell r="K873">
            <v>12500</v>
          </cell>
          <cell r="L873">
            <v>12500</v>
          </cell>
          <cell r="M873">
            <v>12500</v>
          </cell>
          <cell r="N873">
            <v>150000</v>
          </cell>
          <cell r="O873">
            <v>368351</v>
          </cell>
        </row>
        <row r="874">
          <cell r="B874">
            <v>226000</v>
          </cell>
          <cell r="C874">
            <v>226000</v>
          </cell>
          <cell r="D874">
            <v>226000</v>
          </cell>
          <cell r="E874">
            <v>226000</v>
          </cell>
          <cell r="F874">
            <v>226000</v>
          </cell>
          <cell r="G874">
            <v>226000</v>
          </cell>
          <cell r="H874">
            <v>226000</v>
          </cell>
          <cell r="I874">
            <v>226000</v>
          </cell>
          <cell r="J874">
            <v>226000</v>
          </cell>
          <cell r="K874">
            <v>226000</v>
          </cell>
          <cell r="L874">
            <v>226000</v>
          </cell>
          <cell r="M874">
            <v>226000</v>
          </cell>
          <cell r="N874">
            <v>2712000</v>
          </cell>
          <cell r="O874">
            <v>2177994</v>
          </cell>
        </row>
        <row r="875">
          <cell r="B875">
            <v>0</v>
          </cell>
          <cell r="C875">
            <v>0</v>
          </cell>
          <cell r="D875">
            <v>0</v>
          </cell>
          <cell r="E875">
            <v>0</v>
          </cell>
          <cell r="F875">
            <v>0</v>
          </cell>
          <cell r="G875">
            <v>0</v>
          </cell>
          <cell r="H875">
            <v>0</v>
          </cell>
          <cell r="I875">
            <v>0</v>
          </cell>
          <cell r="J875">
            <v>0</v>
          </cell>
          <cell r="K875">
            <v>0</v>
          </cell>
          <cell r="L875">
            <v>0</v>
          </cell>
          <cell r="M875">
            <v>0</v>
          </cell>
          <cell r="N875">
            <v>0</v>
          </cell>
          <cell r="O875">
            <v>14401</v>
          </cell>
        </row>
        <row r="876">
          <cell r="B876">
            <v>0</v>
          </cell>
          <cell r="C876">
            <v>0</v>
          </cell>
          <cell r="D876">
            <v>0</v>
          </cell>
          <cell r="E876">
            <v>0</v>
          </cell>
          <cell r="F876">
            <v>0</v>
          </cell>
          <cell r="G876">
            <v>0</v>
          </cell>
          <cell r="H876">
            <v>0</v>
          </cell>
          <cell r="I876">
            <v>0</v>
          </cell>
          <cell r="J876">
            <v>0</v>
          </cell>
          <cell r="K876">
            <v>0</v>
          </cell>
          <cell r="L876">
            <v>0</v>
          </cell>
          <cell r="M876">
            <v>0</v>
          </cell>
          <cell r="N876">
            <v>0</v>
          </cell>
          <cell r="O876">
            <v>0</v>
          </cell>
        </row>
        <row r="877">
          <cell r="B877">
            <v>0</v>
          </cell>
          <cell r="C877">
            <v>0</v>
          </cell>
          <cell r="D877">
            <v>0</v>
          </cell>
          <cell r="E877">
            <v>0</v>
          </cell>
          <cell r="F877">
            <v>0</v>
          </cell>
          <cell r="G877">
            <v>0</v>
          </cell>
          <cell r="H877">
            <v>0</v>
          </cell>
          <cell r="I877">
            <v>0</v>
          </cell>
          <cell r="J877">
            <v>0</v>
          </cell>
          <cell r="K877">
            <v>0</v>
          </cell>
          <cell r="L877">
            <v>0</v>
          </cell>
          <cell r="M877">
            <v>0</v>
          </cell>
          <cell r="N877">
            <v>0</v>
          </cell>
          <cell r="O877">
            <v>0</v>
          </cell>
        </row>
        <row r="878">
          <cell r="B878">
            <v>0</v>
          </cell>
          <cell r="C878">
            <v>0</v>
          </cell>
          <cell r="D878">
            <v>0</v>
          </cell>
          <cell r="E878">
            <v>0</v>
          </cell>
          <cell r="F878">
            <v>0</v>
          </cell>
          <cell r="G878">
            <v>0</v>
          </cell>
          <cell r="H878">
            <v>0</v>
          </cell>
          <cell r="I878">
            <v>0</v>
          </cell>
          <cell r="J878">
            <v>0</v>
          </cell>
          <cell r="K878">
            <v>0</v>
          </cell>
          <cell r="L878">
            <v>0</v>
          </cell>
          <cell r="M878">
            <v>0</v>
          </cell>
          <cell r="N878">
            <v>0</v>
          </cell>
          <cell r="O878">
            <v>0</v>
          </cell>
        </row>
        <row r="879">
          <cell r="B879">
            <v>232533.33333333334</v>
          </cell>
          <cell r="C879">
            <v>232533.33333333334</v>
          </cell>
          <cell r="D879">
            <v>232533.33333333334</v>
          </cell>
          <cell r="E879">
            <v>232533.33333333334</v>
          </cell>
          <cell r="F879">
            <v>232533.33333333334</v>
          </cell>
          <cell r="G879">
            <v>232533.33333333334</v>
          </cell>
          <cell r="H879">
            <v>232533.33333333334</v>
          </cell>
          <cell r="I879">
            <v>232533.33333333334</v>
          </cell>
          <cell r="J879">
            <v>232533.33333333334</v>
          </cell>
          <cell r="K879">
            <v>232533.33333333334</v>
          </cell>
          <cell r="L879">
            <v>232533.33333333334</v>
          </cell>
          <cell r="M879">
            <v>232533.33333333334</v>
          </cell>
          <cell r="N879">
            <v>2790400</v>
          </cell>
          <cell r="O879">
            <v>303414</v>
          </cell>
        </row>
        <row r="880">
          <cell r="B880">
            <v>87500</v>
          </cell>
          <cell r="C880">
            <v>87500</v>
          </cell>
          <cell r="D880">
            <v>87500</v>
          </cell>
          <cell r="E880">
            <v>87500</v>
          </cell>
          <cell r="F880">
            <v>87500</v>
          </cell>
          <cell r="G880">
            <v>87500</v>
          </cell>
          <cell r="H880">
            <v>87500</v>
          </cell>
          <cell r="I880">
            <v>87500</v>
          </cell>
          <cell r="J880">
            <v>87500</v>
          </cell>
          <cell r="K880">
            <v>87500</v>
          </cell>
          <cell r="L880">
            <v>87500</v>
          </cell>
          <cell r="M880">
            <v>87500</v>
          </cell>
          <cell r="N880">
            <v>1050000</v>
          </cell>
          <cell r="O880">
            <v>352422</v>
          </cell>
        </row>
        <row r="881">
          <cell r="C881">
            <v>0</v>
          </cell>
          <cell r="D881">
            <v>0</v>
          </cell>
          <cell r="E881">
            <v>0</v>
          </cell>
          <cell r="F881">
            <v>0</v>
          </cell>
          <cell r="G881">
            <v>0</v>
          </cell>
          <cell r="H881">
            <v>0</v>
          </cell>
          <cell r="I881">
            <v>0</v>
          </cell>
          <cell r="J881">
            <v>0</v>
          </cell>
          <cell r="K881">
            <v>0</v>
          </cell>
          <cell r="L881">
            <v>0</v>
          </cell>
          <cell r="M881">
            <v>0</v>
          </cell>
          <cell r="N881">
            <v>0</v>
          </cell>
          <cell r="O881">
            <v>0</v>
          </cell>
        </row>
        <row r="882">
          <cell r="B882">
            <v>66666.666666666672</v>
          </cell>
          <cell r="C882">
            <v>66666.666666666672</v>
          </cell>
          <cell r="D882">
            <v>66666.666666666672</v>
          </cell>
          <cell r="E882">
            <v>66666.666666666672</v>
          </cell>
          <cell r="F882">
            <v>66666.666666666672</v>
          </cell>
          <cell r="G882">
            <v>66666.666666666672</v>
          </cell>
          <cell r="H882">
            <v>66666.666666666672</v>
          </cell>
          <cell r="I882">
            <v>66666.666666666672</v>
          </cell>
          <cell r="J882">
            <v>66666.666666666672</v>
          </cell>
          <cell r="K882">
            <v>66666.666666666672</v>
          </cell>
          <cell r="L882">
            <v>66666.666666666672</v>
          </cell>
          <cell r="M882">
            <v>66666.666666666672</v>
          </cell>
          <cell r="N882">
            <v>799999.99999999988</v>
          </cell>
          <cell r="O882">
            <v>260727</v>
          </cell>
        </row>
        <row r="883">
          <cell r="C883">
            <v>0</v>
          </cell>
          <cell r="D883">
            <v>0</v>
          </cell>
          <cell r="E883">
            <v>0</v>
          </cell>
          <cell r="F883">
            <v>0</v>
          </cell>
          <cell r="G883">
            <v>0</v>
          </cell>
          <cell r="H883">
            <v>0</v>
          </cell>
          <cell r="I883">
            <v>0</v>
          </cell>
          <cell r="J883">
            <v>0</v>
          </cell>
          <cell r="K883">
            <v>0</v>
          </cell>
          <cell r="L883">
            <v>0</v>
          </cell>
          <cell r="M883">
            <v>0</v>
          </cell>
          <cell r="N883">
            <v>0</v>
          </cell>
          <cell r="O883">
            <v>0</v>
          </cell>
        </row>
        <row r="884">
          <cell r="C884">
            <v>0</v>
          </cell>
          <cell r="D884">
            <v>0</v>
          </cell>
          <cell r="E884">
            <v>0</v>
          </cell>
          <cell r="F884">
            <v>0</v>
          </cell>
          <cell r="G884">
            <v>0</v>
          </cell>
          <cell r="H884">
            <v>0</v>
          </cell>
          <cell r="I884">
            <v>0</v>
          </cell>
          <cell r="J884">
            <v>0</v>
          </cell>
          <cell r="K884">
            <v>0</v>
          </cell>
          <cell r="L884">
            <v>0</v>
          </cell>
          <cell r="M884">
            <v>0</v>
          </cell>
          <cell r="N884">
            <v>0</v>
          </cell>
          <cell r="O884">
            <v>0</v>
          </cell>
        </row>
        <row r="885">
          <cell r="C885">
            <v>0</v>
          </cell>
          <cell r="D885">
            <v>0</v>
          </cell>
          <cell r="E885">
            <v>0</v>
          </cell>
          <cell r="F885">
            <v>0</v>
          </cell>
          <cell r="G885">
            <v>0</v>
          </cell>
          <cell r="H885">
            <v>0</v>
          </cell>
          <cell r="I885">
            <v>0</v>
          </cell>
          <cell r="J885">
            <v>0</v>
          </cell>
          <cell r="K885">
            <v>0</v>
          </cell>
          <cell r="L885">
            <v>0</v>
          </cell>
          <cell r="M885">
            <v>0</v>
          </cell>
          <cell r="N885">
            <v>0</v>
          </cell>
          <cell r="O885">
            <v>0</v>
          </cell>
        </row>
        <row r="886">
          <cell r="B886">
            <v>5261850.333333333</v>
          </cell>
          <cell r="C886">
            <v>5261850.333333333</v>
          </cell>
          <cell r="D886">
            <v>5261850.333333333</v>
          </cell>
          <cell r="E886">
            <v>5261850.333333333</v>
          </cell>
          <cell r="F886">
            <v>5261850.333333333</v>
          </cell>
          <cell r="G886">
            <v>5261850.333333333</v>
          </cell>
          <cell r="H886">
            <v>5261850.333333333</v>
          </cell>
          <cell r="I886">
            <v>5261850.333333333</v>
          </cell>
          <cell r="J886">
            <v>5261850.333333333</v>
          </cell>
          <cell r="K886">
            <v>5261850.333333333</v>
          </cell>
          <cell r="L886">
            <v>5261850.333333333</v>
          </cell>
          <cell r="M886">
            <v>5261850.333333333</v>
          </cell>
          <cell r="N886">
            <v>63142204.000000007</v>
          </cell>
          <cell r="O886">
            <v>42059970</v>
          </cell>
        </row>
        <row r="887">
          <cell r="N887">
            <v>54799755</v>
          </cell>
        </row>
        <row r="888">
          <cell r="B888">
            <v>63142204</v>
          </cell>
          <cell r="C888">
            <v>138620000</v>
          </cell>
          <cell r="D888">
            <v>201762204</v>
          </cell>
          <cell r="E888">
            <v>193419755</v>
          </cell>
          <cell r="F888">
            <v>8342449</v>
          </cell>
          <cell r="P888">
            <v>17988460.5</v>
          </cell>
        </row>
        <row r="892">
          <cell r="B892" t="str">
            <v xml:space="preserve">Corporate, Admin. &amp; Finance Budget                                                                                                                                                                                                                             </v>
          </cell>
          <cell r="N892" t="str">
            <v>TOTAL</v>
          </cell>
          <cell r="O892" t="str">
            <v>ACTUAL UPTO APRIL '00</v>
          </cell>
        </row>
        <row r="894">
          <cell r="B894">
            <v>548</v>
          </cell>
          <cell r="C894">
            <v>579</v>
          </cell>
          <cell r="D894">
            <v>610</v>
          </cell>
          <cell r="E894">
            <v>641</v>
          </cell>
          <cell r="F894">
            <v>672</v>
          </cell>
          <cell r="G894">
            <v>703</v>
          </cell>
          <cell r="H894">
            <v>734</v>
          </cell>
          <cell r="I894">
            <v>765</v>
          </cell>
          <cell r="J894">
            <v>796</v>
          </cell>
          <cell r="K894">
            <v>827</v>
          </cell>
          <cell r="L894">
            <v>858</v>
          </cell>
          <cell r="M894">
            <v>889</v>
          </cell>
        </row>
        <row r="895">
          <cell r="B895">
            <v>3031422.6666666665</v>
          </cell>
          <cell r="C895">
            <v>3031422.6666666665</v>
          </cell>
          <cell r="D895">
            <v>3031422.6666666665</v>
          </cell>
          <cell r="E895">
            <v>3031422.6666666665</v>
          </cell>
          <cell r="F895">
            <v>3031422.6666666665</v>
          </cell>
          <cell r="G895">
            <v>3031422.6666666665</v>
          </cell>
          <cell r="H895">
            <v>3031422.6666666665</v>
          </cell>
          <cell r="I895">
            <v>3031422.6666666665</v>
          </cell>
          <cell r="J895">
            <v>3031422.6666666665</v>
          </cell>
          <cell r="K895">
            <v>3031422.6666666665</v>
          </cell>
          <cell r="L895">
            <v>3031422.6666666665</v>
          </cell>
          <cell r="M895">
            <v>3031422.6666666665</v>
          </cell>
          <cell r="N895">
            <v>36377072.000000007</v>
          </cell>
          <cell r="O895">
            <v>32304059</v>
          </cell>
          <cell r="P895">
            <v>36377072.000000007</v>
          </cell>
        </row>
        <row r="896">
          <cell r="B896">
            <v>0</v>
          </cell>
          <cell r="C896">
            <v>0</v>
          </cell>
          <cell r="D896">
            <v>0</v>
          </cell>
          <cell r="E896">
            <v>0</v>
          </cell>
          <cell r="F896">
            <v>0</v>
          </cell>
          <cell r="G896">
            <v>0</v>
          </cell>
          <cell r="H896">
            <v>0</v>
          </cell>
          <cell r="I896">
            <v>0</v>
          </cell>
          <cell r="J896">
            <v>0</v>
          </cell>
          <cell r="K896">
            <v>0</v>
          </cell>
          <cell r="L896">
            <v>0</v>
          </cell>
          <cell r="M896">
            <v>0</v>
          </cell>
          <cell r="N896">
            <v>0</v>
          </cell>
          <cell r="O896">
            <v>94342</v>
          </cell>
          <cell r="P896">
            <v>0</v>
          </cell>
        </row>
        <row r="897">
          <cell r="B897">
            <v>112155.33333333333</v>
          </cell>
          <cell r="C897">
            <v>112155.33333333333</v>
          </cell>
          <cell r="D897">
            <v>112155.33333333333</v>
          </cell>
          <cell r="E897">
            <v>112155.33333333333</v>
          </cell>
          <cell r="F897">
            <v>112155.33333333333</v>
          </cell>
          <cell r="G897">
            <v>112155.33333333333</v>
          </cell>
          <cell r="H897">
            <v>112155.33333333333</v>
          </cell>
          <cell r="I897">
            <v>112155.33333333333</v>
          </cell>
          <cell r="J897">
            <v>112155.33333333333</v>
          </cell>
          <cell r="K897">
            <v>112155.33333333333</v>
          </cell>
          <cell r="L897">
            <v>112155.33333333333</v>
          </cell>
          <cell r="M897">
            <v>112155.33333333333</v>
          </cell>
          <cell r="N897">
            <v>1345864</v>
          </cell>
          <cell r="O897">
            <v>182502</v>
          </cell>
          <cell r="P897">
            <v>1345864</v>
          </cell>
        </row>
        <row r="898">
          <cell r="B898">
            <v>183750</v>
          </cell>
          <cell r="C898">
            <v>183750</v>
          </cell>
          <cell r="D898">
            <v>183750</v>
          </cell>
          <cell r="E898">
            <v>183750</v>
          </cell>
          <cell r="F898">
            <v>183750</v>
          </cell>
          <cell r="G898">
            <v>183750</v>
          </cell>
          <cell r="H898">
            <v>183750</v>
          </cell>
          <cell r="I898">
            <v>183750</v>
          </cell>
          <cell r="J898">
            <v>183750</v>
          </cell>
          <cell r="K898">
            <v>183750</v>
          </cell>
          <cell r="L898">
            <v>183750</v>
          </cell>
          <cell r="M898">
            <v>183750</v>
          </cell>
          <cell r="N898">
            <v>2205000</v>
          </cell>
          <cell r="O898">
            <v>1015628</v>
          </cell>
          <cell r="P898">
            <v>2205000</v>
          </cell>
        </row>
        <row r="899">
          <cell r="B899">
            <v>44914.5</v>
          </cell>
          <cell r="C899">
            <v>44914.5</v>
          </cell>
          <cell r="D899">
            <v>44914.5</v>
          </cell>
          <cell r="E899">
            <v>44914.5</v>
          </cell>
          <cell r="F899">
            <v>44914.5</v>
          </cell>
          <cell r="G899">
            <v>44914.5</v>
          </cell>
          <cell r="H899">
            <v>44914.5</v>
          </cell>
          <cell r="I899">
            <v>44914.5</v>
          </cell>
          <cell r="J899">
            <v>44914.5</v>
          </cell>
          <cell r="K899">
            <v>44914.5</v>
          </cell>
          <cell r="L899">
            <v>44914.5</v>
          </cell>
          <cell r="M899">
            <v>44914.5</v>
          </cell>
          <cell r="N899">
            <v>538974</v>
          </cell>
          <cell r="O899">
            <v>451660</v>
          </cell>
          <cell r="P899">
            <v>-35838098.000000007</v>
          </cell>
        </row>
        <row r="900">
          <cell r="B900">
            <v>416666.66666666669</v>
          </cell>
          <cell r="C900">
            <v>416666.66666666669</v>
          </cell>
          <cell r="D900">
            <v>416666.66666666669</v>
          </cell>
          <cell r="E900">
            <v>416666.66666666669</v>
          </cell>
          <cell r="F900">
            <v>416666.66666666669</v>
          </cell>
          <cell r="G900">
            <v>416666.66666666669</v>
          </cell>
          <cell r="H900">
            <v>416666.66666666669</v>
          </cell>
          <cell r="I900">
            <v>416666.66666666669</v>
          </cell>
          <cell r="J900">
            <v>416666.66666666669</v>
          </cell>
          <cell r="K900">
            <v>416666.66666666669</v>
          </cell>
          <cell r="L900">
            <v>416666.66666666669</v>
          </cell>
          <cell r="M900">
            <v>416666.66666666669</v>
          </cell>
          <cell r="N900">
            <v>5000000</v>
          </cell>
          <cell r="O900">
            <v>0</v>
          </cell>
          <cell r="P900">
            <v>5000000</v>
          </cell>
          <cell r="T900">
            <v>75000</v>
          </cell>
          <cell r="U900">
            <v>500000</v>
          </cell>
        </row>
        <row r="901">
          <cell r="B901">
            <v>179666.66666666666</v>
          </cell>
          <cell r="C901">
            <v>179666.66666666666</v>
          </cell>
          <cell r="D901">
            <v>179666.66666666666</v>
          </cell>
          <cell r="E901">
            <v>179666.66666666666</v>
          </cell>
          <cell r="F901">
            <v>179666.66666666666</v>
          </cell>
          <cell r="G901">
            <v>179666.66666666666</v>
          </cell>
          <cell r="H901">
            <v>179666.66666666666</v>
          </cell>
          <cell r="I901">
            <v>179666.66666666666</v>
          </cell>
          <cell r="J901">
            <v>179666.66666666666</v>
          </cell>
          <cell r="K901">
            <v>179666.66666666666</v>
          </cell>
          <cell r="L901">
            <v>179666.66666666666</v>
          </cell>
          <cell r="M901">
            <v>179666.66666666666</v>
          </cell>
          <cell r="N901">
            <v>2156000.0000000005</v>
          </cell>
          <cell r="O901">
            <v>3164700</v>
          </cell>
          <cell r="P901">
            <v>810136.00000000047</v>
          </cell>
          <cell r="T901">
            <v>1000</v>
          </cell>
          <cell r="U901">
            <v>300000</v>
          </cell>
        </row>
        <row r="902">
          <cell r="B902">
            <v>30000</v>
          </cell>
          <cell r="C902">
            <v>30000</v>
          </cell>
          <cell r="D902">
            <v>30000</v>
          </cell>
          <cell r="E902">
            <v>30000</v>
          </cell>
          <cell r="F902">
            <v>30000</v>
          </cell>
          <cell r="G902">
            <v>30000</v>
          </cell>
          <cell r="H902">
            <v>30000</v>
          </cell>
          <cell r="I902">
            <v>30000</v>
          </cell>
          <cell r="J902">
            <v>30000</v>
          </cell>
          <cell r="K902">
            <v>30000</v>
          </cell>
          <cell r="L902">
            <v>30000</v>
          </cell>
          <cell r="M902">
            <v>30000</v>
          </cell>
          <cell r="N902">
            <v>360000</v>
          </cell>
          <cell r="P902">
            <v>-1845000</v>
          </cell>
          <cell r="T902">
            <v>5000</v>
          </cell>
          <cell r="U902">
            <v>3000000</v>
          </cell>
        </row>
        <row r="903">
          <cell r="B903">
            <v>21125</v>
          </cell>
          <cell r="C903">
            <v>21125</v>
          </cell>
          <cell r="D903">
            <v>21125</v>
          </cell>
          <cell r="E903">
            <v>21125</v>
          </cell>
          <cell r="F903">
            <v>21125</v>
          </cell>
          <cell r="G903">
            <v>21125</v>
          </cell>
          <cell r="H903">
            <v>21125</v>
          </cell>
          <cell r="I903">
            <v>21125</v>
          </cell>
          <cell r="J903">
            <v>21125</v>
          </cell>
          <cell r="K903">
            <v>21125</v>
          </cell>
          <cell r="L903">
            <v>21125</v>
          </cell>
          <cell r="M903">
            <v>21125</v>
          </cell>
          <cell r="N903">
            <v>253500</v>
          </cell>
          <cell r="O903">
            <v>175965</v>
          </cell>
          <cell r="P903">
            <v>-285474</v>
          </cell>
          <cell r="T903">
            <v>5000</v>
          </cell>
          <cell r="U903">
            <v>100000</v>
          </cell>
        </row>
        <row r="904">
          <cell r="B904">
            <v>211864.91666666666</v>
          </cell>
          <cell r="C904">
            <v>211864.91666666666</v>
          </cell>
          <cell r="D904">
            <v>211864.91666666666</v>
          </cell>
          <cell r="E904">
            <v>211864.91666666666</v>
          </cell>
          <cell r="F904">
            <v>211864.91666666666</v>
          </cell>
          <cell r="G904">
            <v>211864.91666666666</v>
          </cell>
          <cell r="H904">
            <v>211864.91666666666</v>
          </cell>
          <cell r="I904">
            <v>211864.91666666666</v>
          </cell>
          <cell r="J904">
            <v>211864.91666666666</v>
          </cell>
          <cell r="K904">
            <v>211864.91666666666</v>
          </cell>
          <cell r="L904">
            <v>211864.91666666666</v>
          </cell>
          <cell r="M904">
            <v>211864.91666666666</v>
          </cell>
          <cell r="N904">
            <v>2542379</v>
          </cell>
          <cell r="O904">
            <v>1569651</v>
          </cell>
          <cell r="P904">
            <v>-2457621</v>
          </cell>
          <cell r="R904">
            <v>1000000.0000000002</v>
          </cell>
          <cell r="T904">
            <v>150000</v>
          </cell>
          <cell r="U904">
            <v>400000</v>
          </cell>
        </row>
        <row r="905">
          <cell r="B905">
            <v>409583.33333333331</v>
          </cell>
          <cell r="C905">
            <v>409583.33333333331</v>
          </cell>
          <cell r="D905">
            <v>409583.33333333331</v>
          </cell>
          <cell r="E905">
            <v>409583.33333333331</v>
          </cell>
          <cell r="F905">
            <v>409583.33333333331</v>
          </cell>
          <cell r="G905">
            <v>409583.33333333331</v>
          </cell>
          <cell r="H905">
            <v>409583.33333333331</v>
          </cell>
          <cell r="I905">
            <v>409583.33333333331</v>
          </cell>
          <cell r="J905">
            <v>409583.33333333331</v>
          </cell>
          <cell r="K905">
            <v>409583.33333333331</v>
          </cell>
          <cell r="L905">
            <v>409583.33333333331</v>
          </cell>
          <cell r="M905">
            <v>409583.33333333331</v>
          </cell>
          <cell r="N905">
            <v>4915000</v>
          </cell>
          <cell r="O905">
            <v>3502932</v>
          </cell>
          <cell r="P905">
            <v>2758999.9999999995</v>
          </cell>
          <cell r="T905">
            <v>100000</v>
          </cell>
          <cell r="U905">
            <v>2000000</v>
          </cell>
        </row>
        <row r="906">
          <cell r="B906">
            <v>0</v>
          </cell>
          <cell r="C906">
            <v>0</v>
          </cell>
          <cell r="D906">
            <v>0</v>
          </cell>
          <cell r="E906">
            <v>0</v>
          </cell>
          <cell r="F906">
            <v>0</v>
          </cell>
          <cell r="G906">
            <v>0</v>
          </cell>
          <cell r="H906">
            <v>0</v>
          </cell>
          <cell r="I906">
            <v>0</v>
          </cell>
          <cell r="J906">
            <v>0</v>
          </cell>
          <cell r="K906">
            <v>0</v>
          </cell>
          <cell r="L906">
            <v>0</v>
          </cell>
          <cell r="M906">
            <v>0</v>
          </cell>
          <cell r="N906">
            <v>0</v>
          </cell>
          <cell r="O906">
            <v>0</v>
          </cell>
          <cell r="P906">
            <v>-360000</v>
          </cell>
          <cell r="T906">
            <v>10000</v>
          </cell>
          <cell r="U906">
            <v>500000</v>
          </cell>
        </row>
        <row r="907">
          <cell r="B907">
            <v>0</v>
          </cell>
          <cell r="C907">
            <v>0</v>
          </cell>
          <cell r="D907">
            <v>0</v>
          </cell>
          <cell r="E907">
            <v>0</v>
          </cell>
          <cell r="F907">
            <v>0</v>
          </cell>
          <cell r="G907">
            <v>0</v>
          </cell>
          <cell r="H907">
            <v>0</v>
          </cell>
          <cell r="I907">
            <v>0</v>
          </cell>
          <cell r="J907">
            <v>0</v>
          </cell>
          <cell r="K907">
            <v>0</v>
          </cell>
          <cell r="L907">
            <v>0</v>
          </cell>
          <cell r="M907">
            <v>0</v>
          </cell>
          <cell r="N907">
            <v>0</v>
          </cell>
          <cell r="O907">
            <v>0</v>
          </cell>
          <cell r="P907">
            <v>-253500</v>
          </cell>
          <cell r="T907">
            <v>2000</v>
          </cell>
          <cell r="U907">
            <v>50000</v>
          </cell>
        </row>
        <row r="908">
          <cell r="B908">
            <v>265646.66666666669</v>
          </cell>
          <cell r="C908">
            <v>265646.66666666669</v>
          </cell>
          <cell r="D908">
            <v>265646.66666666669</v>
          </cell>
          <cell r="E908">
            <v>265646.66666666669</v>
          </cell>
          <cell r="F908">
            <v>265646.66666666669</v>
          </cell>
          <cell r="G908">
            <v>265646.66666666669</v>
          </cell>
          <cell r="H908">
            <v>265646.66666666669</v>
          </cell>
          <cell r="I908">
            <v>265646.66666666669</v>
          </cell>
          <cell r="J908">
            <v>265646.66666666669</v>
          </cell>
          <cell r="K908">
            <v>265646.66666666669</v>
          </cell>
          <cell r="L908">
            <v>265646.66666666669</v>
          </cell>
          <cell r="M908">
            <v>265646.66666666669</v>
          </cell>
          <cell r="N908">
            <v>3187759.9999999995</v>
          </cell>
          <cell r="O908">
            <v>2205648</v>
          </cell>
          <cell r="P908">
            <v>645380.99999999953</v>
          </cell>
          <cell r="R908">
            <v>499999.99999999953</v>
          </cell>
          <cell r="T908">
            <v>10000</v>
          </cell>
          <cell r="U908">
            <v>300000</v>
          </cell>
        </row>
        <row r="909">
          <cell r="B909">
            <v>129491.66666666667</v>
          </cell>
          <cell r="C909">
            <v>129491.66666666667</v>
          </cell>
          <cell r="D909">
            <v>129491.66666666667</v>
          </cell>
          <cell r="E909">
            <v>129491.66666666667</v>
          </cell>
          <cell r="F909">
            <v>129491.66666666667</v>
          </cell>
          <cell r="G909">
            <v>129491.66666666667</v>
          </cell>
          <cell r="H909">
            <v>129491.66666666667</v>
          </cell>
          <cell r="I909">
            <v>129491.66666666667</v>
          </cell>
          <cell r="J909">
            <v>129491.66666666667</v>
          </cell>
          <cell r="K909">
            <v>129491.66666666667</v>
          </cell>
          <cell r="L909">
            <v>129491.66666666667</v>
          </cell>
          <cell r="M909">
            <v>129491.66666666667</v>
          </cell>
          <cell r="N909">
            <v>1553900.0000000002</v>
          </cell>
          <cell r="O909">
            <v>1216681</v>
          </cell>
          <cell r="P909">
            <v>-3361100</v>
          </cell>
          <cell r="T909">
            <v>15000</v>
          </cell>
          <cell r="U909">
            <v>3000000</v>
          </cell>
        </row>
        <row r="910">
          <cell r="B910">
            <v>250000</v>
          </cell>
          <cell r="C910">
            <v>250000</v>
          </cell>
          <cell r="D910">
            <v>250000</v>
          </cell>
          <cell r="E910">
            <v>250000</v>
          </cell>
          <cell r="F910">
            <v>250000</v>
          </cell>
          <cell r="G910">
            <v>250000</v>
          </cell>
          <cell r="H910">
            <v>250000</v>
          </cell>
          <cell r="I910">
            <v>250000</v>
          </cell>
          <cell r="J910">
            <v>250000</v>
          </cell>
          <cell r="K910">
            <v>250000</v>
          </cell>
          <cell r="L910">
            <v>250000</v>
          </cell>
          <cell r="M910">
            <v>250000</v>
          </cell>
          <cell r="N910">
            <v>3000000</v>
          </cell>
          <cell r="O910">
            <v>2555378</v>
          </cell>
          <cell r="P910">
            <v>3000000</v>
          </cell>
          <cell r="T910">
            <v>10000</v>
          </cell>
          <cell r="U910">
            <v>160000</v>
          </cell>
        </row>
        <row r="911">
          <cell r="B911">
            <v>578333.33333333337</v>
          </cell>
          <cell r="C911">
            <v>578333.33333333337</v>
          </cell>
          <cell r="D911">
            <v>578333.33333333337</v>
          </cell>
          <cell r="E911">
            <v>578333.33333333337</v>
          </cell>
          <cell r="F911">
            <v>578333.33333333337</v>
          </cell>
          <cell r="G911">
            <v>578333.33333333337</v>
          </cell>
          <cell r="H911">
            <v>578333.33333333337</v>
          </cell>
          <cell r="I911">
            <v>578333.33333333337</v>
          </cell>
          <cell r="J911">
            <v>578333.33333333337</v>
          </cell>
          <cell r="K911">
            <v>578333.33333333337</v>
          </cell>
          <cell r="L911">
            <v>578333.33333333337</v>
          </cell>
          <cell r="M911">
            <v>578333.33333333337</v>
          </cell>
          <cell r="N911">
            <v>6939999.9999999991</v>
          </cell>
          <cell r="O911">
            <v>4013389</v>
          </cell>
          <cell r="P911">
            <v>6939999.9999999991</v>
          </cell>
          <cell r="R911">
            <v>4999999.9999999991</v>
          </cell>
          <cell r="T911">
            <v>25000</v>
          </cell>
          <cell r="U911">
            <v>2000</v>
          </cell>
        </row>
        <row r="912">
          <cell r="B912">
            <v>0</v>
          </cell>
          <cell r="C912">
            <v>0</v>
          </cell>
          <cell r="D912">
            <v>0</v>
          </cell>
          <cell r="E912">
            <v>0</v>
          </cell>
          <cell r="F912">
            <v>0</v>
          </cell>
          <cell r="G912">
            <v>0</v>
          </cell>
          <cell r="H912">
            <v>0</v>
          </cell>
          <cell r="I912">
            <v>0</v>
          </cell>
          <cell r="J912">
            <v>0</v>
          </cell>
          <cell r="K912">
            <v>0</v>
          </cell>
          <cell r="L912">
            <v>0</v>
          </cell>
          <cell r="M912">
            <v>0</v>
          </cell>
          <cell r="N912">
            <v>0</v>
          </cell>
          <cell r="O912">
            <v>0</v>
          </cell>
          <cell r="P912">
            <v>-3187759.9999999995</v>
          </cell>
          <cell r="T912">
            <v>408000</v>
          </cell>
          <cell r="U912">
            <v>30000</v>
          </cell>
        </row>
        <row r="913">
          <cell r="B913">
            <v>137745.5</v>
          </cell>
          <cell r="C913">
            <v>137745.5</v>
          </cell>
          <cell r="D913">
            <v>137745.5</v>
          </cell>
          <cell r="E913">
            <v>137745.5</v>
          </cell>
          <cell r="F913">
            <v>137745.5</v>
          </cell>
          <cell r="G913">
            <v>137745.5</v>
          </cell>
          <cell r="H913">
            <v>137745.5</v>
          </cell>
          <cell r="I913">
            <v>137745.5</v>
          </cell>
          <cell r="J913">
            <v>137745.5</v>
          </cell>
          <cell r="K913">
            <v>137745.5</v>
          </cell>
          <cell r="L913">
            <v>137745.5</v>
          </cell>
          <cell r="M913">
            <v>137745.5</v>
          </cell>
          <cell r="N913">
            <v>1652946</v>
          </cell>
          <cell r="O913">
            <v>1199394</v>
          </cell>
          <cell r="P913">
            <v>99045.999999999767</v>
          </cell>
          <cell r="U913">
            <v>10000</v>
          </cell>
        </row>
        <row r="914">
          <cell r="B914">
            <v>0</v>
          </cell>
          <cell r="C914">
            <v>0</v>
          </cell>
          <cell r="D914">
            <v>0</v>
          </cell>
          <cell r="E914">
            <v>0</v>
          </cell>
          <cell r="F914">
            <v>0</v>
          </cell>
          <cell r="G914">
            <v>0</v>
          </cell>
          <cell r="H914">
            <v>0</v>
          </cell>
          <cell r="I914">
            <v>0</v>
          </cell>
          <cell r="J914">
            <v>0</v>
          </cell>
          <cell r="K914">
            <v>0</v>
          </cell>
          <cell r="L914">
            <v>0</v>
          </cell>
          <cell r="M914">
            <v>0</v>
          </cell>
          <cell r="N914">
            <v>0</v>
          </cell>
          <cell r="O914">
            <v>2500000</v>
          </cell>
          <cell r="P914">
            <v>-3000000</v>
          </cell>
          <cell r="U914">
            <v>150000</v>
          </cell>
        </row>
        <row r="915">
          <cell r="B915">
            <v>3416.6666666666665</v>
          </cell>
          <cell r="C915">
            <v>3416.6666666666665</v>
          </cell>
          <cell r="D915">
            <v>3416.6666666666665</v>
          </cell>
          <cell r="E915">
            <v>3416.6666666666665</v>
          </cell>
          <cell r="F915">
            <v>3416.6666666666665</v>
          </cell>
          <cell r="G915">
            <v>3416.6666666666665</v>
          </cell>
          <cell r="H915">
            <v>3416.6666666666665</v>
          </cell>
          <cell r="I915">
            <v>3416.6666666666665</v>
          </cell>
          <cell r="J915">
            <v>3416.6666666666665</v>
          </cell>
          <cell r="K915">
            <v>3416.6666666666665</v>
          </cell>
          <cell r="L915">
            <v>3416.6666666666665</v>
          </cell>
          <cell r="M915">
            <v>3416.6666666666665</v>
          </cell>
          <cell r="N915">
            <v>41000</v>
          </cell>
          <cell r="O915">
            <v>45713</v>
          </cell>
          <cell r="P915">
            <v>-6898999.9999999991</v>
          </cell>
          <cell r="U915">
            <v>250000</v>
          </cell>
        </row>
        <row r="916">
          <cell r="B916">
            <v>518750</v>
          </cell>
          <cell r="C916">
            <v>518750</v>
          </cell>
          <cell r="D916">
            <v>518750</v>
          </cell>
          <cell r="E916">
            <v>518750</v>
          </cell>
          <cell r="F916">
            <v>518750</v>
          </cell>
          <cell r="G916">
            <v>518750</v>
          </cell>
          <cell r="H916">
            <v>518750</v>
          </cell>
          <cell r="I916">
            <v>518750</v>
          </cell>
          <cell r="J916">
            <v>518750</v>
          </cell>
          <cell r="K916">
            <v>518750</v>
          </cell>
          <cell r="L916">
            <v>518750</v>
          </cell>
          <cell r="M916">
            <v>518750</v>
          </cell>
          <cell r="N916">
            <v>6225000</v>
          </cell>
          <cell r="O916">
            <v>5979240</v>
          </cell>
          <cell r="P916">
            <v>6225000</v>
          </cell>
          <cell r="U916">
            <v>200000</v>
          </cell>
        </row>
        <row r="917">
          <cell r="B917">
            <v>669583.33333333337</v>
          </cell>
          <cell r="C917">
            <v>669583.33333333337</v>
          </cell>
          <cell r="D917">
            <v>669583.33333333337</v>
          </cell>
          <cell r="E917">
            <v>669583.33333333337</v>
          </cell>
          <cell r="F917">
            <v>669583.33333333337</v>
          </cell>
          <cell r="G917">
            <v>669583.33333333337</v>
          </cell>
          <cell r="H917">
            <v>669583.33333333337</v>
          </cell>
          <cell r="I917">
            <v>669583.33333333337</v>
          </cell>
          <cell r="J917">
            <v>669583.33333333337</v>
          </cell>
          <cell r="K917">
            <v>669583.33333333337</v>
          </cell>
          <cell r="L917">
            <v>669583.33333333337</v>
          </cell>
          <cell r="M917">
            <v>669583.33333333337</v>
          </cell>
          <cell r="N917">
            <v>8034999.9999999991</v>
          </cell>
          <cell r="O917">
            <v>6071928</v>
          </cell>
          <cell r="P917">
            <v>6382053.9999999991</v>
          </cell>
          <cell r="R917">
            <v>1500000</v>
          </cell>
          <cell r="U917">
            <v>4000000</v>
          </cell>
        </row>
        <row r="918">
          <cell r="B918">
            <v>40708.333333333336</v>
          </cell>
          <cell r="C918">
            <v>40708.333333333336</v>
          </cell>
          <cell r="D918">
            <v>40708.333333333336</v>
          </cell>
          <cell r="E918">
            <v>40708.333333333336</v>
          </cell>
          <cell r="F918">
            <v>40708.333333333336</v>
          </cell>
          <cell r="G918">
            <v>40708.333333333336</v>
          </cell>
          <cell r="H918">
            <v>40708.333333333336</v>
          </cell>
          <cell r="I918">
            <v>40708.333333333336</v>
          </cell>
          <cell r="J918">
            <v>40708.333333333336</v>
          </cell>
          <cell r="K918">
            <v>40708.333333333336</v>
          </cell>
          <cell r="L918">
            <v>40708.333333333336</v>
          </cell>
          <cell r="M918">
            <v>40708.333333333336</v>
          </cell>
          <cell r="N918">
            <v>488499.99999999994</v>
          </cell>
          <cell r="O918">
            <v>358661</v>
          </cell>
          <cell r="P918">
            <v>488499.99999999994</v>
          </cell>
          <cell r="U918">
            <v>14952000</v>
          </cell>
        </row>
        <row r="919">
          <cell r="B919">
            <v>115833.33333333333</v>
          </cell>
          <cell r="C919">
            <v>115833.33333333333</v>
          </cell>
          <cell r="D919">
            <v>115833.33333333333</v>
          </cell>
          <cell r="E919">
            <v>115833.33333333333</v>
          </cell>
          <cell r="F919">
            <v>115833.33333333333</v>
          </cell>
          <cell r="G919">
            <v>115833.33333333333</v>
          </cell>
          <cell r="H919">
            <v>115833.33333333333</v>
          </cell>
          <cell r="I919">
            <v>115833.33333333333</v>
          </cell>
          <cell r="J919">
            <v>115833.33333333333</v>
          </cell>
          <cell r="K919">
            <v>115833.33333333333</v>
          </cell>
          <cell r="L919">
            <v>115833.33333333333</v>
          </cell>
          <cell r="M919">
            <v>115833.33333333333</v>
          </cell>
          <cell r="N919">
            <v>1390000</v>
          </cell>
          <cell r="O919">
            <v>1189760</v>
          </cell>
          <cell r="P919">
            <v>1349000</v>
          </cell>
        </row>
        <row r="920">
          <cell r="B920">
            <v>32083.333333333332</v>
          </cell>
          <cell r="C920">
            <v>32083.333333333332</v>
          </cell>
          <cell r="D920">
            <v>32083.333333333332</v>
          </cell>
          <cell r="E920">
            <v>32083.333333333332</v>
          </cell>
          <cell r="F920">
            <v>32083.333333333332</v>
          </cell>
          <cell r="G920">
            <v>32083.333333333332</v>
          </cell>
          <cell r="H920">
            <v>32083.333333333332</v>
          </cell>
          <cell r="I920">
            <v>32083.333333333332</v>
          </cell>
          <cell r="J920">
            <v>32083.333333333332</v>
          </cell>
          <cell r="K920">
            <v>32083.333333333332</v>
          </cell>
          <cell r="L920">
            <v>32083.333333333332</v>
          </cell>
          <cell r="M920">
            <v>32083.333333333332</v>
          </cell>
          <cell r="N920">
            <v>384999.99999999994</v>
          </cell>
          <cell r="O920">
            <v>449400</v>
          </cell>
          <cell r="P920">
            <v>-5840000</v>
          </cell>
        </row>
        <row r="921">
          <cell r="B921">
            <v>423243.08333333331</v>
          </cell>
          <cell r="C921">
            <v>423243.08333333331</v>
          </cell>
          <cell r="D921">
            <v>423243.08333333331</v>
          </cell>
          <cell r="E921">
            <v>423243.08333333331</v>
          </cell>
          <cell r="F921">
            <v>423243.08333333331</v>
          </cell>
          <cell r="G921">
            <v>423243.08333333331</v>
          </cell>
          <cell r="H921">
            <v>423243.08333333331</v>
          </cell>
          <cell r="I921">
            <v>423243.08333333331</v>
          </cell>
          <cell r="J921">
            <v>423243.08333333331</v>
          </cell>
          <cell r="K921">
            <v>423243.08333333331</v>
          </cell>
          <cell r="L921">
            <v>423243.08333333331</v>
          </cell>
          <cell r="M921">
            <v>423243.08333333331</v>
          </cell>
          <cell r="N921">
            <v>5078917</v>
          </cell>
          <cell r="O921">
            <v>4601099</v>
          </cell>
          <cell r="P921">
            <v>-2956082.9999999991</v>
          </cell>
          <cell r="U921">
            <v>15360000</v>
          </cell>
        </row>
        <row r="922">
          <cell r="B922">
            <v>306953</v>
          </cell>
          <cell r="C922">
            <v>306953</v>
          </cell>
          <cell r="D922">
            <v>306953</v>
          </cell>
          <cell r="E922">
            <v>306953</v>
          </cell>
          <cell r="F922">
            <v>306953</v>
          </cell>
          <cell r="G922">
            <v>306953</v>
          </cell>
          <cell r="H922">
            <v>306953</v>
          </cell>
          <cell r="I922">
            <v>306953</v>
          </cell>
          <cell r="J922">
            <v>306953</v>
          </cell>
          <cell r="K922">
            <v>306953</v>
          </cell>
          <cell r="L922">
            <v>306953</v>
          </cell>
          <cell r="M922">
            <v>306953</v>
          </cell>
          <cell r="N922">
            <v>3683436</v>
          </cell>
          <cell r="O922">
            <v>1172446</v>
          </cell>
          <cell r="P922">
            <v>3194936</v>
          </cell>
        </row>
        <row r="923">
          <cell r="B923">
            <v>814768.91666666674</v>
          </cell>
          <cell r="C923">
            <v>814768.91666666674</v>
          </cell>
          <cell r="D923">
            <v>814768.91666666674</v>
          </cell>
          <cell r="E923">
            <v>814768.91666666674</v>
          </cell>
          <cell r="F923">
            <v>814768.91666666674</v>
          </cell>
          <cell r="G923">
            <v>814768.91666666674</v>
          </cell>
          <cell r="H923">
            <v>814768.91666666674</v>
          </cell>
          <cell r="I923">
            <v>814768.91666666674</v>
          </cell>
          <cell r="J923">
            <v>814768.91666666674</v>
          </cell>
          <cell r="K923">
            <v>814768.91666666674</v>
          </cell>
          <cell r="L923">
            <v>814768.91666666674</v>
          </cell>
          <cell r="M923">
            <v>814768.91666666674</v>
          </cell>
          <cell r="N923">
            <v>9777227.0000000019</v>
          </cell>
          <cell r="O923">
            <v>5911596</v>
          </cell>
          <cell r="P923">
            <v>8387227.0000000019</v>
          </cell>
          <cell r="R923">
            <v>1000000.0000000037</v>
          </cell>
          <cell r="U923">
            <v>108296475</v>
          </cell>
        </row>
        <row r="924">
          <cell r="B924">
            <v>1374833.3333333333</v>
          </cell>
          <cell r="C924">
            <v>1374833.3333333333</v>
          </cell>
          <cell r="D924">
            <v>1374833.3333333333</v>
          </cell>
          <cell r="E924">
            <v>1374833.3333333333</v>
          </cell>
          <cell r="F924">
            <v>1374833.3333333333</v>
          </cell>
          <cell r="G924">
            <v>1374833.3333333333</v>
          </cell>
          <cell r="H924">
            <v>1374833.3333333333</v>
          </cell>
          <cell r="I924">
            <v>1374833.3333333333</v>
          </cell>
          <cell r="J924">
            <v>1374833.3333333333</v>
          </cell>
          <cell r="K924">
            <v>1374833.3333333333</v>
          </cell>
          <cell r="L924">
            <v>1374833.3333333333</v>
          </cell>
          <cell r="M924">
            <v>1374833.3333333333</v>
          </cell>
          <cell r="N924">
            <v>16498000.000000002</v>
          </cell>
          <cell r="O924">
            <v>10997228</v>
          </cell>
          <cell r="P924">
            <v>16113000.000000002</v>
          </cell>
          <cell r="R924">
            <v>1000000.0000000019</v>
          </cell>
        </row>
        <row r="925">
          <cell r="B925">
            <v>275666.66666666669</v>
          </cell>
          <cell r="C925">
            <v>275666.66666666669</v>
          </cell>
          <cell r="D925">
            <v>275666.66666666669</v>
          </cell>
          <cell r="E925">
            <v>275666.66666666669</v>
          </cell>
          <cell r="F925">
            <v>275666.66666666669</v>
          </cell>
          <cell r="G925">
            <v>275666.66666666669</v>
          </cell>
          <cell r="H925">
            <v>275666.66666666669</v>
          </cell>
          <cell r="I925">
            <v>275666.66666666669</v>
          </cell>
          <cell r="J925">
            <v>275666.66666666669</v>
          </cell>
          <cell r="K925">
            <v>275666.66666666669</v>
          </cell>
          <cell r="L925">
            <v>275666.66666666669</v>
          </cell>
          <cell r="M925">
            <v>275666.66666666669</v>
          </cell>
          <cell r="N925">
            <v>3307999.9999999995</v>
          </cell>
          <cell r="O925">
            <v>3121396</v>
          </cell>
          <cell r="P925">
            <v>-1770917.0000000005</v>
          </cell>
          <cell r="U925">
            <v>123656475</v>
          </cell>
        </row>
        <row r="926">
          <cell r="B926">
            <v>0</v>
          </cell>
          <cell r="C926">
            <v>0</v>
          </cell>
          <cell r="D926">
            <v>0</v>
          </cell>
          <cell r="E926">
            <v>0</v>
          </cell>
          <cell r="F926">
            <v>0</v>
          </cell>
          <cell r="G926">
            <v>0</v>
          </cell>
          <cell r="H926">
            <v>0</v>
          </cell>
          <cell r="I926">
            <v>0</v>
          </cell>
          <cell r="J926">
            <v>0</v>
          </cell>
          <cell r="K926">
            <v>0</v>
          </cell>
          <cell r="L926">
            <v>0</v>
          </cell>
          <cell r="M926">
            <v>0</v>
          </cell>
          <cell r="N926">
            <v>0</v>
          </cell>
          <cell r="O926">
            <v>50235</v>
          </cell>
          <cell r="P926">
            <v>-3683436</v>
          </cell>
        </row>
        <row r="927">
          <cell r="B927">
            <v>0</v>
          </cell>
          <cell r="C927">
            <v>0</v>
          </cell>
          <cell r="D927">
            <v>0</v>
          </cell>
          <cell r="E927">
            <v>0</v>
          </cell>
          <cell r="F927">
            <v>0</v>
          </cell>
          <cell r="G927">
            <v>0</v>
          </cell>
          <cell r="H927">
            <v>0</v>
          </cell>
          <cell r="I927">
            <v>0</v>
          </cell>
          <cell r="J927">
            <v>0</v>
          </cell>
          <cell r="K927">
            <v>0</v>
          </cell>
          <cell r="L927">
            <v>0</v>
          </cell>
          <cell r="M927">
            <v>0</v>
          </cell>
          <cell r="N927">
            <v>0</v>
          </cell>
          <cell r="O927">
            <v>0</v>
          </cell>
          <cell r="P927">
            <v>-9777227.0000000019</v>
          </cell>
        </row>
        <row r="928">
          <cell r="B928">
            <v>0</v>
          </cell>
          <cell r="C928">
            <v>0</v>
          </cell>
          <cell r="D928">
            <v>0</v>
          </cell>
          <cell r="E928">
            <v>0</v>
          </cell>
          <cell r="F928">
            <v>0</v>
          </cell>
          <cell r="G928">
            <v>0</v>
          </cell>
          <cell r="H928">
            <v>0</v>
          </cell>
          <cell r="I928">
            <v>0</v>
          </cell>
          <cell r="J928">
            <v>0</v>
          </cell>
          <cell r="K928">
            <v>0</v>
          </cell>
          <cell r="L928">
            <v>0</v>
          </cell>
          <cell r="M928">
            <v>0</v>
          </cell>
          <cell r="N928">
            <v>0</v>
          </cell>
          <cell r="O928">
            <v>0</v>
          </cell>
          <cell r="P928">
            <v>-16498000.000000002</v>
          </cell>
          <cell r="U928">
            <v>133656475</v>
          </cell>
        </row>
        <row r="929">
          <cell r="B929">
            <v>343750</v>
          </cell>
          <cell r="C929">
            <v>343750</v>
          </cell>
          <cell r="D929">
            <v>343750</v>
          </cell>
          <cell r="E929">
            <v>343750</v>
          </cell>
          <cell r="F929">
            <v>343750</v>
          </cell>
          <cell r="G929">
            <v>343750</v>
          </cell>
          <cell r="H929">
            <v>343750</v>
          </cell>
          <cell r="I929">
            <v>343750</v>
          </cell>
          <cell r="J929">
            <v>343750</v>
          </cell>
          <cell r="K929">
            <v>343750</v>
          </cell>
          <cell r="L929">
            <v>343750</v>
          </cell>
          <cell r="M929">
            <v>343750</v>
          </cell>
          <cell r="N929">
            <v>4125000</v>
          </cell>
          <cell r="O929">
            <v>503123</v>
          </cell>
          <cell r="P929">
            <v>817000.00000000047</v>
          </cell>
        </row>
        <row r="930">
          <cell r="B930">
            <v>24416.666666666668</v>
          </cell>
          <cell r="C930">
            <v>24416.666666666668</v>
          </cell>
          <cell r="D930">
            <v>24416.666666666668</v>
          </cell>
          <cell r="E930">
            <v>24416.666666666668</v>
          </cell>
          <cell r="F930">
            <v>24416.666666666668</v>
          </cell>
          <cell r="G930">
            <v>24416.666666666668</v>
          </cell>
          <cell r="H930">
            <v>24416.666666666668</v>
          </cell>
          <cell r="I930">
            <v>24416.666666666668</v>
          </cell>
          <cell r="J930">
            <v>24416.666666666668</v>
          </cell>
          <cell r="K930">
            <v>24416.666666666668</v>
          </cell>
          <cell r="L930">
            <v>24416.666666666668</v>
          </cell>
          <cell r="M930">
            <v>24416.666666666668</v>
          </cell>
          <cell r="N930">
            <v>293000</v>
          </cell>
          <cell r="O930">
            <v>13864</v>
          </cell>
          <cell r="P930">
            <v>293000</v>
          </cell>
          <cell r="U930">
            <v>-10000000</v>
          </cell>
        </row>
        <row r="931">
          <cell r="B931">
            <v>191666.66666666666</v>
          </cell>
          <cell r="C931">
            <v>191666.66666666666</v>
          </cell>
          <cell r="D931">
            <v>191666.66666666666</v>
          </cell>
          <cell r="E931">
            <v>191666.66666666666</v>
          </cell>
          <cell r="F931">
            <v>191666.66666666666</v>
          </cell>
          <cell r="G931">
            <v>191666.66666666666</v>
          </cell>
          <cell r="H931">
            <v>191666.66666666666</v>
          </cell>
          <cell r="I931">
            <v>191666.66666666666</v>
          </cell>
          <cell r="J931">
            <v>191666.66666666666</v>
          </cell>
          <cell r="K931">
            <v>191666.66666666666</v>
          </cell>
          <cell r="L931">
            <v>191666.66666666666</v>
          </cell>
          <cell r="M931">
            <v>191666.66666666666</v>
          </cell>
          <cell r="N931">
            <v>2300000</v>
          </cell>
          <cell r="O931">
            <v>100372</v>
          </cell>
          <cell r="P931">
            <v>2300000</v>
          </cell>
        </row>
        <row r="932">
          <cell r="B932">
            <v>0</v>
          </cell>
          <cell r="C932">
            <v>0</v>
          </cell>
          <cell r="D932">
            <v>0</v>
          </cell>
          <cell r="E932">
            <v>0</v>
          </cell>
          <cell r="F932">
            <v>0</v>
          </cell>
          <cell r="G932">
            <v>0</v>
          </cell>
          <cell r="H932">
            <v>0</v>
          </cell>
          <cell r="I932">
            <v>0</v>
          </cell>
          <cell r="J932">
            <v>0</v>
          </cell>
          <cell r="K932">
            <v>0</v>
          </cell>
          <cell r="L932">
            <v>0</v>
          </cell>
          <cell r="M932">
            <v>0</v>
          </cell>
          <cell r="N932">
            <v>0</v>
          </cell>
          <cell r="O932">
            <v>682527</v>
          </cell>
          <cell r="P932">
            <v>0</v>
          </cell>
        </row>
        <row r="933">
          <cell r="B933">
            <v>11138039.58333333</v>
          </cell>
          <cell r="C933">
            <v>11138039.58333333</v>
          </cell>
          <cell r="D933">
            <v>11138039.58333333</v>
          </cell>
          <cell r="E933">
            <v>11138039.58333333</v>
          </cell>
          <cell r="F933">
            <v>11138039.58333333</v>
          </cell>
          <cell r="G933">
            <v>11138039.58333333</v>
          </cell>
          <cell r="H933">
            <v>11138039.58333333</v>
          </cell>
          <cell r="I933">
            <v>11138039.58333333</v>
          </cell>
          <cell r="J933">
            <v>11138039.58333333</v>
          </cell>
          <cell r="K933">
            <v>11138039.58333333</v>
          </cell>
          <cell r="L933">
            <v>11138039.58333333</v>
          </cell>
          <cell r="M933">
            <v>11138039.58333333</v>
          </cell>
          <cell r="N933">
            <v>133656475</v>
          </cell>
          <cell r="O933">
            <v>97400517</v>
          </cell>
          <cell r="P933">
            <v>129531475</v>
          </cell>
        </row>
        <row r="935">
          <cell r="B935">
            <v>416666.66666666669</v>
          </cell>
          <cell r="C935">
            <v>416666.66666666669</v>
          </cell>
          <cell r="D935">
            <v>416666.66666666669</v>
          </cell>
          <cell r="E935">
            <v>416666.66666666669</v>
          </cell>
          <cell r="F935">
            <v>416666.66666666669</v>
          </cell>
          <cell r="G935">
            <v>416666.66666666669</v>
          </cell>
          <cell r="H935">
            <v>416666.66666666669</v>
          </cell>
          <cell r="I935">
            <v>416666.66666666669</v>
          </cell>
          <cell r="J935">
            <v>416666.66666666669</v>
          </cell>
          <cell r="K935">
            <v>416666.66666666669</v>
          </cell>
          <cell r="L935">
            <v>416666.66666666669</v>
          </cell>
          <cell r="M935">
            <v>416666.66666666669</v>
          </cell>
          <cell r="N935">
            <v>5000000</v>
          </cell>
          <cell r="O935">
            <v>0</v>
          </cell>
        </row>
        <row r="936">
          <cell r="B936">
            <v>10721372.916666664</v>
          </cell>
          <cell r="C936">
            <v>10721372.916666664</v>
          </cell>
          <cell r="D936">
            <v>10721372.916666664</v>
          </cell>
          <cell r="E936">
            <v>10721372.916666664</v>
          </cell>
          <cell r="F936">
            <v>10721372.916666664</v>
          </cell>
          <cell r="G936">
            <v>10721372.916666664</v>
          </cell>
          <cell r="H936">
            <v>10721372.916666664</v>
          </cell>
          <cell r="I936">
            <v>10721372.916666664</v>
          </cell>
          <cell r="J936">
            <v>10721372.916666664</v>
          </cell>
          <cell r="K936">
            <v>10721372.916666664</v>
          </cell>
          <cell r="L936">
            <v>10721372.916666664</v>
          </cell>
          <cell r="M936">
            <v>10721372.916666664</v>
          </cell>
          <cell r="N936">
            <v>128656474.99999994</v>
          </cell>
          <cell r="O936">
            <v>97400517</v>
          </cell>
          <cell r="R936">
            <v>9999999.9999999851</v>
          </cell>
        </row>
        <row r="939">
          <cell r="N939">
            <v>123656475</v>
          </cell>
        </row>
        <row r="942">
          <cell r="B942" t="str">
            <v xml:space="preserve">Total of Admin &amp; Selling Budget                                                                                                                                                                                                                                </v>
          </cell>
          <cell r="O942" t="str">
            <v>ACTUAL UPTO APRIL '00</v>
          </cell>
        </row>
        <row r="943">
          <cell r="N943" t="str">
            <v>TOTAL</v>
          </cell>
        </row>
        <row r="944">
          <cell r="B944">
            <v>548</v>
          </cell>
          <cell r="C944">
            <v>579</v>
          </cell>
          <cell r="D944">
            <v>610</v>
          </cell>
          <cell r="E944">
            <v>641</v>
          </cell>
          <cell r="F944">
            <v>672</v>
          </cell>
          <cell r="G944">
            <v>703</v>
          </cell>
          <cell r="H944">
            <v>734</v>
          </cell>
          <cell r="I944">
            <v>765</v>
          </cell>
          <cell r="J944">
            <v>796</v>
          </cell>
          <cell r="K944">
            <v>827</v>
          </cell>
          <cell r="L944">
            <v>858</v>
          </cell>
          <cell r="M944">
            <v>889</v>
          </cell>
        </row>
        <row r="945">
          <cell r="B945">
            <v>0</v>
          </cell>
          <cell r="C945">
            <v>0</v>
          </cell>
          <cell r="D945">
            <v>0</v>
          </cell>
          <cell r="E945">
            <v>0</v>
          </cell>
          <cell r="F945">
            <v>0</v>
          </cell>
          <cell r="G945">
            <v>0</v>
          </cell>
          <cell r="H945">
            <v>0</v>
          </cell>
          <cell r="I945">
            <v>0</v>
          </cell>
          <cell r="J945">
            <v>0</v>
          </cell>
          <cell r="K945">
            <v>0</v>
          </cell>
          <cell r="L945">
            <v>0</v>
          </cell>
          <cell r="M945">
            <v>0</v>
          </cell>
          <cell r="N945">
            <v>0</v>
          </cell>
          <cell r="O945">
            <v>53284546</v>
          </cell>
        </row>
        <row r="946">
          <cell r="B946">
            <v>0</v>
          </cell>
          <cell r="C946">
            <v>0</v>
          </cell>
          <cell r="D946">
            <v>0</v>
          </cell>
          <cell r="E946">
            <v>0</v>
          </cell>
          <cell r="F946">
            <v>0</v>
          </cell>
          <cell r="G946">
            <v>0</v>
          </cell>
          <cell r="H946">
            <v>0</v>
          </cell>
          <cell r="I946">
            <v>0</v>
          </cell>
          <cell r="J946">
            <v>0</v>
          </cell>
          <cell r="K946">
            <v>0</v>
          </cell>
          <cell r="L946">
            <v>0</v>
          </cell>
          <cell r="M946">
            <v>0</v>
          </cell>
          <cell r="N946">
            <v>0</v>
          </cell>
          <cell r="O946">
            <v>205924</v>
          </cell>
        </row>
        <row r="947">
          <cell r="B947">
            <v>0</v>
          </cell>
          <cell r="C947">
            <v>0</v>
          </cell>
          <cell r="D947">
            <v>0</v>
          </cell>
          <cell r="E947">
            <v>0</v>
          </cell>
          <cell r="F947">
            <v>0</v>
          </cell>
          <cell r="G947">
            <v>0</v>
          </cell>
          <cell r="H947">
            <v>0</v>
          </cell>
          <cell r="I947">
            <v>0</v>
          </cell>
          <cell r="J947">
            <v>0</v>
          </cell>
          <cell r="K947">
            <v>0</v>
          </cell>
          <cell r="L947">
            <v>0</v>
          </cell>
          <cell r="M947">
            <v>0</v>
          </cell>
          <cell r="N947">
            <v>0</v>
          </cell>
          <cell r="O947">
            <v>244125</v>
          </cell>
        </row>
        <row r="948">
          <cell r="B948">
            <v>0</v>
          </cell>
          <cell r="C948">
            <v>0</v>
          </cell>
          <cell r="D948">
            <v>0</v>
          </cell>
          <cell r="E948">
            <v>0</v>
          </cell>
          <cell r="F948">
            <v>0</v>
          </cell>
          <cell r="G948">
            <v>0</v>
          </cell>
          <cell r="H948">
            <v>0</v>
          </cell>
          <cell r="I948">
            <v>0</v>
          </cell>
          <cell r="J948">
            <v>0</v>
          </cell>
          <cell r="K948">
            <v>0</v>
          </cell>
          <cell r="L948">
            <v>0</v>
          </cell>
          <cell r="M948">
            <v>0</v>
          </cell>
          <cell r="N948">
            <v>0</v>
          </cell>
          <cell r="O948">
            <v>1015628</v>
          </cell>
        </row>
        <row r="949">
          <cell r="B949">
            <v>0</v>
          </cell>
          <cell r="C949">
            <v>0</v>
          </cell>
          <cell r="D949">
            <v>0</v>
          </cell>
          <cell r="E949">
            <v>0</v>
          </cell>
          <cell r="F949">
            <v>0</v>
          </cell>
          <cell r="G949">
            <v>0</v>
          </cell>
          <cell r="H949">
            <v>0</v>
          </cell>
          <cell r="I949">
            <v>0</v>
          </cell>
          <cell r="J949">
            <v>0</v>
          </cell>
          <cell r="K949">
            <v>0</v>
          </cell>
          <cell r="L949">
            <v>0</v>
          </cell>
          <cell r="M949">
            <v>0</v>
          </cell>
          <cell r="N949">
            <v>0</v>
          </cell>
          <cell r="O949">
            <v>505641</v>
          </cell>
        </row>
        <row r="950">
          <cell r="B950">
            <v>0</v>
          </cell>
          <cell r="C950">
            <v>0</v>
          </cell>
          <cell r="D950">
            <v>0</v>
          </cell>
          <cell r="E950">
            <v>0</v>
          </cell>
          <cell r="F950">
            <v>0</v>
          </cell>
          <cell r="G950">
            <v>0</v>
          </cell>
          <cell r="H950">
            <v>0</v>
          </cell>
          <cell r="I950">
            <v>0</v>
          </cell>
          <cell r="J950">
            <v>0</v>
          </cell>
          <cell r="K950">
            <v>0</v>
          </cell>
          <cell r="L950">
            <v>0</v>
          </cell>
          <cell r="M950">
            <v>0</v>
          </cell>
          <cell r="N950">
            <v>0</v>
          </cell>
          <cell r="O950">
            <v>0</v>
          </cell>
        </row>
        <row r="951">
          <cell r="B951">
            <v>0</v>
          </cell>
          <cell r="C951">
            <v>0</v>
          </cell>
          <cell r="D951">
            <v>0</v>
          </cell>
          <cell r="E951">
            <v>0</v>
          </cell>
          <cell r="F951">
            <v>0</v>
          </cell>
          <cell r="G951">
            <v>0</v>
          </cell>
          <cell r="H951">
            <v>0</v>
          </cell>
          <cell r="I951">
            <v>0</v>
          </cell>
          <cell r="J951">
            <v>0</v>
          </cell>
          <cell r="K951">
            <v>0</v>
          </cell>
          <cell r="L951">
            <v>0</v>
          </cell>
          <cell r="M951">
            <v>0</v>
          </cell>
          <cell r="N951">
            <v>0</v>
          </cell>
          <cell r="O951">
            <v>6081549</v>
          </cell>
        </row>
        <row r="952">
          <cell r="B952">
            <v>0</v>
          </cell>
          <cell r="C952">
            <v>0</v>
          </cell>
          <cell r="D952">
            <v>0</v>
          </cell>
          <cell r="E952">
            <v>0</v>
          </cell>
          <cell r="F952">
            <v>0</v>
          </cell>
          <cell r="G952">
            <v>0</v>
          </cell>
          <cell r="H952">
            <v>0</v>
          </cell>
          <cell r="I952">
            <v>0</v>
          </cell>
          <cell r="J952">
            <v>0</v>
          </cell>
          <cell r="K952">
            <v>0</v>
          </cell>
          <cell r="L952">
            <v>0</v>
          </cell>
          <cell r="M952">
            <v>0</v>
          </cell>
          <cell r="N952">
            <v>0</v>
          </cell>
          <cell r="O952">
            <v>859654</v>
          </cell>
        </row>
        <row r="953">
          <cell r="B953">
            <v>0</v>
          </cell>
          <cell r="C953">
            <v>0</v>
          </cell>
          <cell r="D953">
            <v>0</v>
          </cell>
          <cell r="E953">
            <v>0</v>
          </cell>
          <cell r="F953">
            <v>0</v>
          </cell>
          <cell r="G953">
            <v>0</v>
          </cell>
          <cell r="H953">
            <v>0</v>
          </cell>
          <cell r="I953">
            <v>0</v>
          </cell>
          <cell r="J953">
            <v>0</v>
          </cell>
          <cell r="K953">
            <v>0</v>
          </cell>
          <cell r="L953">
            <v>0</v>
          </cell>
          <cell r="M953">
            <v>0</v>
          </cell>
          <cell r="N953">
            <v>0</v>
          </cell>
          <cell r="O953">
            <v>1843787</v>
          </cell>
        </row>
        <row r="954">
          <cell r="B954">
            <v>0</v>
          </cell>
          <cell r="C954">
            <v>0</v>
          </cell>
          <cell r="D954">
            <v>0</v>
          </cell>
          <cell r="E954">
            <v>0</v>
          </cell>
          <cell r="F954">
            <v>0</v>
          </cell>
          <cell r="G954">
            <v>0</v>
          </cell>
          <cell r="H954">
            <v>0</v>
          </cell>
          <cell r="I954">
            <v>0</v>
          </cell>
          <cell r="J954">
            <v>0</v>
          </cell>
          <cell r="K954">
            <v>0</v>
          </cell>
          <cell r="L954">
            <v>0</v>
          </cell>
          <cell r="M954">
            <v>0</v>
          </cell>
          <cell r="N954">
            <v>0</v>
          </cell>
          <cell r="O954">
            <v>3734204</v>
          </cell>
        </row>
        <row r="955">
          <cell r="B955">
            <v>0</v>
          </cell>
          <cell r="C955">
            <v>0</v>
          </cell>
          <cell r="D955">
            <v>0</v>
          </cell>
          <cell r="E955">
            <v>0</v>
          </cell>
          <cell r="F955">
            <v>0</v>
          </cell>
          <cell r="G955">
            <v>0</v>
          </cell>
          <cell r="H955">
            <v>0</v>
          </cell>
          <cell r="I955">
            <v>0</v>
          </cell>
          <cell r="J955">
            <v>0</v>
          </cell>
          <cell r="K955">
            <v>0</v>
          </cell>
          <cell r="L955">
            <v>0</v>
          </cell>
          <cell r="M955">
            <v>0</v>
          </cell>
          <cell r="N955">
            <v>0</v>
          </cell>
          <cell r="O955">
            <v>0</v>
          </cell>
        </row>
        <row r="956">
          <cell r="B956">
            <v>0</v>
          </cell>
          <cell r="C956">
            <v>0</v>
          </cell>
          <cell r="D956">
            <v>0</v>
          </cell>
          <cell r="E956">
            <v>0</v>
          </cell>
          <cell r="F956">
            <v>0</v>
          </cell>
          <cell r="G956">
            <v>0</v>
          </cell>
          <cell r="H956">
            <v>0</v>
          </cell>
          <cell r="I956">
            <v>0</v>
          </cell>
          <cell r="J956">
            <v>0</v>
          </cell>
          <cell r="K956">
            <v>0</v>
          </cell>
          <cell r="L956">
            <v>0</v>
          </cell>
          <cell r="M956">
            <v>0</v>
          </cell>
          <cell r="N956">
            <v>0</v>
          </cell>
          <cell r="O956">
            <v>0</v>
          </cell>
        </row>
        <row r="957">
          <cell r="B957">
            <v>0</v>
          </cell>
          <cell r="C957">
            <v>0</v>
          </cell>
          <cell r="D957">
            <v>0</v>
          </cell>
          <cell r="E957">
            <v>0</v>
          </cell>
          <cell r="F957">
            <v>0</v>
          </cell>
          <cell r="G957">
            <v>0</v>
          </cell>
          <cell r="H957">
            <v>0</v>
          </cell>
          <cell r="I957">
            <v>0</v>
          </cell>
          <cell r="J957">
            <v>0</v>
          </cell>
          <cell r="K957">
            <v>0</v>
          </cell>
          <cell r="L957">
            <v>0</v>
          </cell>
          <cell r="M957">
            <v>0</v>
          </cell>
          <cell r="N957">
            <v>0</v>
          </cell>
          <cell r="O957">
            <v>2205648</v>
          </cell>
        </row>
        <row r="958">
          <cell r="B958">
            <v>0</v>
          </cell>
          <cell r="C958">
            <v>0</v>
          </cell>
          <cell r="D958">
            <v>0</v>
          </cell>
          <cell r="E958">
            <v>0</v>
          </cell>
          <cell r="F958">
            <v>0</v>
          </cell>
          <cell r="G958">
            <v>0</v>
          </cell>
          <cell r="H958">
            <v>0</v>
          </cell>
          <cell r="I958">
            <v>0</v>
          </cell>
          <cell r="J958">
            <v>0</v>
          </cell>
          <cell r="K958">
            <v>0</v>
          </cell>
          <cell r="L958">
            <v>0</v>
          </cell>
          <cell r="M958">
            <v>0</v>
          </cell>
          <cell r="N958">
            <v>0</v>
          </cell>
          <cell r="O958">
            <v>2077838</v>
          </cell>
        </row>
        <row r="959">
          <cell r="B959">
            <v>0</v>
          </cell>
          <cell r="C959">
            <v>0</v>
          </cell>
          <cell r="D959">
            <v>0</v>
          </cell>
          <cell r="E959">
            <v>0</v>
          </cell>
          <cell r="F959">
            <v>0</v>
          </cell>
          <cell r="G959">
            <v>0</v>
          </cell>
          <cell r="H959">
            <v>0</v>
          </cell>
          <cell r="I959">
            <v>0</v>
          </cell>
          <cell r="J959">
            <v>0</v>
          </cell>
          <cell r="K959">
            <v>0</v>
          </cell>
          <cell r="L959">
            <v>0</v>
          </cell>
          <cell r="M959">
            <v>0</v>
          </cell>
          <cell r="N959">
            <v>0</v>
          </cell>
          <cell r="O959">
            <v>3314048</v>
          </cell>
        </row>
        <row r="960">
          <cell r="B960">
            <v>0</v>
          </cell>
          <cell r="C960">
            <v>0</v>
          </cell>
          <cell r="D960">
            <v>0</v>
          </cell>
          <cell r="E960">
            <v>0</v>
          </cell>
          <cell r="F960">
            <v>0</v>
          </cell>
          <cell r="G960">
            <v>0</v>
          </cell>
          <cell r="H960">
            <v>0</v>
          </cell>
          <cell r="I960">
            <v>0</v>
          </cell>
          <cell r="J960">
            <v>0</v>
          </cell>
          <cell r="K960">
            <v>0</v>
          </cell>
          <cell r="L960">
            <v>0</v>
          </cell>
          <cell r="M960">
            <v>0</v>
          </cell>
          <cell r="N960">
            <v>0</v>
          </cell>
          <cell r="O960">
            <v>7149006</v>
          </cell>
        </row>
        <row r="961">
          <cell r="B961">
            <v>0</v>
          </cell>
          <cell r="C961">
            <v>0</v>
          </cell>
          <cell r="D961">
            <v>0</v>
          </cell>
          <cell r="E961">
            <v>0</v>
          </cell>
          <cell r="F961">
            <v>0</v>
          </cell>
          <cell r="G961">
            <v>0</v>
          </cell>
          <cell r="H961">
            <v>0</v>
          </cell>
          <cell r="I961">
            <v>0</v>
          </cell>
          <cell r="J961">
            <v>0</v>
          </cell>
          <cell r="K961">
            <v>0</v>
          </cell>
          <cell r="L961">
            <v>0</v>
          </cell>
          <cell r="M961">
            <v>0</v>
          </cell>
          <cell r="N961">
            <v>0</v>
          </cell>
          <cell r="O961">
            <v>0</v>
          </cell>
        </row>
        <row r="962">
          <cell r="B962">
            <v>0</v>
          </cell>
          <cell r="C962">
            <v>0</v>
          </cell>
          <cell r="D962">
            <v>0</v>
          </cell>
          <cell r="E962">
            <v>0</v>
          </cell>
          <cell r="F962">
            <v>0</v>
          </cell>
          <cell r="G962">
            <v>0</v>
          </cell>
          <cell r="H962">
            <v>0</v>
          </cell>
          <cell r="I962">
            <v>0</v>
          </cell>
          <cell r="J962">
            <v>0</v>
          </cell>
          <cell r="K962">
            <v>0</v>
          </cell>
          <cell r="L962">
            <v>0</v>
          </cell>
          <cell r="M962">
            <v>0</v>
          </cell>
          <cell r="N962">
            <v>0</v>
          </cell>
          <cell r="O962">
            <v>1199394</v>
          </cell>
        </row>
        <row r="963">
          <cell r="B963">
            <v>0</v>
          </cell>
          <cell r="C963">
            <v>0</v>
          </cell>
          <cell r="D963">
            <v>0</v>
          </cell>
          <cell r="E963">
            <v>0</v>
          </cell>
          <cell r="F963">
            <v>0</v>
          </cell>
          <cell r="G963">
            <v>0</v>
          </cell>
          <cell r="H963">
            <v>0</v>
          </cell>
          <cell r="I963">
            <v>0</v>
          </cell>
          <cell r="J963">
            <v>0</v>
          </cell>
          <cell r="K963">
            <v>0</v>
          </cell>
          <cell r="L963">
            <v>0</v>
          </cell>
          <cell r="M963">
            <v>0</v>
          </cell>
          <cell r="N963">
            <v>0</v>
          </cell>
          <cell r="O963">
            <v>4750688</v>
          </cell>
        </row>
        <row r="964">
          <cell r="B964">
            <v>0</v>
          </cell>
          <cell r="C964">
            <v>0</v>
          </cell>
          <cell r="D964">
            <v>0</v>
          </cell>
          <cell r="E964">
            <v>0</v>
          </cell>
          <cell r="F964">
            <v>0</v>
          </cell>
          <cell r="G964">
            <v>0</v>
          </cell>
          <cell r="H964">
            <v>0</v>
          </cell>
          <cell r="I964">
            <v>0</v>
          </cell>
          <cell r="J964">
            <v>0</v>
          </cell>
          <cell r="K964">
            <v>0</v>
          </cell>
          <cell r="L964">
            <v>0</v>
          </cell>
          <cell r="M964">
            <v>0</v>
          </cell>
          <cell r="N964">
            <v>0</v>
          </cell>
          <cell r="O964">
            <v>1522492</v>
          </cell>
        </row>
        <row r="965">
          <cell r="B965">
            <v>0</v>
          </cell>
          <cell r="C965">
            <v>0</v>
          </cell>
          <cell r="D965">
            <v>0</v>
          </cell>
          <cell r="E965">
            <v>0</v>
          </cell>
          <cell r="F965">
            <v>0</v>
          </cell>
          <cell r="G965">
            <v>0</v>
          </cell>
          <cell r="H965">
            <v>0</v>
          </cell>
          <cell r="I965">
            <v>0</v>
          </cell>
          <cell r="J965">
            <v>0</v>
          </cell>
          <cell r="K965">
            <v>0</v>
          </cell>
          <cell r="L965">
            <v>0</v>
          </cell>
          <cell r="M965">
            <v>0</v>
          </cell>
          <cell r="N965">
            <v>0</v>
          </cell>
          <cell r="O965">
            <v>5979240</v>
          </cell>
        </row>
        <row r="966">
          <cell r="B966">
            <v>0</v>
          </cell>
          <cell r="C966">
            <v>0</v>
          </cell>
          <cell r="D966">
            <v>0</v>
          </cell>
          <cell r="E966">
            <v>0</v>
          </cell>
          <cell r="F966">
            <v>0</v>
          </cell>
          <cell r="G966">
            <v>0</v>
          </cell>
          <cell r="H966">
            <v>0</v>
          </cell>
          <cell r="I966">
            <v>0</v>
          </cell>
          <cell r="J966">
            <v>0</v>
          </cell>
          <cell r="K966">
            <v>0</v>
          </cell>
          <cell r="L966">
            <v>0</v>
          </cell>
          <cell r="M966">
            <v>0</v>
          </cell>
          <cell r="N966">
            <v>0</v>
          </cell>
          <cell r="O966">
            <v>10119392</v>
          </cell>
        </row>
        <row r="967">
          <cell r="B967">
            <v>0</v>
          </cell>
          <cell r="C967">
            <v>0</v>
          </cell>
          <cell r="D967">
            <v>0</v>
          </cell>
          <cell r="E967">
            <v>0</v>
          </cell>
          <cell r="F967">
            <v>0</v>
          </cell>
          <cell r="G967">
            <v>0</v>
          </cell>
          <cell r="H967">
            <v>0</v>
          </cell>
          <cell r="I967">
            <v>0</v>
          </cell>
          <cell r="J967">
            <v>0</v>
          </cell>
          <cell r="K967">
            <v>0</v>
          </cell>
          <cell r="L967">
            <v>0</v>
          </cell>
          <cell r="M967">
            <v>0</v>
          </cell>
          <cell r="N967">
            <v>0</v>
          </cell>
          <cell r="O967">
            <v>730787</v>
          </cell>
        </row>
        <row r="968">
          <cell r="B968">
            <v>0</v>
          </cell>
          <cell r="C968">
            <v>0</v>
          </cell>
          <cell r="D968">
            <v>0</v>
          </cell>
          <cell r="E968">
            <v>0</v>
          </cell>
          <cell r="F968">
            <v>0</v>
          </cell>
          <cell r="G968">
            <v>0</v>
          </cell>
          <cell r="H968">
            <v>0</v>
          </cell>
          <cell r="I968">
            <v>0</v>
          </cell>
          <cell r="J968">
            <v>0</v>
          </cell>
          <cell r="K968">
            <v>0</v>
          </cell>
          <cell r="L968">
            <v>0</v>
          </cell>
          <cell r="M968">
            <v>0</v>
          </cell>
          <cell r="N968">
            <v>0</v>
          </cell>
          <cell r="O968">
            <v>1556301</v>
          </cell>
        </row>
        <row r="969">
          <cell r="B969">
            <v>0</v>
          </cell>
          <cell r="C969">
            <v>0</v>
          </cell>
          <cell r="D969">
            <v>0</v>
          </cell>
          <cell r="E969">
            <v>0</v>
          </cell>
          <cell r="F969">
            <v>0</v>
          </cell>
          <cell r="G969">
            <v>0</v>
          </cell>
          <cell r="H969">
            <v>0</v>
          </cell>
          <cell r="I969">
            <v>0</v>
          </cell>
          <cell r="J969">
            <v>0</v>
          </cell>
          <cell r="K969">
            <v>0</v>
          </cell>
          <cell r="L969">
            <v>0</v>
          </cell>
          <cell r="M969">
            <v>0</v>
          </cell>
          <cell r="N969">
            <v>0</v>
          </cell>
          <cell r="O969">
            <v>817751</v>
          </cell>
        </row>
        <row r="970">
          <cell r="B970">
            <v>0</v>
          </cell>
          <cell r="C970">
            <v>0</v>
          </cell>
          <cell r="D970">
            <v>0</v>
          </cell>
          <cell r="E970">
            <v>0</v>
          </cell>
          <cell r="F970">
            <v>0</v>
          </cell>
          <cell r="G970">
            <v>0</v>
          </cell>
          <cell r="H970">
            <v>0</v>
          </cell>
          <cell r="I970">
            <v>0</v>
          </cell>
          <cell r="J970">
            <v>0</v>
          </cell>
          <cell r="K970">
            <v>0</v>
          </cell>
          <cell r="L970">
            <v>0</v>
          </cell>
          <cell r="M970">
            <v>0</v>
          </cell>
          <cell r="N970">
            <v>0</v>
          </cell>
          <cell r="O970">
            <v>6779093</v>
          </cell>
        </row>
        <row r="971">
          <cell r="B971">
            <v>0</v>
          </cell>
          <cell r="C971">
            <v>0</v>
          </cell>
          <cell r="D971">
            <v>0</v>
          </cell>
          <cell r="E971">
            <v>0</v>
          </cell>
          <cell r="F971">
            <v>0</v>
          </cell>
          <cell r="G971">
            <v>0</v>
          </cell>
          <cell r="H971">
            <v>0</v>
          </cell>
          <cell r="I971">
            <v>0</v>
          </cell>
          <cell r="J971">
            <v>0</v>
          </cell>
          <cell r="K971">
            <v>0</v>
          </cell>
          <cell r="L971">
            <v>0</v>
          </cell>
          <cell r="M971">
            <v>0</v>
          </cell>
          <cell r="N971">
            <v>0</v>
          </cell>
          <cell r="O971">
            <v>1186847</v>
          </cell>
        </row>
        <row r="972">
          <cell r="B972">
            <v>0</v>
          </cell>
          <cell r="C972">
            <v>0</v>
          </cell>
          <cell r="D972">
            <v>0</v>
          </cell>
          <cell r="E972">
            <v>0</v>
          </cell>
          <cell r="F972">
            <v>0</v>
          </cell>
          <cell r="G972">
            <v>0</v>
          </cell>
          <cell r="H972">
            <v>0</v>
          </cell>
          <cell r="I972">
            <v>0</v>
          </cell>
          <cell r="J972">
            <v>0</v>
          </cell>
          <cell r="K972">
            <v>0</v>
          </cell>
          <cell r="L972">
            <v>0</v>
          </cell>
          <cell r="M972">
            <v>0</v>
          </cell>
          <cell r="N972">
            <v>0</v>
          </cell>
          <cell r="O972">
            <v>5911596</v>
          </cell>
        </row>
        <row r="973">
          <cell r="B973">
            <v>0</v>
          </cell>
          <cell r="C973">
            <v>0</v>
          </cell>
          <cell r="D973">
            <v>0</v>
          </cell>
          <cell r="E973">
            <v>0</v>
          </cell>
          <cell r="F973">
            <v>0</v>
          </cell>
          <cell r="G973">
            <v>0</v>
          </cell>
          <cell r="H973">
            <v>0</v>
          </cell>
          <cell r="I973">
            <v>0</v>
          </cell>
          <cell r="J973">
            <v>0</v>
          </cell>
          <cell r="K973">
            <v>0</v>
          </cell>
          <cell r="L973">
            <v>0</v>
          </cell>
          <cell r="M973">
            <v>0</v>
          </cell>
          <cell r="N973">
            <v>0</v>
          </cell>
          <cell r="O973">
            <v>10997228</v>
          </cell>
        </row>
        <row r="974">
          <cell r="B974">
            <v>0</v>
          </cell>
          <cell r="C974">
            <v>0</v>
          </cell>
          <cell r="D974">
            <v>0</v>
          </cell>
          <cell r="E974">
            <v>0</v>
          </cell>
          <cell r="F974">
            <v>0</v>
          </cell>
          <cell r="G974">
            <v>0</v>
          </cell>
          <cell r="H974">
            <v>0</v>
          </cell>
          <cell r="I974">
            <v>0</v>
          </cell>
          <cell r="J974">
            <v>0</v>
          </cell>
          <cell r="K974">
            <v>0</v>
          </cell>
          <cell r="L974">
            <v>0</v>
          </cell>
          <cell r="M974">
            <v>0</v>
          </cell>
          <cell r="N974">
            <v>0</v>
          </cell>
          <cell r="O974">
            <v>3121396</v>
          </cell>
        </row>
        <row r="975">
          <cell r="B975">
            <v>0</v>
          </cell>
          <cell r="C975">
            <v>0</v>
          </cell>
          <cell r="D975">
            <v>0</v>
          </cell>
          <cell r="E975">
            <v>0</v>
          </cell>
          <cell r="F975">
            <v>0</v>
          </cell>
          <cell r="G975">
            <v>0</v>
          </cell>
          <cell r="H975">
            <v>0</v>
          </cell>
          <cell r="I975">
            <v>0</v>
          </cell>
          <cell r="J975">
            <v>0</v>
          </cell>
          <cell r="K975">
            <v>0</v>
          </cell>
          <cell r="L975">
            <v>0</v>
          </cell>
          <cell r="M975">
            <v>0</v>
          </cell>
          <cell r="N975">
            <v>0</v>
          </cell>
          <cell r="O975">
            <v>353649</v>
          </cell>
        </row>
        <row r="976">
          <cell r="B976">
            <v>0</v>
          </cell>
          <cell r="C976">
            <v>0</v>
          </cell>
          <cell r="D976">
            <v>0</v>
          </cell>
          <cell r="E976">
            <v>0</v>
          </cell>
          <cell r="F976">
            <v>0</v>
          </cell>
          <cell r="G976">
            <v>0</v>
          </cell>
          <cell r="H976">
            <v>0</v>
          </cell>
          <cell r="I976">
            <v>0</v>
          </cell>
          <cell r="J976">
            <v>0</v>
          </cell>
          <cell r="K976">
            <v>0</v>
          </cell>
          <cell r="L976">
            <v>0</v>
          </cell>
          <cell r="M976">
            <v>0</v>
          </cell>
          <cell r="N976">
            <v>0</v>
          </cell>
          <cell r="O976">
            <v>352422</v>
          </cell>
        </row>
        <row r="977">
          <cell r="B977">
            <v>0</v>
          </cell>
          <cell r="C977">
            <v>0</v>
          </cell>
          <cell r="D977">
            <v>0</v>
          </cell>
          <cell r="E977">
            <v>0</v>
          </cell>
          <cell r="F977">
            <v>0</v>
          </cell>
          <cell r="G977">
            <v>0</v>
          </cell>
          <cell r="H977">
            <v>0</v>
          </cell>
          <cell r="I977">
            <v>0</v>
          </cell>
          <cell r="J977">
            <v>0</v>
          </cell>
          <cell r="K977">
            <v>0</v>
          </cell>
          <cell r="L977">
            <v>0</v>
          </cell>
          <cell r="M977">
            <v>0</v>
          </cell>
          <cell r="N977">
            <v>0</v>
          </cell>
          <cell r="O977">
            <v>0</v>
          </cell>
        </row>
        <row r="978">
          <cell r="B978">
            <v>0</v>
          </cell>
          <cell r="C978">
            <v>0</v>
          </cell>
          <cell r="D978">
            <v>0</v>
          </cell>
          <cell r="E978">
            <v>0</v>
          </cell>
          <cell r="F978">
            <v>0</v>
          </cell>
          <cell r="G978">
            <v>0</v>
          </cell>
          <cell r="H978">
            <v>0</v>
          </cell>
          <cell r="I978">
            <v>0</v>
          </cell>
          <cell r="J978">
            <v>0</v>
          </cell>
          <cell r="K978">
            <v>0</v>
          </cell>
          <cell r="L978">
            <v>0</v>
          </cell>
          <cell r="M978">
            <v>0</v>
          </cell>
          <cell r="N978">
            <v>0</v>
          </cell>
          <cell r="O978">
            <v>763850</v>
          </cell>
        </row>
        <row r="979">
          <cell r="B979">
            <v>0</v>
          </cell>
          <cell r="C979">
            <v>0</v>
          </cell>
          <cell r="D979">
            <v>0</v>
          </cell>
          <cell r="E979">
            <v>0</v>
          </cell>
          <cell r="F979">
            <v>0</v>
          </cell>
          <cell r="G979">
            <v>0</v>
          </cell>
          <cell r="H979">
            <v>0</v>
          </cell>
          <cell r="I979">
            <v>0</v>
          </cell>
          <cell r="J979">
            <v>0</v>
          </cell>
          <cell r="K979">
            <v>0</v>
          </cell>
          <cell r="L979">
            <v>0</v>
          </cell>
          <cell r="M979">
            <v>0</v>
          </cell>
          <cell r="N979">
            <v>0</v>
          </cell>
          <cell r="O979">
            <v>13864</v>
          </cell>
        </row>
        <row r="980">
          <cell r="B980">
            <v>0</v>
          </cell>
          <cell r="C980">
            <v>0</v>
          </cell>
          <cell r="D980">
            <v>0</v>
          </cell>
          <cell r="E980">
            <v>0</v>
          </cell>
          <cell r="F980">
            <v>0</v>
          </cell>
          <cell r="G980">
            <v>0</v>
          </cell>
          <cell r="H980">
            <v>0</v>
          </cell>
          <cell r="I980">
            <v>0</v>
          </cell>
          <cell r="J980">
            <v>0</v>
          </cell>
          <cell r="K980">
            <v>0</v>
          </cell>
          <cell r="L980">
            <v>0</v>
          </cell>
          <cell r="M980">
            <v>0</v>
          </cell>
          <cell r="N980">
            <v>0</v>
          </cell>
          <cell r="O980">
            <v>100372</v>
          </cell>
        </row>
        <row r="981">
          <cell r="B981">
            <v>0</v>
          </cell>
          <cell r="C981">
            <v>0</v>
          </cell>
          <cell r="D981">
            <v>0</v>
          </cell>
          <cell r="E981">
            <v>0</v>
          </cell>
          <cell r="F981">
            <v>0</v>
          </cell>
          <cell r="G981">
            <v>0</v>
          </cell>
          <cell r="H981">
            <v>0</v>
          </cell>
          <cell r="I981">
            <v>0</v>
          </cell>
          <cell r="J981">
            <v>0</v>
          </cell>
          <cell r="K981">
            <v>0</v>
          </cell>
          <cell r="L981">
            <v>0</v>
          </cell>
          <cell r="M981">
            <v>0</v>
          </cell>
          <cell r="N981">
            <v>0</v>
          </cell>
          <cell r="O981">
            <v>682527</v>
          </cell>
        </row>
        <row r="982">
          <cell r="B982">
            <v>0</v>
          </cell>
          <cell r="C982">
            <v>0</v>
          </cell>
          <cell r="D982">
            <v>0</v>
          </cell>
          <cell r="E982">
            <v>0</v>
          </cell>
          <cell r="F982">
            <v>0</v>
          </cell>
          <cell r="G982">
            <v>0</v>
          </cell>
          <cell r="H982">
            <v>0</v>
          </cell>
          <cell r="I982">
            <v>0</v>
          </cell>
          <cell r="J982">
            <v>0</v>
          </cell>
          <cell r="K982">
            <v>0</v>
          </cell>
          <cell r="L982">
            <v>0</v>
          </cell>
          <cell r="M982">
            <v>0</v>
          </cell>
          <cell r="N982">
            <v>0</v>
          </cell>
          <cell r="O982">
            <v>139460487</v>
          </cell>
        </row>
        <row r="984">
          <cell r="B984">
            <v>0</v>
          </cell>
          <cell r="C984">
            <v>0</v>
          </cell>
          <cell r="D984">
            <v>0</v>
          </cell>
          <cell r="E984">
            <v>0</v>
          </cell>
          <cell r="F984">
            <v>0</v>
          </cell>
          <cell r="G984">
            <v>0</v>
          </cell>
          <cell r="H984">
            <v>0</v>
          </cell>
          <cell r="I984">
            <v>0</v>
          </cell>
          <cell r="J984">
            <v>0</v>
          </cell>
          <cell r="K984">
            <v>0</v>
          </cell>
          <cell r="L984">
            <v>0</v>
          </cell>
          <cell r="M984">
            <v>0</v>
          </cell>
          <cell r="N984">
            <v>0</v>
          </cell>
          <cell r="O984">
            <v>0</v>
          </cell>
        </row>
        <row r="985">
          <cell r="B985">
            <v>0</v>
          </cell>
          <cell r="C985">
            <v>0</v>
          </cell>
          <cell r="D985">
            <v>0</v>
          </cell>
          <cell r="E985">
            <v>0</v>
          </cell>
          <cell r="F985">
            <v>0</v>
          </cell>
          <cell r="G985">
            <v>0</v>
          </cell>
          <cell r="H985">
            <v>0</v>
          </cell>
          <cell r="I985">
            <v>0</v>
          </cell>
          <cell r="J985">
            <v>0</v>
          </cell>
          <cell r="K985">
            <v>0</v>
          </cell>
          <cell r="L985">
            <v>0</v>
          </cell>
          <cell r="M985">
            <v>0</v>
          </cell>
          <cell r="N985">
            <v>0</v>
          </cell>
          <cell r="O985">
            <v>139460487</v>
          </cell>
        </row>
        <row r="986">
          <cell r="N986">
            <v>277048678.99999994</v>
          </cell>
        </row>
        <row r="987">
          <cell r="N987">
            <v>-277048678.99999994</v>
          </cell>
        </row>
        <row r="990">
          <cell r="B990">
            <v>63142204.000000007</v>
          </cell>
        </row>
        <row r="991">
          <cell r="B991">
            <v>133656475</v>
          </cell>
        </row>
        <row r="993">
          <cell r="B993">
            <v>196798679</v>
          </cell>
        </row>
        <row r="995">
          <cell r="B995">
            <v>182434321</v>
          </cell>
        </row>
        <row r="997">
          <cell r="B997">
            <v>379233000</v>
          </cell>
        </row>
        <row r="998">
          <cell r="D998" t="str">
            <v>*</v>
          </cell>
          <cell r="AF998" t="str">
            <v>Depreciation Schedule</v>
          </cell>
        </row>
        <row r="1002">
          <cell r="AF1002" t="str">
            <v>S. No..</v>
          </cell>
          <cell r="AG1002" t="str">
            <v>Name of Asset</v>
          </cell>
        </row>
        <row r="1004">
          <cell r="C1004" t="str">
            <v>Rupees</v>
          </cell>
        </row>
        <row r="1005">
          <cell r="AF1005">
            <v>1</v>
          </cell>
          <cell r="AG1005" t="str">
            <v>Factory Building</v>
          </cell>
        </row>
        <row r="1006">
          <cell r="B1006">
            <v>60300000</v>
          </cell>
          <cell r="AF1006">
            <v>2</v>
          </cell>
          <cell r="AG1006" t="str">
            <v>Other Building</v>
          </cell>
        </row>
        <row r="1007">
          <cell r="B1007">
            <v>-8500000</v>
          </cell>
          <cell r="C1007">
            <v>51800000</v>
          </cell>
        </row>
        <row r="1009">
          <cell r="C1009">
            <v>54075000</v>
          </cell>
        </row>
        <row r="1010">
          <cell r="C1010">
            <v>105875000</v>
          </cell>
        </row>
        <row r="1011">
          <cell r="AF1011">
            <v>3</v>
          </cell>
          <cell r="AG1011" t="str">
            <v>Plant &amp; Machinery</v>
          </cell>
        </row>
        <row r="1012">
          <cell r="C1012">
            <v>12523890</v>
          </cell>
          <cell r="AF1012">
            <v>4</v>
          </cell>
          <cell r="AG1012" t="str">
            <v>Furniture &amp; Fixture</v>
          </cell>
        </row>
        <row r="1013">
          <cell r="C1013">
            <v>726110</v>
          </cell>
          <cell r="AF1013">
            <v>5</v>
          </cell>
          <cell r="AG1013" t="str">
            <v>Office Equipment</v>
          </cell>
        </row>
        <row r="1014">
          <cell r="C1014">
            <v>13250000</v>
          </cell>
          <cell r="AF1014">
            <v>6</v>
          </cell>
          <cell r="AG1014" t="str">
            <v>EDP Equipment</v>
          </cell>
        </row>
        <row r="1015">
          <cell r="AF1015">
            <v>7</v>
          </cell>
          <cell r="AG1015" t="str">
            <v>Vehicles</v>
          </cell>
        </row>
        <row r="1016">
          <cell r="C1016">
            <v>830000</v>
          </cell>
          <cell r="AF1016">
            <v>8</v>
          </cell>
          <cell r="AG1016" t="str">
            <v>Tools &amp; Equipment</v>
          </cell>
        </row>
        <row r="1017">
          <cell r="AF1017">
            <v>9</v>
          </cell>
          <cell r="AG1017" t="str">
            <v>EDP Client Access</v>
          </cell>
        </row>
        <row r="1018">
          <cell r="C1018">
            <v>40000</v>
          </cell>
          <cell r="AF1018">
            <v>10</v>
          </cell>
          <cell r="AG1018" t="str">
            <v>Jigs &amp; Fixture</v>
          </cell>
        </row>
        <row r="1019">
          <cell r="AF1019">
            <v>11</v>
          </cell>
          <cell r="AG1019" t="str">
            <v>Jigs &amp; Fixture Hilux</v>
          </cell>
        </row>
        <row r="1020">
          <cell r="C1020">
            <v>119995000</v>
          </cell>
          <cell r="AF1020">
            <v>12</v>
          </cell>
          <cell r="AG1020" t="str">
            <v>EDP equipment</v>
          </cell>
        </row>
        <row r="1021">
          <cell r="AF1021">
            <v>13</v>
          </cell>
          <cell r="AG1021" t="str">
            <v>Furniture &amp; Fixture</v>
          </cell>
        </row>
        <row r="1022">
          <cell r="AF1022">
            <v>14</v>
          </cell>
          <cell r="AG1022" t="str">
            <v>Office Equipment</v>
          </cell>
        </row>
        <row r="1023">
          <cell r="AG1023" t="str">
            <v>Tools &amp; Equipment</v>
          </cell>
        </row>
        <row r="1024">
          <cell r="AG1024" t="str">
            <v>TOTAL</v>
          </cell>
        </row>
        <row r="1027">
          <cell r="C1027" t="str">
            <v>COST UPTO</v>
          </cell>
          <cell r="D1027" t="str">
            <v>ADDITIONS</v>
          </cell>
          <cell r="E1027" t="str">
            <v>YTD 4/01</v>
          </cell>
          <cell r="F1027" t="str">
            <v>DEPRIATION</v>
          </cell>
        </row>
        <row r="1028">
          <cell r="C1028" t="str">
            <v>JAN 2001</v>
          </cell>
          <cell r="D1028" t="str">
            <v>BUDGET</v>
          </cell>
          <cell r="E1028" t="str">
            <v>TOTAL</v>
          </cell>
        </row>
        <row r="1029">
          <cell r="B1029" t="str">
            <v>Rate %</v>
          </cell>
          <cell r="C1029" t="str">
            <v>Rs ' 000</v>
          </cell>
          <cell r="D1029" t="str">
            <v>2001~02</v>
          </cell>
          <cell r="E1029" t="str">
            <v>COST</v>
          </cell>
        </row>
        <row r="1031">
          <cell r="B1031">
            <v>10</v>
          </cell>
          <cell r="C1031">
            <v>179997</v>
          </cell>
          <cell r="D1031">
            <v>0</v>
          </cell>
          <cell r="E1031">
            <v>179997</v>
          </cell>
          <cell r="F1031">
            <v>17999.7</v>
          </cell>
        </row>
        <row r="1032">
          <cell r="B1032">
            <v>5</v>
          </cell>
          <cell r="C1032">
            <v>4400</v>
          </cell>
          <cell r="D1032">
            <v>0</v>
          </cell>
          <cell r="E1032">
            <v>4400</v>
          </cell>
          <cell r="F1032">
            <v>220</v>
          </cell>
          <cell r="AF1032" t="str">
            <v>S. No..</v>
          </cell>
          <cell r="AG1032" t="str">
            <v>Name of Asset</v>
          </cell>
        </row>
        <row r="1033">
          <cell r="B1033">
            <v>12.5</v>
          </cell>
          <cell r="C1033">
            <v>453835</v>
          </cell>
          <cell r="D1033">
            <v>0</v>
          </cell>
          <cell r="E1033">
            <v>453835</v>
          </cell>
          <cell r="F1033">
            <v>56729.375</v>
          </cell>
        </row>
        <row r="1034">
          <cell r="B1034">
            <v>20</v>
          </cell>
          <cell r="C1034">
            <v>4998</v>
          </cell>
          <cell r="D1034">
            <v>0</v>
          </cell>
          <cell r="E1034">
            <v>4998</v>
          </cell>
          <cell r="F1034">
            <v>999.6</v>
          </cell>
          <cell r="AF1034">
            <v>1</v>
          </cell>
          <cell r="AG1034" t="str">
            <v>Factory Building</v>
          </cell>
        </row>
        <row r="1035">
          <cell r="B1035">
            <v>20</v>
          </cell>
          <cell r="C1035">
            <v>4467</v>
          </cell>
          <cell r="D1035">
            <v>0</v>
          </cell>
          <cell r="E1035">
            <v>4467</v>
          </cell>
          <cell r="F1035">
            <v>893.4</v>
          </cell>
          <cell r="AF1035">
            <v>2</v>
          </cell>
          <cell r="AG1035" t="str">
            <v>Other Building</v>
          </cell>
        </row>
        <row r="1036">
          <cell r="B1036">
            <v>33</v>
          </cell>
          <cell r="C1036">
            <v>2239</v>
          </cell>
          <cell r="D1036">
            <v>0</v>
          </cell>
          <cell r="E1036">
            <v>2239</v>
          </cell>
          <cell r="F1036">
            <v>738.87</v>
          </cell>
          <cell r="AF1036">
            <v>3</v>
          </cell>
          <cell r="AG1036" t="str">
            <v>Plant &amp; Machinery</v>
          </cell>
        </row>
        <row r="1037">
          <cell r="B1037">
            <v>20</v>
          </cell>
          <cell r="C1037">
            <v>22540</v>
          </cell>
          <cell r="D1037">
            <v>0</v>
          </cell>
          <cell r="E1037">
            <v>22540</v>
          </cell>
          <cell r="F1037">
            <v>4508</v>
          </cell>
          <cell r="AF1037">
            <v>4</v>
          </cell>
          <cell r="AG1037" t="str">
            <v>Furniture &amp; Fixture</v>
          </cell>
        </row>
        <row r="1038">
          <cell r="B1038">
            <v>20</v>
          </cell>
          <cell r="C1038">
            <v>15657</v>
          </cell>
          <cell r="D1038">
            <v>0</v>
          </cell>
          <cell r="E1038">
            <v>15657</v>
          </cell>
          <cell r="F1038">
            <v>3131.4</v>
          </cell>
          <cell r="AF1038">
            <v>5</v>
          </cell>
          <cell r="AG1038" t="str">
            <v>Office Equipment</v>
          </cell>
        </row>
        <row r="1039">
          <cell r="B1039">
            <v>20</v>
          </cell>
          <cell r="C1039">
            <v>39758</v>
          </cell>
          <cell r="D1039">
            <v>0</v>
          </cell>
          <cell r="E1039">
            <v>39758</v>
          </cell>
          <cell r="F1039">
            <v>7951.6</v>
          </cell>
          <cell r="AF1039">
            <v>6</v>
          </cell>
          <cell r="AG1039" t="str">
            <v>EDP Equipment</v>
          </cell>
        </row>
        <row r="1040">
          <cell r="B1040">
            <v>50</v>
          </cell>
          <cell r="C1040">
            <v>40146</v>
          </cell>
          <cell r="D1040">
            <v>0</v>
          </cell>
          <cell r="E1040">
            <v>40146</v>
          </cell>
          <cell r="F1040">
            <v>20073</v>
          </cell>
          <cell r="AF1040">
            <v>7</v>
          </cell>
          <cell r="AG1040" t="str">
            <v>Vehicles</v>
          </cell>
        </row>
        <row r="1041">
          <cell r="B1041">
            <v>33</v>
          </cell>
          <cell r="C1041">
            <v>2870</v>
          </cell>
          <cell r="D1041">
            <v>0</v>
          </cell>
          <cell r="E1041">
            <v>2870</v>
          </cell>
          <cell r="F1041">
            <v>947.1</v>
          </cell>
          <cell r="AF1041">
            <v>8</v>
          </cell>
          <cell r="AG1041" t="str">
            <v>Tools &amp; Equipment</v>
          </cell>
        </row>
        <row r="1042">
          <cell r="B1042">
            <v>20</v>
          </cell>
          <cell r="C1042">
            <v>872</v>
          </cell>
          <cell r="D1042">
            <v>0</v>
          </cell>
          <cell r="E1042">
            <v>872</v>
          </cell>
          <cell r="F1042">
            <v>174.4</v>
          </cell>
          <cell r="AF1042">
            <v>9</v>
          </cell>
          <cell r="AG1042" t="str">
            <v>EDP Client Access</v>
          </cell>
        </row>
        <row r="1043">
          <cell r="B1043">
            <v>20</v>
          </cell>
          <cell r="C1043">
            <v>2384</v>
          </cell>
          <cell r="D1043">
            <v>0</v>
          </cell>
          <cell r="E1043">
            <v>2384</v>
          </cell>
          <cell r="F1043">
            <v>476.8</v>
          </cell>
          <cell r="AF1043">
            <v>10</v>
          </cell>
          <cell r="AG1043" t="str">
            <v>Jigs &amp; Fixture</v>
          </cell>
        </row>
        <row r="1044">
          <cell r="B1044">
            <v>20</v>
          </cell>
          <cell r="C1044">
            <v>50150</v>
          </cell>
          <cell r="D1044">
            <v>0</v>
          </cell>
          <cell r="E1044">
            <v>50150</v>
          </cell>
          <cell r="F1044">
            <v>10030</v>
          </cell>
          <cell r="AF1044">
            <v>11</v>
          </cell>
          <cell r="AG1044" t="str">
            <v>Jigs &amp; Fixture Hilux</v>
          </cell>
        </row>
        <row r="1045">
          <cell r="B1045">
            <v>10</v>
          </cell>
          <cell r="C1045">
            <v>672479</v>
          </cell>
          <cell r="D1045">
            <v>0</v>
          </cell>
          <cell r="E1045">
            <v>672479</v>
          </cell>
          <cell r="F1045">
            <v>67247.899999999994</v>
          </cell>
          <cell r="AF1045">
            <v>12</v>
          </cell>
          <cell r="AG1045" t="str">
            <v>EDP equipment</v>
          </cell>
        </row>
        <row r="1046">
          <cell r="C1046">
            <v>1496792</v>
          </cell>
          <cell r="D1046">
            <v>0</v>
          </cell>
          <cell r="E1046">
            <v>1496792</v>
          </cell>
          <cell r="F1046">
            <v>192121.14499999999</v>
          </cell>
          <cell r="H1046">
            <v>290538.25499999995</v>
          </cell>
          <cell r="AF1046">
            <v>13</v>
          </cell>
          <cell r="AG1046" t="str">
            <v>Furniture &amp; Fixture</v>
          </cell>
        </row>
        <row r="1047">
          <cell r="AF1047">
            <v>14</v>
          </cell>
          <cell r="AG1047" t="str">
            <v>Office Equipment</v>
          </cell>
        </row>
        <row r="1048">
          <cell r="AG1048" t="str">
            <v>Tools &amp; Equipment</v>
          </cell>
        </row>
        <row r="1049">
          <cell r="AG1049" t="str">
            <v>TOTAL</v>
          </cell>
        </row>
        <row r="1052">
          <cell r="C1052" t="str">
            <v>COST UPTO</v>
          </cell>
          <cell r="D1052" t="str">
            <v>ADDITIONS</v>
          </cell>
          <cell r="E1052" t="str">
            <v>YTD 4/01</v>
          </cell>
          <cell r="F1052" t="str">
            <v>DEPRIATION</v>
          </cell>
        </row>
        <row r="1053">
          <cell r="C1053" t="str">
            <v>JAN 2001</v>
          </cell>
          <cell r="D1053" t="str">
            <v>BUDGET</v>
          </cell>
          <cell r="E1053" t="str">
            <v>TOTAL</v>
          </cell>
        </row>
        <row r="1054">
          <cell r="B1054" t="str">
            <v>Rate %</v>
          </cell>
          <cell r="C1054" t="str">
            <v>Rs ' 000</v>
          </cell>
          <cell r="D1054" t="str">
            <v>2001~02</v>
          </cell>
          <cell r="E1054" t="str">
            <v>COST</v>
          </cell>
          <cell r="AF1054" t="str">
            <v>S. No..</v>
          </cell>
          <cell r="AG1054" t="str">
            <v>Name of Asset</v>
          </cell>
        </row>
        <row r="1056">
          <cell r="B1056">
            <v>20</v>
          </cell>
          <cell r="C1056">
            <v>150198</v>
          </cell>
          <cell r="D1056">
            <v>0</v>
          </cell>
          <cell r="E1056">
            <v>150198</v>
          </cell>
          <cell r="F1056">
            <v>30039.599999999999</v>
          </cell>
          <cell r="AF1056" t="e">
            <v>#REF!</v>
          </cell>
          <cell r="AG1056" t="str">
            <v>Plant &amp; Machinery</v>
          </cell>
        </row>
        <row r="1057">
          <cell r="B1057">
            <v>20</v>
          </cell>
          <cell r="C1057">
            <v>119801</v>
          </cell>
          <cell r="D1057">
            <v>0</v>
          </cell>
          <cell r="E1057">
            <v>119801</v>
          </cell>
          <cell r="F1057">
            <v>23960.2</v>
          </cell>
          <cell r="AF1057" t="e">
            <v>#REF!</v>
          </cell>
          <cell r="AG1057" t="str">
            <v>Furniture &amp; Fixture</v>
          </cell>
        </row>
        <row r="1058">
          <cell r="B1058">
            <v>20</v>
          </cell>
          <cell r="C1058">
            <v>92451</v>
          </cell>
          <cell r="D1058">
            <v>0</v>
          </cell>
          <cell r="E1058">
            <v>92451</v>
          </cell>
          <cell r="F1058">
            <v>18490.2</v>
          </cell>
          <cell r="AF1058" t="e">
            <v>#REF!</v>
          </cell>
          <cell r="AG1058" t="str">
            <v>Office Equipment</v>
          </cell>
        </row>
        <row r="1059">
          <cell r="B1059">
            <v>20</v>
          </cell>
          <cell r="C1059">
            <v>18</v>
          </cell>
          <cell r="D1059">
            <v>0</v>
          </cell>
          <cell r="E1059">
            <v>18</v>
          </cell>
          <cell r="F1059">
            <v>3.6</v>
          </cell>
          <cell r="AF1059" t="e">
            <v>#REF!</v>
          </cell>
          <cell r="AG1059" t="str">
            <v>Tools &amp; Equipment</v>
          </cell>
        </row>
        <row r="1060">
          <cell r="B1060">
            <v>20</v>
          </cell>
          <cell r="C1060">
            <v>248</v>
          </cell>
          <cell r="D1060">
            <v>0</v>
          </cell>
          <cell r="E1060">
            <v>248</v>
          </cell>
          <cell r="F1060">
            <v>49.6</v>
          </cell>
          <cell r="AF1060" t="e">
            <v>#REF!</v>
          </cell>
          <cell r="AG1060" t="str">
            <v>EDP Client Access</v>
          </cell>
        </row>
        <row r="1061">
          <cell r="C1061">
            <v>362716</v>
          </cell>
          <cell r="D1061">
            <v>0</v>
          </cell>
          <cell r="E1061">
            <v>362716</v>
          </cell>
          <cell r="F1061">
            <v>72543.200000000012</v>
          </cell>
          <cell r="AG1061" t="str">
            <v>TOTAL</v>
          </cell>
        </row>
        <row r="1064">
          <cell r="AF1064" t="str">
            <v>S. No..</v>
          </cell>
          <cell r="AG1064" t="str">
            <v>Name of Asset</v>
          </cell>
        </row>
        <row r="1066">
          <cell r="C1066" t="str">
            <v>COST UPTO</v>
          </cell>
          <cell r="D1066" t="str">
            <v>ADDITIONS</v>
          </cell>
          <cell r="E1066" t="str">
            <v>YTD 4/01</v>
          </cell>
          <cell r="F1066" t="str">
            <v>DEPRIATION</v>
          </cell>
          <cell r="AF1066">
            <v>1</v>
          </cell>
          <cell r="AG1066" t="str">
            <v>Factory Building</v>
          </cell>
        </row>
        <row r="1067">
          <cell r="C1067" t="str">
            <v>JAN 2001</v>
          </cell>
          <cell r="D1067" t="str">
            <v>BUDGET</v>
          </cell>
          <cell r="E1067" t="str">
            <v>TOTAL</v>
          </cell>
          <cell r="AF1067">
            <v>2</v>
          </cell>
          <cell r="AG1067" t="str">
            <v>Other Building</v>
          </cell>
        </row>
        <row r="1068">
          <cell r="B1068" t="str">
            <v>Rate %</v>
          </cell>
          <cell r="C1068" t="str">
            <v>Rs ' 000</v>
          </cell>
          <cell r="D1068" t="str">
            <v>2001~02</v>
          </cell>
          <cell r="E1068" t="str">
            <v>COST</v>
          </cell>
          <cell r="AF1068">
            <v>3</v>
          </cell>
          <cell r="AG1068" t="str">
            <v>Plant &amp; Machinery</v>
          </cell>
        </row>
        <row r="1069">
          <cell r="AF1069">
            <v>4</v>
          </cell>
          <cell r="AG1069" t="str">
            <v>Furniture &amp; Fixture</v>
          </cell>
        </row>
        <row r="1070">
          <cell r="B1070">
            <v>10</v>
          </cell>
          <cell r="C1070">
            <v>35700</v>
          </cell>
          <cell r="D1070">
            <v>0</v>
          </cell>
          <cell r="E1070">
            <v>35700</v>
          </cell>
          <cell r="F1070">
            <v>3570</v>
          </cell>
          <cell r="AF1070">
            <v>5</v>
          </cell>
          <cell r="AG1070" t="str">
            <v>Office Equipment</v>
          </cell>
        </row>
        <row r="1071">
          <cell r="B1071">
            <v>5</v>
          </cell>
          <cell r="C1071">
            <v>18770</v>
          </cell>
          <cell r="D1071">
            <v>0</v>
          </cell>
          <cell r="E1071">
            <v>18770</v>
          </cell>
          <cell r="F1071">
            <v>938.5</v>
          </cell>
          <cell r="AF1071">
            <v>6</v>
          </cell>
          <cell r="AG1071" t="str">
            <v>EDP Equipment</v>
          </cell>
        </row>
        <row r="1072">
          <cell r="B1072">
            <v>20</v>
          </cell>
          <cell r="C1072">
            <v>6083</v>
          </cell>
          <cell r="D1072">
            <v>0</v>
          </cell>
          <cell r="E1072">
            <v>6083</v>
          </cell>
          <cell r="F1072">
            <v>1216.5999999999999</v>
          </cell>
          <cell r="AF1072">
            <v>7</v>
          </cell>
          <cell r="AG1072" t="str">
            <v>Vehicles</v>
          </cell>
        </row>
        <row r="1073">
          <cell r="B1073">
            <v>20</v>
          </cell>
          <cell r="C1073">
            <v>7339</v>
          </cell>
          <cell r="D1073">
            <v>0</v>
          </cell>
          <cell r="E1073">
            <v>7339</v>
          </cell>
          <cell r="F1073">
            <v>1467.8</v>
          </cell>
          <cell r="AF1073">
            <v>8</v>
          </cell>
          <cell r="AG1073" t="str">
            <v>Tools &amp; Equipment</v>
          </cell>
        </row>
        <row r="1074">
          <cell r="B1074">
            <v>33</v>
          </cell>
          <cell r="C1074">
            <v>10516</v>
          </cell>
          <cell r="D1074">
            <v>0</v>
          </cell>
          <cell r="E1074">
            <v>10516</v>
          </cell>
          <cell r="F1074">
            <v>3470.28</v>
          </cell>
          <cell r="AF1074">
            <v>9</v>
          </cell>
          <cell r="AG1074" t="str">
            <v>EDP Client Access</v>
          </cell>
        </row>
        <row r="1075">
          <cell r="B1075">
            <v>20</v>
          </cell>
          <cell r="C1075">
            <v>26673</v>
          </cell>
          <cell r="D1075">
            <v>0</v>
          </cell>
          <cell r="E1075">
            <v>26673</v>
          </cell>
          <cell r="F1075">
            <v>5334.6</v>
          </cell>
          <cell r="AF1075">
            <v>10</v>
          </cell>
          <cell r="AG1075" t="str">
            <v>Jigs &amp; Fixture</v>
          </cell>
        </row>
        <row r="1076">
          <cell r="B1076">
            <v>20</v>
          </cell>
          <cell r="C1076">
            <v>26</v>
          </cell>
          <cell r="D1076">
            <v>0</v>
          </cell>
          <cell r="E1076">
            <v>26</v>
          </cell>
          <cell r="F1076">
            <v>5.2</v>
          </cell>
          <cell r="AF1076">
            <v>11</v>
          </cell>
          <cell r="AG1076" t="str">
            <v>Jigs &amp; Fixture Hilux</v>
          </cell>
        </row>
        <row r="1077">
          <cell r="B1077">
            <v>33</v>
          </cell>
          <cell r="C1077">
            <v>9881</v>
          </cell>
          <cell r="D1077">
            <v>0</v>
          </cell>
          <cell r="E1077">
            <v>9881</v>
          </cell>
          <cell r="F1077">
            <v>3260.73</v>
          </cell>
          <cell r="AF1077">
            <v>12</v>
          </cell>
          <cell r="AG1077" t="str">
            <v>EDP equipment</v>
          </cell>
        </row>
        <row r="1078">
          <cell r="B1078">
            <v>33</v>
          </cell>
          <cell r="C1078">
            <v>17760</v>
          </cell>
          <cell r="D1078">
            <v>0</v>
          </cell>
          <cell r="E1078">
            <v>17760</v>
          </cell>
          <cell r="F1078">
            <v>5860.8</v>
          </cell>
          <cell r="AF1078">
            <v>13</v>
          </cell>
          <cell r="AG1078" t="str">
            <v>Furniture &amp; Fixture</v>
          </cell>
        </row>
        <row r="1079">
          <cell r="B1079">
            <v>20</v>
          </cell>
          <cell r="C1079">
            <v>2354</v>
          </cell>
          <cell r="D1079">
            <v>0</v>
          </cell>
          <cell r="E1079">
            <v>2354</v>
          </cell>
          <cell r="F1079">
            <v>470.8</v>
          </cell>
          <cell r="AF1079">
            <v>14</v>
          </cell>
          <cell r="AG1079" t="str">
            <v>Office Equipment</v>
          </cell>
        </row>
        <row r="1080">
          <cell r="B1080">
            <v>20</v>
          </cell>
          <cell r="C1080">
            <v>1384</v>
          </cell>
          <cell r="D1080">
            <v>0</v>
          </cell>
          <cell r="E1080">
            <v>1384</v>
          </cell>
          <cell r="F1080">
            <v>276.8</v>
          </cell>
          <cell r="AG1080" t="str">
            <v>Tools &amp; Equipment</v>
          </cell>
        </row>
        <row r="1081">
          <cell r="B1081">
            <v>20</v>
          </cell>
          <cell r="C1081">
            <v>9</v>
          </cell>
          <cell r="D1081">
            <v>0</v>
          </cell>
          <cell r="E1081">
            <v>9</v>
          </cell>
          <cell r="F1081">
            <v>1.8</v>
          </cell>
        </row>
        <row r="1082">
          <cell r="C1082">
            <v>136495</v>
          </cell>
          <cell r="D1082">
            <v>0</v>
          </cell>
          <cell r="E1082">
            <v>136495</v>
          </cell>
          <cell r="F1082">
            <v>25873.91</v>
          </cell>
        </row>
      </sheetData>
      <sheetData sheetId="3" refreshError="1">
        <row r="31">
          <cell r="B31">
            <v>520239394.56162417</v>
          </cell>
          <cell r="C31">
            <v>169685518.30003542</v>
          </cell>
          <cell r="D31">
            <v>689924912.86166</v>
          </cell>
          <cell r="E31">
            <v>-4056809.0450671501</v>
          </cell>
          <cell r="F31">
            <v>5990578.2061808193</v>
          </cell>
          <cell r="G31">
            <v>1933769.1611136692</v>
          </cell>
          <cell r="H31">
            <v>516182585.51655704</v>
          </cell>
          <cell r="I31">
            <v>175676096.50621623</v>
          </cell>
          <cell r="J31">
            <v>691858682.02277362</v>
          </cell>
          <cell r="K31">
            <v>357.77728590124383</v>
          </cell>
          <cell r="L31">
            <v>70</v>
          </cell>
          <cell r="M31">
            <v>70</v>
          </cell>
          <cell r="N31">
            <v>70</v>
          </cell>
          <cell r="O31">
            <v>960</v>
          </cell>
        </row>
        <row r="32">
          <cell r="B32" t="str">
            <v>GLI</v>
          </cell>
          <cell r="C32">
            <v>90</v>
          </cell>
          <cell r="D32">
            <v>100</v>
          </cell>
          <cell r="E32">
            <v>100</v>
          </cell>
          <cell r="F32">
            <v>110</v>
          </cell>
          <cell r="G32">
            <v>90</v>
          </cell>
          <cell r="H32">
            <v>80</v>
          </cell>
          <cell r="I32">
            <v>130</v>
          </cell>
          <cell r="J32">
            <v>100</v>
          </cell>
          <cell r="K32">
            <v>110</v>
          </cell>
          <cell r="L32">
            <v>130</v>
          </cell>
          <cell r="M32">
            <v>130</v>
          </cell>
          <cell r="N32">
            <v>130</v>
          </cell>
          <cell r="O32">
            <v>1300</v>
          </cell>
        </row>
        <row r="33">
          <cell r="B33">
            <v>0</v>
          </cell>
          <cell r="C33">
            <v>35100288</v>
          </cell>
          <cell r="D33">
            <v>35100288</v>
          </cell>
          <cell r="E33">
            <v>0</v>
          </cell>
          <cell r="F33">
            <v>0</v>
          </cell>
          <cell r="G33">
            <v>0</v>
          </cell>
          <cell r="H33">
            <v>0</v>
          </cell>
          <cell r="I33">
            <v>35100288</v>
          </cell>
          <cell r="J33">
            <v>35100288</v>
          </cell>
          <cell r="K33" t="e">
            <v>#DIV/0!</v>
          </cell>
          <cell r="L33">
            <v>0</v>
          </cell>
          <cell r="M33">
            <v>0</v>
          </cell>
          <cell r="N33">
            <v>0</v>
          </cell>
          <cell r="O33">
            <v>0</v>
          </cell>
        </row>
        <row r="34">
          <cell r="B34">
            <v>106800000</v>
          </cell>
          <cell r="C34">
            <v>0</v>
          </cell>
          <cell r="D34">
            <v>106800000</v>
          </cell>
          <cell r="E34">
            <v>11200000.000000004</v>
          </cell>
          <cell r="F34">
            <v>0</v>
          </cell>
          <cell r="G34">
            <v>11200000.000000004</v>
          </cell>
          <cell r="H34">
            <v>118000000</v>
          </cell>
          <cell r="I34">
            <v>0</v>
          </cell>
          <cell r="J34">
            <v>118000000</v>
          </cell>
          <cell r="K34">
            <v>10.535714285714283</v>
          </cell>
          <cell r="L34">
            <v>110</v>
          </cell>
          <cell r="M34">
            <v>110</v>
          </cell>
          <cell r="N34">
            <v>110</v>
          </cell>
          <cell r="O34">
            <v>1100</v>
          </cell>
        </row>
        <row r="35">
          <cell r="B35">
            <v>106800000</v>
          </cell>
          <cell r="C35">
            <v>35100288</v>
          </cell>
          <cell r="D35">
            <v>141900288</v>
          </cell>
          <cell r="E35">
            <v>11200000.000000004</v>
          </cell>
          <cell r="F35">
            <v>0</v>
          </cell>
          <cell r="G35">
            <v>11200000.000000004</v>
          </cell>
          <cell r="H35">
            <v>118000000</v>
          </cell>
          <cell r="I35">
            <v>35100288</v>
          </cell>
          <cell r="J35">
            <v>153100288</v>
          </cell>
          <cell r="K35">
            <v>13.669668571428566</v>
          </cell>
          <cell r="L35">
            <v>0</v>
          </cell>
          <cell r="M35">
            <v>0</v>
          </cell>
          <cell r="N35">
            <v>0</v>
          </cell>
          <cell r="O35">
            <v>0</v>
          </cell>
        </row>
        <row r="36">
          <cell r="B36">
            <v>627039394.56162417</v>
          </cell>
          <cell r="C36">
            <v>204785806.30003542</v>
          </cell>
          <cell r="D36">
            <v>831825200.86166</v>
          </cell>
          <cell r="E36">
            <v>7143190.9549328536</v>
          </cell>
          <cell r="F36">
            <v>5990578.2061808193</v>
          </cell>
          <cell r="G36">
            <v>13133769.161113672</v>
          </cell>
          <cell r="H36">
            <v>634182585.51655698</v>
          </cell>
          <cell r="I36">
            <v>210776384.50621623</v>
          </cell>
          <cell r="J36">
            <v>844958970.02277362</v>
          </cell>
          <cell r="K36">
            <v>64.33484247039452</v>
          </cell>
          <cell r="L36">
            <v>160</v>
          </cell>
          <cell r="M36">
            <v>150</v>
          </cell>
          <cell r="N36">
            <v>160</v>
          </cell>
          <cell r="O36">
            <v>1840</v>
          </cell>
        </row>
        <row r="37">
          <cell r="B37" t="str">
            <v>2.0 D G</v>
          </cell>
          <cell r="C37">
            <v>240</v>
          </cell>
          <cell r="D37">
            <v>260</v>
          </cell>
          <cell r="E37">
            <v>260</v>
          </cell>
          <cell r="F37">
            <v>290</v>
          </cell>
          <cell r="G37">
            <v>200</v>
          </cell>
          <cell r="H37">
            <v>210</v>
          </cell>
          <cell r="I37">
            <v>270</v>
          </cell>
          <cell r="J37">
            <v>200</v>
          </cell>
          <cell r="K37">
            <v>240</v>
          </cell>
          <cell r="L37">
            <v>260</v>
          </cell>
          <cell r="M37">
            <v>250</v>
          </cell>
          <cell r="N37">
            <v>260</v>
          </cell>
          <cell r="O37">
            <v>2940</v>
          </cell>
        </row>
        <row r="38">
          <cell r="B38">
            <v>0</v>
          </cell>
          <cell r="C38">
            <v>0</v>
          </cell>
          <cell r="D38">
            <v>0</v>
          </cell>
          <cell r="E38">
            <v>0</v>
          </cell>
          <cell r="F38">
            <v>0</v>
          </cell>
          <cell r="G38">
            <v>0</v>
          </cell>
          <cell r="H38">
            <v>0</v>
          </cell>
          <cell r="I38">
            <v>0</v>
          </cell>
          <cell r="J38">
            <v>0</v>
          </cell>
          <cell r="K38" t="e">
            <v>#DIV/0!</v>
          </cell>
          <cell r="L38">
            <v>0</v>
          </cell>
          <cell r="M38">
            <v>0</v>
          </cell>
          <cell r="N38">
            <v>40237148</v>
          </cell>
          <cell r="O38">
            <v>0</v>
          </cell>
        </row>
        <row r="39">
          <cell r="B39">
            <v>5836488.6583706383</v>
          </cell>
          <cell r="C39">
            <v>612506.85273003567</v>
          </cell>
          <cell r="D39">
            <v>6448995.511100674</v>
          </cell>
          <cell r="E39">
            <v>731055.11474083434</v>
          </cell>
          <cell r="F39">
            <v>19949.374158492421</v>
          </cell>
          <cell r="G39">
            <v>751004.48889932677</v>
          </cell>
          <cell r="H39">
            <v>6567543.7731114728</v>
          </cell>
          <cell r="I39">
            <v>632456.22688852809</v>
          </cell>
          <cell r="J39">
            <v>7200000.0000000009</v>
          </cell>
          <cell r="K39">
            <v>9.5871597392877526</v>
          </cell>
          <cell r="L39">
            <v>0</v>
          </cell>
          <cell r="M39">
            <v>0</v>
          </cell>
          <cell r="N39">
            <v>11827577</v>
          </cell>
          <cell r="O39">
            <v>127178.24731182796</v>
          </cell>
        </row>
        <row r="40">
          <cell r="B40" t="str">
            <v>Hilux  4 X 2 Std</v>
          </cell>
          <cell r="C40">
            <v>51</v>
          </cell>
          <cell r="D40">
            <v>50</v>
          </cell>
          <cell r="E40">
            <v>44</v>
          </cell>
          <cell r="F40">
            <v>55</v>
          </cell>
          <cell r="G40">
            <v>98</v>
          </cell>
          <cell r="H40">
            <v>0</v>
          </cell>
          <cell r="I40">
            <v>0</v>
          </cell>
          <cell r="J40">
            <v>0</v>
          </cell>
          <cell r="K40">
            <v>280</v>
          </cell>
          <cell r="L40">
            <v>120</v>
          </cell>
          <cell r="M40">
            <v>120</v>
          </cell>
          <cell r="N40">
            <v>128</v>
          </cell>
          <cell r="O40">
            <v>1121</v>
          </cell>
        </row>
        <row r="41">
          <cell r="B41">
            <v>0</v>
          </cell>
          <cell r="C41">
            <v>0</v>
          </cell>
          <cell r="D41">
            <v>0</v>
          </cell>
          <cell r="E41">
            <v>0</v>
          </cell>
          <cell r="F41">
            <v>0</v>
          </cell>
          <cell r="G41">
            <v>0</v>
          </cell>
          <cell r="H41">
            <v>0</v>
          </cell>
          <cell r="I41">
            <v>0</v>
          </cell>
          <cell r="J41">
            <v>0</v>
          </cell>
          <cell r="K41" t="e">
            <v>#DIV/0!</v>
          </cell>
          <cell r="L41">
            <v>0</v>
          </cell>
          <cell r="M41">
            <v>0</v>
          </cell>
          <cell r="N41">
            <v>0</v>
          </cell>
          <cell r="O41">
            <v>1479</v>
          </cell>
        </row>
        <row r="42">
          <cell r="B42">
            <v>4053117.123868498</v>
          </cell>
          <cell r="C42">
            <v>425351.98106252472</v>
          </cell>
          <cell r="D42">
            <v>4478469.104931023</v>
          </cell>
          <cell r="E42">
            <v>507677.16301446839</v>
          </cell>
          <cell r="F42">
            <v>13853.732054508624</v>
          </cell>
          <cell r="G42">
            <v>521530.89506897703</v>
          </cell>
          <cell r="H42">
            <v>4560794.2868829668</v>
          </cell>
          <cell r="I42">
            <v>439205.71311703336</v>
          </cell>
          <cell r="J42">
            <v>5000000</v>
          </cell>
          <cell r="K42">
            <v>9.587159739287749</v>
          </cell>
          <cell r="L42">
            <v>90</v>
          </cell>
          <cell r="M42">
            <v>90</v>
          </cell>
          <cell r="N42">
            <v>-1339815</v>
          </cell>
          <cell r="O42">
            <v>1080</v>
          </cell>
        </row>
        <row r="43">
          <cell r="B43">
            <v>37908415.220867746</v>
          </cell>
          <cell r="C43">
            <v>3936471.5914136693</v>
          </cell>
          <cell r="D43">
            <v>41844886.812281415</v>
          </cell>
          <cell r="E43">
            <v>593061.6888572583</v>
          </cell>
          <cell r="F43">
            <v>0</v>
          </cell>
          <cell r="G43">
            <v>593061.6888572583</v>
          </cell>
          <cell r="H43">
            <v>38501476.909725003</v>
          </cell>
          <cell r="I43">
            <v>3936471.5914136693</v>
          </cell>
          <cell r="J43">
            <v>42437948.501138672</v>
          </cell>
          <cell r="K43">
            <v>71.557393266980853</v>
          </cell>
          <cell r="L43">
            <v>15</v>
          </cell>
          <cell r="M43">
            <v>15</v>
          </cell>
          <cell r="N43">
            <v>-31116214.501138672</v>
          </cell>
          <cell r="O43">
            <v>90</v>
          </cell>
        </row>
        <row r="44">
          <cell r="B44">
            <v>15901056.98866694</v>
          </cell>
          <cell r="C44">
            <v>0</v>
          </cell>
          <cell r="D44">
            <v>15901056.98866694</v>
          </cell>
          <cell r="E44">
            <v>225363.44176575818</v>
          </cell>
          <cell r="F44">
            <v>0</v>
          </cell>
          <cell r="G44">
            <v>225363.44176575818</v>
          </cell>
          <cell r="H44">
            <v>16126420.430432698</v>
          </cell>
          <cell r="I44">
            <v>0</v>
          </cell>
          <cell r="J44">
            <v>16126420.430432698</v>
          </cell>
          <cell r="K44">
            <v>71.557393266980867</v>
          </cell>
          <cell r="L44">
            <v>210</v>
          </cell>
          <cell r="M44">
            <v>210</v>
          </cell>
          <cell r="N44">
            <v>-11824147.430432698</v>
          </cell>
          <cell r="O44">
            <v>2520</v>
          </cell>
        </row>
        <row r="45">
          <cell r="B45">
            <v>63699077.991773814</v>
          </cell>
          <cell r="C45">
            <v>4974330.42520623</v>
          </cell>
          <cell r="D45">
            <v>68673408.416980058</v>
          </cell>
          <cell r="E45">
            <v>2057157.4083783193</v>
          </cell>
          <cell r="F45">
            <v>33803.106213001047</v>
          </cell>
          <cell r="G45">
            <v>2090960.5145913204</v>
          </cell>
          <cell r="H45">
            <v>65756235.400152132</v>
          </cell>
          <cell r="I45">
            <v>5008133.5314192306</v>
          </cell>
          <cell r="J45">
            <v>70764368.931571379</v>
          </cell>
          <cell r="K45">
            <v>33.842996286996993</v>
          </cell>
          <cell r="L45">
            <v>35</v>
          </cell>
          <cell r="M45">
            <v>35</v>
          </cell>
          <cell r="N45">
            <v>35</v>
          </cell>
          <cell r="O45">
            <v>210</v>
          </cell>
        </row>
        <row r="46">
          <cell r="B46">
            <v>563340316.56985033</v>
          </cell>
          <cell r="C46">
            <v>199811475.87482917</v>
          </cell>
          <cell r="D46">
            <v>763151792.44467998</v>
          </cell>
          <cell r="E46">
            <v>5086033.5465545338</v>
          </cell>
          <cell r="F46">
            <v>5956775.0999678187</v>
          </cell>
          <cell r="G46">
            <v>11042808.646522352</v>
          </cell>
          <cell r="H46">
            <v>568426350.11640489</v>
          </cell>
          <cell r="I46">
            <v>205768250.97479698</v>
          </cell>
          <cell r="J46">
            <v>774194601.09120238</v>
          </cell>
          <cell r="K46">
            <v>70.1084865157937</v>
          </cell>
          <cell r="L46">
            <v>1290</v>
          </cell>
          <cell r="M46">
            <v>1280</v>
          </cell>
          <cell r="N46">
            <v>1308</v>
          </cell>
          <cell r="O46">
            <v>16100</v>
          </cell>
        </row>
        <row r="48">
          <cell r="J48">
            <v>-109601463.54879451</v>
          </cell>
        </row>
        <row r="49">
          <cell r="B49">
            <v>0</v>
          </cell>
          <cell r="C49">
            <v>50058605.576702222</v>
          </cell>
          <cell r="D49">
            <v>50058605.576702222</v>
          </cell>
          <cell r="E49">
            <v>0</v>
          </cell>
          <cell r="F49">
            <v>1674487.2846595573</v>
          </cell>
          <cell r="G49">
            <v>1674487.2846595573</v>
          </cell>
          <cell r="H49">
            <v>0</v>
          </cell>
          <cell r="I49">
            <v>51733092.861361779</v>
          </cell>
          <cell r="J49">
            <v>51733092.861361779</v>
          </cell>
          <cell r="K49">
            <v>30.894885458553791</v>
          </cell>
          <cell r="N49">
            <v>-22476716.861361779</v>
          </cell>
        </row>
        <row r="50">
          <cell r="B50">
            <v>209454211.59944785</v>
          </cell>
          <cell r="C50">
            <v>3076804.5</v>
          </cell>
          <cell r="D50">
            <v>212531016.09944785</v>
          </cell>
          <cell r="E50">
            <v>1780111.7412940233</v>
          </cell>
          <cell r="F50">
            <v>0</v>
          </cell>
          <cell r="G50">
            <v>1780111.7412940233</v>
          </cell>
          <cell r="H50">
            <v>211234323.34074187</v>
          </cell>
          <cell r="I50">
            <v>3076804.5</v>
          </cell>
          <cell r="J50">
            <v>214311127.84074187</v>
          </cell>
          <cell r="K50">
            <v>120.39195229674283</v>
          </cell>
          <cell r="N50">
            <v>-163620293.84074187</v>
          </cell>
        </row>
        <row r="51">
          <cell r="B51">
            <v>0</v>
          </cell>
          <cell r="C51">
            <v>0</v>
          </cell>
          <cell r="D51">
            <v>0</v>
          </cell>
          <cell r="E51">
            <v>0</v>
          </cell>
          <cell r="F51">
            <v>0</v>
          </cell>
          <cell r="G51">
            <v>0</v>
          </cell>
          <cell r="H51">
            <v>0</v>
          </cell>
          <cell r="I51">
            <v>0</v>
          </cell>
          <cell r="J51">
            <v>0</v>
          </cell>
          <cell r="K51" t="e">
            <v>#DIV/0!</v>
          </cell>
        </row>
        <row r="52">
          <cell r="B52">
            <v>0</v>
          </cell>
          <cell r="C52">
            <v>0</v>
          </cell>
          <cell r="D52">
            <v>0</v>
          </cell>
          <cell r="E52">
            <v>0</v>
          </cell>
          <cell r="F52">
            <v>0</v>
          </cell>
          <cell r="G52">
            <v>0</v>
          </cell>
          <cell r="H52">
            <v>0</v>
          </cell>
          <cell r="I52">
            <v>0</v>
          </cell>
          <cell r="J52">
            <v>0</v>
          </cell>
        </row>
        <row r="53">
          <cell r="B53">
            <v>209454211.59944785</v>
          </cell>
          <cell r="C53">
            <v>53135410.076702222</v>
          </cell>
          <cell r="D53">
            <v>262589621.67615008</v>
          </cell>
          <cell r="E53">
            <v>1780111.7412940233</v>
          </cell>
          <cell r="F53">
            <v>1674487.2846595573</v>
          </cell>
          <cell r="G53">
            <v>3454599.0259535806</v>
          </cell>
          <cell r="H53">
            <v>211234323.34074187</v>
          </cell>
          <cell r="I53">
            <v>54809897.361361779</v>
          </cell>
          <cell r="J53">
            <v>266044220.70210367</v>
          </cell>
          <cell r="K53">
            <v>77.011606471077172</v>
          </cell>
          <cell r="L53">
            <v>37352</v>
          </cell>
          <cell r="M53">
            <v>37383</v>
          </cell>
          <cell r="N53">
            <v>37414</v>
          </cell>
        </row>
        <row r="54">
          <cell r="D54">
            <v>290555210.76911294</v>
          </cell>
          <cell r="E54">
            <v>-27965589.092962861</v>
          </cell>
          <cell r="F54">
            <v>1865265.5037923935</v>
          </cell>
          <cell r="G54">
            <v>1589333.5221611871</v>
          </cell>
        </row>
        <row r="55">
          <cell r="B55">
            <v>353886104.97040248</v>
          </cell>
          <cell r="C55">
            <v>146676065.79812694</v>
          </cell>
          <cell r="D55">
            <v>500562170.76852989</v>
          </cell>
          <cell r="E55">
            <v>3305921.8052605102</v>
          </cell>
          <cell r="F55">
            <v>4282287.8153082617</v>
          </cell>
          <cell r="G55">
            <v>7588209.6205687718</v>
          </cell>
          <cell r="H55">
            <v>357192026.77566302</v>
          </cell>
          <cell r="I55">
            <v>150958353.61343521</v>
          </cell>
          <cell r="J55">
            <v>508150380.38909864</v>
          </cell>
          <cell r="K55">
            <v>66.96578057249431</v>
          </cell>
          <cell r="L55">
            <v>718260.86956521741</v>
          </cell>
          <cell r="M55">
            <v>718260.86956521741</v>
          </cell>
          <cell r="N55">
            <v>-377319098.38909864</v>
          </cell>
          <cell r="O55">
            <v>-178312462.63367501</v>
          </cell>
        </row>
        <row r="56">
          <cell r="B56" t="str">
            <v>XE G</v>
          </cell>
          <cell r="C56">
            <v>0</v>
          </cell>
          <cell r="D56">
            <v>0</v>
          </cell>
          <cell r="E56">
            <v>0</v>
          </cell>
          <cell r="F56">
            <v>0</v>
          </cell>
          <cell r="G56">
            <v>0</v>
          </cell>
          <cell r="H56">
            <v>0</v>
          </cell>
          <cell r="I56">
            <v>0</v>
          </cell>
          <cell r="J56">
            <v>0</v>
          </cell>
          <cell r="K56">
            <v>0</v>
          </cell>
          <cell r="L56">
            <v>0</v>
          </cell>
          <cell r="M56">
            <v>0</v>
          </cell>
          <cell r="N56">
            <v>0</v>
          </cell>
          <cell r="O56">
            <v>0</v>
          </cell>
        </row>
        <row r="57">
          <cell r="B57" t="str">
            <v>INDUS MOTOR COMPANY LIMITED</v>
          </cell>
          <cell r="C57">
            <v>796521.73913043481</v>
          </cell>
          <cell r="D57">
            <v>796521.73913043481</v>
          </cell>
          <cell r="E57">
            <v>796521.73913043481</v>
          </cell>
          <cell r="F57">
            <v>796521.73913043481</v>
          </cell>
          <cell r="G57">
            <v>796521.73913043481</v>
          </cell>
          <cell r="H57">
            <v>796521.73913043481</v>
          </cell>
          <cell r="I57">
            <v>796521.73913043481</v>
          </cell>
          <cell r="J57">
            <v>796521.73913043481</v>
          </cell>
          <cell r="K57">
            <v>796521.73913043481</v>
          </cell>
          <cell r="L57">
            <v>796521.73913043481</v>
          </cell>
          <cell r="M57">
            <v>796521.73913043481</v>
          </cell>
          <cell r="N57">
            <v>796521.73913043481</v>
          </cell>
          <cell r="O57">
            <v>9558260.8695652168</v>
          </cell>
        </row>
        <row r="58">
          <cell r="B58" t="str">
            <v>Parts &amp; Oil Operations - Toyota &amp; Daihatsu</v>
          </cell>
          <cell r="C58">
            <v>903260.86956521741</v>
          </cell>
          <cell r="D58">
            <v>903260.86956521741</v>
          </cell>
          <cell r="E58">
            <v>903260.86956521741</v>
          </cell>
          <cell r="F58">
            <v>903260.86956521741</v>
          </cell>
          <cell r="G58">
            <v>903260.86956521741</v>
          </cell>
          <cell r="H58">
            <v>903260.86956521741</v>
          </cell>
          <cell r="I58">
            <v>903260.86956521741</v>
          </cell>
          <cell r="J58">
            <v>903260.86956521741</v>
          </cell>
          <cell r="K58">
            <v>903260.86956521741</v>
          </cell>
          <cell r="L58">
            <v>903260.86956521741</v>
          </cell>
          <cell r="M58">
            <v>903260.86956521741</v>
          </cell>
          <cell r="N58">
            <v>903260.86956521741</v>
          </cell>
          <cell r="O58">
            <v>10839130.434782609</v>
          </cell>
        </row>
        <row r="59">
          <cell r="B59" t="str">
            <v>XE LTD</v>
          </cell>
          <cell r="C59">
            <v>0</v>
          </cell>
          <cell r="D59">
            <v>0</v>
          </cell>
          <cell r="E59">
            <v>0</v>
          </cell>
          <cell r="F59">
            <v>0</v>
          </cell>
          <cell r="G59">
            <v>0</v>
          </cell>
          <cell r="H59">
            <v>0</v>
          </cell>
          <cell r="I59">
            <v>0</v>
          </cell>
          <cell r="J59">
            <v>0</v>
          </cell>
          <cell r="K59">
            <v>0</v>
          </cell>
          <cell r="L59">
            <v>0</v>
          </cell>
          <cell r="M59">
            <v>0</v>
          </cell>
          <cell r="N59">
            <v>0</v>
          </cell>
          <cell r="O59">
            <v>0</v>
          </cell>
        </row>
        <row r="60">
          <cell r="B60" t="str">
            <v>GLI - A/T</v>
          </cell>
          <cell r="C60">
            <v>981521.73913043481</v>
          </cell>
          <cell r="D60" t="str">
            <v>Budget                  2002 ~ 2003</v>
          </cell>
          <cell r="E60">
            <v>981521.73913043481</v>
          </cell>
          <cell r="F60" t="str">
            <v>Actual                    2001~ 2002</v>
          </cell>
          <cell r="G60">
            <v>981521.73913043481</v>
          </cell>
          <cell r="H60" t="str">
            <v>Variance</v>
          </cell>
          <cell r="I60">
            <v>981521.73913043481</v>
          </cell>
          <cell r="J60">
            <v>981521.73913043481</v>
          </cell>
          <cell r="K60">
            <v>981521.73913043481</v>
          </cell>
          <cell r="L60" t="e">
            <v>#REF!</v>
          </cell>
          <cell r="M60">
            <v>981521.73913043481</v>
          </cell>
          <cell r="N60">
            <v>981521.73913043481</v>
          </cell>
          <cell r="O60">
            <v>11778260.869565219</v>
          </cell>
        </row>
        <row r="61">
          <cell r="B61" t="str">
            <v>20D SUNROOF</v>
          </cell>
          <cell r="C61">
            <v>0</v>
          </cell>
          <cell r="D61">
            <v>0</v>
          </cell>
          <cell r="E61">
            <v>0</v>
          </cell>
          <cell r="F61">
            <v>0</v>
          </cell>
          <cell r="G61">
            <v>0</v>
          </cell>
          <cell r="H61">
            <v>0</v>
          </cell>
          <cell r="I61">
            <v>0</v>
          </cell>
          <cell r="J61">
            <v>0</v>
          </cell>
          <cell r="K61">
            <v>0</v>
          </cell>
          <cell r="L61" t="e">
            <v>#REF!</v>
          </cell>
          <cell r="M61">
            <v>0</v>
          </cell>
          <cell r="N61">
            <v>0</v>
          </cell>
          <cell r="O61">
            <v>0</v>
          </cell>
        </row>
        <row r="62">
          <cell r="B62" t="str">
            <v>2.0 D</v>
          </cell>
          <cell r="C62">
            <v>848695.65217391308</v>
          </cell>
          <cell r="D62">
            <v>848695.65217391308</v>
          </cell>
          <cell r="E62">
            <v>848695.65217391308</v>
          </cell>
          <cell r="F62">
            <v>848695.65217391308</v>
          </cell>
          <cell r="G62">
            <v>848695.65217391308</v>
          </cell>
          <cell r="H62">
            <v>848695.65217391308</v>
          </cell>
          <cell r="I62">
            <v>848695.65217391308</v>
          </cell>
          <cell r="J62">
            <v>848695.65217391308</v>
          </cell>
          <cell r="K62">
            <v>848695.65217391308</v>
          </cell>
          <cell r="L62" t="e">
            <v>#REF!</v>
          </cell>
          <cell r="M62">
            <v>848695.65217391308</v>
          </cell>
          <cell r="N62">
            <v>848695.65217391308</v>
          </cell>
          <cell r="O62">
            <v>10184347.826086957</v>
          </cell>
        </row>
        <row r="63">
          <cell r="B63" t="str">
            <v>Net Sales - Toyota Parts &amp; Oil</v>
          </cell>
          <cell r="C63">
            <v>998913.04347826086</v>
          </cell>
          <cell r="D63">
            <v>451053043.47826093</v>
          </cell>
          <cell r="E63">
            <v>998913.04347826086</v>
          </cell>
          <cell r="F63">
            <v>355186250.62</v>
          </cell>
          <cell r="G63">
            <v>998913.04347826086</v>
          </cell>
          <cell r="H63">
            <v>95866792.85826093</v>
          </cell>
          <cell r="I63">
            <v>998913.04347826086</v>
          </cell>
          <cell r="J63">
            <v>998913.04347826086</v>
          </cell>
          <cell r="K63">
            <v>998913.04347826086</v>
          </cell>
          <cell r="L63" t="e">
            <v>#REF!</v>
          </cell>
          <cell r="M63">
            <v>998913.04347826086</v>
          </cell>
          <cell r="N63">
            <v>998913.04347826086</v>
          </cell>
          <cell r="O63">
            <v>11986956.521739133</v>
          </cell>
        </row>
        <row r="64">
          <cell r="B64" t="str">
            <v>Net Sales - Daihatsu Parts</v>
          </cell>
          <cell r="C64">
            <v>0</v>
          </cell>
          <cell r="D64">
            <v>34782608.695652179</v>
          </cell>
          <cell r="E64">
            <v>0</v>
          </cell>
          <cell r="F64">
            <v>22768749.379999999</v>
          </cell>
          <cell r="G64">
            <v>0</v>
          </cell>
          <cell r="H64">
            <v>12013859.31565218</v>
          </cell>
          <cell r="I64">
            <v>0</v>
          </cell>
          <cell r="J64">
            <v>0</v>
          </cell>
          <cell r="K64">
            <v>0</v>
          </cell>
          <cell r="L64" t="e">
            <v>#REF!</v>
          </cell>
          <cell r="M64">
            <v>0</v>
          </cell>
          <cell r="N64">
            <v>0</v>
          </cell>
          <cell r="O64">
            <v>0</v>
          </cell>
        </row>
        <row r="65">
          <cell r="B65">
            <v>0</v>
          </cell>
          <cell r="C65">
            <v>0</v>
          </cell>
          <cell r="D65">
            <v>485835652.17391312</v>
          </cell>
          <cell r="E65">
            <v>0</v>
          </cell>
          <cell r="F65">
            <v>377955000</v>
          </cell>
          <cell r="G65">
            <v>0</v>
          </cell>
          <cell r="H65">
            <v>107880652.17391311</v>
          </cell>
          <cell r="I65">
            <v>0</v>
          </cell>
          <cell r="J65">
            <v>0</v>
          </cell>
          <cell r="K65">
            <v>0</v>
          </cell>
          <cell r="L65" t="e">
            <v>#REF!</v>
          </cell>
          <cell r="M65">
            <v>0</v>
          </cell>
          <cell r="N65">
            <v>0</v>
          </cell>
          <cell r="O65">
            <v>0</v>
          </cell>
        </row>
        <row r="66">
          <cell r="B66" t="str">
            <v>Hilux  4 X 2 Std</v>
          </cell>
          <cell r="C66">
            <v>674782.60869565222</v>
          </cell>
          <cell r="D66">
            <v>674782.60869565222</v>
          </cell>
          <cell r="E66">
            <v>674782.60869565222</v>
          </cell>
          <cell r="F66">
            <v>674782.60869565222</v>
          </cell>
          <cell r="G66">
            <v>674782.60869565222</v>
          </cell>
          <cell r="H66">
            <v>674782.60869565222</v>
          </cell>
          <cell r="I66">
            <v>674782.60869565222</v>
          </cell>
          <cell r="J66">
            <v>674782.60869565222</v>
          </cell>
          <cell r="K66">
            <v>674782.60869565222</v>
          </cell>
          <cell r="L66" t="e">
            <v>#REF!</v>
          </cell>
          <cell r="M66">
            <v>674782.60869565222</v>
          </cell>
          <cell r="N66">
            <v>674782.60869565222</v>
          </cell>
          <cell r="O66">
            <v>8097391.3043478271</v>
          </cell>
        </row>
        <row r="67">
          <cell r="B67" t="str">
            <v>Cost of Sales - Toyota Parts &amp; Oil</v>
          </cell>
          <cell r="C67">
            <v>645217.39130434778</v>
          </cell>
          <cell r="D67">
            <v>386134609.9015587</v>
          </cell>
          <cell r="E67">
            <v>645217.39130434778</v>
          </cell>
          <cell r="F67">
            <v>291361624.54000002</v>
          </cell>
          <cell r="G67">
            <v>645217.39130434778</v>
          </cell>
          <cell r="H67">
            <v>-94772985.361558676</v>
          </cell>
          <cell r="I67">
            <v>645217.39130434778</v>
          </cell>
          <cell r="J67">
            <v>645217.39130434778</v>
          </cell>
          <cell r="K67">
            <v>645217.39130434778</v>
          </cell>
          <cell r="L67" t="e">
            <v>#REF!</v>
          </cell>
          <cell r="M67">
            <v>645217.39130434778</v>
          </cell>
          <cell r="N67">
            <v>645217.39130434778</v>
          </cell>
          <cell r="O67">
            <v>7742608.6956521729</v>
          </cell>
        </row>
        <row r="68">
          <cell r="B68" t="str">
            <v>Cost of Sales - Daihatsu Parts</v>
          </cell>
          <cell r="C68">
            <v>297478.26086956525</v>
          </cell>
          <cell r="D68">
            <v>27908121.410992622</v>
          </cell>
          <cell r="E68">
            <v>297478.26086956525</v>
          </cell>
          <cell r="F68">
            <v>18940375.460000001</v>
          </cell>
          <cell r="G68">
            <v>297478.26086956525</v>
          </cell>
          <cell r="H68">
            <v>-8967745.9509926215</v>
          </cell>
          <cell r="I68">
            <v>297478.26086956525</v>
          </cell>
          <cell r="J68">
            <v>297478.26086956525</v>
          </cell>
          <cell r="K68">
            <v>297478.26086956525</v>
          </cell>
          <cell r="L68" t="e">
            <v>#REF!</v>
          </cell>
          <cell r="M68">
            <v>297478.26086956525</v>
          </cell>
          <cell r="N68">
            <v>297478.26086956525</v>
          </cell>
          <cell r="O68">
            <v>3569739.1304347836</v>
          </cell>
        </row>
        <row r="69">
          <cell r="B69" t="str">
            <v>Cuore - Cl+AC</v>
          </cell>
          <cell r="C69">
            <v>323565.21739130432</v>
          </cell>
          <cell r="D69">
            <v>414042731.31255132</v>
          </cell>
          <cell r="E69">
            <v>323565.21739130432</v>
          </cell>
          <cell r="F69">
            <v>310302000</v>
          </cell>
          <cell r="G69">
            <v>323565.21739130432</v>
          </cell>
          <cell r="H69">
            <v>-103740731.31255129</v>
          </cell>
          <cell r="I69">
            <v>323565.21739130432</v>
          </cell>
          <cell r="J69">
            <v>323565.21739130432</v>
          </cell>
          <cell r="K69">
            <v>323565.21739130432</v>
          </cell>
          <cell r="L69" t="e">
            <v>#REF!</v>
          </cell>
          <cell r="M69">
            <v>323565.21739130432</v>
          </cell>
          <cell r="N69">
            <v>323565.21739130432</v>
          </cell>
          <cell r="O69">
            <v>3882782.6086956509</v>
          </cell>
        </row>
        <row r="70">
          <cell r="B70" t="str">
            <v>Cuore - CX</v>
          </cell>
          <cell r="C70">
            <v>336956.52173913043</v>
          </cell>
          <cell r="D70">
            <v>336956.52173913043</v>
          </cell>
          <cell r="E70">
            <v>336956.52173913043</v>
          </cell>
          <cell r="F70">
            <v>336956.52173913043</v>
          </cell>
          <cell r="G70">
            <v>336956.52173913043</v>
          </cell>
          <cell r="H70">
            <v>336956.52173913043</v>
          </cell>
          <cell r="I70">
            <v>336956.52173913043</v>
          </cell>
          <cell r="J70">
            <v>336956.52173913043</v>
          </cell>
          <cell r="K70">
            <v>336956.52173913043</v>
          </cell>
          <cell r="L70" t="e">
            <v>#REF!</v>
          </cell>
          <cell r="M70">
            <v>336956.52173913043</v>
          </cell>
          <cell r="N70">
            <v>336956.52173913043</v>
          </cell>
          <cell r="O70">
            <v>4043478.260869565</v>
          </cell>
        </row>
        <row r="71">
          <cell r="B71" t="str">
            <v>Gross Profit - Parts &amp; Oil</v>
          </cell>
          <cell r="C71">
            <v>363043.47826086957</v>
          </cell>
          <cell r="D71">
            <v>64918433.576702222</v>
          </cell>
          <cell r="E71">
            <v>363043.47826086957</v>
          </cell>
          <cell r="F71">
            <v>63824626.079999983</v>
          </cell>
          <cell r="G71">
            <v>363043.47826086957</v>
          </cell>
          <cell r="H71">
            <v>1093807.4967022389</v>
          </cell>
          <cell r="I71">
            <v>363043.47826086957</v>
          </cell>
          <cell r="J71">
            <v>363043.47826086957</v>
          </cell>
          <cell r="K71">
            <v>363043.47826086957</v>
          </cell>
          <cell r="L71">
            <v>363043.47826086957</v>
          </cell>
          <cell r="M71">
            <v>363043.47826086957</v>
          </cell>
          <cell r="N71">
            <v>363043.47826086957</v>
          </cell>
          <cell r="O71">
            <v>4356521.7391304346</v>
          </cell>
        </row>
        <row r="72">
          <cell r="B72" t="str">
            <v>Gross Profit - Daihatsu Parts</v>
          </cell>
          <cell r="C72">
            <v>7888217.3913043486</v>
          </cell>
          <cell r="D72">
            <v>6874487.284659557</v>
          </cell>
          <cell r="E72">
            <v>7888217.3913043486</v>
          </cell>
          <cell r="F72">
            <v>3828373.9199999981</v>
          </cell>
          <cell r="G72">
            <v>7888217.3913043486</v>
          </cell>
          <cell r="H72">
            <v>3046113.364659559</v>
          </cell>
          <cell r="I72">
            <v>7888217.3913043486</v>
          </cell>
          <cell r="J72">
            <v>7888217.3913043486</v>
          </cell>
          <cell r="K72">
            <v>7888217.3913043486</v>
          </cell>
          <cell r="L72" t="e">
            <v>#REF!</v>
          </cell>
          <cell r="M72">
            <v>7888217.3913043486</v>
          </cell>
          <cell r="N72">
            <v>7888217.3913043486</v>
          </cell>
          <cell r="O72">
            <v>94658608.695652172</v>
          </cell>
        </row>
        <row r="73">
          <cell r="L73" t="e">
            <v>#REF!</v>
          </cell>
        </row>
        <row r="74">
          <cell r="B74" t="str">
            <v>Total Gross Profit Parts &amp; Oil</v>
          </cell>
          <cell r="D74">
            <v>71792920.861361772</v>
          </cell>
          <cell r="F74">
            <v>67652999.999999985</v>
          </cell>
          <cell r="H74">
            <v>4139920.8613617979</v>
          </cell>
          <cell r="L74" t="e">
            <v>#REF!</v>
          </cell>
        </row>
        <row r="75">
          <cell r="B75" t="str">
            <v>Total Net Sales in Rupees</v>
          </cell>
          <cell r="M75">
            <v>0</v>
          </cell>
        </row>
        <row r="77">
          <cell r="B77" t="str">
            <v>Product</v>
          </cell>
          <cell r="C77">
            <v>35977</v>
          </cell>
          <cell r="D77">
            <v>36008</v>
          </cell>
          <cell r="E77">
            <v>36039</v>
          </cell>
          <cell r="F77">
            <v>36070</v>
          </cell>
          <cell r="G77">
            <v>36101</v>
          </cell>
          <cell r="H77">
            <v>36132</v>
          </cell>
          <cell r="I77">
            <v>36163</v>
          </cell>
          <cell r="J77">
            <v>36194</v>
          </cell>
          <cell r="K77">
            <v>36225</v>
          </cell>
          <cell r="L77">
            <v>36256</v>
          </cell>
          <cell r="M77">
            <v>36287</v>
          </cell>
          <cell r="N77">
            <v>36318</v>
          </cell>
        </row>
        <row r="79">
          <cell r="B79" t="str">
            <v>XE</v>
          </cell>
          <cell r="C79">
            <v>100556521.73913044</v>
          </cell>
          <cell r="D79">
            <v>100556521.73913044</v>
          </cell>
          <cell r="E79">
            <v>100556521.73913044</v>
          </cell>
          <cell r="F79">
            <v>114921739.13043478</v>
          </cell>
          <cell r="G79">
            <v>79008695.652173921</v>
          </cell>
          <cell r="H79">
            <v>79008695.652173921</v>
          </cell>
          <cell r="I79">
            <v>107739130.43478261</v>
          </cell>
          <cell r="J79">
            <v>86191304.347826093</v>
          </cell>
          <cell r="K79">
            <v>71826086.956521735</v>
          </cell>
          <cell r="L79">
            <v>64643478.26086957</v>
          </cell>
          <cell r="M79">
            <v>71826086.956521735</v>
          </cell>
          <cell r="N79">
            <v>71826086.956521735</v>
          </cell>
          <cell r="O79">
            <v>1048660869.5652176</v>
          </cell>
        </row>
        <row r="80">
          <cell r="B80" t="str">
            <v>XE G</v>
          </cell>
          <cell r="C80">
            <v>0</v>
          </cell>
          <cell r="D80">
            <v>0</v>
          </cell>
          <cell r="E80">
            <v>0</v>
          </cell>
          <cell r="F80">
            <v>0</v>
          </cell>
          <cell r="G80">
            <v>0</v>
          </cell>
          <cell r="H80">
            <v>0</v>
          </cell>
          <cell r="I80">
            <v>0</v>
          </cell>
          <cell r="J80">
            <v>0</v>
          </cell>
          <cell r="K80">
            <v>0</v>
          </cell>
          <cell r="L80">
            <v>0</v>
          </cell>
          <cell r="M80">
            <v>0</v>
          </cell>
          <cell r="N80">
            <v>0</v>
          </cell>
          <cell r="O80">
            <v>0</v>
          </cell>
        </row>
        <row r="81">
          <cell r="B81" t="str">
            <v>GL</v>
          </cell>
          <cell r="C81">
            <v>71686956.52173914</v>
          </cell>
          <cell r="D81">
            <v>71686956.52173914</v>
          </cell>
          <cell r="E81">
            <v>71686956.52173914</v>
          </cell>
          <cell r="F81">
            <v>79652173.913043484</v>
          </cell>
          <cell r="G81">
            <v>55756521.739130437</v>
          </cell>
          <cell r="H81">
            <v>55756521.739130437</v>
          </cell>
          <cell r="I81">
            <v>79652173.913043484</v>
          </cell>
          <cell r="J81">
            <v>63721739.130434781</v>
          </cell>
          <cell r="K81">
            <v>47791304.347826086</v>
          </cell>
          <cell r="L81">
            <v>55756521.739130437</v>
          </cell>
          <cell r="M81">
            <v>55756521.739130437</v>
          </cell>
          <cell r="N81">
            <v>55756521.739130437</v>
          </cell>
          <cell r="O81">
            <v>764660869.56521773</v>
          </cell>
        </row>
        <row r="82">
          <cell r="B82" t="str">
            <v>GLI</v>
          </cell>
          <cell r="C82">
            <v>81293478.260869563</v>
          </cell>
          <cell r="D82">
            <v>90326086.956521735</v>
          </cell>
          <cell r="E82">
            <v>90326086.956521735</v>
          </cell>
          <cell r="F82">
            <v>99358695.652173921</v>
          </cell>
          <cell r="G82">
            <v>81293478.260869563</v>
          </cell>
          <cell r="H82">
            <v>72260869.565217391</v>
          </cell>
          <cell r="I82">
            <v>117423913.04347827</v>
          </cell>
          <cell r="J82">
            <v>90326086.956521735</v>
          </cell>
          <cell r="K82">
            <v>99358695.652173921</v>
          </cell>
          <cell r="L82">
            <v>117423913.04347827</v>
          </cell>
          <cell r="M82">
            <v>117423913.04347827</v>
          </cell>
          <cell r="N82">
            <v>117423913.04347827</v>
          </cell>
          <cell r="O82">
            <v>1174239130.4347827</v>
          </cell>
        </row>
        <row r="83">
          <cell r="B83" t="str">
            <v>XE LTD</v>
          </cell>
          <cell r="C83">
            <v>0</v>
          </cell>
          <cell r="D83">
            <v>0</v>
          </cell>
          <cell r="E83">
            <v>0</v>
          </cell>
          <cell r="F83">
            <v>0</v>
          </cell>
          <cell r="G83">
            <v>0</v>
          </cell>
          <cell r="H83">
            <v>0</v>
          </cell>
          <cell r="I83">
            <v>0</v>
          </cell>
          <cell r="J83" t="str">
            <v>ANNEXURE 'B'</v>
          </cell>
          <cell r="K83">
            <v>0</v>
          </cell>
          <cell r="L83">
            <v>0</v>
          </cell>
          <cell r="M83">
            <v>0</v>
          </cell>
          <cell r="N83">
            <v>0</v>
          </cell>
          <cell r="O83">
            <v>0</v>
          </cell>
        </row>
        <row r="84">
          <cell r="B84" t="str">
            <v>TOYOTA</v>
          </cell>
          <cell r="C84">
            <v>78521739.130434781</v>
          </cell>
          <cell r="D84">
            <v>88336956.52173914</v>
          </cell>
          <cell r="E84" t="str">
            <v>DAIHATSU</v>
          </cell>
          <cell r="F84">
            <v>88336956.52173914</v>
          </cell>
          <cell r="G84">
            <v>58891304.347826086</v>
          </cell>
          <cell r="H84" t="str">
            <v>TOTAL &lt; TOYOTA + DAIHATSU&gt;</v>
          </cell>
          <cell r="I84">
            <v>107967391.30434783</v>
          </cell>
          <cell r="J84">
            <v>88336956.52173914</v>
          </cell>
          <cell r="K84">
            <v>88336956.52173914</v>
          </cell>
          <cell r="L84">
            <v>107967391.30434783</v>
          </cell>
          <cell r="M84">
            <v>107967391.30434783</v>
          </cell>
          <cell r="N84">
            <v>107967391.30434783</v>
          </cell>
          <cell r="O84">
            <v>1079673913.0434783</v>
          </cell>
        </row>
        <row r="85">
          <cell r="B85" t="str">
            <v>CKD</v>
          </cell>
          <cell r="C85" t="str">
            <v xml:space="preserve">CBU </v>
          </cell>
          <cell r="D85" t="str">
            <v>Total</v>
          </cell>
          <cell r="E85" t="str">
            <v xml:space="preserve">CKD </v>
          </cell>
          <cell r="F85" t="str">
            <v>Parts</v>
          </cell>
          <cell r="G85" t="str">
            <v>Total</v>
          </cell>
          <cell r="H85" t="str">
            <v xml:space="preserve">CKD </v>
          </cell>
          <cell r="I85" t="str">
            <v xml:space="preserve">CBU </v>
          </cell>
          <cell r="J85" t="str">
            <v>Total</v>
          </cell>
          <cell r="K85">
            <v>0</v>
          </cell>
          <cell r="L85">
            <v>0</v>
          </cell>
          <cell r="M85">
            <v>0</v>
          </cell>
          <cell r="N85">
            <v>0</v>
          </cell>
          <cell r="O85">
            <v>0</v>
          </cell>
        </row>
        <row r="86">
          <cell r="B86" t="str">
            <v>2.0 D</v>
          </cell>
          <cell r="C86">
            <v>127304347.82608697</v>
          </cell>
          <cell r="D86">
            <v>144278260.86956522</v>
          </cell>
          <cell r="E86">
            <v>144278260.86956522</v>
          </cell>
          <cell r="F86">
            <v>152765217.39130434</v>
          </cell>
          <cell r="G86">
            <v>110330434.7826087</v>
          </cell>
          <cell r="H86">
            <v>110330434.7826087</v>
          </cell>
          <cell r="I86">
            <v>144278260.86956522</v>
          </cell>
          <cell r="J86">
            <v>101843478.26086956</v>
          </cell>
          <cell r="K86">
            <v>127304347.82608697</v>
          </cell>
          <cell r="L86">
            <v>135791304.34782609</v>
          </cell>
          <cell r="M86">
            <v>127304347.82608697</v>
          </cell>
          <cell r="N86">
            <v>135791304.34782609</v>
          </cell>
          <cell r="O86">
            <v>1561600000</v>
          </cell>
        </row>
        <row r="87">
          <cell r="B87">
            <v>6142</v>
          </cell>
          <cell r="C87">
            <v>193</v>
          </cell>
          <cell r="D87">
            <v>6335</v>
          </cell>
          <cell r="E87">
            <v>1800</v>
          </cell>
          <cell r="F87">
            <v>289684782.60869563</v>
          </cell>
          <cell r="G87">
            <v>1800</v>
          </cell>
          <cell r="H87">
            <v>7942</v>
          </cell>
          <cell r="I87">
            <v>193</v>
          </cell>
          <cell r="J87">
            <v>8135</v>
          </cell>
          <cell r="K87">
            <v>239739130.43478259</v>
          </cell>
          <cell r="L87">
            <v>259717391.30434781</v>
          </cell>
          <cell r="M87">
            <v>249728260.86956522</v>
          </cell>
          <cell r="N87">
            <v>259717391.30434781</v>
          </cell>
          <cell r="O87">
            <v>2936804347.826087</v>
          </cell>
        </row>
        <row r="88">
          <cell r="B88" t="str">
            <v>2.0 D Ltd</v>
          </cell>
          <cell r="C88">
            <v>0</v>
          </cell>
          <cell r="D88">
            <v>0</v>
          </cell>
          <cell r="E88">
            <v>0</v>
          </cell>
          <cell r="F88">
            <v>0</v>
          </cell>
          <cell r="G88">
            <v>0</v>
          </cell>
          <cell r="H88">
            <v>0</v>
          </cell>
          <cell r="I88">
            <v>0</v>
          </cell>
          <cell r="J88">
            <v>0</v>
          </cell>
          <cell r="K88">
            <v>0</v>
          </cell>
          <cell r="L88">
            <v>0</v>
          </cell>
          <cell r="M88">
            <v>0</v>
          </cell>
          <cell r="N88">
            <v>0</v>
          </cell>
          <cell r="O88">
            <v>0</v>
          </cell>
        </row>
        <row r="89">
          <cell r="B89">
            <v>5122156956.521739</v>
          </cell>
          <cell r="C89">
            <v>515736956.52173913</v>
          </cell>
          <cell r="D89">
            <v>5637893913.043478</v>
          </cell>
          <cell r="E89">
            <v>585203478.26086962</v>
          </cell>
          <cell r="F89">
            <v>13913043.478260871</v>
          </cell>
          <cell r="G89">
            <v>599116521.7391305</v>
          </cell>
          <cell r="H89">
            <v>5707360434.782609</v>
          </cell>
          <cell r="I89">
            <v>529650000</v>
          </cell>
          <cell r="J89">
            <v>6237010434.782608</v>
          </cell>
          <cell r="K89">
            <v>0</v>
          </cell>
          <cell r="L89">
            <v>0</v>
          </cell>
          <cell r="M89">
            <v>0</v>
          </cell>
          <cell r="N89">
            <v>0</v>
          </cell>
          <cell r="O89">
            <v>0</v>
          </cell>
        </row>
        <row r="90">
          <cell r="B90" t="str">
            <v>Hilux  4 X 2 Std</v>
          </cell>
          <cell r="C90">
            <v>34413913.043478265</v>
          </cell>
          <cell r="D90">
            <v>33739130.434782609</v>
          </cell>
          <cell r="E90">
            <v>29690434.782608699</v>
          </cell>
          <cell r="F90">
            <v>37113043.478260875</v>
          </cell>
          <cell r="G90">
            <v>66128695.652173914</v>
          </cell>
          <cell r="H90">
            <v>15520000.000000002</v>
          </cell>
          <cell r="I90">
            <v>67478260.869565219</v>
          </cell>
          <cell r="J90">
            <v>35088695.652173914</v>
          </cell>
          <cell r="K90">
            <v>188939130.43478262</v>
          </cell>
          <cell r="L90">
            <v>80973913.043478265</v>
          </cell>
          <cell r="M90">
            <v>80973913.043478265</v>
          </cell>
          <cell r="N90">
            <v>86372173.913043484</v>
          </cell>
          <cell r="O90">
            <v>756431304.34782612</v>
          </cell>
        </row>
        <row r="91">
          <cell r="B91">
            <v>4641484998.7717171</v>
          </cell>
          <cell r="C91">
            <v>413794760.17063165</v>
          </cell>
          <cell r="D91">
            <v>5055279758.9423485</v>
          </cell>
          <cell r="E91">
            <v>528027255.178482</v>
          </cell>
          <cell r="F91">
            <v>11163248.564397048</v>
          </cell>
          <cell r="G91">
            <v>539190503.74287903</v>
          </cell>
          <cell r="H91">
            <v>5169512253.9501991</v>
          </cell>
          <cell r="I91">
            <v>424958008.73502868</v>
          </cell>
          <cell r="J91">
            <v>5594470262.6852274</v>
          </cell>
          <cell r="K91">
            <v>0</v>
          </cell>
          <cell r="L91">
            <v>0</v>
          </cell>
          <cell r="M91">
            <v>0</v>
          </cell>
          <cell r="N91">
            <v>0</v>
          </cell>
          <cell r="O91">
            <v>954276521.73913038</v>
          </cell>
        </row>
        <row r="92">
          <cell r="B92" t="str">
            <v>Cuore - CL</v>
          </cell>
          <cell r="C92">
            <v>26773043.478260871</v>
          </cell>
          <cell r="D92">
            <v>26773043.478260871</v>
          </cell>
          <cell r="E92">
            <v>26773043.478260871</v>
          </cell>
          <cell r="F92">
            <v>26773043.478260871</v>
          </cell>
          <cell r="G92">
            <v>26773043.478260871</v>
          </cell>
          <cell r="H92">
            <v>26773043.478260871</v>
          </cell>
          <cell r="I92">
            <v>26773043.478260871</v>
          </cell>
          <cell r="J92">
            <v>26773043.478260871</v>
          </cell>
          <cell r="K92">
            <v>26773043.478260871</v>
          </cell>
          <cell r="L92">
            <v>26773043.478260871</v>
          </cell>
          <cell r="M92">
            <v>26773043.478260871</v>
          </cell>
          <cell r="N92">
            <v>26773043.478260871</v>
          </cell>
          <cell r="O92">
            <v>321276521.73913044</v>
          </cell>
        </row>
        <row r="93">
          <cell r="B93">
            <v>29107106.06535428</v>
          </cell>
          <cell r="C93">
            <v>0</v>
          </cell>
          <cell r="D93">
            <v>29107106.06535428</v>
          </cell>
          <cell r="E93">
            <v>8314774.9346457142</v>
          </cell>
          <cell r="F93">
            <v>0</v>
          </cell>
          <cell r="G93">
            <v>8314774.9346457142</v>
          </cell>
          <cell r="H93">
            <v>37421880.999999993</v>
          </cell>
          <cell r="I93">
            <v>0</v>
          </cell>
          <cell r="J93">
            <v>37421880.999999993</v>
          </cell>
          <cell r="K93">
            <v>4853478.2608695645</v>
          </cell>
          <cell r="L93">
            <v>4853478.2608695645</v>
          </cell>
          <cell r="M93">
            <v>4853478.2608695645</v>
          </cell>
          <cell r="N93">
            <v>4853478.2608695645</v>
          </cell>
          <cell r="O93">
            <v>29120869.565217383</v>
          </cell>
        </row>
        <row r="94">
          <cell r="B94">
            <v>0</v>
          </cell>
          <cell r="C94">
            <v>0</v>
          </cell>
          <cell r="D94">
            <v>0</v>
          </cell>
          <cell r="E94">
            <v>0</v>
          </cell>
          <cell r="F94">
            <v>0</v>
          </cell>
          <cell r="G94">
            <v>0</v>
          </cell>
          <cell r="H94">
            <v>0</v>
          </cell>
          <cell r="I94">
            <v>0</v>
          </cell>
          <cell r="J94">
            <v>0</v>
          </cell>
          <cell r="K94">
            <v>70760869.565217391</v>
          </cell>
          <cell r="L94">
            <v>70760869.565217391</v>
          </cell>
          <cell r="M94">
            <v>70760869.565217391</v>
          </cell>
          <cell r="N94">
            <v>70760869.565217391</v>
          </cell>
          <cell r="O94">
            <v>849130434.78260863</v>
          </cell>
        </row>
        <row r="95">
          <cell r="B95">
            <v>60879500.000000007</v>
          </cell>
          <cell r="C95">
            <v>0</v>
          </cell>
          <cell r="D95">
            <v>60879500.000000007</v>
          </cell>
          <cell r="E95">
            <v>34768000.000000007</v>
          </cell>
          <cell r="F95">
            <v>0</v>
          </cell>
          <cell r="G95">
            <v>34768000.000000007</v>
          </cell>
          <cell r="H95">
            <v>95647500.000000015</v>
          </cell>
          <cell r="I95">
            <v>0</v>
          </cell>
          <cell r="J95">
            <v>95647500.000000015</v>
          </cell>
          <cell r="K95">
            <v>12706521.739130436</v>
          </cell>
          <cell r="L95">
            <v>12706521.739130436</v>
          </cell>
          <cell r="M95">
            <v>12706521.739130436</v>
          </cell>
          <cell r="N95">
            <v>12706521.739130436</v>
          </cell>
          <cell r="O95">
            <v>76239130.434782609</v>
          </cell>
        </row>
        <row r="96">
          <cell r="B96">
            <v>18173743.55535863</v>
          </cell>
          <cell r="C96">
            <v>0</v>
          </cell>
          <cell r="D96">
            <v>18173743.55535863</v>
          </cell>
          <cell r="E96">
            <v>5191535.9446413508</v>
          </cell>
          <cell r="F96">
            <v>0</v>
          </cell>
          <cell r="G96">
            <v>5191535.9446413508</v>
          </cell>
          <cell r="H96">
            <v>23365279.499999981</v>
          </cell>
          <cell r="I96">
            <v>0</v>
          </cell>
          <cell r="J96">
            <v>23365279.499999981</v>
          </cell>
          <cell r="K96">
            <v>978389565.21739137</v>
          </cell>
          <cell r="L96">
            <v>937367826.0869565</v>
          </cell>
          <cell r="M96">
            <v>926074347.826087</v>
          </cell>
          <cell r="N96">
            <v>949948695.652174</v>
          </cell>
          <cell r="O96">
            <v>11552113913.043478</v>
          </cell>
        </row>
        <row r="97">
          <cell r="B97">
            <v>0</v>
          </cell>
          <cell r="C97">
            <v>0</v>
          </cell>
          <cell r="D97">
            <v>0</v>
          </cell>
          <cell r="E97">
            <v>0</v>
          </cell>
          <cell r="F97">
            <v>0</v>
          </cell>
          <cell r="G97">
            <v>0</v>
          </cell>
          <cell r="H97">
            <v>0</v>
          </cell>
          <cell r="I97">
            <v>0</v>
          </cell>
          <cell r="J97">
            <v>0</v>
          </cell>
        </row>
        <row r="98">
          <cell r="B98">
            <v>108160349.62071292</v>
          </cell>
          <cell r="C98">
            <v>0</v>
          </cell>
          <cell r="D98">
            <v>108160349.62071292</v>
          </cell>
          <cell r="E98">
            <v>48274310.879287072</v>
          </cell>
          <cell r="F98">
            <v>0</v>
          </cell>
          <cell r="G98">
            <v>48274310.879287072</v>
          </cell>
          <cell r="H98">
            <v>156434660.5</v>
          </cell>
          <cell r="I98">
            <v>0</v>
          </cell>
          <cell r="J98">
            <v>156434660.5</v>
          </cell>
        </row>
        <row r="99">
          <cell r="B99">
            <v>4749645348.3924303</v>
          </cell>
          <cell r="C99">
            <v>413794760.17063165</v>
          </cell>
          <cell r="D99">
            <v>5163440108.5630617</v>
          </cell>
          <cell r="E99">
            <v>576301566.05776906</v>
          </cell>
          <cell r="F99">
            <v>11163248.564397048</v>
          </cell>
          <cell r="G99">
            <v>587464814.62216616</v>
          </cell>
          <cell r="H99">
            <v>5325946914.4501991</v>
          </cell>
          <cell r="I99">
            <v>424958008.73502868</v>
          </cell>
          <cell r="J99">
            <v>5750904923.1852283</v>
          </cell>
          <cell r="K99">
            <v>940037608.69565225</v>
          </cell>
          <cell r="L99">
            <v>957878695.652174</v>
          </cell>
          <cell r="M99">
            <v>931721086.95652175</v>
          </cell>
          <cell r="N99">
            <v>938011521.7391305</v>
          </cell>
          <cell r="O99">
            <v>-11552113913.043478</v>
          </cell>
        </row>
        <row r="100">
          <cell r="B100">
            <v>372511608.1293087</v>
          </cell>
          <cell r="C100">
            <v>93942196.351107478</v>
          </cell>
          <cell r="D100">
            <v>466453804.4804163</v>
          </cell>
          <cell r="E100">
            <v>8901912.2031005621</v>
          </cell>
          <cell r="F100">
            <v>2749794.9138638228</v>
          </cell>
          <cell r="G100">
            <v>11651707.116964385</v>
          </cell>
          <cell r="H100">
            <v>381413520.33240926</v>
          </cell>
          <cell r="I100">
            <v>96691991.264971301</v>
          </cell>
          <cell r="J100">
            <v>478105511.5973807</v>
          </cell>
        </row>
        <row r="102">
          <cell r="B102">
            <v>7.2725535607613842E-2</v>
          </cell>
          <cell r="C102">
            <v>0.1821513761291754</v>
          </cell>
          <cell r="D102">
            <v>8.273547031476737E-2</v>
          </cell>
          <cell r="E102">
            <v>1.5211652927210224E-2</v>
          </cell>
          <cell r="F102">
            <v>0.19764150943396225</v>
          </cell>
          <cell r="G102">
            <v>1.944814855571253E-2</v>
          </cell>
          <cell r="H102">
            <v>6.6828356942019052E-2</v>
          </cell>
          <cell r="I102">
            <v>0.1825582767204216</v>
          </cell>
          <cell r="J102">
            <v>7.6656198766492059E-2</v>
          </cell>
        </row>
        <row r="104">
          <cell r="B104" t="str">
            <v>Product</v>
          </cell>
          <cell r="C104">
            <v>35977</v>
          </cell>
          <cell r="D104">
            <v>36008</v>
          </cell>
          <cell r="E104">
            <v>36039</v>
          </cell>
          <cell r="F104">
            <v>36070</v>
          </cell>
          <cell r="G104">
            <v>36101</v>
          </cell>
          <cell r="H104">
            <v>36132</v>
          </cell>
          <cell r="I104">
            <v>36163</v>
          </cell>
          <cell r="J104">
            <v>36194</v>
          </cell>
          <cell r="K104">
            <v>36225</v>
          </cell>
          <cell r="L104">
            <v>36256</v>
          </cell>
          <cell r="M104">
            <v>36287</v>
          </cell>
          <cell r="N104">
            <v>36318</v>
          </cell>
        </row>
        <row r="105">
          <cell r="B105">
            <v>28631303.66327627</v>
          </cell>
          <cell r="C105">
            <v>2939798.336723729</v>
          </cell>
          <cell r="D105">
            <v>31571102</v>
          </cell>
          <cell r="E105">
            <v>0</v>
          </cell>
          <cell r="F105">
            <v>0</v>
          </cell>
          <cell r="G105">
            <v>0</v>
          </cell>
          <cell r="H105">
            <v>28631303.66327627</v>
          </cell>
          <cell r="I105">
            <v>2939798.336723729</v>
          </cell>
          <cell r="J105">
            <v>31571102</v>
          </cell>
        </row>
        <row r="106">
          <cell r="B106">
            <v>26131153.932724353</v>
          </cell>
          <cell r="C106">
            <v>2468846.0672756531</v>
          </cell>
          <cell r="D106">
            <v>28600000.000000007</v>
          </cell>
          <cell r="E106">
            <v>16595257.600410657</v>
          </cell>
          <cell r="F106">
            <v>399742.39958934317</v>
          </cell>
          <cell r="G106">
            <v>16995000</v>
          </cell>
          <cell r="H106">
            <v>42726411.533135012</v>
          </cell>
          <cell r="I106">
            <v>2868588.4668649961</v>
          </cell>
          <cell r="J106">
            <v>45595000.000000007</v>
          </cell>
          <cell r="K106">
            <v>186648.19134000002</v>
          </cell>
          <cell r="L106">
            <v>186648.19134000002</v>
          </cell>
          <cell r="M106">
            <v>186648.19134000002</v>
          </cell>
          <cell r="N106">
            <v>186648.19134000002</v>
          </cell>
        </row>
        <row r="107">
          <cell r="B107">
            <v>58338201.244475268</v>
          </cell>
          <cell r="C107">
            <v>5990036.2555247191</v>
          </cell>
          <cell r="D107">
            <v>64328237.499999985</v>
          </cell>
          <cell r="E107">
            <v>0</v>
          </cell>
          <cell r="F107">
            <v>0</v>
          </cell>
          <cell r="G107">
            <v>0</v>
          </cell>
          <cell r="H107">
            <v>58338201.244475268</v>
          </cell>
          <cell r="I107">
            <v>5990036.2555247191</v>
          </cell>
          <cell r="J107">
            <v>64328237.499999985</v>
          </cell>
          <cell r="K107">
            <v>186648.19134000002</v>
          </cell>
          <cell r="L107">
            <v>186648.19134000002</v>
          </cell>
          <cell r="M107">
            <v>186648.19134000002</v>
          </cell>
          <cell r="N107">
            <v>186648.19134000002</v>
          </cell>
        </row>
        <row r="108">
          <cell r="B108">
            <v>16406424.918975938</v>
          </cell>
          <cell r="C108">
            <v>1684575.0810240638</v>
          </cell>
          <cell r="D108">
            <v>18091000</v>
          </cell>
          <cell r="E108">
            <v>0</v>
          </cell>
          <cell r="F108">
            <v>0</v>
          </cell>
          <cell r="G108">
            <v>0</v>
          </cell>
          <cell r="H108">
            <v>16406424.918975938</v>
          </cell>
          <cell r="I108">
            <v>1684575.0810240638</v>
          </cell>
          <cell r="J108">
            <v>18091000</v>
          </cell>
          <cell r="K108">
            <v>225024.45498000004</v>
          </cell>
          <cell r="L108">
            <v>225024.45498000004</v>
          </cell>
          <cell r="M108">
            <v>225024.45498000004</v>
          </cell>
          <cell r="N108">
            <v>225024.45498000004</v>
          </cell>
        </row>
        <row r="109">
          <cell r="B109">
            <v>129507083.75945182</v>
          </cell>
          <cell r="C109">
            <v>13083255.740548166</v>
          </cell>
          <cell r="D109">
            <v>142590339.5</v>
          </cell>
          <cell r="E109">
            <v>16595257.600410657</v>
          </cell>
          <cell r="F109">
            <v>399742.39958934317</v>
          </cell>
          <cell r="G109">
            <v>16995000</v>
          </cell>
          <cell r="H109">
            <v>146102341.35986248</v>
          </cell>
          <cell r="I109">
            <v>13482998.140137509</v>
          </cell>
          <cell r="J109">
            <v>159585339.5</v>
          </cell>
          <cell r="K109">
            <v>271981.38786000002</v>
          </cell>
          <cell r="L109">
            <v>271981.38786000002</v>
          </cell>
          <cell r="M109">
            <v>271981.38786000002</v>
          </cell>
          <cell r="N109">
            <v>271981.38786000002</v>
          </cell>
        </row>
        <row r="110">
          <cell r="B110">
            <v>243004524.36985689</v>
          </cell>
          <cell r="C110">
            <v>80858940.610559314</v>
          </cell>
          <cell r="D110">
            <v>323863464.9804163</v>
          </cell>
          <cell r="E110">
            <v>-7693345.3973100949</v>
          </cell>
          <cell r="F110">
            <v>2350052.5142744798</v>
          </cell>
          <cell r="G110">
            <v>-5343292.8830356151</v>
          </cell>
          <cell r="H110">
            <v>235311178.97254679</v>
          </cell>
          <cell r="I110">
            <v>83208993.124833792</v>
          </cell>
          <cell r="J110">
            <v>318520172.0973807</v>
          </cell>
          <cell r="K110">
            <v>271981.38786000002</v>
          </cell>
          <cell r="L110">
            <v>271981.38786000002</v>
          </cell>
          <cell r="M110">
            <v>271981.38786000002</v>
          </cell>
          <cell r="N110">
            <v>271981.38786000002</v>
          </cell>
        </row>
        <row r="111">
          <cell r="B111" t="str">
            <v>GLI - A/T</v>
          </cell>
          <cell r="C111">
            <v>320919.44430000003</v>
          </cell>
          <cell r="D111">
            <v>320919.44430000003</v>
          </cell>
          <cell r="E111">
            <v>320919.44430000003</v>
          </cell>
          <cell r="F111">
            <v>320919.44430000003</v>
          </cell>
          <cell r="G111">
            <v>320919.44430000003</v>
          </cell>
          <cell r="H111">
            <v>320919.44430000003</v>
          </cell>
          <cell r="I111">
            <v>320919.44430000003</v>
          </cell>
          <cell r="J111">
            <v>320919.44430000003</v>
          </cell>
          <cell r="K111">
            <v>320919.44430000003</v>
          </cell>
          <cell r="L111">
            <v>320919.44430000003</v>
          </cell>
          <cell r="M111">
            <v>320919.44430000003</v>
          </cell>
          <cell r="N111">
            <v>320919.44430000003</v>
          </cell>
        </row>
        <row r="112">
          <cell r="B112">
            <v>0</v>
          </cell>
          <cell r="C112">
            <v>30097948</v>
          </cell>
          <cell r="D112">
            <v>30097948</v>
          </cell>
          <cell r="E112">
            <v>0</v>
          </cell>
          <cell r="F112">
            <v>0</v>
          </cell>
          <cell r="G112">
            <v>0</v>
          </cell>
          <cell r="H112">
            <v>0</v>
          </cell>
          <cell r="I112">
            <v>30097948</v>
          </cell>
          <cell r="J112">
            <v>30097948</v>
          </cell>
          <cell r="K112">
            <v>320919.44430000003</v>
          </cell>
          <cell r="L112">
            <v>320919.44430000003</v>
          </cell>
          <cell r="M112">
            <v>320919.44430000003</v>
          </cell>
          <cell r="N112">
            <v>320919.44430000003</v>
          </cell>
        </row>
        <row r="113">
          <cell r="B113">
            <v>68400000</v>
          </cell>
          <cell r="C113">
            <v>0</v>
          </cell>
          <cell r="D113">
            <v>68400000</v>
          </cell>
          <cell r="E113">
            <v>5600000</v>
          </cell>
          <cell r="F113">
            <v>0</v>
          </cell>
          <cell r="G113">
            <v>5600000</v>
          </cell>
          <cell r="H113">
            <v>74000000</v>
          </cell>
          <cell r="I113">
            <v>0</v>
          </cell>
          <cell r="J113">
            <v>74000000</v>
          </cell>
          <cell r="K113">
            <v>271367.20806000003</v>
          </cell>
          <cell r="L113">
            <v>271367.20806000003</v>
          </cell>
          <cell r="M113">
            <v>271367.20806000003</v>
          </cell>
          <cell r="N113">
            <v>271367.20806000003</v>
          </cell>
        </row>
        <row r="114">
          <cell r="B114">
            <v>68400000</v>
          </cell>
          <cell r="C114">
            <v>30097948</v>
          </cell>
          <cell r="D114">
            <v>98497948</v>
          </cell>
          <cell r="E114">
            <v>5600000</v>
          </cell>
          <cell r="F114">
            <v>0</v>
          </cell>
          <cell r="G114">
            <v>5600000</v>
          </cell>
          <cell r="H114">
            <v>74000000</v>
          </cell>
          <cell r="I114">
            <v>30097948</v>
          </cell>
          <cell r="J114">
            <v>104097948</v>
          </cell>
          <cell r="K114">
            <v>271367.20806000003</v>
          </cell>
          <cell r="L114">
            <v>271367.20806000003</v>
          </cell>
          <cell r="M114">
            <v>271367.20806000003</v>
          </cell>
          <cell r="N114">
            <v>271367.20806000003</v>
          </cell>
        </row>
        <row r="115">
          <cell r="B115">
            <v>311404524.36985689</v>
          </cell>
          <cell r="C115">
            <v>110956888.61055931</v>
          </cell>
          <cell r="D115">
            <v>422361412.9804163</v>
          </cell>
          <cell r="E115">
            <v>-2093345.3973100949</v>
          </cell>
          <cell r="F115">
            <v>2350052.5142744798</v>
          </cell>
          <cell r="G115">
            <v>256707.11696438491</v>
          </cell>
          <cell r="H115">
            <v>309311178.97254682</v>
          </cell>
          <cell r="I115">
            <v>113306941.12483379</v>
          </cell>
          <cell r="J115">
            <v>422618120.0973807</v>
          </cell>
          <cell r="K115">
            <v>271367.20806000003</v>
          </cell>
          <cell r="L115">
            <v>271367.20806000003</v>
          </cell>
          <cell r="M115">
            <v>271367.20806000003</v>
          </cell>
          <cell r="N115">
            <v>271367.20806000003</v>
          </cell>
        </row>
        <row r="116">
          <cell r="B116">
            <v>0</v>
          </cell>
          <cell r="C116">
            <v>275632.34556000005</v>
          </cell>
          <cell r="D116">
            <v>275632.34556000005</v>
          </cell>
          <cell r="E116">
            <v>275632.34556000005</v>
          </cell>
          <cell r="F116">
            <v>271367.20806000003</v>
          </cell>
          <cell r="G116">
            <v>271367.20806000003</v>
          </cell>
          <cell r="H116">
            <v>271367.20806000003</v>
          </cell>
          <cell r="I116">
            <v>271367.20806000003</v>
          </cell>
          <cell r="J116">
            <v>271367.20806000003</v>
          </cell>
          <cell r="K116">
            <v>271367.20806000003</v>
          </cell>
          <cell r="L116">
            <v>271367.20806000003</v>
          </cell>
          <cell r="M116">
            <v>271367.20806000003</v>
          </cell>
          <cell r="N116">
            <v>271367.20806000003</v>
          </cell>
        </row>
        <row r="117">
          <cell r="B117">
            <v>0</v>
          </cell>
          <cell r="C117">
            <v>0</v>
          </cell>
          <cell r="D117">
            <v>0</v>
          </cell>
          <cell r="E117">
            <v>0</v>
          </cell>
          <cell r="F117">
            <v>0</v>
          </cell>
          <cell r="G117">
            <v>0</v>
          </cell>
          <cell r="H117">
            <v>0</v>
          </cell>
          <cell r="I117">
            <v>0</v>
          </cell>
          <cell r="J117">
            <v>0</v>
          </cell>
          <cell r="K117">
            <v>373139.95056000008</v>
          </cell>
          <cell r="L117">
            <v>373139.95056000008</v>
          </cell>
          <cell r="M117">
            <v>373139.95056000008</v>
          </cell>
          <cell r="N117">
            <v>373139.95056000008</v>
          </cell>
        </row>
        <row r="118">
          <cell r="B118">
            <v>2948262.3495776374</v>
          </cell>
          <cell r="C118">
            <v>302152.07955382654</v>
          </cell>
          <cell r="D118">
            <v>3250414.4291314641</v>
          </cell>
          <cell r="E118">
            <v>341411.63835720194</v>
          </cell>
          <cell r="F118">
            <v>8173.9325113344839</v>
          </cell>
          <cell r="G118">
            <v>349585.57086853642</v>
          </cell>
          <cell r="H118">
            <v>3289673.9879348394</v>
          </cell>
          <cell r="I118">
            <v>310326.01206516102</v>
          </cell>
          <cell r="J118">
            <v>3600000.0000000005</v>
          </cell>
          <cell r="K118">
            <v>371846.25088000007</v>
          </cell>
          <cell r="L118">
            <v>371846.25088000007</v>
          </cell>
          <cell r="M118">
            <v>371846.25088000007</v>
          </cell>
          <cell r="N118">
            <v>371846.25088000007</v>
          </cell>
        </row>
        <row r="119">
          <cell r="B119" t="str">
            <v>Cuore - CL</v>
          </cell>
          <cell r="C119">
            <v>134495.40234</v>
          </cell>
          <cell r="D119">
            <v>134495.40234</v>
          </cell>
          <cell r="E119">
            <v>134495.40234</v>
          </cell>
          <cell r="F119">
            <v>134495.40234</v>
          </cell>
          <cell r="G119">
            <v>134495.40234</v>
          </cell>
          <cell r="H119">
            <v>0</v>
          </cell>
          <cell r="I119">
            <v>0</v>
          </cell>
          <cell r="J119">
            <v>0</v>
          </cell>
          <cell r="K119">
            <v>134495.40234</v>
          </cell>
          <cell r="L119">
            <v>134495.40234</v>
          </cell>
          <cell r="M119">
            <v>134495.40234</v>
          </cell>
          <cell r="N119">
            <v>134495.40234</v>
          </cell>
        </row>
        <row r="120">
          <cell r="B120" t="str">
            <v>Cuore - Cl+AC</v>
          </cell>
          <cell r="C120">
            <v>134495.40234</v>
          </cell>
          <cell r="D120">
            <v>134495.40234</v>
          </cell>
          <cell r="E120">
            <v>134495.40234</v>
          </cell>
          <cell r="F120">
            <v>134495.40234</v>
          </cell>
          <cell r="G120">
            <v>0</v>
          </cell>
          <cell r="H120">
            <v>0</v>
          </cell>
          <cell r="I120">
            <v>0</v>
          </cell>
          <cell r="J120">
            <v>0</v>
          </cell>
          <cell r="K120">
            <v>134495.40234</v>
          </cell>
          <cell r="L120">
            <v>134495.40234</v>
          </cell>
          <cell r="M120">
            <v>134495.40234</v>
          </cell>
          <cell r="N120">
            <v>134495.40234</v>
          </cell>
        </row>
        <row r="121">
          <cell r="B121">
            <v>2047404.4094289145</v>
          </cell>
          <cell r="C121">
            <v>209827.83302349065</v>
          </cell>
          <cell r="D121">
            <v>2257232.2424524054</v>
          </cell>
          <cell r="E121">
            <v>237091.41552583475</v>
          </cell>
          <cell r="F121">
            <v>5676.3420217600587</v>
          </cell>
          <cell r="G121">
            <v>242767.75754759481</v>
          </cell>
          <cell r="H121">
            <v>2284495.8249547491</v>
          </cell>
          <cell r="I121">
            <v>215504.17504525071</v>
          </cell>
          <cell r="J121">
            <v>2500000</v>
          </cell>
          <cell r="K121">
            <v>134495.40234</v>
          </cell>
          <cell r="L121">
            <v>134495.40234</v>
          </cell>
          <cell r="M121">
            <v>134495.40234</v>
          </cell>
          <cell r="N121">
            <v>134495.40234</v>
          </cell>
        </row>
        <row r="122">
          <cell r="B122">
            <v>19244326.139099281</v>
          </cell>
          <cell r="C122">
            <v>1998362.1763423786</v>
          </cell>
          <cell r="D122">
            <v>21242688.315441661</v>
          </cell>
          <cell r="E122">
            <v>-16782.310572591134</v>
          </cell>
          <cell r="F122">
            <v>0</v>
          </cell>
          <cell r="G122">
            <v>-16782.310572591134</v>
          </cell>
          <cell r="H122">
            <v>19227543.828526691</v>
          </cell>
          <cell r="I122">
            <v>1998362.1763423786</v>
          </cell>
          <cell r="J122">
            <v>21225906.00486907</v>
          </cell>
          <cell r="K122">
            <v>134495.40234</v>
          </cell>
          <cell r="L122">
            <v>134495.40234</v>
          </cell>
          <cell r="M122">
            <v>134495.40234</v>
          </cell>
          <cell r="N122">
            <v>134495.40234</v>
          </cell>
        </row>
        <row r="123">
          <cell r="B123">
            <v>8072221.5598678328</v>
          </cell>
          <cell r="C123">
            <v>0</v>
          </cell>
          <cell r="D123">
            <v>8072221.5598678328</v>
          </cell>
          <cell r="E123">
            <v>-6377.2780175846292</v>
          </cell>
          <cell r="F123">
            <v>0</v>
          </cell>
          <cell r="G123">
            <v>-6377.2780175846292</v>
          </cell>
          <cell r="H123">
            <v>8065844.2818502486</v>
          </cell>
          <cell r="I123">
            <v>0</v>
          </cell>
          <cell r="J123">
            <v>8065844.2818502486</v>
          </cell>
        </row>
        <row r="124">
          <cell r="B124">
            <v>32312214.457973666</v>
          </cell>
          <cell r="C124">
            <v>2510342.0889196959</v>
          </cell>
          <cell r="D124">
            <v>34822556.546893358</v>
          </cell>
          <cell r="E124">
            <v>555343.46529286099</v>
          </cell>
          <cell r="F124">
            <v>13850.274533094544</v>
          </cell>
          <cell r="G124">
            <v>569193.73982595548</v>
          </cell>
          <cell r="H124">
            <v>32867557.923266526</v>
          </cell>
          <cell r="I124">
            <v>2524192.3634527903</v>
          </cell>
          <cell r="J124">
            <v>35391750.286719315</v>
          </cell>
        </row>
        <row r="125">
          <cell r="B125">
            <v>279092309.91188323</v>
          </cell>
          <cell r="C125">
            <v>108446546.52163962</v>
          </cell>
          <cell r="D125">
            <v>387538856.43352294</v>
          </cell>
          <cell r="E125">
            <v>-2648688.8626029557</v>
          </cell>
          <cell r="F125">
            <v>2336202.2397413854</v>
          </cell>
          <cell r="G125">
            <v>-312486.62286157021</v>
          </cell>
          <cell r="H125">
            <v>276443621.04928029</v>
          </cell>
          <cell r="I125">
            <v>110782748.761381</v>
          </cell>
          <cell r="J125">
            <v>387226369.81066138</v>
          </cell>
        </row>
        <row r="126">
          <cell r="B126" t="str">
            <v>Product</v>
          </cell>
          <cell r="C126">
            <v>35977</v>
          </cell>
          <cell r="D126">
            <v>36008</v>
          </cell>
          <cell r="E126">
            <v>36039</v>
          </cell>
          <cell r="F126">
            <v>36070</v>
          </cell>
          <cell r="G126">
            <v>36101</v>
          </cell>
          <cell r="H126">
            <v>36132</v>
          </cell>
          <cell r="I126">
            <v>36163</v>
          </cell>
          <cell r="J126">
            <v>36194</v>
          </cell>
          <cell r="K126">
            <v>36225</v>
          </cell>
          <cell r="L126">
            <v>36256</v>
          </cell>
          <cell r="M126">
            <v>36287</v>
          </cell>
          <cell r="N126">
            <v>36318</v>
          </cell>
        </row>
        <row r="128">
          <cell r="B128">
            <v>0</v>
          </cell>
          <cell r="C128">
            <v>24201458.568498768</v>
          </cell>
          <cell r="D128">
            <v>24201458.568498768</v>
          </cell>
          <cell r="E128">
            <v>0</v>
          </cell>
          <cell r="F128">
            <v>669794.91386382282</v>
          </cell>
          <cell r="G128">
            <v>669794.91386382282</v>
          </cell>
          <cell r="H128">
            <v>0</v>
          </cell>
          <cell r="I128">
            <v>24871253.482362591</v>
          </cell>
          <cell r="J128">
            <v>24871253.482362591</v>
          </cell>
          <cell r="K128">
            <v>70457.540606837661</v>
          </cell>
          <cell r="L128">
            <v>70457.540606837661</v>
          </cell>
          <cell r="M128">
            <v>70457.540606837661</v>
          </cell>
          <cell r="N128">
            <v>70457.540606837661</v>
          </cell>
          <cell r="O128">
            <v>0</v>
          </cell>
        </row>
        <row r="129">
          <cell r="B129">
            <v>108216590.26915957</v>
          </cell>
          <cell r="C129">
            <v>1260567</v>
          </cell>
          <cell r="D129">
            <v>109477157.26915957</v>
          </cell>
          <cell r="E129">
            <v>-927041.10191104526</v>
          </cell>
          <cell r="F129">
            <v>0</v>
          </cell>
          <cell r="G129">
            <v>-927041.10191104526</v>
          </cell>
          <cell r="H129">
            <v>107289549.16724853</v>
          </cell>
          <cell r="I129">
            <v>1260567</v>
          </cell>
          <cell r="J129">
            <v>108550116.16724853</v>
          </cell>
          <cell r="K129">
            <v>70457.540606837661</v>
          </cell>
          <cell r="L129">
            <v>70457.540606837661</v>
          </cell>
          <cell r="M129">
            <v>70457.540606837661</v>
          </cell>
          <cell r="N129">
            <v>70457.540606837661</v>
          </cell>
          <cell r="O129">
            <v>0</v>
          </cell>
        </row>
        <row r="130">
          <cell r="B130">
            <v>0</v>
          </cell>
          <cell r="C130">
            <v>0</v>
          </cell>
          <cell r="D130">
            <v>0</v>
          </cell>
          <cell r="E130">
            <v>0</v>
          </cell>
          <cell r="F130">
            <v>0</v>
          </cell>
          <cell r="G130">
            <v>0</v>
          </cell>
          <cell r="H130">
            <v>0</v>
          </cell>
          <cell r="I130">
            <v>0</v>
          </cell>
          <cell r="J130">
            <v>0</v>
          </cell>
          <cell r="K130">
            <v>84841.334002636053</v>
          </cell>
          <cell r="L130">
            <v>84841.334002636053</v>
          </cell>
          <cell r="M130">
            <v>84841.334002636053</v>
          </cell>
          <cell r="N130">
            <v>84841.334002636053</v>
          </cell>
          <cell r="O130" t="e">
            <v>#REF!</v>
          </cell>
        </row>
        <row r="131">
          <cell r="B131">
            <v>0</v>
          </cell>
          <cell r="C131">
            <v>0</v>
          </cell>
          <cell r="D131">
            <v>0</v>
          </cell>
          <cell r="E131">
            <v>0</v>
          </cell>
          <cell r="F131">
            <v>0</v>
          </cell>
          <cell r="G131">
            <v>0</v>
          </cell>
          <cell r="H131">
            <v>0</v>
          </cell>
          <cell r="I131">
            <v>0</v>
          </cell>
          <cell r="J131">
            <v>0</v>
          </cell>
          <cell r="K131">
            <v>102441.24491064579</v>
          </cell>
          <cell r="L131">
            <v>102441.24491064579</v>
          </cell>
          <cell r="M131">
            <v>102441.24491064579</v>
          </cell>
          <cell r="N131">
            <v>102441.24491064579</v>
          </cell>
          <cell r="O131">
            <v>0</v>
          </cell>
        </row>
        <row r="132">
          <cell r="B132">
            <v>108216590.26915957</v>
          </cell>
          <cell r="C132">
            <v>25462025.568498768</v>
          </cell>
          <cell r="D132">
            <v>133678615.83765835</v>
          </cell>
          <cell r="E132">
            <v>-927041.10191104526</v>
          </cell>
          <cell r="F132">
            <v>669794.91386382282</v>
          </cell>
          <cell r="G132">
            <v>-257246.18804722244</v>
          </cell>
          <cell r="H132">
            <v>107289549.16724853</v>
          </cell>
          <cell r="I132">
            <v>26131820.482362591</v>
          </cell>
          <cell r="J132">
            <v>133421369.64961113</v>
          </cell>
          <cell r="K132">
            <v>102441.24491064579</v>
          </cell>
          <cell r="L132">
            <v>102441.24491064579</v>
          </cell>
          <cell r="M132">
            <v>102441.24491064579</v>
          </cell>
          <cell r="N132">
            <v>102441.24491064579</v>
          </cell>
          <cell r="O132">
            <v>0</v>
          </cell>
        </row>
        <row r="133">
          <cell r="B133" t="str">
            <v>GLI - A/T</v>
          </cell>
          <cell r="C133">
            <v>120783.70001852614</v>
          </cell>
          <cell r="D133">
            <v>120783.70001852614</v>
          </cell>
          <cell r="E133">
            <v>120783.70001852614</v>
          </cell>
          <cell r="F133">
            <v>120783.70001852614</v>
          </cell>
          <cell r="G133">
            <v>120783.70001852614</v>
          </cell>
          <cell r="H133">
            <v>120783.70001852614</v>
          </cell>
          <cell r="I133">
            <v>120783.70001852614</v>
          </cell>
          <cell r="J133">
            <v>120783.70001852614</v>
          </cell>
          <cell r="K133">
            <v>120783.70001852614</v>
          </cell>
          <cell r="L133">
            <v>120783.70001852614</v>
          </cell>
          <cell r="M133">
            <v>120783.70001852614</v>
          </cell>
          <cell r="N133">
            <v>120783.70001852614</v>
          </cell>
          <cell r="O133">
            <v>0</v>
          </cell>
        </row>
        <row r="134">
          <cell r="B134">
            <v>170875719.64272368</v>
          </cell>
          <cell r="C134">
            <v>82984520.953140855</v>
          </cell>
          <cell r="D134">
            <v>253860240.59586459</v>
          </cell>
          <cell r="E134">
            <v>-1721647.7606919105</v>
          </cell>
          <cell r="F134">
            <v>1666407.3258775626</v>
          </cell>
          <cell r="G134">
            <v>-55240.434814347769</v>
          </cell>
          <cell r="H134">
            <v>169154071.88203177</v>
          </cell>
          <cell r="I134">
            <v>84650928.279018417</v>
          </cell>
          <cell r="J134">
            <v>253805000.16105026</v>
          </cell>
          <cell r="K134">
            <v>120783.70001852614</v>
          </cell>
          <cell r="L134">
            <v>120783.70001852614</v>
          </cell>
          <cell r="M134">
            <v>120783.70001852614</v>
          </cell>
          <cell r="N134">
            <v>120783.70001852614</v>
          </cell>
          <cell r="O134">
            <v>0</v>
          </cell>
        </row>
        <row r="135">
          <cell r="B135" t="str">
            <v>2.0 D</v>
          </cell>
          <cell r="C135">
            <v>103809.65903626854</v>
          </cell>
          <cell r="D135">
            <v>103809.65903626854</v>
          </cell>
          <cell r="E135">
            <v>103809.65903626854</v>
          </cell>
          <cell r="F135">
            <v>102211.04440353165</v>
          </cell>
          <cell r="G135">
            <v>102211.04440353165</v>
          </cell>
          <cell r="H135">
            <v>102211.04440353165</v>
          </cell>
          <cell r="I135">
            <v>102211.04440353165</v>
          </cell>
          <cell r="J135">
            <v>102211.04440353165</v>
          </cell>
          <cell r="K135">
            <v>102211.04440353165</v>
          </cell>
          <cell r="L135">
            <v>102211.04440353165</v>
          </cell>
          <cell r="M135">
            <v>102211.04440353165</v>
          </cell>
          <cell r="N135">
            <v>102211.04440353165</v>
          </cell>
          <cell r="O135">
            <v>0</v>
          </cell>
        </row>
        <row r="136">
          <cell r="B136" t="str">
            <v>INDUS MOTOR COMPANY LIMITED</v>
          </cell>
          <cell r="C136">
            <v>103809.65903626854</v>
          </cell>
          <cell r="D136">
            <v>103809.65903626854</v>
          </cell>
          <cell r="E136">
            <v>103809.65903626854</v>
          </cell>
          <cell r="F136">
            <v>102211.04440353165</v>
          </cell>
          <cell r="G136">
            <v>102211.04440353165</v>
          </cell>
          <cell r="H136">
            <v>102211.04440353165</v>
          </cell>
          <cell r="I136">
            <v>102211.04440353165</v>
          </cell>
          <cell r="J136">
            <v>102211.04440353165</v>
          </cell>
          <cell r="K136">
            <v>102211.04440353165</v>
          </cell>
          <cell r="L136">
            <v>102211.04440353165</v>
          </cell>
          <cell r="M136">
            <v>102211.04440353165</v>
          </cell>
          <cell r="N136">
            <v>102211.04440353165</v>
          </cell>
          <cell r="O136">
            <v>0</v>
          </cell>
        </row>
        <row r="137">
          <cell r="B137" t="str">
            <v>Parts &amp; Oil Operations - Toyota &amp; Daihatsu</v>
          </cell>
          <cell r="C137">
            <v>103809.65903626854</v>
          </cell>
          <cell r="D137">
            <v>103809.65903626854</v>
          </cell>
          <cell r="E137">
            <v>103809.65903626854</v>
          </cell>
          <cell r="F137">
            <v>102211.04440353165</v>
          </cell>
          <cell r="G137">
            <v>102211.04440353165</v>
          </cell>
          <cell r="H137">
            <v>102211.04440353165</v>
          </cell>
          <cell r="I137">
            <v>102211.04440353165</v>
          </cell>
          <cell r="J137">
            <v>102211.04440353165</v>
          </cell>
          <cell r="K137">
            <v>102211.04440353165</v>
          </cell>
          <cell r="L137">
            <v>102211.04440353165</v>
          </cell>
          <cell r="M137">
            <v>102211.04440353165</v>
          </cell>
          <cell r="N137">
            <v>102211.04440353165</v>
          </cell>
          <cell r="O137">
            <v>0</v>
          </cell>
        </row>
        <row r="138">
          <cell r="B138">
            <v>0</v>
          </cell>
          <cell r="C138">
            <v>103809.65903626854</v>
          </cell>
          <cell r="D138">
            <v>103809.65903626854</v>
          </cell>
          <cell r="E138">
            <v>103809.65903626854</v>
          </cell>
          <cell r="F138">
            <v>102211.04440353165</v>
          </cell>
          <cell r="G138">
            <v>102211.04440353165</v>
          </cell>
          <cell r="H138">
            <v>102211.04440353165</v>
          </cell>
          <cell r="I138">
            <v>102211.04440353165</v>
          </cell>
          <cell r="J138">
            <v>102211.04440353165</v>
          </cell>
          <cell r="K138">
            <v>102211.04440353165</v>
          </cell>
          <cell r="L138">
            <v>102211.04440353165</v>
          </cell>
          <cell r="M138">
            <v>102211.04440353165</v>
          </cell>
          <cell r="N138">
            <v>102211.04440353165</v>
          </cell>
          <cell r="O138">
            <v>0</v>
          </cell>
        </row>
        <row r="139">
          <cell r="B139" t="str">
            <v>Hilux  4 X 2 Std</v>
          </cell>
          <cell r="C139">
            <v>83409.564184176721</v>
          </cell>
          <cell r="D139" t="str">
            <v>Budget                  2001 ~ 2002</v>
          </cell>
          <cell r="E139">
            <v>83409.564184176721</v>
          </cell>
          <cell r="F139" t="str">
            <v>Actual                    2000~ 2001</v>
          </cell>
          <cell r="G139">
            <v>83409.564184176721</v>
          </cell>
          <cell r="H139" t="str">
            <v>Variance</v>
          </cell>
          <cell r="I139">
            <v>83409.564184176721</v>
          </cell>
          <cell r="J139">
            <v>83409.564184176721</v>
          </cell>
          <cell r="K139">
            <v>83409.564184176721</v>
          </cell>
          <cell r="L139">
            <v>83409.564184176721</v>
          </cell>
          <cell r="M139">
            <v>83409.564184176721</v>
          </cell>
          <cell r="N139">
            <v>83409.564184176721</v>
          </cell>
          <cell r="O139">
            <v>0</v>
          </cell>
        </row>
        <row r="140">
          <cell r="B140" t="str">
            <v>Hilux  4 X 2 Dless</v>
          </cell>
          <cell r="C140">
            <v>83409.564184176721</v>
          </cell>
          <cell r="D140">
            <v>83409.564184176721</v>
          </cell>
          <cell r="E140">
            <v>83409.564184176721</v>
          </cell>
          <cell r="F140">
            <v>83409.564184176721</v>
          </cell>
          <cell r="G140">
            <v>83409.564184176721</v>
          </cell>
          <cell r="H140">
            <v>83409.564184176721</v>
          </cell>
          <cell r="I140">
            <v>83409.564184176721</v>
          </cell>
          <cell r="J140">
            <v>83409.564184176721</v>
          </cell>
          <cell r="K140">
            <v>83409.564184176721</v>
          </cell>
          <cell r="L140">
            <v>83409.564184176721</v>
          </cell>
          <cell r="M140">
            <v>83409.564184176721</v>
          </cell>
          <cell r="N140">
            <v>83409.564184176721</v>
          </cell>
          <cell r="O140">
            <v>0</v>
          </cell>
        </row>
        <row r="141">
          <cell r="B141" t="str">
            <v>Cuore - CL</v>
          </cell>
          <cell r="C141">
            <v>50910.172759156616</v>
          </cell>
          <cell r="D141">
            <v>50910.172759156616</v>
          </cell>
          <cell r="E141">
            <v>50910.172759156616</v>
          </cell>
          <cell r="F141">
            <v>50910.172759156616</v>
          </cell>
          <cell r="G141">
            <v>50910.172759156616</v>
          </cell>
          <cell r="H141">
            <v>50910.172759156616</v>
          </cell>
          <cell r="I141">
            <v>50910.172759156616</v>
          </cell>
          <cell r="J141">
            <v>50910.172759156616</v>
          </cell>
          <cell r="K141">
            <v>50910.172759156616</v>
          </cell>
          <cell r="L141">
            <v>50910.172759156616</v>
          </cell>
          <cell r="M141">
            <v>50910.172759156616</v>
          </cell>
          <cell r="N141">
            <v>50910.172759156616</v>
          </cell>
          <cell r="O141">
            <v>0</v>
          </cell>
        </row>
        <row r="142">
          <cell r="B142" t="str">
            <v>Net Sales - Toyota Parts &amp; Oil</v>
          </cell>
          <cell r="C142">
            <v>50910.172759156616</v>
          </cell>
          <cell r="D142">
            <v>451053043.47826093</v>
          </cell>
          <cell r="E142">
            <v>50910.172759156616</v>
          </cell>
          <cell r="F142">
            <v>163505000</v>
          </cell>
          <cell r="G142">
            <v>50910.172759156616</v>
          </cell>
          <cell r="H142">
            <v>287548043.47826093</v>
          </cell>
          <cell r="I142">
            <v>50910.172759156616</v>
          </cell>
          <cell r="J142">
            <v>50910.172759156616</v>
          </cell>
          <cell r="K142">
            <v>50910.172759156616</v>
          </cell>
          <cell r="L142">
            <v>50910.172759156616</v>
          </cell>
          <cell r="M142">
            <v>50910.172759156616</v>
          </cell>
          <cell r="N142">
            <v>50910.172759156616</v>
          </cell>
          <cell r="O142">
            <v>0</v>
          </cell>
        </row>
        <row r="143">
          <cell r="B143" t="str">
            <v>Net Sales - Daihatsu Parts</v>
          </cell>
          <cell r="C143">
            <v>50910.172759156616</v>
          </cell>
          <cell r="D143">
            <v>34782608.695652179</v>
          </cell>
          <cell r="E143">
            <v>50910.172759156616</v>
          </cell>
          <cell r="F143">
            <v>0</v>
          </cell>
          <cell r="G143">
            <v>50910.172759156616</v>
          </cell>
          <cell r="H143">
            <v>34782608.695652179</v>
          </cell>
          <cell r="I143">
            <v>50910.172759156616</v>
          </cell>
          <cell r="J143">
            <v>50910.172759156616</v>
          </cell>
          <cell r="K143">
            <v>50910.172759156616</v>
          </cell>
          <cell r="L143">
            <v>50910.172759156616</v>
          </cell>
          <cell r="M143">
            <v>50910.172759156616</v>
          </cell>
          <cell r="N143">
            <v>50910.172759156616</v>
          </cell>
          <cell r="O143">
            <v>0</v>
          </cell>
        </row>
        <row r="144">
          <cell r="B144" t="str">
            <v>Cuore - CX Sunroof</v>
          </cell>
          <cell r="C144">
            <v>50910.172759156616</v>
          </cell>
          <cell r="D144">
            <v>485835652.17391312</v>
          </cell>
          <cell r="E144">
            <v>50910.172759156616</v>
          </cell>
          <cell r="F144">
            <v>163505000</v>
          </cell>
          <cell r="G144">
            <v>50910.172759156616</v>
          </cell>
          <cell r="H144">
            <v>322330652.17391312</v>
          </cell>
          <cell r="I144">
            <v>50910.172759156616</v>
          </cell>
          <cell r="J144">
            <v>50910.172759156616</v>
          </cell>
          <cell r="K144">
            <v>50910.172759156616</v>
          </cell>
          <cell r="L144">
            <v>50910.172759156616</v>
          </cell>
          <cell r="M144">
            <v>50910.172759156616</v>
          </cell>
          <cell r="N144">
            <v>50910.172759156616</v>
          </cell>
        </row>
        <row r="146">
          <cell r="B146" t="str">
            <v>Cost of Sales - Toyota Parts &amp; Oil</v>
          </cell>
          <cell r="D146">
            <v>386134609.9015587</v>
          </cell>
          <cell r="F146">
            <v>134438000</v>
          </cell>
          <cell r="H146">
            <v>-251696609.9015587</v>
          </cell>
        </row>
        <row r="147">
          <cell r="B147" t="str">
            <v>Cost of Sales - Daihatsu Parts</v>
          </cell>
          <cell r="D147">
            <v>27908121.410992622</v>
          </cell>
          <cell r="F147">
            <v>0</v>
          </cell>
          <cell r="H147">
            <v>-27908121.410992622</v>
          </cell>
        </row>
        <row r="148">
          <cell r="B148" t="str">
            <v>Product</v>
          </cell>
          <cell r="C148">
            <v>35977</v>
          </cell>
          <cell r="D148">
            <v>414042731.31255132</v>
          </cell>
          <cell r="E148">
            <v>36039</v>
          </cell>
          <cell r="F148">
            <v>134438000</v>
          </cell>
          <cell r="G148">
            <v>36101</v>
          </cell>
          <cell r="H148">
            <v>-279604731.31255132</v>
          </cell>
          <cell r="I148">
            <v>36163</v>
          </cell>
          <cell r="J148">
            <v>36194</v>
          </cell>
          <cell r="K148">
            <v>36225</v>
          </cell>
          <cell r="L148">
            <v>36256</v>
          </cell>
          <cell r="M148">
            <v>36287</v>
          </cell>
          <cell r="N148">
            <v>36318</v>
          </cell>
        </row>
        <row r="150">
          <cell r="B150" t="str">
            <v>Gross Profit - Parts &amp; Oil</v>
          </cell>
          <cell r="C150">
            <v>261146.48864729228</v>
          </cell>
          <cell r="D150">
            <v>64918433.576702222</v>
          </cell>
          <cell r="E150">
            <v>261146.48864729228</v>
          </cell>
          <cell r="F150">
            <v>29067000</v>
          </cell>
          <cell r="G150">
            <v>257105.73194683768</v>
          </cell>
          <cell r="H150">
            <v>35851433.576702222</v>
          </cell>
          <cell r="I150">
            <v>257105.73194683768</v>
          </cell>
          <cell r="J150">
            <v>257105.73194683768</v>
          </cell>
          <cell r="K150">
            <v>257105.73194683768</v>
          </cell>
          <cell r="L150">
            <v>257105.73194683768</v>
          </cell>
          <cell r="M150">
            <v>257105.73194683768</v>
          </cell>
          <cell r="N150">
            <v>257105.73194683768</v>
          </cell>
        </row>
        <row r="151">
          <cell r="B151" t="str">
            <v>Gross Profit - Daihatsu Parts</v>
          </cell>
          <cell r="C151">
            <v>261146.48864729228</v>
          </cell>
          <cell r="D151">
            <v>6874487.284659557</v>
          </cell>
          <cell r="E151">
            <v>261146.48864729228</v>
          </cell>
          <cell r="F151">
            <v>0</v>
          </cell>
          <cell r="G151">
            <v>257105.73194683768</v>
          </cell>
          <cell r="H151">
            <v>6874487.284659557</v>
          </cell>
          <cell r="I151">
            <v>257105.73194683768</v>
          </cell>
          <cell r="J151">
            <v>257105.73194683768</v>
          </cell>
          <cell r="K151">
            <v>257105.73194683768</v>
          </cell>
          <cell r="L151">
            <v>257105.73194683768</v>
          </cell>
          <cell r="M151">
            <v>257105.73194683768</v>
          </cell>
          <cell r="N151">
            <v>257105.73194683768</v>
          </cell>
        </row>
        <row r="152">
          <cell r="B152" t="str">
            <v>GL</v>
          </cell>
          <cell r="C152">
            <v>314720.61490225716</v>
          </cell>
          <cell r="D152">
            <v>314720.61490225716</v>
          </cell>
          <cell r="E152">
            <v>314720.61490225716</v>
          </cell>
          <cell r="F152">
            <v>309865.78898263606</v>
          </cell>
          <cell r="G152">
            <v>309865.78898263606</v>
          </cell>
          <cell r="H152">
            <v>309865.78898263606</v>
          </cell>
          <cell r="I152">
            <v>309865.78898263606</v>
          </cell>
          <cell r="J152">
            <v>309865.78898263606</v>
          </cell>
          <cell r="K152">
            <v>309865.78898263606</v>
          </cell>
          <cell r="L152">
            <v>309865.78898263606</v>
          </cell>
          <cell r="M152">
            <v>309865.78898263606</v>
          </cell>
          <cell r="N152">
            <v>309865.78898263606</v>
          </cell>
        </row>
        <row r="153">
          <cell r="B153" t="str">
            <v>Total Gross Profit Parts &amp; Oil</v>
          </cell>
          <cell r="C153">
            <v>380307.31398791802</v>
          </cell>
          <cell r="D153">
            <v>71792920.861361772</v>
          </cell>
          <cell r="E153">
            <v>380307.31398791802</v>
          </cell>
          <cell r="F153">
            <v>29067000</v>
          </cell>
          <cell r="G153">
            <v>374422.63277064578</v>
          </cell>
          <cell r="H153">
            <v>42725920.861361779</v>
          </cell>
          <cell r="I153">
            <v>374422.63277064578</v>
          </cell>
          <cell r="J153">
            <v>374422.63277064578</v>
          </cell>
          <cell r="K153">
            <v>374422.63277064578</v>
          </cell>
          <cell r="L153">
            <v>374422.63277064578</v>
          </cell>
          <cell r="M153">
            <v>374422.63277064578</v>
          </cell>
          <cell r="N153">
            <v>374422.63277064578</v>
          </cell>
        </row>
        <row r="154">
          <cell r="B154" t="str">
            <v>XE LTD</v>
          </cell>
          <cell r="C154">
            <v>380307.31398791802</v>
          </cell>
          <cell r="D154">
            <v>380307.31398791802</v>
          </cell>
          <cell r="E154">
            <v>380307.31398791802</v>
          </cell>
          <cell r="F154">
            <v>374422.63277064578</v>
          </cell>
          <cell r="G154">
            <v>374422.63277064578</v>
          </cell>
          <cell r="H154">
            <v>374422.63277064578</v>
          </cell>
          <cell r="I154">
            <v>374422.63277064578</v>
          </cell>
          <cell r="J154">
            <v>374422.63277064578</v>
          </cell>
          <cell r="K154">
            <v>374422.63277064578</v>
          </cell>
          <cell r="L154">
            <v>374422.63277064578</v>
          </cell>
          <cell r="M154">
            <v>374422.63277064578</v>
          </cell>
          <cell r="N154">
            <v>374422.63277064578</v>
          </cell>
        </row>
        <row r="155">
          <cell r="B155" t="str">
            <v>GLI - A/T</v>
          </cell>
          <cell r="C155">
            <v>441703.14431852615</v>
          </cell>
          <cell r="D155">
            <v>441703.14431852615</v>
          </cell>
          <cell r="E155">
            <v>441703.14431852615</v>
          </cell>
          <cell r="F155">
            <v>441703.14431852615</v>
          </cell>
          <cell r="G155">
            <v>441703.14431852615</v>
          </cell>
          <cell r="H155">
            <v>441703.14431852615</v>
          </cell>
          <cell r="I155">
            <v>441703.14431852615</v>
          </cell>
          <cell r="J155">
            <v>441703.14431852615</v>
          </cell>
          <cell r="K155">
            <v>441703.14431852615</v>
          </cell>
          <cell r="L155">
            <v>441703.14431852615</v>
          </cell>
          <cell r="M155">
            <v>441703.14431852615</v>
          </cell>
          <cell r="N155">
            <v>441703.14431852615</v>
          </cell>
        </row>
        <row r="156">
          <cell r="B156" t="str">
            <v>20D SUNROOF</v>
          </cell>
          <cell r="C156">
            <v>441703.14431852615</v>
          </cell>
          <cell r="D156">
            <v>441703.14431852615</v>
          </cell>
          <cell r="E156">
            <v>441703.14431852615</v>
          </cell>
          <cell r="F156">
            <v>441703.14431852615</v>
          </cell>
          <cell r="G156">
            <v>441703.14431852615</v>
          </cell>
          <cell r="H156">
            <v>441703.14431852615</v>
          </cell>
          <cell r="I156">
            <v>441703.14431852615</v>
          </cell>
          <cell r="J156">
            <v>441703.14431852615</v>
          </cell>
          <cell r="K156">
            <v>441703.14431852615</v>
          </cell>
          <cell r="L156">
            <v>441703.14431852615</v>
          </cell>
          <cell r="M156">
            <v>441703.14431852615</v>
          </cell>
          <cell r="N156">
            <v>441703.14431852615</v>
          </cell>
        </row>
        <row r="157">
          <cell r="B157" t="str">
            <v>2.0 D</v>
          </cell>
          <cell r="C157">
            <v>379442.00459626858</v>
          </cell>
          <cell r="D157">
            <v>379442.00459626858</v>
          </cell>
          <cell r="E157">
            <v>379442.00459626858</v>
          </cell>
          <cell r="F157">
            <v>373578.25246353168</v>
          </cell>
          <cell r="G157">
            <v>373578.25246353168</v>
          </cell>
          <cell r="H157">
            <v>373578.25246353168</v>
          </cell>
          <cell r="I157">
            <v>373578.25246353168</v>
          </cell>
          <cell r="J157">
            <v>373578.25246353168</v>
          </cell>
          <cell r="K157">
            <v>373578.25246353168</v>
          </cell>
          <cell r="L157">
            <v>373578.25246353168</v>
          </cell>
          <cell r="M157">
            <v>373578.25246353168</v>
          </cell>
          <cell r="N157">
            <v>373578.25246353168</v>
          </cell>
        </row>
        <row r="158">
          <cell r="B158" t="str">
            <v>2.0 D G</v>
          </cell>
          <cell r="C158">
            <v>379442.00459626858</v>
          </cell>
          <cell r="D158">
            <v>379442.00459626858</v>
          </cell>
          <cell r="E158">
            <v>379442.00459626858</v>
          </cell>
          <cell r="F158">
            <v>373578.25246353168</v>
          </cell>
          <cell r="G158">
            <v>373578.25246353168</v>
          </cell>
          <cell r="H158">
            <v>373578.25246353168</v>
          </cell>
          <cell r="I158">
            <v>373578.25246353168</v>
          </cell>
          <cell r="J158">
            <v>373578.25246353168</v>
          </cell>
          <cell r="K158">
            <v>373578.25246353168</v>
          </cell>
          <cell r="L158">
            <v>373578.25246353168</v>
          </cell>
          <cell r="M158">
            <v>373578.25246353168</v>
          </cell>
          <cell r="N158">
            <v>373578.25246353168</v>
          </cell>
        </row>
        <row r="159">
          <cell r="B159" t="str">
            <v>2.0 D Ltd</v>
          </cell>
          <cell r="C159">
            <v>379442.00459626858</v>
          </cell>
          <cell r="D159">
            <v>379442.00459626858</v>
          </cell>
          <cell r="E159">
            <v>379442.00459626858</v>
          </cell>
          <cell r="F159">
            <v>373578.25246353168</v>
          </cell>
          <cell r="G159">
            <v>373578.25246353168</v>
          </cell>
          <cell r="H159">
            <v>373578.25246353168</v>
          </cell>
          <cell r="I159">
            <v>373578.25246353168</v>
          </cell>
          <cell r="J159">
            <v>373578.25246353168</v>
          </cell>
          <cell r="K159">
            <v>373578.25246353168</v>
          </cell>
          <cell r="L159">
            <v>373578.25246353168</v>
          </cell>
          <cell r="M159">
            <v>373578.25246353168</v>
          </cell>
          <cell r="N159">
            <v>373578.25246353168</v>
          </cell>
        </row>
        <row r="160">
          <cell r="B160">
            <v>0</v>
          </cell>
          <cell r="C160">
            <v>379442.00459626858</v>
          </cell>
          <cell r="D160">
            <v>379442.00459626858</v>
          </cell>
          <cell r="E160">
            <v>379442.00459626858</v>
          </cell>
          <cell r="F160">
            <v>373578.25246353168</v>
          </cell>
          <cell r="G160">
            <v>373578.25246353168</v>
          </cell>
          <cell r="H160">
            <v>373578.25246353168</v>
          </cell>
          <cell r="I160">
            <v>373578.25246353168</v>
          </cell>
          <cell r="J160">
            <v>373578.25246353168</v>
          </cell>
          <cell r="K160">
            <v>373578.25246353168</v>
          </cell>
          <cell r="L160">
            <v>373578.25246353168</v>
          </cell>
          <cell r="M160">
            <v>373578.25246353168</v>
          </cell>
          <cell r="N160">
            <v>373578.25246353168</v>
          </cell>
        </row>
        <row r="161">
          <cell r="B161" t="str">
            <v>Hilux  4 X 2 Std</v>
          </cell>
          <cell r="C161">
            <v>456549.51474417682</v>
          </cell>
          <cell r="D161">
            <v>456549.51474417682</v>
          </cell>
          <cell r="E161">
            <v>456549.51474417682</v>
          </cell>
          <cell r="F161">
            <v>456549.51474417682</v>
          </cell>
          <cell r="G161">
            <v>456549.51474417682</v>
          </cell>
          <cell r="H161">
            <v>456549.51474417682</v>
          </cell>
          <cell r="I161">
            <v>456549.51474417682</v>
          </cell>
          <cell r="J161">
            <v>456549.51474417682</v>
          </cell>
          <cell r="K161">
            <v>456549.51474417682</v>
          </cell>
          <cell r="L161">
            <v>456549.51474417682</v>
          </cell>
          <cell r="M161">
            <v>456549.51474417682</v>
          </cell>
          <cell r="N161">
            <v>456549.51474417682</v>
          </cell>
        </row>
        <row r="162">
          <cell r="B162" t="str">
            <v>Hilux  4 X 2 Dless</v>
          </cell>
          <cell r="C162">
            <v>455255.8150641768</v>
          </cell>
          <cell r="D162">
            <v>455255.8150641768</v>
          </cell>
          <cell r="E162">
            <v>455255.8150641768</v>
          </cell>
          <cell r="F162">
            <v>455255.8150641768</v>
          </cell>
          <cell r="G162">
            <v>455255.8150641768</v>
          </cell>
          <cell r="H162">
            <v>455255.8150641768</v>
          </cell>
          <cell r="I162">
            <v>455255.8150641768</v>
          </cell>
          <cell r="J162">
            <v>455255.8150641768</v>
          </cell>
          <cell r="K162">
            <v>455255.8150641768</v>
          </cell>
          <cell r="L162">
            <v>455255.8150641768</v>
          </cell>
          <cell r="M162">
            <v>455255.8150641768</v>
          </cell>
          <cell r="N162">
            <v>455255.8150641768</v>
          </cell>
        </row>
        <row r="163">
          <cell r="B163" t="str">
            <v>Cuore - CL</v>
          </cell>
          <cell r="C163">
            <v>185405.57509915662</v>
          </cell>
          <cell r="D163">
            <v>185405.57509915662</v>
          </cell>
          <cell r="E163">
            <v>185405.57509915662</v>
          </cell>
          <cell r="F163">
            <v>185405.57509915662</v>
          </cell>
          <cell r="G163">
            <v>185405.57509915662</v>
          </cell>
          <cell r="H163">
            <v>185405.57509915662</v>
          </cell>
          <cell r="I163">
            <v>185405.57509915662</v>
          </cell>
          <cell r="J163" t="str">
            <v>ANNEXURE 'B'</v>
          </cell>
          <cell r="K163">
            <v>185405.57509915662</v>
          </cell>
          <cell r="L163">
            <v>185405.57509915662</v>
          </cell>
          <cell r="M163">
            <v>185405.57509915662</v>
          </cell>
          <cell r="N163">
            <v>185405.57509915662</v>
          </cell>
        </row>
        <row r="164">
          <cell r="B164" t="str">
            <v>TOYOTA</v>
          </cell>
          <cell r="C164">
            <v>185405.57509915662</v>
          </cell>
          <cell r="D164">
            <v>185405.57509915662</v>
          </cell>
          <cell r="E164" t="str">
            <v>DAIHATSU</v>
          </cell>
          <cell r="F164">
            <v>185405.57509915662</v>
          </cell>
          <cell r="G164">
            <v>185405.57509915662</v>
          </cell>
          <cell r="H164" t="str">
            <v>TOTAL &lt; TOYOTA + DAIHATSU&gt;</v>
          </cell>
          <cell r="I164">
            <v>185405.57509915662</v>
          </cell>
          <cell r="J164">
            <v>185405.57509915662</v>
          </cell>
          <cell r="K164">
            <v>185405.57509915662</v>
          </cell>
          <cell r="L164">
            <v>185405.57509915662</v>
          </cell>
          <cell r="M164">
            <v>185405.57509915662</v>
          </cell>
          <cell r="N164">
            <v>185405.57509915662</v>
          </cell>
        </row>
        <row r="165">
          <cell r="B165" t="str">
            <v>CKD</v>
          </cell>
          <cell r="C165" t="str">
            <v xml:space="preserve">CBU </v>
          </cell>
          <cell r="D165" t="str">
            <v>Total</v>
          </cell>
          <cell r="E165" t="str">
            <v xml:space="preserve">CKD </v>
          </cell>
          <cell r="F165" t="str">
            <v>Parts</v>
          </cell>
          <cell r="G165" t="str">
            <v>Total</v>
          </cell>
          <cell r="H165" t="str">
            <v xml:space="preserve">CKD </v>
          </cell>
          <cell r="I165" t="str">
            <v xml:space="preserve">CBU </v>
          </cell>
          <cell r="J165" t="str">
            <v>Total</v>
          </cell>
          <cell r="K165">
            <v>185405.57509915662</v>
          </cell>
          <cell r="L165">
            <v>185405.57509915662</v>
          </cell>
          <cell r="M165">
            <v>185405.57509915662</v>
          </cell>
          <cell r="N165">
            <v>185405.57509915662</v>
          </cell>
        </row>
        <row r="166">
          <cell r="B166" t="str">
            <v>Cuore - CX Sunroof</v>
          </cell>
          <cell r="C166">
            <v>185405.57509915662</v>
          </cell>
          <cell r="D166">
            <v>185405.57509915662</v>
          </cell>
          <cell r="E166">
            <v>185405.57509915662</v>
          </cell>
          <cell r="F166">
            <v>185405.57509915662</v>
          </cell>
          <cell r="G166">
            <v>185405.57509915662</v>
          </cell>
          <cell r="H166">
            <v>185405.57509915662</v>
          </cell>
          <cell r="I166">
            <v>185405.57509915662</v>
          </cell>
          <cell r="J166">
            <v>185405.57509915662</v>
          </cell>
          <cell r="K166">
            <v>185405.57509915662</v>
          </cell>
          <cell r="L166">
            <v>185405.57509915662</v>
          </cell>
          <cell r="M166">
            <v>185405.57509915662</v>
          </cell>
          <cell r="N166">
            <v>185405.57509915662</v>
          </cell>
        </row>
        <row r="167">
          <cell r="B167">
            <v>6058</v>
          </cell>
          <cell r="C167">
            <v>194</v>
          </cell>
          <cell r="D167">
            <v>6252</v>
          </cell>
          <cell r="E167">
            <v>2100</v>
          </cell>
          <cell r="G167">
            <v>2100</v>
          </cell>
          <cell r="H167">
            <v>8158</v>
          </cell>
          <cell r="I167">
            <v>194</v>
          </cell>
          <cell r="J167">
            <v>8352</v>
          </cell>
        </row>
        <row r="168">
          <cell r="B168" t="str">
            <v>TOTAL - CKD &amp; DUTY COST</v>
          </cell>
        </row>
        <row r="169">
          <cell r="B169">
            <v>5154190000</v>
          </cell>
          <cell r="C169">
            <v>551375652.173913</v>
          </cell>
          <cell r="D169">
            <v>5705565652.173913</v>
          </cell>
          <cell r="E169">
            <v>690563478.2608695</v>
          </cell>
          <cell r="F169">
            <v>20869565.217391305</v>
          </cell>
          <cell r="G169">
            <v>711433043.47826076</v>
          </cell>
          <cell r="H169">
            <v>5844753478.26087</v>
          </cell>
          <cell r="I169">
            <v>572245217.39130425</v>
          </cell>
          <cell r="J169">
            <v>6416998695.652174</v>
          </cell>
          <cell r="K169">
            <v>36225</v>
          </cell>
          <cell r="L169">
            <v>36256</v>
          </cell>
          <cell r="M169">
            <v>36287</v>
          </cell>
          <cell r="N169">
            <v>36318</v>
          </cell>
        </row>
        <row r="170">
          <cell r="B170" t="str">
            <v>XE</v>
          </cell>
          <cell r="C170">
            <v>36560508.41062092</v>
          </cell>
          <cell r="D170">
            <v>36560508.41062092</v>
          </cell>
          <cell r="E170">
            <v>36560508.41062092</v>
          </cell>
          <cell r="F170">
            <v>41136917.111494027</v>
          </cell>
          <cell r="G170">
            <v>28281630.514152143</v>
          </cell>
          <cell r="H170">
            <v>28281630.514152143</v>
          </cell>
          <cell r="I170">
            <v>38565859.792025656</v>
          </cell>
          <cell r="J170">
            <v>30852687.833620522</v>
          </cell>
          <cell r="K170">
            <v>25710573.194683768</v>
          </cell>
          <cell r="L170">
            <v>23139515.875215393</v>
          </cell>
          <cell r="M170">
            <v>25710573.194683768</v>
          </cell>
          <cell r="N170">
            <v>25710573.194683768</v>
          </cell>
          <cell r="O170">
            <v>377071486.45657402</v>
          </cell>
        </row>
        <row r="171">
          <cell r="B171">
            <v>4644977083.4410305</v>
          </cell>
          <cell r="C171">
            <v>441226431.73092699</v>
          </cell>
          <cell r="D171">
            <v>5086203515.171957</v>
          </cell>
          <cell r="E171">
            <v>622631797.70822895</v>
          </cell>
          <cell r="F171">
            <v>16744872.84659557</v>
          </cell>
          <cell r="G171">
            <v>639376670.55482447</v>
          </cell>
          <cell r="H171">
            <v>5267608881.1492596</v>
          </cell>
          <cell r="I171">
            <v>457971304.57752258</v>
          </cell>
          <cell r="J171">
            <v>5725580185.7267818</v>
          </cell>
          <cell r="K171">
            <v>0</v>
          </cell>
          <cell r="L171">
            <v>0</v>
          </cell>
          <cell r="M171">
            <v>0</v>
          </cell>
          <cell r="N171">
            <v>0</v>
          </cell>
          <cell r="O171">
            <v>0</v>
          </cell>
        </row>
        <row r="172">
          <cell r="B172" t="str">
            <v>GL</v>
          </cell>
          <cell r="C172">
            <v>28324855.341203146</v>
          </cell>
          <cell r="D172">
            <v>28324855.341203146</v>
          </cell>
          <cell r="E172">
            <v>28324855.341203146</v>
          </cell>
          <cell r="F172">
            <v>30986578.898263607</v>
          </cell>
          <cell r="G172">
            <v>21690605.228784524</v>
          </cell>
          <cell r="H172">
            <v>21690605.228784524</v>
          </cell>
          <cell r="I172">
            <v>30986578.898263607</v>
          </cell>
          <cell r="J172">
            <v>24789263.118610885</v>
          </cell>
          <cell r="K172">
            <v>18591947.338958163</v>
          </cell>
          <cell r="L172">
            <v>21690605.228784524</v>
          </cell>
          <cell r="M172">
            <v>21690605.228784524</v>
          </cell>
          <cell r="N172">
            <v>21690605.228784524</v>
          </cell>
          <cell r="O172">
            <v>298781960.4216283</v>
          </cell>
        </row>
        <row r="173">
          <cell r="B173">
            <v>29107106.065354288</v>
          </cell>
          <cell r="C173">
            <v>0</v>
          </cell>
          <cell r="D173">
            <v>29107106.065354288</v>
          </cell>
          <cell r="E173">
            <v>8314774.9346457142</v>
          </cell>
          <cell r="F173">
            <v>0</v>
          </cell>
          <cell r="G173">
            <v>8314774.9346457142</v>
          </cell>
          <cell r="H173">
            <v>37421881</v>
          </cell>
          <cell r="I173">
            <v>0</v>
          </cell>
          <cell r="J173">
            <v>37421881</v>
          </cell>
          <cell r="K173">
            <v>41186489.604771033</v>
          </cell>
          <cell r="L173">
            <v>48674942.260183953</v>
          </cell>
          <cell r="M173">
            <v>48674942.260183953</v>
          </cell>
          <cell r="N173">
            <v>48674942.260183953</v>
          </cell>
          <cell r="O173">
            <v>488455980.1548484</v>
          </cell>
        </row>
        <row r="174">
          <cell r="B174">
            <v>0</v>
          </cell>
          <cell r="C174">
            <v>0</v>
          </cell>
          <cell r="D174">
            <v>0</v>
          </cell>
          <cell r="E174">
            <v>0</v>
          </cell>
          <cell r="F174">
            <v>0</v>
          </cell>
          <cell r="G174">
            <v>0</v>
          </cell>
          <cell r="H174">
            <v>0</v>
          </cell>
          <cell r="I174">
            <v>0</v>
          </cell>
          <cell r="J174">
            <v>0</v>
          </cell>
          <cell r="K174">
            <v>0</v>
          </cell>
          <cell r="L174">
            <v>0</v>
          </cell>
          <cell r="M174">
            <v>0</v>
          </cell>
          <cell r="N174">
            <v>0</v>
          </cell>
          <cell r="O174">
            <v>0</v>
          </cell>
        </row>
        <row r="175">
          <cell r="B175">
            <v>60879500.000000007</v>
          </cell>
          <cell r="C175">
            <v>0</v>
          </cell>
          <cell r="D175">
            <v>60879500.000000007</v>
          </cell>
          <cell r="E175">
            <v>34768000</v>
          </cell>
          <cell r="F175">
            <v>0</v>
          </cell>
          <cell r="G175">
            <v>34768000</v>
          </cell>
          <cell r="H175">
            <v>95647500</v>
          </cell>
          <cell r="I175">
            <v>0</v>
          </cell>
          <cell r="J175">
            <v>95647500</v>
          </cell>
          <cell r="K175">
            <v>39753282.988667354</v>
          </cell>
          <cell r="L175">
            <v>48587345.875037879</v>
          </cell>
          <cell r="M175">
            <v>48587345.875037879</v>
          </cell>
          <cell r="N175">
            <v>48587345.875037879</v>
          </cell>
          <cell r="O175">
            <v>485873458.75037885</v>
          </cell>
        </row>
        <row r="176">
          <cell r="B176">
            <v>18173743.55535863</v>
          </cell>
          <cell r="C176">
            <v>0</v>
          </cell>
          <cell r="D176">
            <v>18173743.55535863</v>
          </cell>
          <cell r="E176">
            <v>5191535.9446413508</v>
          </cell>
          <cell r="F176">
            <v>0</v>
          </cell>
          <cell r="G176">
            <v>5191535.9446413508</v>
          </cell>
          <cell r="H176">
            <v>23365279.499999981</v>
          </cell>
          <cell r="I176">
            <v>0</v>
          </cell>
          <cell r="J176">
            <v>23365279.499999981</v>
          </cell>
          <cell r="K176">
            <v>0</v>
          </cell>
          <cell r="L176">
            <v>0</v>
          </cell>
          <cell r="M176">
            <v>0</v>
          </cell>
          <cell r="N176">
            <v>0</v>
          </cell>
          <cell r="O176">
            <v>0</v>
          </cell>
        </row>
        <row r="177">
          <cell r="B177">
            <v>0</v>
          </cell>
          <cell r="C177">
            <v>0</v>
          </cell>
          <cell r="D177">
            <v>0</v>
          </cell>
          <cell r="E177">
            <v>0</v>
          </cell>
          <cell r="F177">
            <v>0</v>
          </cell>
          <cell r="G177">
            <v>0</v>
          </cell>
          <cell r="H177">
            <v>0</v>
          </cell>
          <cell r="I177">
            <v>0</v>
          </cell>
          <cell r="J177">
            <v>0</v>
          </cell>
          <cell r="K177">
            <v>56036737.869529754</v>
          </cell>
          <cell r="L177">
            <v>59772520.394165069</v>
          </cell>
          <cell r="M177">
            <v>56036737.869529754</v>
          </cell>
          <cell r="N177">
            <v>59772520.394165069</v>
          </cell>
          <cell r="O177">
            <v>690257223.07793915</v>
          </cell>
        </row>
        <row r="178">
          <cell r="B178">
            <v>108160349.62071292</v>
          </cell>
          <cell r="C178">
            <v>0</v>
          </cell>
          <cell r="D178">
            <v>108160349.62071292</v>
          </cell>
          <cell r="E178">
            <v>48274310.879287064</v>
          </cell>
          <cell r="F178">
            <v>0</v>
          </cell>
          <cell r="G178">
            <v>48274310.879287064</v>
          </cell>
          <cell r="H178">
            <v>156434660.5</v>
          </cell>
          <cell r="I178">
            <v>0</v>
          </cell>
          <cell r="J178">
            <v>156434660.5</v>
          </cell>
          <cell r="K178">
            <v>89658780.591247603</v>
          </cell>
          <cell r="L178">
            <v>97130345.640518233</v>
          </cell>
          <cell r="M178">
            <v>93394563.115882918</v>
          </cell>
          <cell r="N178">
            <v>97130345.640518233</v>
          </cell>
          <cell r="O178">
            <v>1102776513.863663</v>
          </cell>
        </row>
        <row r="179">
          <cell r="B179">
            <v>4753137433.0617437</v>
          </cell>
          <cell r="C179">
            <v>441226431.73092699</v>
          </cell>
          <cell r="D179">
            <v>5194363864.7926702</v>
          </cell>
          <cell r="E179">
            <v>670906108.58751607</v>
          </cell>
          <cell r="F179">
            <v>16744872.84659557</v>
          </cell>
          <cell r="G179">
            <v>687650981.4341116</v>
          </cell>
          <cell r="H179">
            <v>5424043541.6492596</v>
          </cell>
          <cell r="I179">
            <v>457971304.57752258</v>
          </cell>
          <cell r="J179">
            <v>5882014846.2267818</v>
          </cell>
          <cell r="K179">
            <v>0</v>
          </cell>
          <cell r="L179">
            <v>0</v>
          </cell>
          <cell r="M179">
            <v>0</v>
          </cell>
          <cell r="N179">
            <v>0</v>
          </cell>
          <cell r="O179">
            <v>0</v>
          </cell>
        </row>
        <row r="180">
          <cell r="B180">
            <v>401052566.93825626</v>
          </cell>
          <cell r="C180">
            <v>102149220.44298601</v>
          </cell>
          <cell r="D180">
            <v>503201787.38124275</v>
          </cell>
          <cell r="E180">
            <v>19657369.673353434</v>
          </cell>
          <cell r="F180">
            <v>4124692.3707957342</v>
          </cell>
          <cell r="G180">
            <v>23782062.044149168</v>
          </cell>
          <cell r="H180">
            <v>420709936.6116097</v>
          </cell>
          <cell r="I180">
            <v>106273912.81378174</v>
          </cell>
          <cell r="J180">
            <v>526983849.42539191</v>
          </cell>
          <cell r="K180">
            <v>0</v>
          </cell>
          <cell r="L180">
            <v>0</v>
          </cell>
          <cell r="M180">
            <v>0</v>
          </cell>
          <cell r="N180">
            <v>0</v>
          </cell>
          <cell r="O180">
            <v>0</v>
          </cell>
        </row>
        <row r="181">
          <cell r="B181" t="str">
            <v>Hilux  4 X 2 Std</v>
          </cell>
          <cell r="C181">
            <v>23284025.251953017</v>
          </cell>
          <cell r="D181">
            <v>22827475.73720884</v>
          </cell>
          <cell r="E181">
            <v>20088178.648743778</v>
          </cell>
          <cell r="F181">
            <v>25110223.310929727</v>
          </cell>
          <cell r="G181">
            <v>44741852.444929332</v>
          </cell>
          <cell r="H181">
            <v>10500638.839116067</v>
          </cell>
          <cell r="I181">
            <v>45654951.474417679</v>
          </cell>
          <cell r="J181">
            <v>23740574.766697194</v>
          </cell>
          <cell r="K181">
            <v>127833864.12836951</v>
          </cell>
          <cell r="L181">
            <v>54785941.769301221</v>
          </cell>
          <cell r="M181">
            <v>54785941.769301221</v>
          </cell>
          <cell r="N181">
            <v>58438337.887254633</v>
          </cell>
          <cell r="O181">
            <v>511792006.02822226</v>
          </cell>
        </row>
        <row r="182">
          <cell r="B182">
            <v>7.7810978434682515E-2</v>
          </cell>
          <cell r="C182">
            <v>0.18526247947337082</v>
          </cell>
          <cell r="D182">
            <v>8.8194899166485749E-2</v>
          </cell>
          <cell r="E182">
            <v>2.8465695467792464E-2</v>
          </cell>
          <cell r="F182">
            <v>0.02</v>
          </cell>
          <cell r="G182">
            <v>3.3428391135554382E-2</v>
          </cell>
          <cell r="H182">
            <v>7.1980783822005373E-2</v>
          </cell>
          <cell r="I182">
            <v>0.18571393798318298</v>
          </cell>
          <cell r="J182">
            <v>8.212310371551873E-2</v>
          </cell>
          <cell r="K182">
            <v>0</v>
          </cell>
          <cell r="L182">
            <v>0</v>
          </cell>
          <cell r="M182">
            <v>0</v>
          </cell>
          <cell r="N182">
            <v>0</v>
          </cell>
          <cell r="O182">
            <v>673323350.47991741</v>
          </cell>
        </row>
        <row r="183">
          <cell r="B183" t="str">
            <v>Cuore - CL</v>
          </cell>
          <cell r="C183">
            <v>16686501.758924095</v>
          </cell>
          <cell r="D183">
            <v>16686501.758924095</v>
          </cell>
          <cell r="E183">
            <v>16686501.758924095</v>
          </cell>
          <cell r="F183">
            <v>16686501.758924095</v>
          </cell>
          <cell r="G183">
            <v>16686501.758924095</v>
          </cell>
          <cell r="H183">
            <v>16686501.758924095</v>
          </cell>
          <cell r="I183">
            <v>16686501.758924095</v>
          </cell>
          <cell r="J183">
            <v>16686501.758924095</v>
          </cell>
          <cell r="K183">
            <v>16686501.758924095</v>
          </cell>
          <cell r="L183">
            <v>16686501.758924095</v>
          </cell>
          <cell r="M183">
            <v>16686501.758924095</v>
          </cell>
          <cell r="N183">
            <v>16686501.758924095</v>
          </cell>
          <cell r="O183">
            <v>200238021.10708913</v>
          </cell>
        </row>
        <row r="184">
          <cell r="B184" t="str">
            <v>Cuore - Cl+AC</v>
          </cell>
          <cell r="C184">
            <v>0</v>
          </cell>
          <cell r="D184">
            <v>0</v>
          </cell>
          <cell r="E184">
            <v>0</v>
          </cell>
          <cell r="F184">
            <v>0</v>
          </cell>
          <cell r="G184">
            <v>0</v>
          </cell>
          <cell r="H184">
            <v>0</v>
          </cell>
          <cell r="I184">
            <v>2781083.6264873492</v>
          </cell>
          <cell r="J184">
            <v>2781083.6264873492</v>
          </cell>
          <cell r="K184">
            <v>2781083.6264873492</v>
          </cell>
          <cell r="L184">
            <v>2781083.6264873492</v>
          </cell>
          <cell r="M184">
            <v>2781083.6264873492</v>
          </cell>
          <cell r="N184">
            <v>2781083.6264873492</v>
          </cell>
          <cell r="O184">
            <v>16686501.758924093</v>
          </cell>
        </row>
        <row r="185">
          <cell r="B185">
            <v>28506425.807374209</v>
          </cell>
          <cell r="C185">
            <v>3064676.1926257876</v>
          </cell>
          <cell r="D185">
            <v>31571101.999999996</v>
          </cell>
          <cell r="E185">
            <v>0</v>
          </cell>
          <cell r="F185">
            <v>0</v>
          </cell>
          <cell r="G185">
            <v>0</v>
          </cell>
          <cell r="H185">
            <v>28506425.807374209</v>
          </cell>
          <cell r="I185">
            <v>3064676.1926257876</v>
          </cell>
          <cell r="J185">
            <v>31571101.999999996</v>
          </cell>
          <cell r="K185">
            <v>38935170.77082289</v>
          </cell>
          <cell r="L185">
            <v>38935170.77082289</v>
          </cell>
          <cell r="M185">
            <v>38935170.77082289</v>
          </cell>
          <cell r="N185">
            <v>38935170.77082289</v>
          </cell>
          <cell r="O185">
            <v>467222049.24987465</v>
          </cell>
        </row>
        <row r="186">
          <cell r="B186">
            <v>20892649.793293718</v>
          </cell>
          <cell r="C186">
            <v>2257350.206706279</v>
          </cell>
          <cell r="D186">
            <v>23149999.999999996</v>
          </cell>
          <cell r="E186">
            <v>16020833.321110606</v>
          </cell>
          <cell r="F186">
            <v>484166.67888939416</v>
          </cell>
          <cell r="G186">
            <v>16505000</v>
          </cell>
          <cell r="H186">
            <v>36913483.114404321</v>
          </cell>
          <cell r="I186">
            <v>2741516.8855956732</v>
          </cell>
          <cell r="J186">
            <v>39655000</v>
          </cell>
          <cell r="K186">
            <v>6489195.1284704814</v>
          </cell>
          <cell r="L186">
            <v>6489195.1284704814</v>
          </cell>
          <cell r="M186">
            <v>6489195.1284704814</v>
          </cell>
          <cell r="N186">
            <v>6489195.1284704814</v>
          </cell>
          <cell r="O186">
            <v>38935170.77082289</v>
          </cell>
        </row>
        <row r="187">
          <cell r="B187">
            <v>58083754.238698952</v>
          </cell>
          <cell r="C187">
            <v>6244483.2613010276</v>
          </cell>
          <cell r="D187">
            <v>64328237.499999978</v>
          </cell>
          <cell r="E187">
            <v>0</v>
          </cell>
          <cell r="F187">
            <v>0</v>
          </cell>
          <cell r="G187">
            <v>0</v>
          </cell>
          <cell r="H187">
            <v>58083754.238698952</v>
          </cell>
          <cell r="I187">
            <v>6244483.2613010276</v>
          </cell>
          <cell r="J187">
            <v>64328237.499999978</v>
          </cell>
        </row>
        <row r="188">
          <cell r="B188">
            <v>16334866.907123068</v>
          </cell>
          <cell r="C188">
            <v>1756133.092876933</v>
          </cell>
          <cell r="D188">
            <v>18091000</v>
          </cell>
          <cell r="E188">
            <v>0</v>
          </cell>
          <cell r="F188">
            <v>0</v>
          </cell>
          <cell r="G188">
            <v>0</v>
          </cell>
          <cell r="H188">
            <v>16334866.907123068</v>
          </cell>
          <cell r="I188">
            <v>1756133.092876933</v>
          </cell>
          <cell r="J188">
            <v>18091000</v>
          </cell>
          <cell r="K188">
            <v>463663627.00093198</v>
          </cell>
          <cell r="L188">
            <v>418673168.32791108</v>
          </cell>
          <cell r="M188">
            <v>413772660.59810883</v>
          </cell>
          <cell r="N188">
            <v>424896621.76533288</v>
          </cell>
          <cell r="O188">
            <v>5351413722.1198826</v>
          </cell>
        </row>
        <row r="189">
          <cell r="B189">
            <v>123817696.74648996</v>
          </cell>
          <cell r="C189">
            <v>13322642.753510028</v>
          </cell>
          <cell r="D189">
            <v>137140339.49999997</v>
          </cell>
          <cell r="E189">
            <v>16020833.321110606</v>
          </cell>
          <cell r="F189">
            <v>484166.67888939416</v>
          </cell>
          <cell r="G189">
            <v>16505000</v>
          </cell>
          <cell r="H189">
            <v>139838530.06760055</v>
          </cell>
          <cell r="I189">
            <v>13806809.432399422</v>
          </cell>
          <cell r="J189">
            <v>153645339.49999997</v>
          </cell>
        </row>
        <row r="190">
          <cell r="B190">
            <v>277234870.19176632</v>
          </cell>
          <cell r="C190">
            <v>88826577.689475983</v>
          </cell>
          <cell r="D190">
            <v>366061447.88124275</v>
          </cell>
          <cell r="E190">
            <v>3636536.3522428274</v>
          </cell>
          <cell r="F190">
            <v>3640525.69190634</v>
          </cell>
          <cell r="G190">
            <v>7277062.0441491678</v>
          </cell>
          <cell r="H190">
            <v>280871406.54400915</v>
          </cell>
          <cell r="I190">
            <v>92467103.381382316</v>
          </cell>
          <cell r="J190">
            <v>373338509.92539191</v>
          </cell>
        </row>
        <row r="192">
          <cell r="B192">
            <v>0</v>
          </cell>
          <cell r="C192">
            <v>5002340</v>
          </cell>
          <cell r="D192">
            <v>5002340</v>
          </cell>
          <cell r="E192">
            <v>0</v>
          </cell>
          <cell r="F192">
            <v>0</v>
          </cell>
          <cell r="G192">
            <v>0</v>
          </cell>
          <cell r="H192">
            <v>0</v>
          </cell>
          <cell r="I192">
            <v>5002340</v>
          </cell>
          <cell r="J192">
            <v>5002340</v>
          </cell>
        </row>
        <row r="193">
          <cell r="B193">
            <v>38400000</v>
          </cell>
          <cell r="C193">
            <v>0</v>
          </cell>
          <cell r="D193">
            <v>38400000</v>
          </cell>
          <cell r="E193">
            <v>5600000.0000000019</v>
          </cell>
          <cell r="F193">
            <v>0</v>
          </cell>
          <cell r="G193">
            <v>5600000.0000000019</v>
          </cell>
          <cell r="H193">
            <v>44000000</v>
          </cell>
          <cell r="I193">
            <v>0</v>
          </cell>
          <cell r="J193">
            <v>44000000</v>
          </cell>
        </row>
        <row r="194">
          <cell r="B194">
            <v>38400000</v>
          </cell>
          <cell r="C194">
            <v>5002340</v>
          </cell>
          <cell r="D194">
            <v>43402340</v>
          </cell>
          <cell r="E194">
            <v>5600000.0000000019</v>
          </cell>
          <cell r="F194">
            <v>0</v>
          </cell>
          <cell r="G194">
            <v>5600000.0000000019</v>
          </cell>
          <cell r="H194">
            <v>44000000</v>
          </cell>
          <cell r="I194">
            <v>5002340</v>
          </cell>
          <cell r="J194">
            <v>49002340</v>
          </cell>
        </row>
        <row r="195">
          <cell r="B195">
            <v>315634870.19176632</v>
          </cell>
          <cell r="C195">
            <v>93828917.689475983</v>
          </cell>
          <cell r="D195">
            <v>409463787.88124275</v>
          </cell>
          <cell r="E195">
            <v>9236536.3522428293</v>
          </cell>
          <cell r="F195">
            <v>3640525.69190634</v>
          </cell>
          <cell r="G195">
            <v>12877062.04414917</v>
          </cell>
          <cell r="H195">
            <v>324871406.54400915</v>
          </cell>
          <cell r="I195">
            <v>97469443.381382316</v>
          </cell>
          <cell r="J195">
            <v>422340849.92539191</v>
          </cell>
        </row>
        <row r="197">
          <cell r="B197">
            <v>0</v>
          </cell>
          <cell r="C197">
            <v>0</v>
          </cell>
          <cell r="D197">
            <v>0</v>
          </cell>
          <cell r="E197">
            <v>0</v>
          </cell>
          <cell r="F197">
            <v>0</v>
          </cell>
          <cell r="G197">
            <v>0</v>
          </cell>
          <cell r="H197">
            <v>0</v>
          </cell>
          <cell r="I197">
            <v>0</v>
          </cell>
          <cell r="J197">
            <v>0</v>
          </cell>
        </row>
        <row r="198">
          <cell r="B198">
            <v>2888226.3087929999</v>
          </cell>
          <cell r="C198">
            <v>310354.77317620913</v>
          </cell>
          <cell r="D198">
            <v>3198581.081969209</v>
          </cell>
          <cell r="E198">
            <v>389643.4763836324</v>
          </cell>
          <cell r="F198">
            <v>11775.441647157933</v>
          </cell>
          <cell r="G198">
            <v>401418.91803079034</v>
          </cell>
          <cell r="H198">
            <v>3277869.7851766325</v>
          </cell>
          <cell r="I198">
            <v>322130.21482336707</v>
          </cell>
          <cell r="J198">
            <v>3599999.9999999995</v>
          </cell>
        </row>
        <row r="199">
          <cell r="H199">
            <v>0</v>
          </cell>
          <cell r="I199">
            <v>0</v>
          </cell>
          <cell r="J199">
            <v>0</v>
          </cell>
        </row>
        <row r="200">
          <cell r="E200">
            <v>0</v>
          </cell>
          <cell r="F200">
            <v>0</v>
          </cell>
          <cell r="G200">
            <v>0</v>
          </cell>
          <cell r="H200">
            <v>0</v>
          </cell>
          <cell r="I200">
            <v>0</v>
          </cell>
          <cell r="J200">
            <v>0</v>
          </cell>
        </row>
        <row r="201">
          <cell r="B201">
            <v>2005712.7144395835</v>
          </cell>
          <cell r="C201">
            <v>215524.1480390341</v>
          </cell>
          <cell r="D201">
            <v>2221236.8624786176</v>
          </cell>
          <cell r="E201">
            <v>270585.74748863361</v>
          </cell>
          <cell r="F201">
            <v>8177.3900327485644</v>
          </cell>
          <cell r="G201">
            <v>278763.13752138219</v>
          </cell>
          <cell r="H201">
            <v>2276298.4619282172</v>
          </cell>
          <cell r="I201">
            <v>223701.53807178268</v>
          </cell>
          <cell r="J201">
            <v>2500000</v>
          </cell>
        </row>
        <row r="202">
          <cell r="B202">
            <v>18664089.081768461</v>
          </cell>
          <cell r="C202">
            <v>1938109.4150712905</v>
          </cell>
          <cell r="D202">
            <v>20602198.496839751</v>
          </cell>
          <cell r="E202">
            <v>609843.99942984944</v>
          </cell>
          <cell r="F202">
            <v>0</v>
          </cell>
          <cell r="G202">
            <v>609843.99942984944</v>
          </cell>
          <cell r="H202">
            <v>19273933.081198309</v>
          </cell>
          <cell r="I202">
            <v>1938109.4150712905</v>
          </cell>
          <cell r="J202">
            <v>21212042.496269599</v>
          </cell>
        </row>
        <row r="203">
          <cell r="B203">
            <v>7828835.4287991058</v>
          </cell>
          <cell r="C203">
            <v>0</v>
          </cell>
          <cell r="D203">
            <v>7828835.4287991058</v>
          </cell>
          <cell r="E203">
            <v>231740.71978334282</v>
          </cell>
          <cell r="F203">
            <v>0</v>
          </cell>
          <cell r="G203">
            <v>231740.71978334282</v>
          </cell>
          <cell r="H203">
            <v>8060576.1485824483</v>
          </cell>
          <cell r="I203">
            <v>0</v>
          </cell>
          <cell r="J203">
            <v>8060576.1485824483</v>
          </cell>
        </row>
        <row r="204">
          <cell r="B204">
            <v>31386863.533800147</v>
          </cell>
          <cell r="C204">
            <v>2463988.3362865336</v>
          </cell>
          <cell r="D204">
            <v>33850851.870086685</v>
          </cell>
          <cell r="E204">
            <v>1501813.9430854584</v>
          </cell>
          <cell r="F204">
            <v>19952.8316799065</v>
          </cell>
          <cell r="G204">
            <v>1521766.7747653648</v>
          </cell>
          <cell r="H204">
            <v>32888677.476885606</v>
          </cell>
          <cell r="I204">
            <v>2483941.1679664403</v>
          </cell>
          <cell r="J204">
            <v>35372618.64485205</v>
          </cell>
        </row>
        <row r="205">
          <cell r="B205">
            <v>284248006.6579662</v>
          </cell>
          <cell r="C205">
            <v>91364929.353189453</v>
          </cell>
          <cell r="D205">
            <v>375612936.01115608</v>
          </cell>
          <cell r="E205">
            <v>7734722.4091573711</v>
          </cell>
          <cell r="F205">
            <v>3620572.8602264333</v>
          </cell>
          <cell r="G205">
            <v>11355295.269383805</v>
          </cell>
          <cell r="H205">
            <v>291982729.06712359</v>
          </cell>
          <cell r="I205">
            <v>94985502.213415891</v>
          </cell>
          <cell r="J205">
            <v>386968231.28053987</v>
          </cell>
        </row>
        <row r="208">
          <cell r="B208">
            <v>0</v>
          </cell>
          <cell r="C208">
            <v>25857147.008203443</v>
          </cell>
          <cell r="D208">
            <v>25857147.008203443</v>
          </cell>
          <cell r="E208">
            <v>0</v>
          </cell>
          <cell r="F208">
            <v>1004692.3707957342</v>
          </cell>
          <cell r="G208">
            <v>1004692.3707957342</v>
          </cell>
          <cell r="H208">
            <v>0</v>
          </cell>
          <cell r="I208">
            <v>26861839.378999177</v>
          </cell>
          <cell r="J208">
            <v>26861839.378999177</v>
          </cell>
        </row>
        <row r="209">
          <cell r="B209">
            <v>101237621.33028828</v>
          </cell>
          <cell r="C209">
            <v>1816237.5</v>
          </cell>
          <cell r="D209">
            <v>103053858.83028828</v>
          </cell>
          <cell r="E209">
            <v>2707152.8432050683</v>
          </cell>
          <cell r="F209">
            <v>0</v>
          </cell>
          <cell r="G209">
            <v>2707152.8432050683</v>
          </cell>
          <cell r="H209">
            <v>103944774.17349334</v>
          </cell>
          <cell r="I209">
            <v>1816237.5</v>
          </cell>
          <cell r="J209">
            <v>105761011.67349334</v>
          </cell>
        </row>
        <row r="210">
          <cell r="B210">
            <v>0</v>
          </cell>
          <cell r="C210">
            <v>0</v>
          </cell>
          <cell r="D210">
            <v>0</v>
          </cell>
          <cell r="E210">
            <v>0</v>
          </cell>
          <cell r="F210">
            <v>0</v>
          </cell>
          <cell r="G210">
            <v>0</v>
          </cell>
          <cell r="H210">
            <v>0</v>
          </cell>
          <cell r="I210">
            <v>0</v>
          </cell>
          <cell r="J210">
            <v>0</v>
          </cell>
        </row>
        <row r="211">
          <cell r="B211">
            <v>0</v>
          </cell>
          <cell r="C211">
            <v>0</v>
          </cell>
          <cell r="D211">
            <v>0</v>
          </cell>
          <cell r="E211">
            <v>0</v>
          </cell>
          <cell r="F211">
            <v>0</v>
          </cell>
          <cell r="G211">
            <v>0</v>
          </cell>
          <cell r="H211">
            <v>0</v>
          </cell>
          <cell r="I211">
            <v>0</v>
          </cell>
          <cell r="J211">
            <v>0</v>
          </cell>
        </row>
        <row r="212">
          <cell r="B212">
            <v>101237621.33028828</v>
          </cell>
          <cell r="C212">
            <v>27673384.508203443</v>
          </cell>
          <cell r="D212">
            <v>128911005.83849172</v>
          </cell>
          <cell r="E212">
            <v>2707152.8432050683</v>
          </cell>
          <cell r="F212">
            <v>1004692.3707957342</v>
          </cell>
          <cell r="G212">
            <v>3711845.2140008025</v>
          </cell>
          <cell r="H212">
            <v>103944774.17349334</v>
          </cell>
          <cell r="I212">
            <v>28678076.878999177</v>
          </cell>
          <cell r="J212">
            <v>132622851.05249253</v>
          </cell>
        </row>
        <row r="214">
          <cell r="B214">
            <v>183010385.32767791</v>
          </cell>
          <cell r="C214">
            <v>63691544.844986007</v>
          </cell>
          <cell r="D214">
            <v>246701930.17266434</v>
          </cell>
          <cell r="E214">
            <v>5027569.5659523029</v>
          </cell>
          <cell r="F214">
            <v>2615880.489430699</v>
          </cell>
          <cell r="G214">
            <v>7643450.0553830024</v>
          </cell>
          <cell r="H214">
            <v>188037954.89363021</v>
          </cell>
          <cell r="I214">
            <v>66307425.334416702</v>
          </cell>
          <cell r="J214">
            <v>254345380.22804734</v>
          </cell>
        </row>
        <row r="216">
          <cell r="B216" t="str">
            <v>INDUS MOTOR COMPANY LIMITED</v>
          </cell>
        </row>
        <row r="217">
          <cell r="B217" t="str">
            <v>Parts &amp; Oil Operations - Toyota &amp; Daihatsu</v>
          </cell>
        </row>
        <row r="219">
          <cell r="D219" t="str">
            <v>Budget                  2001 ~ 2002</v>
          </cell>
          <cell r="F219" t="str">
            <v>Actual                    2000~ 2001</v>
          </cell>
          <cell r="H219" t="str">
            <v>Variance</v>
          </cell>
        </row>
        <row r="222">
          <cell r="B222" t="str">
            <v>Net Sales - Toyota Parts &amp; Oil</v>
          </cell>
          <cell r="D222">
            <v>451053043.47826093</v>
          </cell>
          <cell r="F222">
            <v>163505000</v>
          </cell>
          <cell r="H222">
            <v>287548043.47826093</v>
          </cell>
        </row>
        <row r="223">
          <cell r="B223" t="str">
            <v>Net Sales - Daihatsu Parts</v>
          </cell>
          <cell r="D223">
            <v>34782608.695652179</v>
          </cell>
          <cell r="F223">
            <v>0</v>
          </cell>
          <cell r="H223">
            <v>34782608.695652179</v>
          </cell>
        </row>
        <row r="224">
          <cell r="D224">
            <v>485835652.17391312</v>
          </cell>
          <cell r="F224">
            <v>163505000</v>
          </cell>
          <cell r="H224">
            <v>322330652.17391312</v>
          </cell>
        </row>
        <row r="226">
          <cell r="B226" t="str">
            <v>Cost of Sales - Toyota Parts &amp; Oil</v>
          </cell>
          <cell r="D226">
            <v>386134609.9015587</v>
          </cell>
          <cell r="F226">
            <v>134438000</v>
          </cell>
          <cell r="H226">
            <v>-251696609.9015587</v>
          </cell>
        </row>
        <row r="227">
          <cell r="B227" t="str">
            <v>Cost of Sales - Daihatsu Parts</v>
          </cell>
          <cell r="D227">
            <v>27908121.410992622</v>
          </cell>
          <cell r="F227">
            <v>0</v>
          </cell>
          <cell r="H227">
            <v>-27908121.410992622</v>
          </cell>
        </row>
        <row r="228">
          <cell r="D228">
            <v>414042731.31255132</v>
          </cell>
          <cell r="F228">
            <v>134438000</v>
          </cell>
          <cell r="H228">
            <v>-279604731.31255132</v>
          </cell>
        </row>
        <row r="230">
          <cell r="B230" t="str">
            <v>Gross Profit - Parts &amp; Oil</v>
          </cell>
          <cell r="D230">
            <v>64918433.576702222</v>
          </cell>
          <cell r="F230">
            <v>29067000</v>
          </cell>
          <cell r="H230">
            <v>35851433.576702222</v>
          </cell>
        </row>
        <row r="231">
          <cell r="B231" t="str">
            <v>Gross Profit - Daihatsu Parts</v>
          </cell>
          <cell r="D231">
            <v>6874487.284659557</v>
          </cell>
          <cell r="F231">
            <v>0</v>
          </cell>
          <cell r="H231">
            <v>6874487.284659557</v>
          </cell>
        </row>
        <row r="233">
          <cell r="B233" t="str">
            <v>Total Gross Profit Parts &amp; Oil</v>
          </cell>
          <cell r="D233">
            <v>71792920.861361772</v>
          </cell>
          <cell r="F233">
            <v>29067000</v>
          </cell>
          <cell r="H233">
            <v>42725920.861361779</v>
          </cell>
        </row>
      </sheetData>
      <sheetData sheetId="4" refreshError="1">
        <row r="31">
          <cell r="B31">
            <v>0</v>
          </cell>
          <cell r="C31">
            <v>0</v>
          </cell>
          <cell r="D31">
            <v>0</v>
          </cell>
          <cell r="E31">
            <v>0</v>
          </cell>
          <cell r="F31">
            <v>0</v>
          </cell>
          <cell r="G31">
            <v>0</v>
          </cell>
          <cell r="H31">
            <v>0</v>
          </cell>
          <cell r="I31">
            <v>0</v>
          </cell>
          <cell r="J31">
            <v>0</v>
          </cell>
          <cell r="K31">
            <v>0</v>
          </cell>
        </row>
        <row r="32">
          <cell r="B32">
            <v>0</v>
          </cell>
          <cell r="C32">
            <v>0</v>
          </cell>
          <cell r="D32">
            <v>0</v>
          </cell>
          <cell r="E32">
            <v>0</v>
          </cell>
          <cell r="F32">
            <v>0</v>
          </cell>
          <cell r="G32">
            <v>0</v>
          </cell>
          <cell r="H32">
            <v>0</v>
          </cell>
          <cell r="I32">
            <v>0</v>
          </cell>
          <cell r="J32">
            <v>0</v>
          </cell>
          <cell r="K32">
            <v>0</v>
          </cell>
        </row>
        <row r="34">
          <cell r="B34">
            <v>0</v>
          </cell>
          <cell r="C34">
            <v>0</v>
          </cell>
          <cell r="D34">
            <v>0</v>
          </cell>
          <cell r="E34">
            <v>0</v>
          </cell>
          <cell r="F34">
            <v>0</v>
          </cell>
          <cell r="G34">
            <v>0</v>
          </cell>
          <cell r="H34">
            <v>0</v>
          </cell>
          <cell r="I34">
            <v>0</v>
          </cell>
          <cell r="J34">
            <v>0</v>
          </cell>
          <cell r="K34">
            <v>0</v>
          </cell>
        </row>
        <row r="35">
          <cell r="B35">
            <v>0</v>
          </cell>
          <cell r="C35">
            <v>0</v>
          </cell>
          <cell r="D35">
            <v>0</v>
          </cell>
          <cell r="E35">
            <v>0</v>
          </cell>
          <cell r="F35">
            <v>0</v>
          </cell>
          <cell r="G35">
            <v>0</v>
          </cell>
          <cell r="H35">
            <v>0</v>
          </cell>
          <cell r="I35">
            <v>0</v>
          </cell>
          <cell r="J35">
            <v>0</v>
          </cell>
          <cell r="K35">
            <v>0</v>
          </cell>
        </row>
        <row r="36">
          <cell r="B36">
            <v>106800</v>
          </cell>
          <cell r="C36">
            <v>11200.000000000004</v>
          </cell>
          <cell r="D36">
            <v>118000</v>
          </cell>
          <cell r="E36">
            <v>35100.288</v>
          </cell>
          <cell r="F36">
            <v>0</v>
          </cell>
          <cell r="G36">
            <v>0</v>
          </cell>
          <cell r="H36">
            <v>0</v>
          </cell>
          <cell r="I36">
            <v>0</v>
          </cell>
          <cell r="J36">
            <v>35100.288</v>
          </cell>
          <cell r="K36">
            <v>153100.288</v>
          </cell>
        </row>
        <row r="38">
          <cell r="B38">
            <v>627039.39456162462</v>
          </cell>
          <cell r="C38">
            <v>7143.1909549328666</v>
          </cell>
          <cell r="D38">
            <v>634182.58551655745</v>
          </cell>
          <cell r="E38">
            <v>139867.3727233331</v>
          </cell>
          <cell r="F38">
            <v>8790.8699999999953</v>
          </cell>
          <cell r="G38">
            <v>56127.563576702261</v>
          </cell>
          <cell r="H38">
            <v>5990.5782061808159</v>
          </cell>
          <cell r="I38">
            <v>70909.011782883041</v>
          </cell>
          <cell r="J38">
            <v>210776.38450621627</v>
          </cell>
          <cell r="K38">
            <v>844958.97002277221</v>
          </cell>
        </row>
        <row r="41">
          <cell r="B41">
            <v>0</v>
          </cell>
          <cell r="C41">
            <v>0</v>
          </cell>
          <cell r="D41">
            <v>0</v>
          </cell>
          <cell r="E41">
            <v>0</v>
          </cell>
          <cell r="F41">
            <v>0</v>
          </cell>
          <cell r="G41">
            <v>0</v>
          </cell>
          <cell r="H41">
            <v>0</v>
          </cell>
          <cell r="I41">
            <v>0</v>
          </cell>
          <cell r="J41">
            <v>0</v>
          </cell>
          <cell r="K41">
            <v>0</v>
          </cell>
        </row>
        <row r="42">
          <cell r="B42">
            <v>5836.4886583706384</v>
          </cell>
          <cell r="C42">
            <v>731.05511474083437</v>
          </cell>
          <cell r="D42">
            <v>6567.5437731114725</v>
          </cell>
          <cell r="E42">
            <v>612.50685273003569</v>
          </cell>
          <cell r="F42">
            <v>0</v>
          </cell>
          <cell r="G42">
            <v>0</v>
          </cell>
          <cell r="H42">
            <v>19.949374158492422</v>
          </cell>
          <cell r="I42">
            <v>19.949374158492422</v>
          </cell>
          <cell r="J42">
            <v>632.45622688852814</v>
          </cell>
          <cell r="K42">
            <v>7200.0000000000009</v>
          </cell>
        </row>
        <row r="43">
          <cell r="B43">
            <v>4053.1171238684979</v>
          </cell>
          <cell r="C43">
            <v>507.67716301446836</v>
          </cell>
          <cell r="D43">
            <v>4560.7942868829659</v>
          </cell>
          <cell r="E43">
            <v>425.35198106252471</v>
          </cell>
          <cell r="F43">
            <v>0</v>
          </cell>
          <cell r="G43">
            <v>0</v>
          </cell>
          <cell r="H43">
            <v>13.853732054508624</v>
          </cell>
          <cell r="I43">
            <v>13.853732054508624</v>
          </cell>
          <cell r="J43">
            <v>439.20571311703333</v>
          </cell>
          <cell r="K43">
            <v>4999.9999999999991</v>
          </cell>
        </row>
        <row r="44">
          <cell r="B44">
            <v>37908.415220867748</v>
          </cell>
          <cell r="C44">
            <v>593.06168885725833</v>
          </cell>
          <cell r="D44">
            <v>38501.476909725003</v>
          </cell>
          <cell r="E44">
            <v>3936.4715914136691</v>
          </cell>
          <cell r="F44">
            <v>0</v>
          </cell>
          <cell r="G44">
            <v>0</v>
          </cell>
          <cell r="H44">
            <v>0</v>
          </cell>
          <cell r="I44">
            <v>0</v>
          </cell>
          <cell r="J44">
            <v>3936.4715914136691</v>
          </cell>
          <cell r="K44">
            <v>42437.948501138671</v>
          </cell>
        </row>
        <row r="45">
          <cell r="B45">
            <v>15901.05698866694</v>
          </cell>
          <cell r="C45">
            <v>225.36344176575818</v>
          </cell>
          <cell r="D45">
            <v>16126.420430432698</v>
          </cell>
          <cell r="E45">
            <v>0</v>
          </cell>
          <cell r="F45">
            <v>0</v>
          </cell>
          <cell r="G45">
            <v>0</v>
          </cell>
          <cell r="H45">
            <v>0</v>
          </cell>
          <cell r="I45">
            <v>0</v>
          </cell>
          <cell r="J45">
            <v>0</v>
          </cell>
          <cell r="K45">
            <v>16126.420430432698</v>
          </cell>
        </row>
        <row r="46">
          <cell r="B46">
            <v>63699.077991773825</v>
          </cell>
          <cell r="C46">
            <v>2057.1574083783194</v>
          </cell>
          <cell r="D46">
            <v>65756.235400152145</v>
          </cell>
          <cell r="E46">
            <v>4974.3304252062298</v>
          </cell>
          <cell r="F46">
            <v>0</v>
          </cell>
          <cell r="G46">
            <v>0</v>
          </cell>
          <cell r="H46">
            <v>33.803106213001044</v>
          </cell>
          <cell r="I46">
            <v>33.803106213001044</v>
          </cell>
          <cell r="J46">
            <v>5008.1335314192311</v>
          </cell>
          <cell r="K46">
            <v>70764.368931571371</v>
          </cell>
        </row>
        <row r="48">
          <cell r="B48">
            <v>563340.31656985078</v>
          </cell>
          <cell r="C48">
            <v>5086.0335465545468</v>
          </cell>
          <cell r="D48">
            <v>568426.35011640529</v>
          </cell>
          <cell r="E48">
            <v>134893.04229812688</v>
          </cell>
          <cell r="F48">
            <v>8790.8699999999953</v>
          </cell>
          <cell r="G48">
            <v>56127.563576702261</v>
          </cell>
          <cell r="H48">
            <v>5956.7750999678146</v>
          </cell>
          <cell r="I48">
            <v>70875.208676670067</v>
          </cell>
          <cell r="J48">
            <v>205768.25097479703</v>
          </cell>
          <cell r="K48">
            <v>774194.60109120084</v>
          </cell>
        </row>
        <row r="49">
          <cell r="D49">
            <v>0</v>
          </cell>
        </row>
        <row r="50">
          <cell r="B50">
            <v>209454.21159944785</v>
          </cell>
          <cell r="C50">
            <v>1780.1117412940234</v>
          </cell>
          <cell r="D50">
            <v>211234.32334074189</v>
          </cell>
          <cell r="E50">
            <v>30021.042000000016</v>
          </cell>
          <cell r="F50">
            <v>3076.8045000000002</v>
          </cell>
          <cell r="G50">
            <v>20037.56357670221</v>
          </cell>
          <cell r="H50">
            <v>1674.4872846595572</v>
          </cell>
          <cell r="I50">
            <v>24788.855361361766</v>
          </cell>
          <cell r="J50">
            <v>54809.897361361785</v>
          </cell>
          <cell r="K50">
            <v>266044.22070210369</v>
          </cell>
        </row>
        <row r="52">
          <cell r="B52">
            <v>353886.1049704029</v>
          </cell>
          <cell r="C52">
            <v>3305.9218052605233</v>
          </cell>
          <cell r="D52">
            <v>357192.02677566337</v>
          </cell>
          <cell r="E52">
            <v>104872.00029812686</v>
          </cell>
          <cell r="F52">
            <v>5714.0654999999952</v>
          </cell>
          <cell r="G52">
            <v>36090.000000000051</v>
          </cell>
          <cell r="H52">
            <v>4282.2878153082574</v>
          </cell>
          <cell r="I52">
            <v>46086.353315308297</v>
          </cell>
          <cell r="J52">
            <v>150958.35361343523</v>
          </cell>
          <cell r="K52">
            <v>508150.38038909715</v>
          </cell>
        </row>
        <row r="54">
          <cell r="I54" t="str">
            <v xml:space="preserve">               Net profit %</v>
          </cell>
          <cell r="K54">
            <v>4.0208103598008353E-2</v>
          </cell>
        </row>
        <row r="62">
          <cell r="B62" t="str">
            <v>CKD</v>
          </cell>
          <cell r="D62" t="str">
            <v xml:space="preserve">TOTAL OF </v>
          </cell>
          <cell r="E62" t="str">
            <v>TOYOTA</v>
          </cell>
          <cell r="H62" t="str">
            <v xml:space="preserve">Daihatsu </v>
          </cell>
          <cell r="I62" t="str">
            <v>TOTAL                      OF                  PARTS &amp; OIL</v>
          </cell>
          <cell r="J62" t="str">
            <v>TOTAL OF CBU  PARTS &amp; MOTOR OIL</v>
          </cell>
          <cell r="K62" t="str">
            <v>TOTAL OF CKD &amp; CBU</v>
          </cell>
        </row>
        <row r="63">
          <cell r="B63" t="str">
            <v>Toyota</v>
          </cell>
          <cell r="C63" t="str">
            <v>Daihatsu</v>
          </cell>
          <cell r="D63" t="str">
            <v>CKD</v>
          </cell>
          <cell r="E63" t="str">
            <v xml:space="preserve">CBU </v>
          </cell>
          <cell r="F63" t="str">
            <v>Motor Oil</v>
          </cell>
          <cell r="G63" t="str">
            <v xml:space="preserve">Parts </v>
          </cell>
          <cell r="H63" t="str">
            <v>Parts</v>
          </cell>
        </row>
        <row r="66">
          <cell r="B66">
            <v>9477</v>
          </cell>
          <cell r="C66">
            <v>3052</v>
          </cell>
          <cell r="D66">
            <v>12529</v>
          </cell>
          <cell r="J66">
            <v>0</v>
          </cell>
          <cell r="K66">
            <v>12529</v>
          </cell>
        </row>
        <row r="67">
          <cell r="D67">
            <v>0</v>
          </cell>
          <cell r="E67">
            <v>135</v>
          </cell>
          <cell r="J67">
            <v>135</v>
          </cell>
          <cell r="K67">
            <v>135</v>
          </cell>
        </row>
        <row r="68">
          <cell r="D68">
            <v>0</v>
          </cell>
          <cell r="E68">
            <v>316</v>
          </cell>
          <cell r="J68">
            <v>316</v>
          </cell>
          <cell r="K68">
            <v>316</v>
          </cell>
        </row>
        <row r="69">
          <cell r="B69">
            <v>9477</v>
          </cell>
          <cell r="C69">
            <v>3052</v>
          </cell>
          <cell r="D69">
            <v>12529</v>
          </cell>
          <cell r="E69">
            <v>451</v>
          </cell>
          <cell r="J69">
            <v>451</v>
          </cell>
          <cell r="K69">
            <v>12980</v>
          </cell>
        </row>
        <row r="72">
          <cell r="B72">
            <v>7409747</v>
          </cell>
          <cell r="C72">
            <v>1082171</v>
          </cell>
          <cell r="D72">
            <v>8491918</v>
          </cell>
          <cell r="E72">
            <v>208976</v>
          </cell>
          <cell r="F72">
            <v>24908</v>
          </cell>
          <cell r="G72">
            <v>309135</v>
          </cell>
          <cell r="H72">
            <v>19793</v>
          </cell>
          <cell r="I72">
            <v>353836</v>
          </cell>
          <cell r="J72">
            <v>562812</v>
          </cell>
          <cell r="K72">
            <v>9054730</v>
          </cell>
        </row>
        <row r="74">
          <cell r="B74">
            <v>6866121</v>
          </cell>
          <cell r="C74">
            <v>1091642</v>
          </cell>
          <cell r="D74">
            <v>7957763</v>
          </cell>
          <cell r="E74">
            <v>178809</v>
          </cell>
          <cell r="F74">
            <v>20883</v>
          </cell>
          <cell r="G74">
            <v>267780</v>
          </cell>
          <cell r="H74">
            <v>15744</v>
          </cell>
          <cell r="I74">
            <v>304407</v>
          </cell>
          <cell r="J74">
            <v>483216</v>
          </cell>
          <cell r="K74">
            <v>8440979</v>
          </cell>
        </row>
        <row r="76">
          <cell r="B76">
            <v>543626</v>
          </cell>
          <cell r="C76">
            <v>-9471</v>
          </cell>
          <cell r="D76">
            <v>534155</v>
          </cell>
          <cell r="E76">
            <v>30167</v>
          </cell>
          <cell r="F76">
            <v>4025</v>
          </cell>
          <cell r="G76">
            <v>41355</v>
          </cell>
          <cell r="H76">
            <v>4049</v>
          </cell>
          <cell r="I76">
            <v>49429</v>
          </cell>
          <cell r="J76">
            <v>79596</v>
          </cell>
          <cell r="K76">
            <v>613751</v>
          </cell>
        </row>
        <row r="78">
          <cell r="B78">
            <v>7.3366337609097859E-2</v>
          </cell>
          <cell r="C78">
            <v>-8.7518516020111421E-3</v>
          </cell>
          <cell r="D78">
            <v>6.2901573001529223E-2</v>
          </cell>
          <cell r="E78">
            <v>0.14435628971747952</v>
          </cell>
          <cell r="F78">
            <v>0.16159466837963707</v>
          </cell>
          <cell r="G78">
            <v>0.13377650541025765</v>
          </cell>
          <cell r="H78">
            <v>0</v>
          </cell>
          <cell r="I78">
            <v>0.13969466080331</v>
          </cell>
          <cell r="J78">
            <v>0.14142555595829515</v>
          </cell>
          <cell r="K78">
            <v>6.7782363471909163E-2</v>
          </cell>
        </row>
        <row r="80">
          <cell r="B80">
            <v>243681.97192627497</v>
          </cell>
          <cell r="C80">
            <v>35589.010426594716</v>
          </cell>
          <cell r="D80">
            <v>279270.9823528697</v>
          </cell>
          <cell r="E80">
            <v>6872.526655129418</v>
          </cell>
          <cell r="F80">
            <v>819.14140344328314</v>
          </cell>
          <cell r="G80">
            <v>10166.423548797147</v>
          </cell>
          <cell r="H80">
            <v>650.92603976043461</v>
          </cell>
          <cell r="I80">
            <v>11636.490992000865</v>
          </cell>
          <cell r="J80">
            <v>18509.017647130284</v>
          </cell>
          <cell r="K80">
            <v>297780</v>
          </cell>
        </row>
        <row r="82">
          <cell r="B82">
            <v>299944.02807372506</v>
          </cell>
          <cell r="C82">
            <v>-45060.010426594716</v>
          </cell>
          <cell r="D82">
            <v>254884.0176471303</v>
          </cell>
          <cell r="E82">
            <v>23294.473344870581</v>
          </cell>
          <cell r="F82">
            <v>3205.8585965567167</v>
          </cell>
          <cell r="G82">
            <v>31188.576451202855</v>
          </cell>
          <cell r="H82">
            <v>3398.0739602395652</v>
          </cell>
          <cell r="I82">
            <v>37792.509007999135</v>
          </cell>
          <cell r="J82">
            <v>61086.982352869716</v>
          </cell>
          <cell r="K82">
            <v>315971</v>
          </cell>
        </row>
        <row r="85">
          <cell r="B85">
            <v>19660</v>
          </cell>
          <cell r="C85">
            <v>44203</v>
          </cell>
          <cell r="D85">
            <v>63863</v>
          </cell>
          <cell r="F85">
            <v>0</v>
          </cell>
          <cell r="H85">
            <v>0</v>
          </cell>
          <cell r="I85">
            <v>0</v>
          </cell>
          <cell r="J85">
            <v>0</v>
          </cell>
          <cell r="K85">
            <v>63863</v>
          </cell>
        </row>
        <row r="86">
          <cell r="B86">
            <v>4971</v>
          </cell>
          <cell r="C86">
            <v>0</v>
          </cell>
          <cell r="D86">
            <v>4971</v>
          </cell>
          <cell r="E86">
            <v>0</v>
          </cell>
          <cell r="F86">
            <v>0</v>
          </cell>
          <cell r="G86">
            <v>0</v>
          </cell>
          <cell r="H86">
            <v>0</v>
          </cell>
          <cell r="I86">
            <v>0</v>
          </cell>
          <cell r="J86">
            <v>0</v>
          </cell>
          <cell r="K86">
            <v>4971</v>
          </cell>
        </row>
        <row r="87">
          <cell r="B87">
            <v>23764.270484045355</v>
          </cell>
          <cell r="C87">
            <v>3470.6993847414556</v>
          </cell>
          <cell r="D87">
            <v>27234.969868786811</v>
          </cell>
          <cell r="E87">
            <v>670.22020976881697</v>
          </cell>
          <cell r="F87">
            <v>79.884029672889199</v>
          </cell>
          <cell r="G87">
            <v>991.44650365057817</v>
          </cell>
          <cell r="H87">
            <v>63.479388120904765</v>
          </cell>
          <cell r="I87">
            <v>1134.8099214443721</v>
          </cell>
          <cell r="J87">
            <v>1805.0301312131892</v>
          </cell>
          <cell r="K87">
            <v>29040</v>
          </cell>
        </row>
        <row r="88">
          <cell r="B88">
            <v>0</v>
          </cell>
          <cell r="C88">
            <v>0</v>
          </cell>
          <cell r="D88">
            <v>0</v>
          </cell>
          <cell r="E88">
            <v>22242</v>
          </cell>
          <cell r="I88">
            <v>0</v>
          </cell>
          <cell r="J88">
            <v>22242</v>
          </cell>
          <cell r="K88">
            <v>22242</v>
          </cell>
          <cell r="M88">
            <v>-55915</v>
          </cell>
        </row>
        <row r="89">
          <cell r="B89">
            <v>48395.270484045352</v>
          </cell>
          <cell r="C89">
            <v>47673.699384741456</v>
          </cell>
          <cell r="D89">
            <v>96068.969868786808</v>
          </cell>
          <cell r="E89">
            <v>22912.220209768817</v>
          </cell>
          <cell r="F89">
            <v>79.884029672889199</v>
          </cell>
          <cell r="G89">
            <v>991.44650365057817</v>
          </cell>
          <cell r="H89">
            <v>63.479388120904765</v>
          </cell>
          <cell r="I89">
            <v>1134.8099214443721</v>
          </cell>
          <cell r="J89">
            <v>24047.030131213189</v>
          </cell>
          <cell r="K89">
            <v>120116</v>
          </cell>
        </row>
        <row r="91">
          <cell r="B91">
            <v>348339.29855777044</v>
          </cell>
          <cell r="C91">
            <v>2613.6889581467403</v>
          </cell>
          <cell r="D91">
            <v>350952.98751591711</v>
          </cell>
          <cell r="E91">
            <v>46206.693554639394</v>
          </cell>
          <cell r="F91">
            <v>3285.7426262296058</v>
          </cell>
          <cell r="G91">
            <v>32180.022954853433</v>
          </cell>
          <cell r="H91">
            <v>3461.55334836047</v>
          </cell>
          <cell r="I91">
            <v>38927.318929443507</v>
          </cell>
          <cell r="J91">
            <v>85134.012484082894</v>
          </cell>
          <cell r="K91">
            <v>436087</v>
          </cell>
        </row>
        <row r="94">
          <cell r="B94">
            <v>3102</v>
          </cell>
          <cell r="C94">
            <v>34679</v>
          </cell>
          <cell r="D94">
            <v>37781</v>
          </cell>
          <cell r="E94">
            <v>0</v>
          </cell>
          <cell r="F94">
            <v>0</v>
          </cell>
          <cell r="G94">
            <v>0</v>
          </cell>
          <cell r="H94">
            <v>0</v>
          </cell>
          <cell r="I94">
            <v>0</v>
          </cell>
          <cell r="J94">
            <v>0</v>
          </cell>
          <cell r="K94">
            <v>37781</v>
          </cell>
        </row>
        <row r="95">
          <cell r="B95">
            <v>24396.838703197111</v>
          </cell>
          <cell r="C95">
            <v>3563.0840481162882</v>
          </cell>
          <cell r="D95">
            <v>27959.922751313399</v>
          </cell>
          <cell r="E95">
            <v>688.06043780432981</v>
          </cell>
          <cell r="F95">
            <v>82.01041930571094</v>
          </cell>
          <cell r="G95">
            <v>1017.8372800735085</v>
          </cell>
          <cell r="H95">
            <v>65.169111503048683</v>
          </cell>
          <cell r="I95">
            <v>1165.0168108822681</v>
          </cell>
          <cell r="J95">
            <v>1853.0772486865981</v>
          </cell>
          <cell r="K95">
            <v>29812.999999999996</v>
          </cell>
        </row>
        <row r="96">
          <cell r="B96">
            <v>2108.0151779235825</v>
          </cell>
          <cell r="C96">
            <v>307.86920162169389</v>
          </cell>
          <cell r="D96">
            <v>2415.8843795452763</v>
          </cell>
          <cell r="E96">
            <v>59.452040646159524</v>
          </cell>
          <cell r="F96">
            <v>7.08613155776042</v>
          </cell>
          <cell r="G96">
            <v>87.946494263219336</v>
          </cell>
          <cell r="H96">
            <v>5.6309539875843901</v>
          </cell>
          <cell r="I96">
            <v>100.66357980856415</v>
          </cell>
          <cell r="J96">
            <v>160.11562045472368</v>
          </cell>
          <cell r="K96">
            <v>2576</v>
          </cell>
        </row>
        <row r="97">
          <cell r="B97">
            <v>1200</v>
          </cell>
          <cell r="C97">
            <v>0</v>
          </cell>
          <cell r="D97">
            <v>1200</v>
          </cell>
          <cell r="E97">
            <v>0</v>
          </cell>
          <cell r="F97">
            <v>0</v>
          </cell>
          <cell r="G97">
            <v>0</v>
          </cell>
          <cell r="H97">
            <v>0</v>
          </cell>
          <cell r="I97">
            <v>0</v>
          </cell>
          <cell r="J97">
            <v>0</v>
          </cell>
          <cell r="K97">
            <v>1200</v>
          </cell>
        </row>
        <row r="98">
          <cell r="B98">
            <v>14923.045335642255</v>
          </cell>
          <cell r="C98">
            <v>2179.4653574430158</v>
          </cell>
          <cell r="D98">
            <v>17102.510693085271</v>
          </cell>
          <cell r="E98">
            <v>420.87244302149264</v>
          </cell>
          <cell r="F98">
            <v>50.16408970781017</v>
          </cell>
          <cell r="G98">
            <v>622.59016668636173</v>
          </cell>
          <cell r="H98">
            <v>39.862607499064026</v>
          </cell>
          <cell r="I98">
            <v>712.61686389323586</v>
          </cell>
          <cell r="J98">
            <v>1133.4893069147286</v>
          </cell>
          <cell r="K98">
            <v>18236</v>
          </cell>
        </row>
        <row r="99">
          <cell r="B99">
            <v>6599.2060404963877</v>
          </cell>
          <cell r="C99">
            <v>963.79395950361277</v>
          </cell>
          <cell r="D99">
            <v>7563</v>
          </cell>
          <cell r="E99">
            <v>0</v>
          </cell>
          <cell r="F99">
            <v>0</v>
          </cell>
          <cell r="G99">
            <v>0</v>
          </cell>
          <cell r="H99">
            <v>0</v>
          </cell>
          <cell r="I99">
            <v>0</v>
          </cell>
          <cell r="J99">
            <v>0</v>
          </cell>
          <cell r="K99">
            <v>7563</v>
          </cell>
        </row>
        <row r="100">
          <cell r="B100">
            <v>52329.105257259333</v>
          </cell>
          <cell r="C100">
            <v>41693.212566684611</v>
          </cell>
          <cell r="D100">
            <v>94022.317823943944</v>
          </cell>
          <cell r="E100">
            <v>1168.3849214719819</v>
          </cell>
          <cell r="F100">
            <v>139.26064057128153</v>
          </cell>
          <cell r="G100">
            <v>1728.3739410230896</v>
          </cell>
          <cell r="H100">
            <v>110.6626729896971</v>
          </cell>
          <cell r="I100">
            <v>1978.2972545840682</v>
          </cell>
          <cell r="J100">
            <v>3146.6821760560506</v>
          </cell>
          <cell r="K100">
            <v>97169</v>
          </cell>
        </row>
        <row r="102">
          <cell r="B102">
            <v>296010.19330051111</v>
          </cell>
          <cell r="C102">
            <v>-39079.523608537871</v>
          </cell>
          <cell r="D102">
            <v>256930.66969197316</v>
          </cell>
          <cell r="E102">
            <v>45038.308633167413</v>
          </cell>
          <cell r="F102">
            <v>3146.4819856583244</v>
          </cell>
          <cell r="G102">
            <v>30451.649013830345</v>
          </cell>
          <cell r="H102">
            <v>3350.8906753707729</v>
          </cell>
          <cell r="I102">
            <v>36949.021674859439</v>
          </cell>
          <cell r="J102">
            <v>81987.330308026852</v>
          </cell>
          <cell r="K102">
            <v>338918</v>
          </cell>
        </row>
        <row r="104">
          <cell r="B104">
            <v>103468</v>
          </cell>
          <cell r="C104">
            <v>0</v>
          </cell>
          <cell r="D104">
            <v>103468</v>
          </cell>
          <cell r="E104">
            <v>12939.215882310933</v>
          </cell>
          <cell r="F104">
            <v>0</v>
          </cell>
          <cell r="G104">
            <v>19140.784117689069</v>
          </cell>
          <cell r="I104">
            <v>19140.784117689069</v>
          </cell>
          <cell r="J104">
            <v>32080</v>
          </cell>
          <cell r="K104">
            <v>135548</v>
          </cell>
        </row>
        <row r="106">
          <cell r="B106">
            <v>192542.19330051111</v>
          </cell>
          <cell r="C106">
            <v>-39079.523608537871</v>
          </cell>
          <cell r="D106">
            <v>153462.66969197316</v>
          </cell>
          <cell r="E106">
            <v>32099.092750856478</v>
          </cell>
          <cell r="F106">
            <v>3146.4819856583244</v>
          </cell>
          <cell r="G106">
            <v>11310.864896141276</v>
          </cell>
          <cell r="H106">
            <v>3350.8906753707729</v>
          </cell>
          <cell r="I106">
            <v>17808.237557170371</v>
          </cell>
          <cell r="J106">
            <v>49907.330308026852</v>
          </cell>
          <cell r="K106">
            <v>203370</v>
          </cell>
        </row>
        <row r="107">
          <cell r="I107" t="str">
            <v xml:space="preserve">               Net profit %</v>
          </cell>
          <cell r="K107">
            <v>2.2460084397878236E-2</v>
          </cell>
        </row>
        <row r="113">
          <cell r="B113" t="str">
            <v>CKD</v>
          </cell>
          <cell r="D113" t="str">
            <v xml:space="preserve">TOTAL OF </v>
          </cell>
          <cell r="E113" t="str">
            <v>TOYOTA</v>
          </cell>
          <cell r="H113" t="str">
            <v xml:space="preserve">Daihatsu </v>
          </cell>
          <cell r="I113" t="str">
            <v>TOTAL                      OF                  PARTS &amp; OIL</v>
          </cell>
          <cell r="J113" t="str">
            <v>TOTAL OF CBU  PARTS &amp; MOTOR OIL</v>
          </cell>
          <cell r="K113" t="str">
            <v>TOTAL OF CKD &amp; CBU</v>
          </cell>
        </row>
        <row r="114">
          <cell r="B114" t="str">
            <v>Toyota</v>
          </cell>
          <cell r="C114" t="str">
            <v>Daihatsu</v>
          </cell>
          <cell r="D114" t="str">
            <v>CKD</v>
          </cell>
          <cell r="E114" t="str">
            <v xml:space="preserve">CBU </v>
          </cell>
          <cell r="F114" t="str">
            <v>Motor Oil</v>
          </cell>
          <cell r="G114" t="str">
            <v xml:space="preserve">Parts </v>
          </cell>
          <cell r="H114" t="str">
            <v>Parts</v>
          </cell>
        </row>
        <row r="117">
          <cell r="B117">
            <v>10002</v>
          </cell>
          <cell r="C117">
            <v>1267</v>
          </cell>
          <cell r="D117">
            <v>11269</v>
          </cell>
          <cell r="J117">
            <v>0</v>
          </cell>
          <cell r="K117">
            <v>11269</v>
          </cell>
        </row>
        <row r="118">
          <cell r="D118">
            <v>0</v>
          </cell>
          <cell r="E118">
            <v>174</v>
          </cell>
          <cell r="J118">
            <v>174</v>
          </cell>
          <cell r="K118">
            <v>174</v>
          </cell>
        </row>
        <row r="119">
          <cell r="D119">
            <v>0</v>
          </cell>
          <cell r="E119">
            <v>319</v>
          </cell>
          <cell r="J119">
            <v>319</v>
          </cell>
          <cell r="K119">
            <v>319</v>
          </cell>
        </row>
        <row r="120">
          <cell r="B120">
            <v>10002</v>
          </cell>
          <cell r="C120">
            <v>1267</v>
          </cell>
          <cell r="D120">
            <v>11269</v>
          </cell>
          <cell r="E120">
            <v>493</v>
          </cell>
          <cell r="J120">
            <v>493</v>
          </cell>
          <cell r="K120">
            <v>11762</v>
          </cell>
        </row>
        <row r="123">
          <cell r="B123">
            <v>7429652</v>
          </cell>
          <cell r="C123">
            <v>420881</v>
          </cell>
          <cell r="D123">
            <v>7850533</v>
          </cell>
          <cell r="E123">
            <v>232223</v>
          </cell>
          <cell r="F123">
            <v>30570</v>
          </cell>
          <cell r="G123">
            <v>132943</v>
          </cell>
          <cell r="H123">
            <v>0</v>
          </cell>
          <cell r="I123">
            <v>163513</v>
          </cell>
          <cell r="J123">
            <v>395736</v>
          </cell>
          <cell r="K123">
            <v>8246269</v>
          </cell>
        </row>
        <row r="125">
          <cell r="B125">
            <v>6922161</v>
          </cell>
          <cell r="C125">
            <v>449036</v>
          </cell>
          <cell r="D125">
            <v>7371197</v>
          </cell>
          <cell r="E125">
            <v>201766</v>
          </cell>
          <cell r="F125">
            <v>26181</v>
          </cell>
          <cell r="G125">
            <v>107754</v>
          </cell>
          <cell r="H125">
            <v>0</v>
          </cell>
          <cell r="I125">
            <v>133935</v>
          </cell>
          <cell r="J125">
            <v>335701</v>
          </cell>
          <cell r="K125">
            <v>7706898</v>
          </cell>
        </row>
        <row r="127">
          <cell r="B127">
            <v>507491</v>
          </cell>
          <cell r="C127">
            <v>-28155</v>
          </cell>
          <cell r="D127">
            <v>479336</v>
          </cell>
          <cell r="E127">
            <v>30457</v>
          </cell>
          <cell r="F127">
            <v>4389</v>
          </cell>
          <cell r="G127">
            <v>25189</v>
          </cell>
          <cell r="H127">
            <v>0</v>
          </cell>
          <cell r="I127">
            <v>29578</v>
          </cell>
          <cell r="J127">
            <v>60035</v>
          </cell>
          <cell r="K127">
            <v>539371</v>
          </cell>
        </row>
        <row r="129">
          <cell r="B129">
            <v>6.830616023469202E-2</v>
          </cell>
          <cell r="C129">
            <v>-6.6895393234667283E-2</v>
          </cell>
          <cell r="D129">
            <v>6.1057765122444554E-2</v>
          </cell>
          <cell r="E129">
            <v>0.13115410618241949</v>
          </cell>
          <cell r="F129">
            <v>0.1435721295387635</v>
          </cell>
          <cell r="G129">
            <v>0.18947217980638317</v>
          </cell>
          <cell r="H129">
            <v>0</v>
          </cell>
          <cell r="I129">
            <v>0.18089081602074453</v>
          </cell>
          <cell r="J129">
            <v>0.15170467180140296</v>
          </cell>
          <cell r="K129">
            <v>6.5407883249988572E-2</v>
          </cell>
        </row>
        <row r="131">
          <cell r="B131">
            <v>240788</v>
          </cell>
          <cell r="C131">
            <v>13640</v>
          </cell>
          <cell r="D131">
            <v>254428</v>
          </cell>
          <cell r="E131">
            <v>7526</v>
          </cell>
          <cell r="F131">
            <v>991</v>
          </cell>
          <cell r="G131">
            <v>4309</v>
          </cell>
          <cell r="H131">
            <v>0</v>
          </cell>
          <cell r="I131">
            <v>5300</v>
          </cell>
          <cell r="J131">
            <v>12826</v>
          </cell>
          <cell r="K131">
            <v>267254</v>
          </cell>
        </row>
        <row r="133">
          <cell r="B133">
            <v>266703</v>
          </cell>
          <cell r="C133">
            <v>-41795</v>
          </cell>
          <cell r="D133">
            <v>224908</v>
          </cell>
          <cell r="E133">
            <v>22931</v>
          </cell>
          <cell r="F133">
            <v>3398</v>
          </cell>
          <cell r="G133">
            <v>20880</v>
          </cell>
          <cell r="H133">
            <v>0</v>
          </cell>
          <cell r="I133">
            <v>24278</v>
          </cell>
          <cell r="J133">
            <v>47209</v>
          </cell>
          <cell r="K133">
            <v>272117</v>
          </cell>
        </row>
        <row r="136">
          <cell r="B136">
            <v>14298</v>
          </cell>
          <cell r="C136">
            <v>0</v>
          </cell>
          <cell r="D136">
            <v>14298</v>
          </cell>
          <cell r="F136">
            <v>0</v>
          </cell>
          <cell r="H136">
            <v>0</v>
          </cell>
          <cell r="I136">
            <v>0</v>
          </cell>
          <cell r="J136">
            <v>0</v>
          </cell>
          <cell r="K136">
            <v>14298</v>
          </cell>
        </row>
        <row r="137">
          <cell r="B137">
            <v>6577</v>
          </cell>
          <cell r="C137">
            <v>0</v>
          </cell>
          <cell r="D137">
            <v>6577</v>
          </cell>
          <cell r="E137">
            <v>0</v>
          </cell>
          <cell r="F137">
            <v>0</v>
          </cell>
          <cell r="G137">
            <v>0</v>
          </cell>
          <cell r="H137">
            <v>0</v>
          </cell>
          <cell r="I137">
            <v>0</v>
          </cell>
          <cell r="J137">
            <v>0</v>
          </cell>
          <cell r="K137">
            <v>6577</v>
          </cell>
        </row>
        <row r="138">
          <cell r="B138">
            <v>34048</v>
          </cell>
          <cell r="C138">
            <v>1929</v>
          </cell>
          <cell r="D138">
            <v>35977</v>
          </cell>
          <cell r="E138">
            <v>1064</v>
          </cell>
          <cell r="F138">
            <v>140</v>
          </cell>
          <cell r="G138">
            <v>609</v>
          </cell>
          <cell r="H138">
            <v>0</v>
          </cell>
          <cell r="I138">
            <v>749</v>
          </cell>
          <cell r="J138">
            <v>1813</v>
          </cell>
          <cell r="K138">
            <v>37790</v>
          </cell>
        </row>
        <row r="139">
          <cell r="B139">
            <v>0</v>
          </cell>
          <cell r="C139">
            <v>0</v>
          </cell>
          <cell r="D139">
            <v>0</v>
          </cell>
          <cell r="E139">
            <v>6476</v>
          </cell>
          <cell r="I139">
            <v>0</v>
          </cell>
          <cell r="J139">
            <v>6476</v>
          </cell>
          <cell r="K139">
            <v>6476</v>
          </cell>
        </row>
        <row r="140">
          <cell r="B140">
            <v>54923</v>
          </cell>
          <cell r="C140">
            <v>1929</v>
          </cell>
          <cell r="D140">
            <v>56852</v>
          </cell>
          <cell r="E140">
            <v>7540</v>
          </cell>
          <cell r="F140">
            <v>140</v>
          </cell>
          <cell r="G140">
            <v>609</v>
          </cell>
          <cell r="H140">
            <v>0</v>
          </cell>
          <cell r="I140">
            <v>749</v>
          </cell>
          <cell r="J140">
            <v>8289</v>
          </cell>
          <cell r="K140">
            <v>65141</v>
          </cell>
        </row>
        <row r="142">
          <cell r="B142">
            <v>321626</v>
          </cell>
          <cell r="C142">
            <v>-39866</v>
          </cell>
          <cell r="D142">
            <v>281760</v>
          </cell>
          <cell r="E142">
            <v>30471</v>
          </cell>
          <cell r="F142">
            <v>3538</v>
          </cell>
          <cell r="G142">
            <v>21490</v>
          </cell>
          <cell r="H142">
            <v>0</v>
          </cell>
          <cell r="I142">
            <v>25028</v>
          </cell>
          <cell r="J142">
            <v>55499</v>
          </cell>
          <cell r="K142">
            <v>337259</v>
          </cell>
        </row>
        <row r="145">
          <cell r="B145">
            <v>4220</v>
          </cell>
          <cell r="C145">
            <v>9932</v>
          </cell>
          <cell r="D145">
            <v>14152</v>
          </cell>
          <cell r="E145">
            <v>0</v>
          </cell>
          <cell r="F145">
            <v>0</v>
          </cell>
          <cell r="G145">
            <v>0</v>
          </cell>
          <cell r="H145">
            <v>0</v>
          </cell>
          <cell r="I145">
            <v>0</v>
          </cell>
          <cell r="J145">
            <v>0</v>
          </cell>
          <cell r="K145">
            <v>14152</v>
          </cell>
        </row>
        <row r="146">
          <cell r="B146">
            <v>18251</v>
          </cell>
          <cell r="C146">
            <v>1034</v>
          </cell>
          <cell r="D146">
            <v>19285</v>
          </cell>
          <cell r="E146">
            <v>570</v>
          </cell>
          <cell r="F146">
            <v>75</v>
          </cell>
          <cell r="G146">
            <v>327</v>
          </cell>
          <cell r="H146">
            <v>0</v>
          </cell>
          <cell r="I146">
            <v>402</v>
          </cell>
          <cell r="J146">
            <v>972</v>
          </cell>
          <cell r="K146">
            <v>20257</v>
          </cell>
        </row>
        <row r="147">
          <cell r="B147">
            <v>4961</v>
          </cell>
          <cell r="C147">
            <v>281</v>
          </cell>
          <cell r="D147">
            <v>5242</v>
          </cell>
          <cell r="E147">
            <v>155</v>
          </cell>
          <cell r="F147">
            <v>20</v>
          </cell>
          <cell r="G147">
            <v>89</v>
          </cell>
          <cell r="H147">
            <v>0</v>
          </cell>
          <cell r="I147">
            <v>109</v>
          </cell>
          <cell r="J147">
            <v>264</v>
          </cell>
          <cell r="K147">
            <v>5506</v>
          </cell>
        </row>
        <row r="148">
          <cell r="B148">
            <v>675</v>
          </cell>
          <cell r="C148">
            <v>0</v>
          </cell>
          <cell r="D148">
            <v>675</v>
          </cell>
          <cell r="E148">
            <v>0</v>
          </cell>
          <cell r="F148">
            <v>0</v>
          </cell>
          <cell r="G148">
            <v>0</v>
          </cell>
          <cell r="H148">
            <v>0</v>
          </cell>
          <cell r="I148">
            <v>0</v>
          </cell>
          <cell r="J148">
            <v>0</v>
          </cell>
          <cell r="K148">
            <v>675</v>
          </cell>
        </row>
        <row r="149">
          <cell r="B149">
            <v>13364</v>
          </cell>
          <cell r="C149">
            <v>757</v>
          </cell>
          <cell r="D149">
            <v>14121</v>
          </cell>
          <cell r="E149">
            <v>418</v>
          </cell>
          <cell r="F149">
            <v>55</v>
          </cell>
          <cell r="G149">
            <v>239</v>
          </cell>
          <cell r="H149">
            <v>0</v>
          </cell>
          <cell r="I149">
            <v>294</v>
          </cell>
          <cell r="J149">
            <v>712</v>
          </cell>
          <cell r="K149">
            <v>14833</v>
          </cell>
        </row>
        <row r="150">
          <cell r="B150">
            <v>1518</v>
          </cell>
          <cell r="C150">
            <v>86</v>
          </cell>
          <cell r="D150">
            <v>1604</v>
          </cell>
          <cell r="E150">
            <v>0</v>
          </cell>
          <cell r="F150">
            <v>0</v>
          </cell>
          <cell r="G150">
            <v>0</v>
          </cell>
          <cell r="H150">
            <v>0</v>
          </cell>
          <cell r="I150">
            <v>0</v>
          </cell>
          <cell r="J150">
            <v>0</v>
          </cell>
          <cell r="K150">
            <v>1604</v>
          </cell>
        </row>
        <row r="151">
          <cell r="B151">
            <v>42989</v>
          </cell>
          <cell r="C151">
            <v>12090</v>
          </cell>
          <cell r="D151">
            <v>55079</v>
          </cell>
          <cell r="E151">
            <v>1143</v>
          </cell>
          <cell r="F151">
            <v>150</v>
          </cell>
          <cell r="G151">
            <v>655</v>
          </cell>
          <cell r="H151">
            <v>0</v>
          </cell>
          <cell r="I151">
            <v>805</v>
          </cell>
          <cell r="J151">
            <v>1948</v>
          </cell>
          <cell r="K151">
            <v>57027</v>
          </cell>
        </row>
        <row r="153">
          <cell r="B153">
            <v>278637</v>
          </cell>
          <cell r="C153">
            <v>-51956</v>
          </cell>
          <cell r="D153">
            <v>226681</v>
          </cell>
          <cell r="E153">
            <v>29328</v>
          </cell>
          <cell r="F153">
            <v>3388</v>
          </cell>
          <cell r="G153">
            <v>20835</v>
          </cell>
          <cell r="H153">
            <v>0</v>
          </cell>
          <cell r="I153">
            <v>24223</v>
          </cell>
          <cell r="J153">
            <v>53551</v>
          </cell>
          <cell r="K153">
            <v>280231</v>
          </cell>
        </row>
        <row r="155">
          <cell r="B155">
            <v>88502</v>
          </cell>
          <cell r="C155">
            <v>0</v>
          </cell>
          <cell r="D155">
            <v>88502</v>
          </cell>
          <cell r="E155">
            <v>12384</v>
          </cell>
          <cell r="G155">
            <v>7090</v>
          </cell>
          <cell r="H155">
            <v>0</v>
          </cell>
          <cell r="I155">
            <v>7090</v>
          </cell>
          <cell r="J155">
            <v>19474</v>
          </cell>
          <cell r="K155">
            <v>107976</v>
          </cell>
        </row>
        <row r="157">
          <cell r="B157">
            <v>190135</v>
          </cell>
          <cell r="C157">
            <v>-51956</v>
          </cell>
          <cell r="D157">
            <v>138179</v>
          </cell>
          <cell r="E157">
            <v>16944</v>
          </cell>
          <cell r="F157">
            <v>3388</v>
          </cell>
          <cell r="G157">
            <v>13745</v>
          </cell>
          <cell r="H157">
            <v>0</v>
          </cell>
          <cell r="I157">
            <v>17133</v>
          </cell>
          <cell r="J157">
            <v>34077</v>
          </cell>
          <cell r="K157">
            <v>172255</v>
          </cell>
        </row>
        <row r="158">
          <cell r="I158" t="str">
            <v xml:space="preserve">               Net profit %</v>
          </cell>
          <cell r="K158">
            <v>2.0888840759378576E-2</v>
          </cell>
        </row>
      </sheetData>
      <sheetData sheetId="5" refreshError="1">
        <row r="31">
          <cell r="B31" t="str">
            <v>Shareholders</v>
          </cell>
        </row>
        <row r="32">
          <cell r="K32" t="str">
            <v>Advance income tax</v>
          </cell>
          <cell r="O32">
            <v>72970</v>
          </cell>
          <cell r="P32">
            <v>59908</v>
          </cell>
        </row>
        <row r="33">
          <cell r="C33" t="str">
            <v>Finance under mark-up arrangements</v>
          </cell>
          <cell r="G33">
            <v>-4181341.2998515274</v>
          </cell>
          <cell r="H33">
            <v>406343</v>
          </cell>
        </row>
        <row r="34">
          <cell r="K34" t="str">
            <v>Other receivable</v>
          </cell>
          <cell r="O34">
            <v>24768</v>
          </cell>
          <cell r="P34">
            <v>24768</v>
          </cell>
        </row>
        <row r="36">
          <cell r="C36" t="str">
            <v>Creditors, accrued and other liabilities</v>
          </cell>
          <cell r="G36">
            <v>578615</v>
          </cell>
          <cell r="H36">
            <v>594906</v>
          </cell>
          <cell r="K36" t="str">
            <v>Cash and bank balances</v>
          </cell>
          <cell r="O36">
            <v>5000</v>
          </cell>
          <cell r="P36">
            <v>488294</v>
          </cell>
        </row>
        <row r="37">
          <cell r="Q37" t="str">
            <v>ca</v>
          </cell>
        </row>
        <row r="38">
          <cell r="O38">
            <v>1559133</v>
          </cell>
          <cell r="P38">
            <v>2029365</v>
          </cell>
          <cell r="Q38">
            <v>-470232</v>
          </cell>
        </row>
        <row r="39">
          <cell r="G39">
            <v>-3588458.2998515274</v>
          </cell>
          <cell r="H39">
            <v>1015517</v>
          </cell>
        </row>
        <row r="44">
          <cell r="G44">
            <v>-1456761.1720107854</v>
          </cell>
          <cell r="H44">
            <v>3104371</v>
          </cell>
          <cell r="O44">
            <v>2865022</v>
          </cell>
          <cell r="P44">
            <v>3104371</v>
          </cell>
        </row>
        <row r="45">
          <cell r="O45">
            <v>4321783.172010785</v>
          </cell>
        </row>
        <row r="46">
          <cell r="O46">
            <v>2160891.5860053925</v>
          </cell>
        </row>
        <row r="47">
          <cell r="O47">
            <v>480198.13022342057</v>
          </cell>
        </row>
        <row r="49">
          <cell r="B49" t="str">
            <v>INDUS MOTOR COMPANY LIMITED</v>
          </cell>
        </row>
        <row r="50">
          <cell r="B50" t="str">
            <v>BUDGETED PROFIT AND LOSS ACCOUNT</v>
          </cell>
        </row>
        <row r="51">
          <cell r="B51" t="str">
            <v>FOR THE YEAR 2000-2001</v>
          </cell>
        </row>
        <row r="53">
          <cell r="H53" t="str">
            <v>Budget</v>
          </cell>
          <cell r="I53">
            <v>0</v>
          </cell>
          <cell r="J53" t="str">
            <v>Actual</v>
          </cell>
        </row>
        <row r="54">
          <cell r="H54">
            <v>2000</v>
          </cell>
          <cell r="J54">
            <v>1999</v>
          </cell>
        </row>
        <row r="55">
          <cell r="H55" t="str">
            <v>(Rupees in thousand)</v>
          </cell>
        </row>
        <row r="57">
          <cell r="B57" t="str">
            <v>Sales</v>
          </cell>
          <cell r="H57">
            <v>12654009.130434781</v>
          </cell>
          <cell r="J57">
            <v>8111286.909</v>
          </cell>
        </row>
        <row r="59">
          <cell r="B59" t="str">
            <v>Cost of Sales</v>
          </cell>
          <cell r="H59">
            <v>312869.32099999994</v>
          </cell>
          <cell r="J59">
            <v>290999.14199999999</v>
          </cell>
        </row>
        <row r="61">
          <cell r="B61" t="str">
            <v>Gross Profit</v>
          </cell>
          <cell r="H61">
            <v>12341139.809434781</v>
          </cell>
          <cell r="J61">
            <v>7820287.767</v>
          </cell>
        </row>
        <row r="63">
          <cell r="B63" t="str">
            <v>Administrative and selling expenses</v>
          </cell>
          <cell r="H63">
            <v>36182.000000000007</v>
          </cell>
          <cell r="J63">
            <v>33424.527999999998</v>
          </cell>
        </row>
        <row r="65">
          <cell r="B65" t="str">
            <v>Operating Profit</v>
          </cell>
          <cell r="H65">
            <v>12304957.809434781</v>
          </cell>
          <cell r="J65">
            <v>7786863.2390000001</v>
          </cell>
        </row>
        <row r="67">
          <cell r="B67" t="str">
            <v>Financial charges</v>
          </cell>
          <cell r="H67">
            <v>0</v>
          </cell>
          <cell r="J67">
            <v>20398.188999999998</v>
          </cell>
        </row>
        <row r="68">
          <cell r="B68" t="str">
            <v>Other charges</v>
          </cell>
          <cell r="H68">
            <v>47437.948501138671</v>
          </cell>
          <cell r="J68">
            <v>34596.035000000003</v>
          </cell>
        </row>
        <row r="69">
          <cell r="H69">
            <v>47437.948501138671</v>
          </cell>
          <cell r="J69">
            <v>54994.224000000002</v>
          </cell>
        </row>
        <row r="70">
          <cell r="H70">
            <v>12257519.860933643</v>
          </cell>
          <cell r="J70">
            <v>7731869.0149999997</v>
          </cell>
        </row>
        <row r="72">
          <cell r="B72" t="str">
            <v>Other income</v>
          </cell>
          <cell r="H72">
            <v>118000</v>
          </cell>
          <cell r="J72">
            <v>72726.892000000007</v>
          </cell>
        </row>
        <row r="73">
          <cell r="B73" t="str">
            <v>Profit before taxation</v>
          </cell>
          <cell r="H73">
            <v>12375519.860933643</v>
          </cell>
          <cell r="J73">
            <v>7804595.9069999997</v>
          </cell>
        </row>
        <row r="75">
          <cell r="B75" t="str">
            <v>Provision for taxation</v>
          </cell>
        </row>
        <row r="76">
          <cell r="C76" t="str">
            <v>Current</v>
          </cell>
          <cell r="H76">
            <v>51733.09286136178</v>
          </cell>
          <cell r="J76">
            <v>36015.862000000001</v>
          </cell>
        </row>
        <row r="77">
          <cell r="C77" t="str">
            <v>Deferred</v>
          </cell>
          <cell r="H77">
            <v>214311.12784074189</v>
          </cell>
          <cell r="J77">
            <v>139626.13800000001</v>
          </cell>
        </row>
        <row r="78">
          <cell r="H78">
            <v>266044.22070210369</v>
          </cell>
          <cell r="J78">
            <v>175642</v>
          </cell>
        </row>
        <row r="79">
          <cell r="B79" t="str">
            <v>Net profit for the year</v>
          </cell>
          <cell r="H79">
            <v>12109475.640231539</v>
          </cell>
          <cell r="J79">
            <v>7628953.9069999997</v>
          </cell>
        </row>
        <row r="81">
          <cell r="B81" t="str">
            <v>Unappropriated profit brought forward</v>
          </cell>
          <cell r="H81">
            <v>0</v>
          </cell>
          <cell r="J81">
            <v>403</v>
          </cell>
        </row>
        <row r="83">
          <cell r="H83">
            <v>12109475.640231539</v>
          </cell>
          <cell r="J83">
            <v>7629356.9069999997</v>
          </cell>
        </row>
        <row r="87">
          <cell r="B87" t="str">
            <v>INDUS MOTOR COMPANY LIMITED</v>
          </cell>
        </row>
        <row r="88">
          <cell r="B88" t="str">
            <v>BUDGETED CASH FLOW STATEMENT</v>
          </cell>
        </row>
        <row r="89">
          <cell r="B89" t="str">
            <v>FOR THE YEAR 1999-00</v>
          </cell>
        </row>
        <row r="91">
          <cell r="J91" t="str">
            <v>Budget</v>
          </cell>
          <cell r="L91" t="str">
            <v>Actual</v>
          </cell>
        </row>
        <row r="92">
          <cell r="J92">
            <v>2000</v>
          </cell>
          <cell r="L92">
            <v>1999</v>
          </cell>
        </row>
        <row r="93">
          <cell r="J93" t="str">
            <v>Rs ' 000</v>
          </cell>
          <cell r="L93">
            <v>0</v>
          </cell>
        </row>
        <row r="95">
          <cell r="B95" t="str">
            <v>CASH FLOW FROM OPERATING ACTIVITIES</v>
          </cell>
        </row>
        <row r="96">
          <cell r="C96" t="str">
            <v>Profit before taxation</v>
          </cell>
          <cell r="J96">
            <v>70764.368931571371</v>
          </cell>
          <cell r="L96">
            <v>501310</v>
          </cell>
        </row>
        <row r="97">
          <cell r="C97" t="str">
            <v>Adjustment for non-cash charges and other items</v>
          </cell>
        </row>
        <row r="98">
          <cell r="D98" t="str">
            <v>Depreciation</v>
          </cell>
          <cell r="J98">
            <v>157941</v>
          </cell>
          <cell r="L98">
            <v>110788</v>
          </cell>
        </row>
        <row r="99">
          <cell r="D99" t="str">
            <v>Gain on sale of fixed assets</v>
          </cell>
          <cell r="J99">
            <v>0</v>
          </cell>
          <cell r="L99">
            <v>-2599</v>
          </cell>
        </row>
        <row r="100">
          <cell r="D100" t="str">
            <v>Financial charges</v>
          </cell>
          <cell r="J100">
            <v>0</v>
          </cell>
          <cell r="L100">
            <v>42314</v>
          </cell>
        </row>
        <row r="101">
          <cell r="D101" t="str">
            <v>Provision for warranty obligations</v>
          </cell>
          <cell r="J101">
            <v>0</v>
          </cell>
          <cell r="L101">
            <v>2601</v>
          </cell>
        </row>
        <row r="102">
          <cell r="D102" t="str">
            <v>Working capital changes</v>
          </cell>
          <cell r="J102">
            <v>-16288</v>
          </cell>
          <cell r="L102">
            <v>-1054419</v>
          </cell>
        </row>
        <row r="104">
          <cell r="J104">
            <v>212417.36893157137</v>
          </cell>
          <cell r="L104">
            <v>-400005</v>
          </cell>
        </row>
        <row r="106">
          <cell r="C106" t="str">
            <v>Financial charges paid</v>
          </cell>
          <cell r="J106">
            <v>0</v>
          </cell>
          <cell r="L106">
            <v>-26085</v>
          </cell>
        </row>
        <row r="107">
          <cell r="C107" t="str">
            <v>Income tax paid</v>
          </cell>
          <cell r="J107">
            <v>-177858.60557670222</v>
          </cell>
          <cell r="L107">
            <v>-233865</v>
          </cell>
        </row>
        <row r="108">
          <cell r="C108" t="str">
            <v>Long term deposits</v>
          </cell>
          <cell r="J108">
            <v>0</v>
          </cell>
          <cell r="L108">
            <v>837</v>
          </cell>
        </row>
        <row r="109">
          <cell r="C109" t="str">
            <v>Long term loans - net</v>
          </cell>
          <cell r="J109">
            <v>0</v>
          </cell>
          <cell r="L109">
            <v>449</v>
          </cell>
        </row>
        <row r="111">
          <cell r="B111" t="str">
            <v>NET CASH   INFLOW FROM OPERATING ACTIVITIES</v>
          </cell>
          <cell r="J111">
            <v>34558.763354869152</v>
          </cell>
          <cell r="L111">
            <v>-658669</v>
          </cell>
        </row>
        <row r="113">
          <cell r="B113" t="str">
            <v>CASH FLOW FROM INVESTING ACTIVITIES</v>
          </cell>
        </row>
        <row r="114">
          <cell r="C114" t="str">
            <v>Fixed capital expenditure ( Including Daihatsu)</v>
          </cell>
          <cell r="J114">
            <v>-336537</v>
          </cell>
          <cell r="L114">
            <v>-213592</v>
          </cell>
        </row>
        <row r="115">
          <cell r="C115" t="str">
            <v>Sale proceeds of fixed assets</v>
          </cell>
          <cell r="J115">
            <v>0</v>
          </cell>
          <cell r="L115">
            <v>13520</v>
          </cell>
        </row>
        <row r="116">
          <cell r="C116" t="str">
            <v>Long term investment</v>
          </cell>
          <cell r="J116">
            <v>0</v>
          </cell>
          <cell r="L116">
            <v>-1875</v>
          </cell>
        </row>
        <row r="118">
          <cell r="B118" t="str">
            <v>NET CASH  (OUTFLOW) FROM INVESTING ACTIVITIES</v>
          </cell>
          <cell r="J118">
            <v>-336537</v>
          </cell>
          <cell r="L118">
            <v>-201947</v>
          </cell>
        </row>
        <row r="120">
          <cell r="J120">
            <v>-301978.23664513085</v>
          </cell>
          <cell r="L120">
            <v>-860616</v>
          </cell>
        </row>
        <row r="121">
          <cell r="B121" t="str">
            <v>CASH FLOW FROM FINANCING ACTIVITIES</v>
          </cell>
        </row>
        <row r="122">
          <cell r="C122" t="str">
            <v>Long term loan borrowed</v>
          </cell>
          <cell r="J122">
            <v>0</v>
          </cell>
          <cell r="L122">
            <v>283799</v>
          </cell>
        </row>
        <row r="123">
          <cell r="C123" t="str">
            <v>Repayment of locally manufactured machinery loan</v>
          </cell>
          <cell r="J123">
            <v>-14268</v>
          </cell>
          <cell r="L123">
            <v>-6725</v>
          </cell>
        </row>
        <row r="124">
          <cell r="C124" t="str">
            <v>Repayment of suppliers credit loan</v>
          </cell>
          <cell r="J124">
            <v>0</v>
          </cell>
          <cell r="L124">
            <v>-54806</v>
          </cell>
        </row>
        <row r="125">
          <cell r="C125" t="str">
            <v>Dividend paid</v>
          </cell>
          <cell r="J125">
            <v>-157200</v>
          </cell>
          <cell r="L125">
            <v>-113737</v>
          </cell>
        </row>
        <row r="127">
          <cell r="B127" t="str">
            <v>NET CASH  (OUTFLOW)  FROM FINANCING ACTIVITIES</v>
          </cell>
          <cell r="J127">
            <v>-171468</v>
          </cell>
          <cell r="L127">
            <v>108531</v>
          </cell>
        </row>
        <row r="129">
          <cell r="B129" t="str">
            <v>NET (DECREASE)  IN  CASH AND CASH EQUIVALENTS</v>
          </cell>
          <cell r="J129">
            <v>-473446.23664513085</v>
          </cell>
          <cell r="L129">
            <v>-752085</v>
          </cell>
        </row>
        <row r="131">
          <cell r="B131" t="str">
            <v>CASH AND CASH EQUIVALNETS AT BEGINNING OF THE YEAR</v>
          </cell>
          <cell r="J131">
            <v>81951</v>
          </cell>
          <cell r="L131">
            <v>834036</v>
          </cell>
        </row>
        <row r="133">
          <cell r="B133" t="str">
            <v>CASH AND CASH EQUIVALNETS AT END OF THE YEAR</v>
          </cell>
          <cell r="J133">
            <v>-391495.23664513085</v>
          </cell>
          <cell r="L133">
            <v>81951</v>
          </cell>
        </row>
        <row r="134">
          <cell r="J134">
            <v>4176341.2998515274</v>
          </cell>
        </row>
        <row r="135">
          <cell r="J135">
            <v>4567836.5364966579</v>
          </cell>
        </row>
        <row r="137">
          <cell r="B137" t="str">
            <v>INDUS MOTOR COMPANY LIMITED</v>
          </cell>
        </row>
        <row r="138">
          <cell r="B138" t="str">
            <v>SUMMARY OF CASH FLOW</v>
          </cell>
        </row>
        <row r="139">
          <cell r="B139" t="str">
            <v>FOR THE YEAR 1999~00</v>
          </cell>
        </row>
        <row r="141">
          <cell r="H141" t="str">
            <v>Rs '000</v>
          </cell>
          <cell r="I141" t="str">
            <v>Rs '000</v>
          </cell>
        </row>
        <row r="143">
          <cell r="C143" t="str">
            <v>Profit before taxation</v>
          </cell>
          <cell r="I143">
            <v>70764.368931571371</v>
          </cell>
        </row>
        <row r="144">
          <cell r="B144" t="str">
            <v>Add:</v>
          </cell>
          <cell r="C144" t="str">
            <v>Depreciation</v>
          </cell>
          <cell r="I144">
            <v>157941</v>
          </cell>
        </row>
        <row r="145">
          <cell r="I145">
            <v>228705.36893157137</v>
          </cell>
        </row>
        <row r="147">
          <cell r="C147" t="str">
            <v>INFLOWS</v>
          </cell>
          <cell r="I147">
            <v>0</v>
          </cell>
        </row>
        <row r="148">
          <cell r="I148">
            <v>228705.36893157137</v>
          </cell>
        </row>
        <row r="149">
          <cell r="C149" t="str">
            <v>OUTFLOWS</v>
          </cell>
        </row>
        <row r="150">
          <cell r="D150" t="str">
            <v>Decrease in creditors accrued and other liabilities</v>
          </cell>
          <cell r="H150">
            <v>-16288</v>
          </cell>
        </row>
        <row r="151">
          <cell r="D151" t="str">
            <v>Income tax paid</v>
          </cell>
          <cell r="H151">
            <v>-177858.60557670222</v>
          </cell>
        </row>
        <row r="152">
          <cell r="D152" t="str">
            <v>Fixed capital expenditure ( Including Daihatsu)</v>
          </cell>
          <cell r="H152">
            <v>-336537</v>
          </cell>
        </row>
        <row r="153">
          <cell r="D153" t="str">
            <v>Repayment of locally manufactured machinery loan</v>
          </cell>
          <cell r="H153">
            <v>-14268</v>
          </cell>
        </row>
        <row r="154">
          <cell r="D154" t="str">
            <v>Dividend paid</v>
          </cell>
          <cell r="H154">
            <v>-157200</v>
          </cell>
        </row>
        <row r="156">
          <cell r="D156" t="str">
            <v>Total of  Inflow</v>
          </cell>
          <cell r="I156">
            <v>-702151.60557670216</v>
          </cell>
        </row>
        <row r="157">
          <cell r="I157">
            <v>-473446.23664513079</v>
          </cell>
        </row>
        <row r="159">
          <cell r="C159" t="str">
            <v>Opening  Cash and Bank Balance ( 01st July ' 99)</v>
          </cell>
          <cell r="I159">
            <v>81951</v>
          </cell>
        </row>
        <row r="161">
          <cell r="C161" t="str">
            <v>Closing  Cash and Bank Balance</v>
          </cell>
          <cell r="I161">
            <v>-391495.23664513079</v>
          </cell>
        </row>
        <row r="167">
          <cell r="B167" t="str">
            <v>INDUS MOTOR COMPANY LIMITED</v>
          </cell>
        </row>
        <row r="168">
          <cell r="B168" t="str">
            <v xml:space="preserve">SUPPORTS OF BUDGETED BALANCE SHEET </v>
          </cell>
        </row>
        <row r="169">
          <cell r="B169" t="str">
            <v>AS ON 1999-00</v>
          </cell>
          <cell r="J169" t="str">
            <v>Rs' 000</v>
          </cell>
        </row>
        <row r="171">
          <cell r="H171" t="str">
            <v>Budget</v>
          </cell>
          <cell r="I171" t="str">
            <v>Actual</v>
          </cell>
          <cell r="J171" t="str">
            <v>Varinace</v>
          </cell>
        </row>
        <row r="173">
          <cell r="B173" t="str">
            <v>Unappropriated Profit</v>
          </cell>
          <cell r="H173">
            <v>95060</v>
          </cell>
          <cell r="I173">
            <v>252260</v>
          </cell>
          <cell r="J173">
            <v>-157200</v>
          </cell>
        </row>
        <row r="175">
          <cell r="B175" t="str">
            <v>Opening balance</v>
          </cell>
          <cell r="J175">
            <v>252260</v>
          </cell>
        </row>
        <row r="176">
          <cell r="B176" t="str">
            <v>Less: Dividend  for 98~99</v>
          </cell>
          <cell r="J176">
            <v>-157200</v>
          </cell>
        </row>
        <row r="177">
          <cell r="B177" t="str">
            <v>Add: Projected net profit for 99~00</v>
          </cell>
          <cell r="J177">
            <v>0</v>
          </cell>
        </row>
        <row r="178">
          <cell r="B178" t="str">
            <v>Closing balance</v>
          </cell>
          <cell r="J178">
            <v>95060</v>
          </cell>
        </row>
        <row r="181">
          <cell r="B181" t="str">
            <v>Long Term Loans</v>
          </cell>
          <cell r="H181">
            <v>310415</v>
          </cell>
          <cell r="I181">
            <v>324683</v>
          </cell>
          <cell r="J181">
            <v>-14268</v>
          </cell>
        </row>
        <row r="183">
          <cell r="B183" t="str">
            <v>Opening balance</v>
          </cell>
          <cell r="J183">
            <v>324683</v>
          </cell>
        </row>
        <row r="184">
          <cell r="B184" t="str">
            <v>Repayment of loan</v>
          </cell>
          <cell r="J184">
            <v>-14268</v>
          </cell>
        </row>
        <row r="185">
          <cell r="B185" t="str">
            <v>Closing balance</v>
          </cell>
          <cell r="J185">
            <v>310415</v>
          </cell>
        </row>
        <row r="188">
          <cell r="B188" t="str">
            <v>Creditors, accrued and other liabilities</v>
          </cell>
          <cell r="H188">
            <v>578615</v>
          </cell>
          <cell r="I188">
            <v>594906</v>
          </cell>
          <cell r="J188">
            <v>-16291</v>
          </cell>
        </row>
        <row r="190">
          <cell r="B190" t="str">
            <v>Opening balance</v>
          </cell>
          <cell r="J190">
            <v>594906</v>
          </cell>
        </row>
        <row r="191">
          <cell r="B191" t="str">
            <v>Payment of running royalty (Last year 98~99)</v>
          </cell>
          <cell r="J191">
            <v>-33179</v>
          </cell>
        </row>
        <row r="192">
          <cell r="B192" t="str">
            <v>Payment of  W.P.P.F (Last year 98~99)</v>
          </cell>
          <cell r="J192">
            <v>-26925</v>
          </cell>
        </row>
        <row r="193">
          <cell r="B193" t="str">
            <v>Payment of W.W.F (Last year 98~99)</v>
          </cell>
          <cell r="J193">
            <v>-10231</v>
          </cell>
        </row>
        <row r="194">
          <cell r="B194" t="str">
            <v>Payment of markup - short term</v>
          </cell>
          <cell r="J194">
            <v>-25170</v>
          </cell>
        </row>
        <row r="195">
          <cell r="B195" t="str">
            <v>Payment of markup - long term loan</v>
          </cell>
          <cell r="J195">
            <v>-4132</v>
          </cell>
        </row>
        <row r="196">
          <cell r="J196">
            <v>495269</v>
          </cell>
        </row>
        <row r="197">
          <cell r="B197" t="str">
            <v>Provision for running royalty</v>
          </cell>
          <cell r="J197">
            <v>39956</v>
          </cell>
        </row>
        <row r="198">
          <cell r="B198" t="str">
            <v xml:space="preserve">Provision for   W.P.P.F </v>
          </cell>
          <cell r="J198">
            <v>12882</v>
          </cell>
        </row>
        <row r="199">
          <cell r="B199" t="str">
            <v xml:space="preserve">Provision for  W.W.F </v>
          </cell>
          <cell r="J199">
            <v>3661</v>
          </cell>
        </row>
        <row r="200">
          <cell r="B200" t="str">
            <v>Provision for markup - short term</v>
          </cell>
          <cell r="J200">
            <v>4220</v>
          </cell>
        </row>
        <row r="201">
          <cell r="B201" t="str">
            <v>Provision for markup - long  term loan</v>
          </cell>
          <cell r="J201">
            <v>22302</v>
          </cell>
        </row>
        <row r="202">
          <cell r="B202" t="str">
            <v>Provision of expenses</v>
          </cell>
          <cell r="J202">
            <v>325</v>
          </cell>
        </row>
        <row r="203">
          <cell r="B203" t="str">
            <v>Closing balance</v>
          </cell>
          <cell r="J203">
            <v>578615</v>
          </cell>
        </row>
        <row r="206">
          <cell r="B206" t="str">
            <v>Tangible Fixed Assets</v>
          </cell>
          <cell r="H206">
            <v>1014205</v>
          </cell>
          <cell r="I206">
            <v>958644</v>
          </cell>
          <cell r="J206">
            <v>55561</v>
          </cell>
        </row>
        <row r="208">
          <cell r="B208" t="str">
            <v>Opening balance</v>
          </cell>
          <cell r="J208">
            <v>958644</v>
          </cell>
        </row>
        <row r="209">
          <cell r="B209" t="str">
            <v>Addition</v>
          </cell>
          <cell r="J209">
            <v>161214</v>
          </cell>
        </row>
        <row r="210">
          <cell r="B210" t="str">
            <v>Depreciation</v>
          </cell>
          <cell r="J210">
            <v>-157941</v>
          </cell>
        </row>
        <row r="211">
          <cell r="B211" t="str">
            <v>Closing balance</v>
          </cell>
          <cell r="J211">
            <v>961917</v>
          </cell>
        </row>
        <row r="213">
          <cell r="B213" t="str">
            <v>Capital work in progress - D</v>
          </cell>
        </row>
        <row r="215">
          <cell r="B215" t="str">
            <v>Opening balance</v>
          </cell>
          <cell r="J215">
            <v>76347</v>
          </cell>
        </row>
        <row r="216">
          <cell r="B216" t="str">
            <v>Expenditure</v>
          </cell>
          <cell r="J216">
            <v>207452</v>
          </cell>
        </row>
        <row r="217">
          <cell r="B217" t="str">
            <v>Total expenditure of HBL loan</v>
          </cell>
          <cell r="J217">
            <v>283799</v>
          </cell>
        </row>
        <row r="221">
          <cell r="B221" t="str">
            <v>Advance income tax</v>
          </cell>
          <cell r="H221">
            <v>72970</v>
          </cell>
          <cell r="I221">
            <v>59908</v>
          </cell>
          <cell r="J221">
            <v>13062</v>
          </cell>
        </row>
        <row r="223">
          <cell r="B223" t="str">
            <v>Opening balance</v>
          </cell>
          <cell r="J223">
            <v>59908</v>
          </cell>
        </row>
        <row r="224">
          <cell r="B224" t="str">
            <v>Normal taxation</v>
          </cell>
          <cell r="J224">
            <v>-66938</v>
          </cell>
        </row>
        <row r="225">
          <cell r="B225" t="str">
            <v>Advance taxation</v>
          </cell>
          <cell r="J225">
            <v>80000</v>
          </cell>
        </row>
        <row r="226">
          <cell r="B226" t="str">
            <v>Closing balance</v>
          </cell>
          <cell r="J226">
            <v>72970</v>
          </cell>
        </row>
        <row r="228">
          <cell r="B228" t="str">
            <v>INDUS MOTOR COMPANY LIMITED</v>
          </cell>
        </row>
        <row r="229">
          <cell r="B229" t="str">
            <v>SUPPORTS OF BUDGETED CASH FLOW STATEMENT</v>
          </cell>
        </row>
        <row r="230">
          <cell r="B230" t="str">
            <v>FOR THE YEAR 1999~00</v>
          </cell>
          <cell r="J230" t="str">
            <v>Rs' 000</v>
          </cell>
        </row>
        <row r="233">
          <cell r="B233" t="str">
            <v>Fixed capital expenditure</v>
          </cell>
        </row>
        <row r="235">
          <cell r="C235" t="str">
            <v>Capital expenditure budget  - (Toyota)</v>
          </cell>
          <cell r="J235">
            <v>161214</v>
          </cell>
        </row>
        <row r="237">
          <cell r="C237" t="str">
            <v>Capital expenditure             - (Daihatsu)</v>
          </cell>
          <cell r="J237">
            <v>283799</v>
          </cell>
        </row>
        <row r="239">
          <cell r="J239">
            <v>445013</v>
          </cell>
        </row>
        <row r="241">
          <cell r="C241" t="str">
            <v>Less: Already incurred  in 98-99</v>
          </cell>
        </row>
        <row r="243">
          <cell r="D243" t="str">
            <v>Toyota</v>
          </cell>
          <cell r="J243">
            <v>32130</v>
          </cell>
        </row>
        <row r="245">
          <cell r="D245" t="str">
            <v>Daihatsu</v>
          </cell>
          <cell r="J245">
            <v>76347</v>
          </cell>
        </row>
        <row r="246">
          <cell r="J246">
            <v>108477</v>
          </cell>
        </row>
        <row r="248">
          <cell r="C248" t="str">
            <v>To be spent in 99~00</v>
          </cell>
          <cell r="J248">
            <v>336536</v>
          </cell>
        </row>
        <row r="252">
          <cell r="B252" t="str">
            <v>INDUS MOTOR COMPANY LIMITED</v>
          </cell>
        </row>
        <row r="253">
          <cell r="B253" t="str">
            <v>NOTES TO THE ACCOUNTS FOR THE YEAR ENDED</v>
          </cell>
        </row>
        <row r="254">
          <cell r="B254" t="str">
            <v>JUNE 30 , 1999</v>
          </cell>
        </row>
        <row r="255">
          <cell r="I255">
            <v>0</v>
          </cell>
        </row>
        <row r="256">
          <cell r="H256" t="str">
            <v>Budget</v>
          </cell>
          <cell r="I256">
            <v>0</v>
          </cell>
          <cell r="J256" t="str">
            <v>Actual</v>
          </cell>
        </row>
        <row r="257">
          <cell r="H257">
            <v>2000</v>
          </cell>
          <cell r="J257">
            <v>1999</v>
          </cell>
        </row>
        <row r="258">
          <cell r="H258" t="str">
            <v>(Rupees in thousand)</v>
          </cell>
        </row>
        <row r="259">
          <cell r="B259">
            <v>3</v>
          </cell>
          <cell r="C259" t="str">
            <v>RESERVES</v>
          </cell>
        </row>
        <row r="260">
          <cell r="C260" t="str">
            <v>Capital reserve</v>
          </cell>
        </row>
        <row r="261">
          <cell r="D261" t="str">
            <v>Premium on issue of Ordinary shares</v>
          </cell>
          <cell r="H261">
            <v>196500</v>
          </cell>
          <cell r="J261">
            <v>196500</v>
          </cell>
        </row>
        <row r="263">
          <cell r="C263" t="str">
            <v>Revenue reserve</v>
          </cell>
        </row>
        <row r="264">
          <cell r="D264" t="str">
            <v>Balance brought forward</v>
          </cell>
          <cell r="H264">
            <v>418500</v>
          </cell>
          <cell r="J264">
            <v>418500</v>
          </cell>
        </row>
        <row r="266">
          <cell r="D266" t="str">
            <v>Transferred from Profit and Loss account</v>
          </cell>
          <cell r="H266">
            <v>252260</v>
          </cell>
          <cell r="J266">
            <v>0</v>
          </cell>
        </row>
        <row r="267">
          <cell r="H267">
            <v>670760</v>
          </cell>
          <cell r="J267">
            <v>418500</v>
          </cell>
        </row>
        <row r="269">
          <cell r="D269" t="str">
            <v>Unappropriated profit</v>
          </cell>
          <cell r="H269">
            <v>0</v>
          </cell>
          <cell r="J269">
            <v>252260</v>
          </cell>
        </row>
        <row r="271">
          <cell r="H271">
            <v>867260</v>
          </cell>
          <cell r="J271">
            <v>867260</v>
          </cell>
        </row>
        <row r="273">
          <cell r="B273">
            <v>4</v>
          </cell>
          <cell r="C273" t="str">
            <v>LONG TERM LOANS - secured</v>
          </cell>
        </row>
        <row r="275">
          <cell r="D275" t="str">
            <v>Locally manufactured machinery loan</v>
          </cell>
          <cell r="H275">
            <v>40884</v>
          </cell>
          <cell r="J275">
            <v>55152</v>
          </cell>
        </row>
        <row r="276">
          <cell r="D276" t="str">
            <v>Less: Current maturity shown under currnet liabilities</v>
          </cell>
          <cell r="H276">
            <v>14268</v>
          </cell>
          <cell r="J276">
            <v>14268</v>
          </cell>
        </row>
        <row r="277">
          <cell r="H277">
            <v>26616</v>
          </cell>
          <cell r="J277">
            <v>40884</v>
          </cell>
        </row>
        <row r="279">
          <cell r="D279" t="str">
            <v>Term loan</v>
          </cell>
          <cell r="H279">
            <v>283799</v>
          </cell>
          <cell r="J279">
            <v>283799</v>
          </cell>
        </row>
        <row r="281">
          <cell r="H281">
            <v>310415</v>
          </cell>
          <cell r="J281">
            <v>324683</v>
          </cell>
        </row>
        <row r="283">
          <cell r="B283">
            <v>5</v>
          </cell>
          <cell r="C283" t="str">
            <v>CREDITORS , ACCRUED AND OTHER LIABILITIES</v>
          </cell>
        </row>
        <row r="284">
          <cell r="C284" t="str">
            <v>Creditors</v>
          </cell>
        </row>
        <row r="285">
          <cell r="D285" t="str">
            <v>Associated undertakings</v>
          </cell>
          <cell r="H285">
            <v>131355</v>
          </cell>
          <cell r="J285">
            <v>131355</v>
          </cell>
        </row>
        <row r="286">
          <cell r="D286" t="str">
            <v>Other trade creditodrs</v>
          </cell>
          <cell r="H286">
            <v>94622</v>
          </cell>
          <cell r="J286">
            <v>94622</v>
          </cell>
        </row>
        <row r="287">
          <cell r="H287">
            <v>225977</v>
          </cell>
          <cell r="J287">
            <v>225977</v>
          </cell>
        </row>
        <row r="288">
          <cell r="C288" t="str">
            <v>Accrued liabilities</v>
          </cell>
        </row>
        <row r="289">
          <cell r="D289" t="str">
            <v>Accrued expenses</v>
          </cell>
          <cell r="H289">
            <v>62961</v>
          </cell>
          <cell r="J289">
            <v>62636</v>
          </cell>
        </row>
        <row r="290">
          <cell r="D290" t="str">
            <v>Mark-up on secured long therm loans</v>
          </cell>
          <cell r="H290">
            <v>2418</v>
          </cell>
          <cell r="J290">
            <v>2330</v>
          </cell>
        </row>
        <row r="291">
          <cell r="D291" t="str">
            <v>Mark-up on secured short term running finances</v>
          </cell>
          <cell r="H291">
            <v>8341</v>
          </cell>
          <cell r="J291">
            <v>11209</v>
          </cell>
          <cell r="K291">
            <v>13539</v>
          </cell>
          <cell r="L291">
            <v>0</v>
          </cell>
          <cell r="M291">
            <v>13539</v>
          </cell>
          <cell r="N291">
            <v>-7200</v>
          </cell>
          <cell r="O291">
            <v>6339</v>
          </cell>
        </row>
        <row r="292">
          <cell r="H292">
            <v>73720</v>
          </cell>
          <cell r="J292">
            <v>76175</v>
          </cell>
        </row>
        <row r="293">
          <cell r="C293" t="str">
            <v>Other liabilities</v>
          </cell>
        </row>
        <row r="294">
          <cell r="D294" t="str">
            <v>Advances from customers and dealers</v>
          </cell>
          <cell r="H294">
            <v>185864</v>
          </cell>
          <cell r="J294">
            <v>185864</v>
          </cell>
        </row>
        <row r="295">
          <cell r="D295" t="str">
            <v>Commission payable</v>
          </cell>
          <cell r="H295">
            <v>198</v>
          </cell>
          <cell r="J295">
            <v>198</v>
          </cell>
        </row>
        <row r="296">
          <cell r="D296" t="str">
            <v>Interest income</v>
          </cell>
          <cell r="H296">
            <v>0</v>
          </cell>
          <cell r="J296">
            <v>0</v>
          </cell>
        </row>
        <row r="297">
          <cell r="D297" t="str">
            <v>Due to an associated undertakings - running royalty</v>
          </cell>
          <cell r="H297">
            <v>36922</v>
          </cell>
          <cell r="J297">
            <v>30145</v>
          </cell>
        </row>
        <row r="298">
          <cell r="D298" t="str">
            <v>Technical fee</v>
          </cell>
          <cell r="H298">
            <v>3112</v>
          </cell>
          <cell r="J298">
            <v>3112</v>
          </cell>
        </row>
        <row r="299">
          <cell r="D299" t="str">
            <v>Warranty obligations</v>
          </cell>
          <cell r="H299">
            <v>20097</v>
          </cell>
          <cell r="J299">
            <v>20097</v>
          </cell>
        </row>
        <row r="300">
          <cell r="D300" t="str">
            <v>Retention money</v>
          </cell>
          <cell r="H300">
            <v>1050</v>
          </cell>
          <cell r="J300">
            <v>1050</v>
          </cell>
        </row>
        <row r="301">
          <cell r="D301" t="str">
            <v>Worker's profit participation fund</v>
          </cell>
          <cell r="H301">
            <v>12882</v>
          </cell>
          <cell r="J301">
            <v>26925</v>
          </cell>
        </row>
        <row r="302">
          <cell r="D302" t="str">
            <v>Workers welfare fund</v>
          </cell>
          <cell r="H302">
            <v>3976</v>
          </cell>
          <cell r="J302">
            <v>10546</v>
          </cell>
        </row>
        <row r="303">
          <cell r="D303" t="str">
            <v>Tax deducted at source</v>
          </cell>
          <cell r="H303">
            <v>4552</v>
          </cell>
          <cell r="J303">
            <v>4552</v>
          </cell>
        </row>
        <row r="304">
          <cell r="D304" t="str">
            <v>Exchange risk and other charges</v>
          </cell>
          <cell r="H304">
            <v>0</v>
          </cell>
          <cell r="J304">
            <v>0</v>
          </cell>
        </row>
        <row r="305">
          <cell r="D305" t="str">
            <v>Payable to employees</v>
          </cell>
          <cell r="H305">
            <v>3379</v>
          </cell>
          <cell r="J305">
            <v>3379</v>
          </cell>
        </row>
        <row r="306">
          <cell r="D306" t="str">
            <v>Unclaimed dividend</v>
          </cell>
          <cell r="H306">
            <v>6886</v>
          </cell>
          <cell r="J306">
            <v>6886</v>
          </cell>
        </row>
        <row r="307">
          <cell r="H307">
            <v>0</v>
          </cell>
          <cell r="J307">
            <v>0</v>
          </cell>
        </row>
        <row r="309">
          <cell r="H309">
            <v>278918</v>
          </cell>
          <cell r="J309">
            <v>292754</v>
          </cell>
        </row>
        <row r="311">
          <cell r="H311">
            <v>578615</v>
          </cell>
          <cell r="J311">
            <v>594906</v>
          </cell>
        </row>
        <row r="313">
          <cell r="B313">
            <v>6</v>
          </cell>
          <cell r="C313" t="str">
            <v>TRADE DEBTS</v>
          </cell>
        </row>
        <row r="314">
          <cell r="C314" t="str">
            <v>Considered good - unsecured</v>
          </cell>
        </row>
        <row r="315">
          <cell r="D315" t="str">
            <v>Government agencies</v>
          </cell>
          <cell r="H315">
            <v>96414</v>
          </cell>
          <cell r="J315">
            <v>96414</v>
          </cell>
        </row>
        <row r="316">
          <cell r="D316" t="str">
            <v>Others</v>
          </cell>
          <cell r="H316">
            <v>347485</v>
          </cell>
          <cell r="J316">
            <v>347485</v>
          </cell>
        </row>
        <row r="318">
          <cell r="H318">
            <v>443899</v>
          </cell>
          <cell r="J318">
            <v>443899</v>
          </cell>
        </row>
        <row r="321">
          <cell r="B321">
            <v>7</v>
          </cell>
          <cell r="C321" t="str">
            <v>LOANS , ADVANCES AND PREPAYMENTS</v>
          </cell>
        </row>
        <row r="323">
          <cell r="C323" t="str">
            <v>Considered good</v>
          </cell>
        </row>
        <row r="325">
          <cell r="C325" t="str">
            <v>Loans and advances</v>
          </cell>
        </row>
        <row r="327">
          <cell r="D327" t="str">
            <v>Executives</v>
          </cell>
          <cell r="H327">
            <v>2016</v>
          </cell>
          <cell r="J327">
            <v>2016</v>
          </cell>
        </row>
        <row r="328">
          <cell r="D328" t="str">
            <v>Staff</v>
          </cell>
          <cell r="H328">
            <v>1612</v>
          </cell>
          <cell r="J328">
            <v>1612</v>
          </cell>
        </row>
        <row r="329">
          <cell r="H329">
            <v>3628</v>
          </cell>
          <cell r="J329">
            <v>3628</v>
          </cell>
        </row>
        <row r="331">
          <cell r="H331">
            <v>0</v>
          </cell>
          <cell r="J331">
            <v>0</v>
          </cell>
        </row>
        <row r="332">
          <cell r="C332" t="str">
            <v>receivable against scrap</v>
          </cell>
          <cell r="H332">
            <v>0</v>
          </cell>
          <cell r="J332">
            <v>0</v>
          </cell>
        </row>
        <row r="333">
          <cell r="C333" t="str">
            <v>Advances to suppliers and contractors</v>
          </cell>
          <cell r="H333">
            <v>64229</v>
          </cell>
          <cell r="J333">
            <v>64229</v>
          </cell>
        </row>
        <row r="334">
          <cell r="H334">
            <v>0</v>
          </cell>
          <cell r="J334">
            <v>0</v>
          </cell>
        </row>
        <row r="335">
          <cell r="K335">
            <v>13062</v>
          </cell>
        </row>
        <row r="336">
          <cell r="H336">
            <v>67857</v>
          </cell>
          <cell r="J336">
            <v>67857</v>
          </cell>
        </row>
        <row r="338">
          <cell r="C338" t="str">
            <v>Prepayments</v>
          </cell>
        </row>
        <row r="339">
          <cell r="D339" t="str">
            <v>Rent</v>
          </cell>
          <cell r="H339">
            <v>2180</v>
          </cell>
          <cell r="J339">
            <v>2180</v>
          </cell>
        </row>
        <row r="340">
          <cell r="D340" t="str">
            <v>Interest</v>
          </cell>
          <cell r="H340">
            <v>0</v>
          </cell>
          <cell r="J340">
            <v>0</v>
          </cell>
        </row>
        <row r="341">
          <cell r="D341" t="str">
            <v>Insurance</v>
          </cell>
          <cell r="H341">
            <v>7</v>
          </cell>
          <cell r="J341">
            <v>7</v>
          </cell>
        </row>
        <row r="342">
          <cell r="H342">
            <v>2187</v>
          </cell>
          <cell r="J342">
            <v>2187</v>
          </cell>
        </row>
        <row r="344">
          <cell r="H344">
            <v>70044</v>
          </cell>
          <cell r="J344">
            <v>70044</v>
          </cell>
        </row>
        <row r="347">
          <cell r="C347" t="str">
            <v>WORKING OF BUDGETED BALANCE SHEET</v>
          </cell>
          <cell r="G347" t="str">
            <v xml:space="preserve">As per </v>
          </cell>
          <cell r="H347" t="str">
            <v xml:space="preserve">As per </v>
          </cell>
        </row>
        <row r="348">
          <cell r="G348" t="str">
            <v>P&amp;L</v>
          </cell>
          <cell r="H348" t="str">
            <v>Cashflow</v>
          </cell>
          <cell r="I348" t="str">
            <v>Diff</v>
          </cell>
        </row>
        <row r="349">
          <cell r="C349" t="str">
            <v>Creditors,Accrued  and Other Liabilities</v>
          </cell>
        </row>
        <row r="350">
          <cell r="C350" t="str">
            <v>Accrued and Other liabilities:</v>
          </cell>
        </row>
        <row r="351">
          <cell r="D351" t="str">
            <v>Production expenses</v>
          </cell>
          <cell r="G351">
            <v>-46730.558999999965</v>
          </cell>
          <cell r="H351">
            <v>94561.699241425827</v>
          </cell>
          <cell r="I351">
            <v>-141292.25824142579</v>
          </cell>
        </row>
        <row r="352">
          <cell r="D352" t="str">
            <v>Running Royalty</v>
          </cell>
          <cell r="G352">
            <v>46730.558999999965</v>
          </cell>
          <cell r="H352">
            <v>30000</v>
          </cell>
          <cell r="I352">
            <v>16730.558999999965</v>
          </cell>
        </row>
        <row r="353">
          <cell r="D353" t="str">
            <v>Selling expenses</v>
          </cell>
          <cell r="G353">
            <v>0</v>
          </cell>
          <cell r="H353">
            <v>63142.203999999991</v>
          </cell>
          <cell r="I353">
            <v>-63142.203999999991</v>
          </cell>
        </row>
        <row r="354">
          <cell r="D354" t="str">
            <v>Adminstrative expenses</v>
          </cell>
          <cell r="G354">
            <v>85250</v>
          </cell>
          <cell r="H354">
            <v>128656.47499999998</v>
          </cell>
          <cell r="I354">
            <v>-43406.474999999977</v>
          </cell>
        </row>
        <row r="355">
          <cell r="D355" t="str">
            <v>Charity &amp; donation</v>
          </cell>
          <cell r="G355">
            <v>0</v>
          </cell>
          <cell r="H355">
            <v>4478.4691049310231</v>
          </cell>
          <cell r="I355">
            <v>-4478.4691049310231</v>
          </cell>
        </row>
        <row r="356">
          <cell r="D356" t="str">
            <v>W.P.P.F</v>
          </cell>
          <cell r="G356">
            <v>5000</v>
          </cell>
          <cell r="H356">
            <v>54000</v>
          </cell>
          <cell r="I356">
            <v>-49000</v>
          </cell>
        </row>
        <row r="357">
          <cell r="D357" t="str">
            <v>W.W.F</v>
          </cell>
          <cell r="G357">
            <v>42437.948501138671</v>
          </cell>
          <cell r="H357">
            <v>20000</v>
          </cell>
          <cell r="I357">
            <v>22437.948501138671</v>
          </cell>
        </row>
        <row r="358">
          <cell r="G358">
            <v>0</v>
          </cell>
          <cell r="H358">
            <v>0</v>
          </cell>
          <cell r="I358">
            <v>0</v>
          </cell>
        </row>
        <row r="359">
          <cell r="D359" t="str">
            <v>Financial charges : Capital expenditure</v>
          </cell>
          <cell r="G359">
            <v>0</v>
          </cell>
          <cell r="H359">
            <v>-14268</v>
          </cell>
          <cell r="I359">
            <v>14268</v>
          </cell>
        </row>
        <row r="360">
          <cell r="D360" t="str">
            <v>Financial charges : Working Capital</v>
          </cell>
          <cell r="G360">
            <v>0</v>
          </cell>
          <cell r="H360">
            <v>7200</v>
          </cell>
          <cell r="I360">
            <v>-7200</v>
          </cell>
        </row>
        <row r="361">
          <cell r="D361" t="str">
            <v>Taxation - Normal</v>
          </cell>
          <cell r="G361">
            <v>0</v>
          </cell>
          <cell r="H361">
            <v>0</v>
          </cell>
          <cell r="I361">
            <v>0</v>
          </cell>
        </row>
        <row r="363">
          <cell r="G363">
            <v>132687.94850113866</v>
          </cell>
          <cell r="H363">
            <v>387770.84734635684</v>
          </cell>
          <cell r="I363">
            <v>-255082.89884521818</v>
          </cell>
        </row>
        <row r="365">
          <cell r="C365" t="str">
            <v>Payment of dividend</v>
          </cell>
          <cell r="G365">
            <v>0</v>
          </cell>
          <cell r="H365">
            <v>157200</v>
          </cell>
          <cell r="I365">
            <v>-157200</v>
          </cell>
        </row>
        <row r="367">
          <cell r="G367">
            <v>0</v>
          </cell>
          <cell r="H367">
            <v>157200</v>
          </cell>
          <cell r="I367">
            <v>-157200</v>
          </cell>
        </row>
        <row r="369">
          <cell r="C369" t="str">
            <v>Fixed Assets</v>
          </cell>
        </row>
        <row r="370">
          <cell r="C370" t="str">
            <v>Capital work in progress:</v>
          </cell>
        </row>
        <row r="371">
          <cell r="D371" t="str">
            <v xml:space="preserve">Project investment </v>
          </cell>
          <cell r="G371" t="e">
            <v>#REF!</v>
          </cell>
          <cell r="H371">
            <v>18000</v>
          </cell>
          <cell r="I371" t="e">
            <v>#REF!</v>
          </cell>
        </row>
        <row r="373">
          <cell r="G373" t="e">
            <v>#REF!</v>
          </cell>
          <cell r="H373">
            <v>18000</v>
          </cell>
          <cell r="I373" t="e">
            <v>#REF!</v>
          </cell>
        </row>
        <row r="375">
          <cell r="C375" t="str">
            <v>Debtors</v>
          </cell>
        </row>
        <row r="376">
          <cell r="C376" t="str">
            <v>Sales</v>
          </cell>
          <cell r="D376" t="str">
            <v>CKD</v>
          </cell>
          <cell r="G376">
            <v>11552113.913043479</v>
          </cell>
          <cell r="H376">
            <v>10276346.956521738</v>
          </cell>
          <cell r="I376">
            <v>1275766.9565217402</v>
          </cell>
        </row>
        <row r="377">
          <cell r="C377" t="str">
            <v>Sales</v>
          </cell>
          <cell r="D377" t="str">
            <v>CBU</v>
          </cell>
          <cell r="G377">
            <v>1101895.2173913042</v>
          </cell>
          <cell r="H377">
            <v>1067112.6086956523</v>
          </cell>
          <cell r="I377">
            <v>34782.60869565187</v>
          </cell>
        </row>
        <row r="379">
          <cell r="G379">
            <v>12654009.130434783</v>
          </cell>
          <cell r="H379">
            <v>11343459.565217391</v>
          </cell>
          <cell r="I379">
            <v>1310549.5652173921</v>
          </cell>
        </row>
        <row r="381">
          <cell r="C381" t="str">
            <v>Advance Deposits Perepayments and other receivables</v>
          </cell>
        </row>
        <row r="382">
          <cell r="C382" t="str">
            <v>Advances &amp; Other receivable</v>
          </cell>
        </row>
        <row r="383">
          <cell r="C383" t="str">
            <v>CKD Cost</v>
          </cell>
          <cell r="G383">
            <v>0</v>
          </cell>
          <cell r="H383">
            <v>8742459.5609221719</v>
          </cell>
          <cell r="I383">
            <v>-8742459.5609221719</v>
          </cell>
        </row>
        <row r="384">
          <cell r="C384" t="str">
            <v>CBU Cost</v>
          </cell>
          <cell r="G384">
            <v>0</v>
          </cell>
          <cell r="H384">
            <v>882929.31331255147</v>
          </cell>
          <cell r="I384">
            <v>-882929.31331255147</v>
          </cell>
        </row>
        <row r="385">
          <cell r="C385" t="str">
            <v>30% Margin on L/C CKD</v>
          </cell>
          <cell r="G385">
            <v>0</v>
          </cell>
          <cell r="H385">
            <v>0</v>
          </cell>
          <cell r="I385">
            <v>0</v>
          </cell>
        </row>
        <row r="386">
          <cell r="C386" t="str">
            <v>30% Margin on L/C CBU</v>
          </cell>
          <cell r="G386">
            <v>0</v>
          </cell>
          <cell r="H386">
            <v>0</v>
          </cell>
          <cell r="I386">
            <v>0</v>
          </cell>
        </row>
        <row r="387">
          <cell r="C387" t="str">
            <v>Presumptive tax</v>
          </cell>
          <cell r="G387">
            <v>0</v>
          </cell>
          <cell r="H387">
            <v>50058.605576702212</v>
          </cell>
          <cell r="I387">
            <v>-50058.605576702212</v>
          </cell>
        </row>
        <row r="388">
          <cell r="C388" t="str">
            <v>Advance tax payment</v>
          </cell>
          <cell r="G388">
            <v>0</v>
          </cell>
          <cell r="H388">
            <v>127800</v>
          </cell>
          <cell r="I388">
            <v>-127800</v>
          </cell>
        </row>
        <row r="389">
          <cell r="C389" t="str">
            <v>Interest income</v>
          </cell>
          <cell r="G389">
            <v>0</v>
          </cell>
          <cell r="H389" t="e">
            <v>#REF!</v>
          </cell>
          <cell r="I389" t="e">
            <v>#REF!</v>
          </cell>
        </row>
        <row r="390">
          <cell r="C390" t="str">
            <v>HD income</v>
          </cell>
          <cell r="G390">
            <v>0</v>
          </cell>
          <cell r="H390">
            <v>35100.288</v>
          </cell>
          <cell r="I390">
            <v>-35100.288</v>
          </cell>
        </row>
        <row r="391">
          <cell r="C391" t="str">
            <v>Other income</v>
          </cell>
          <cell r="G391">
            <v>35100.288</v>
          </cell>
          <cell r="H391">
            <v>4800</v>
          </cell>
          <cell r="I391">
            <v>30300.288</v>
          </cell>
        </row>
        <row r="393">
          <cell r="G393">
            <v>35100.288</v>
          </cell>
          <cell r="H393" t="e">
            <v>#REF!</v>
          </cell>
          <cell r="I393" t="e">
            <v>#REF!</v>
          </cell>
        </row>
        <row r="395">
          <cell r="C395" t="str">
            <v>Imprest account</v>
          </cell>
          <cell r="G395">
            <v>0</v>
          </cell>
          <cell r="H395">
            <v>0</v>
          </cell>
          <cell r="I395">
            <v>0</v>
          </cell>
        </row>
      </sheetData>
      <sheetData sheetId="6" refreshError="1">
        <row r="31">
          <cell r="B31" t="str">
            <v>Shareholders</v>
          </cell>
        </row>
        <row r="32">
          <cell r="B32" t="str">
            <v>Earning per share</v>
          </cell>
          <cell r="C32" t="str">
            <v xml:space="preserve">(Profit after taxation / No of Shares ) </v>
          </cell>
          <cell r="D32">
            <v>0</v>
          </cell>
          <cell r="E32">
            <v>0</v>
          </cell>
        </row>
        <row r="34">
          <cell r="B34" t="str">
            <v>Price earning ratio</v>
          </cell>
          <cell r="C34" t="str">
            <v>(Market Price of Share  / Earning per share ) = Times</v>
          </cell>
          <cell r="D34" t="e">
            <v>#DIV/0!</v>
          </cell>
          <cell r="E34" t="e">
            <v>#DIV/0!</v>
          </cell>
        </row>
        <row r="37">
          <cell r="B37" t="str">
            <v>Debt and Gearing Ratio</v>
          </cell>
        </row>
        <row r="39">
          <cell r="B39" t="str">
            <v>Debt / Equity Ratio</v>
          </cell>
          <cell r="C39" t="str">
            <v>(Share Capital + Reserves + Long Term loan ) / Long</v>
          </cell>
          <cell r="D39" t="str">
            <v xml:space="preserve">      03 :   97</v>
          </cell>
          <cell r="E39" t="str">
            <v xml:space="preserve">      04 :   96</v>
          </cell>
        </row>
        <row r="40">
          <cell r="C40" t="str">
            <v xml:space="preserve">                                                                                Term Loan</v>
          </cell>
        </row>
        <row r="42">
          <cell r="B42" t="str">
            <v>Debt Ratio</v>
          </cell>
          <cell r="C42" t="str">
            <v>(Total Debts  /  Total Assets)</v>
          </cell>
          <cell r="D42" t="str">
            <v>02 : 100</v>
          </cell>
          <cell r="E42" t="str">
            <v>04 : 100</v>
          </cell>
        </row>
        <row r="65">
          <cell r="J65" t="str">
            <v>C:\FH Files\Budget 2002-2003\Final Budget\[Final Budget 2002-2003.xls]CKD Variant</v>
          </cell>
        </row>
        <row r="66">
          <cell r="C66" t="str">
            <v>XE</v>
          </cell>
          <cell r="D66" t="str">
            <v>XEG</v>
          </cell>
          <cell r="E66" t="str">
            <v>GL</v>
          </cell>
          <cell r="F66" t="str">
            <v>GLi</v>
          </cell>
          <cell r="G66" t="str">
            <v>GLi A/T</v>
          </cell>
          <cell r="H66" t="str">
            <v xml:space="preserve">2.0.D </v>
          </cell>
          <cell r="I66" t="str">
            <v>2.0.D G</v>
          </cell>
          <cell r="J66" t="str">
            <v>2.0.D Ltd</v>
          </cell>
          <cell r="K66" t="str">
            <v>4x2</v>
          </cell>
          <cell r="L66" t="str">
            <v>4x4</v>
          </cell>
          <cell r="M66" t="str">
            <v>Total</v>
          </cell>
        </row>
        <row r="67">
          <cell r="C67">
            <v>1460</v>
          </cell>
          <cell r="D67">
            <v>0</v>
          </cell>
          <cell r="E67">
            <v>960</v>
          </cell>
          <cell r="F67">
            <v>1300</v>
          </cell>
          <cell r="G67">
            <v>1100</v>
          </cell>
          <cell r="H67">
            <v>1840</v>
          </cell>
          <cell r="I67">
            <v>2940</v>
          </cell>
          <cell r="J67">
            <v>0</v>
          </cell>
          <cell r="K67">
            <v>1121</v>
          </cell>
          <cell r="L67">
            <v>1479</v>
          </cell>
          <cell r="M67">
            <v>12200</v>
          </cell>
        </row>
        <row r="68">
          <cell r="C68">
            <v>718260.86956521741</v>
          </cell>
          <cell r="D68" t="e">
            <v>#DIV/0!</v>
          </cell>
          <cell r="E68">
            <v>796521.73913043481</v>
          </cell>
          <cell r="F68">
            <v>903260.86956521741</v>
          </cell>
          <cell r="G68">
            <v>981521.73913043481</v>
          </cell>
          <cell r="H68">
            <v>848695.65217391308</v>
          </cell>
          <cell r="I68">
            <v>998913.04347826086</v>
          </cell>
          <cell r="J68" t="e">
            <v>#DIV/0!</v>
          </cell>
          <cell r="K68">
            <v>674782.60869565222</v>
          </cell>
          <cell r="L68">
            <v>645217.39130434778</v>
          </cell>
        </row>
        <row r="71">
          <cell r="B71" t="str">
            <v>CKD Cost</v>
          </cell>
          <cell r="C71">
            <v>258268.14140861234</v>
          </cell>
          <cell r="D71" t="e">
            <v>#DIV/0!</v>
          </cell>
          <cell r="E71">
            <v>311231.2087725295</v>
          </cell>
          <cell r="F71">
            <v>375735.3693498834</v>
          </cell>
          <cell r="G71">
            <v>441703.1443185262</v>
          </cell>
          <cell r="H71">
            <v>375139.79515105387</v>
          </cell>
          <cell r="I71">
            <v>514635.2303835096</v>
          </cell>
          <cell r="J71" t="e">
            <v>#DIV/0!</v>
          </cell>
          <cell r="K71">
            <v>456549.51474417682</v>
          </cell>
          <cell r="L71">
            <v>456549.51474417676</v>
          </cell>
        </row>
        <row r="72">
          <cell r="B72" t="str">
            <v>Vendor parts</v>
          </cell>
          <cell r="C72">
            <v>200507.36986301371</v>
          </cell>
          <cell r="D72" t="e">
            <v>#DIV/0!</v>
          </cell>
          <cell r="E72">
            <v>208145.84375</v>
          </cell>
          <cell r="F72">
            <v>230068.13076923077</v>
          </cell>
          <cell r="G72">
            <v>230124.43636363637</v>
          </cell>
          <cell r="H72">
            <v>201910.29891304349</v>
          </cell>
          <cell r="I72">
            <v>226227.37414965985</v>
          </cell>
          <cell r="J72" t="e">
            <v>#DIV/0!</v>
          </cell>
          <cell r="K72">
            <v>139346</v>
          </cell>
          <cell r="L72">
            <v>139346</v>
          </cell>
        </row>
        <row r="73">
          <cell r="B73" t="str">
            <v>Paints &amp; Chemicals</v>
          </cell>
          <cell r="C73">
            <v>11365</v>
          </cell>
          <cell r="D73" t="e">
            <v>#DIV/0!</v>
          </cell>
          <cell r="E73">
            <v>14743</v>
          </cell>
          <cell r="F73">
            <v>14450</v>
          </cell>
          <cell r="G73">
            <v>14623</v>
          </cell>
          <cell r="H73">
            <v>11355</v>
          </cell>
          <cell r="I73">
            <v>14625</v>
          </cell>
          <cell r="J73" t="e">
            <v>#DIV/0!</v>
          </cell>
          <cell r="K73">
            <v>11677</v>
          </cell>
          <cell r="L73">
            <v>11677</v>
          </cell>
        </row>
        <row r="74">
          <cell r="B74" t="str">
            <v>Consumables</v>
          </cell>
          <cell r="C74">
            <v>5237</v>
          </cell>
          <cell r="D74" t="e">
            <v>#DIV/0!</v>
          </cell>
          <cell r="E74">
            <v>5349</v>
          </cell>
          <cell r="F74">
            <v>5342</v>
          </cell>
          <cell r="G74">
            <v>5347</v>
          </cell>
          <cell r="H74">
            <v>5236</v>
          </cell>
          <cell r="I74">
            <v>5346</v>
          </cell>
          <cell r="J74" t="e">
            <v>#DIV/0!</v>
          </cell>
          <cell r="K74">
            <v>3227</v>
          </cell>
          <cell r="L74">
            <v>3227</v>
          </cell>
        </row>
        <row r="75">
          <cell r="B75" t="str">
            <v>KD Parts</v>
          </cell>
          <cell r="C75">
            <v>0</v>
          </cell>
          <cell r="D75" t="e">
            <v>#DIV/0!</v>
          </cell>
          <cell r="E75">
            <v>0</v>
          </cell>
          <cell r="F75">
            <v>0</v>
          </cell>
          <cell r="G75">
            <v>0</v>
          </cell>
          <cell r="H75">
            <v>0</v>
          </cell>
          <cell r="I75">
            <v>0</v>
          </cell>
          <cell r="J75" t="e">
            <v>#DIV/0!</v>
          </cell>
          <cell r="K75">
            <v>0</v>
          </cell>
          <cell r="L75">
            <v>0</v>
          </cell>
        </row>
        <row r="76">
          <cell r="B76" t="str">
            <v>Spare parts</v>
          </cell>
          <cell r="C76">
            <v>934</v>
          </cell>
          <cell r="D76" t="e">
            <v>#DIV/0!</v>
          </cell>
          <cell r="E76">
            <v>1002</v>
          </cell>
          <cell r="F76">
            <v>789</v>
          </cell>
          <cell r="G76">
            <v>779</v>
          </cell>
          <cell r="H76">
            <v>900</v>
          </cell>
          <cell r="I76">
            <v>789</v>
          </cell>
          <cell r="J76" t="e">
            <v>#DIV/0!</v>
          </cell>
          <cell r="K76">
            <v>41</v>
          </cell>
          <cell r="L76">
            <v>41</v>
          </cell>
        </row>
        <row r="77">
          <cell r="C77">
            <v>476311.51127162605</v>
          </cell>
          <cell r="D77" t="e">
            <v>#DIV/0!</v>
          </cell>
          <cell r="E77">
            <v>540471.0525225295</v>
          </cell>
          <cell r="F77">
            <v>626384.50011911418</v>
          </cell>
          <cell r="G77">
            <v>692576.58068216254</v>
          </cell>
          <cell r="H77">
            <v>594541.09406409739</v>
          </cell>
          <cell r="I77">
            <v>761622.60453316942</v>
          </cell>
          <cell r="J77" t="e">
            <v>#DIV/0!</v>
          </cell>
          <cell r="K77">
            <v>610840.51474417676</v>
          </cell>
          <cell r="L77">
            <v>610840.51474417676</v>
          </cell>
        </row>
        <row r="78">
          <cell r="C78">
            <v>241949.35829359136</v>
          </cell>
          <cell r="D78" t="e">
            <v>#DIV/0!</v>
          </cell>
          <cell r="E78">
            <v>256050.68660790531</v>
          </cell>
          <cell r="F78">
            <v>276876.36944610323</v>
          </cell>
          <cell r="G78">
            <v>288945.15844827227</v>
          </cell>
          <cell r="H78">
            <v>254154.5581098157</v>
          </cell>
          <cell r="I78">
            <v>237290.43894509145</v>
          </cell>
          <cell r="J78" t="e">
            <v>#DIV/0!</v>
          </cell>
          <cell r="K78">
            <v>63942.093951475457</v>
          </cell>
          <cell r="L78">
            <v>34376.876560171018</v>
          </cell>
        </row>
        <row r="81">
          <cell r="B81" t="str">
            <v xml:space="preserve">Salaries &amp; Wages </v>
          </cell>
          <cell r="C81">
            <v>4767.3094589713646</v>
          </cell>
          <cell r="D81" t="e">
            <v>#DIV/0!</v>
          </cell>
          <cell r="E81">
            <v>4776.2706326331272</v>
          </cell>
          <cell r="F81">
            <v>4813.6072934044723</v>
          </cell>
          <cell r="G81">
            <v>4805.592923404879</v>
          </cell>
          <cell r="H81">
            <v>4789.5499302359103</v>
          </cell>
          <cell r="I81">
            <v>4794.2758030354353</v>
          </cell>
          <cell r="J81" t="e">
            <v>#DIV/0!</v>
          </cell>
          <cell r="K81">
            <v>4847.8178592124559</v>
          </cell>
          <cell r="L81">
            <v>4585.8906446085002</v>
          </cell>
        </row>
        <row r="82">
          <cell r="B82" t="str">
            <v xml:space="preserve">Utilities </v>
          </cell>
          <cell r="C82">
            <v>0</v>
          </cell>
          <cell r="D82" t="e">
            <v>#DIV/0!</v>
          </cell>
          <cell r="E82">
            <v>0</v>
          </cell>
          <cell r="F82">
            <v>0</v>
          </cell>
          <cell r="G82">
            <v>0</v>
          </cell>
          <cell r="H82">
            <v>0</v>
          </cell>
          <cell r="I82">
            <v>0</v>
          </cell>
          <cell r="J82" t="e">
            <v>#DIV/0!</v>
          </cell>
          <cell r="K82">
            <v>0</v>
          </cell>
          <cell r="L82">
            <v>0</v>
          </cell>
        </row>
        <row r="83">
          <cell r="B83" t="str">
            <v>Depreciation</v>
          </cell>
          <cell r="C83">
            <v>9971.1532831807308</v>
          </cell>
          <cell r="D83" t="e">
            <v>#DIV/0!</v>
          </cell>
          <cell r="E83">
            <v>9989.8961898343987</v>
          </cell>
          <cell r="F83">
            <v>10067.98836548132</v>
          </cell>
          <cell r="G83">
            <v>10051.225763342349</v>
          </cell>
          <cell r="H83">
            <v>10017.670747586497</v>
          </cell>
          <cell r="I83">
            <v>10027.555233266825</v>
          </cell>
          <cell r="J83" t="e">
            <v>#DIV/0!</v>
          </cell>
          <cell r="K83">
            <v>10139.542100037777</v>
          </cell>
          <cell r="L83">
            <v>9591.7034442236982</v>
          </cell>
        </row>
        <row r="84">
          <cell r="B84" t="str">
            <v xml:space="preserve">Other Factory overhead </v>
          </cell>
          <cell r="C84">
            <v>2976.5878944422811</v>
          </cell>
          <cell r="D84" t="e">
            <v>#DIV/0!</v>
          </cell>
          <cell r="E84">
            <v>2982.1830254634915</v>
          </cell>
          <cell r="F84">
            <v>3005.4950956001894</v>
          </cell>
          <cell r="G84">
            <v>3000.4911249270708</v>
          </cell>
          <cell r="H84">
            <v>2990.4742842607898</v>
          </cell>
          <cell r="I84">
            <v>2993.4250001492392</v>
          </cell>
          <cell r="J84" t="e">
            <v>#DIV/0!</v>
          </cell>
          <cell r="K84">
            <v>3026.8553108164328</v>
          </cell>
          <cell r="L84">
            <v>2863.3145583385476</v>
          </cell>
        </row>
        <row r="85">
          <cell r="B85" t="str">
            <v>Running Royalty</v>
          </cell>
          <cell r="C85">
            <v>0</v>
          </cell>
          <cell r="D85" t="e">
            <v>#DIV/0!</v>
          </cell>
          <cell r="E85">
            <v>0</v>
          </cell>
          <cell r="F85">
            <v>0</v>
          </cell>
          <cell r="G85">
            <v>0</v>
          </cell>
          <cell r="H85">
            <v>0</v>
          </cell>
          <cell r="I85">
            <v>0</v>
          </cell>
          <cell r="J85" t="e">
            <v>#DIV/0!</v>
          </cell>
          <cell r="K85">
            <v>0</v>
          </cell>
          <cell r="L85">
            <v>0</v>
          </cell>
        </row>
        <row r="86">
          <cell r="C86">
            <v>17715.050636594377</v>
          </cell>
          <cell r="D86" t="e">
            <v>#DIV/0!</v>
          </cell>
          <cell r="E86">
            <v>17748.349847931018</v>
          </cell>
          <cell r="F86">
            <v>17887.09075448598</v>
          </cell>
          <cell r="G86">
            <v>17857.309811674299</v>
          </cell>
          <cell r="H86">
            <v>17797.694962083195</v>
          </cell>
          <cell r="I86">
            <v>17815.256036451501</v>
          </cell>
          <cell r="J86" t="e">
            <v>#DIV/0!</v>
          </cell>
          <cell r="K86">
            <v>18014.215270066667</v>
          </cell>
          <cell r="L86">
            <v>17040.908647170745</v>
          </cell>
        </row>
        <row r="88">
          <cell r="B88" t="str">
            <v>Selling Expenses</v>
          </cell>
          <cell r="C88">
            <v>4679.3131875264999</v>
          </cell>
          <cell r="D88" t="e">
            <v>#DIV/0!</v>
          </cell>
          <cell r="E88">
            <v>4687.3968481846014</v>
          </cell>
          <cell r="F88">
            <v>4720.8663972868326</v>
          </cell>
          <cell r="G88">
            <v>4713.6700629854558</v>
          </cell>
          <cell r="H88">
            <v>4700.2870861829688</v>
          </cell>
          <cell r="I88">
            <v>4704.2368746297925</v>
          </cell>
          <cell r="J88" t="e">
            <v>#DIV/0!</v>
          </cell>
          <cell r="K88">
            <v>4754.0094573397191</v>
          </cell>
          <cell r="L88">
            <v>4513.6163659104886</v>
          </cell>
        </row>
        <row r="89">
          <cell r="B89" t="str">
            <v>Administrative Expenses</v>
          </cell>
          <cell r="C89">
            <v>9534.4144168324146</v>
          </cell>
          <cell r="D89" t="e">
            <v>#DIV/0!</v>
          </cell>
          <cell r="E89">
            <v>9550.8854175179094</v>
          </cell>
          <cell r="F89">
            <v>9619.0818682995832</v>
          </cell>
          <cell r="G89">
            <v>9604.4188545704965</v>
          </cell>
          <cell r="H89">
            <v>9577.1501418658409</v>
          </cell>
          <cell r="I89">
            <v>9585.1981007011727</v>
          </cell>
          <cell r="J89" t="e">
            <v>#DIV/0!</v>
          </cell>
          <cell r="K89">
            <v>9686.6130757486881</v>
          </cell>
          <cell r="L89">
            <v>9196.7960310722374</v>
          </cell>
        </row>
        <row r="90">
          <cell r="B90" t="str">
            <v>Depreciation (Admin. &amp; Selling )</v>
          </cell>
          <cell r="C90">
            <v>2681.3588855891667</v>
          </cell>
          <cell r="D90" t="e">
            <v>#DIV/0!</v>
          </cell>
          <cell r="E90">
            <v>2685.9910173711269</v>
          </cell>
          <cell r="F90">
            <v>2705.1698731744018</v>
          </cell>
          <cell r="G90">
            <v>2701.0462007144979</v>
          </cell>
          <cell r="H90">
            <v>2693.3774334559516</v>
          </cell>
          <cell r="I90">
            <v>2695.6407571369405</v>
          </cell>
          <cell r="J90" t="e">
            <v>#DIV/0!</v>
          </cell>
          <cell r="K90">
            <v>2724.161642907899</v>
          </cell>
          <cell r="L90">
            <v>2586.4106256312061</v>
          </cell>
        </row>
        <row r="91">
          <cell r="B91" t="str">
            <v>Financial Charges -Capital Exp.</v>
          </cell>
          <cell r="C91">
            <v>0</v>
          </cell>
          <cell r="D91" t="e">
            <v>#DIV/0!</v>
          </cell>
          <cell r="E91">
            <v>0</v>
          </cell>
          <cell r="F91">
            <v>0</v>
          </cell>
          <cell r="G91">
            <v>0</v>
          </cell>
          <cell r="H91">
            <v>0</v>
          </cell>
          <cell r="I91">
            <v>0</v>
          </cell>
          <cell r="J91" t="e">
            <v>#DIV/0!</v>
          </cell>
          <cell r="K91">
            <v>0</v>
          </cell>
          <cell r="L91">
            <v>0</v>
          </cell>
        </row>
        <row r="92">
          <cell r="B92" t="str">
            <v>Financial  Charges -Working Capital</v>
          </cell>
          <cell r="C92">
            <v>478.34439743817239</v>
          </cell>
          <cell r="D92" t="e">
            <v>#DIV/0!</v>
          </cell>
          <cell r="E92">
            <v>478.990235132571</v>
          </cell>
          <cell r="F92">
            <v>481.46179131188364</v>
          </cell>
          <cell r="G92">
            <v>480.78854332672643</v>
          </cell>
          <cell r="H92">
            <v>480.04688878990646</v>
          </cell>
          <cell r="I92">
            <v>480.345049334686</v>
          </cell>
          <cell r="J92" t="e">
            <v>#DIV/0!</v>
          </cell>
          <cell r="K92">
            <v>483.44771997155902</v>
          </cell>
          <cell r="L92">
            <v>463.86874341667806</v>
          </cell>
        </row>
        <row r="93">
          <cell r="B93" t="str">
            <v>Other Expenses (Charity &amp; Donation)</v>
          </cell>
          <cell r="C93">
            <v>332.18360933206418</v>
          </cell>
          <cell r="D93" t="e">
            <v>#DIV/0!</v>
          </cell>
          <cell r="E93">
            <v>332.6321077309521</v>
          </cell>
          <cell r="F93">
            <v>334.34846618880817</v>
          </cell>
          <cell r="G93">
            <v>333.88093286578226</v>
          </cell>
          <cell r="H93">
            <v>333.36589499299072</v>
          </cell>
          <cell r="I93">
            <v>333.57295092686536</v>
          </cell>
          <cell r="J93" t="e">
            <v>#DIV/0!</v>
          </cell>
          <cell r="K93">
            <v>335.72758331358267</v>
          </cell>
          <cell r="L93">
            <v>322.13107181713752</v>
          </cell>
        </row>
        <row r="94">
          <cell r="B94" t="str">
            <v>Other Expenses ( W.P.P.F.)</v>
          </cell>
          <cell r="C94">
            <v>3113.0223166230039</v>
          </cell>
          <cell r="D94" t="e">
            <v>#DIV/0!</v>
          </cell>
          <cell r="E94">
            <v>3116.7216157076987</v>
          </cell>
          <cell r="F94">
            <v>3114.6457909837077</v>
          </cell>
          <cell r="G94">
            <v>3117.0570936799472</v>
          </cell>
          <cell r="H94">
            <v>3119.5358576199865</v>
          </cell>
          <cell r="I94">
            <v>3119.1015038384944</v>
          </cell>
          <cell r="J94" t="e">
            <v>#DIV/0!</v>
          </cell>
          <cell r="K94">
            <v>3082.8948197717668</v>
          </cell>
          <cell r="L94">
            <v>3061.2022068437518</v>
          </cell>
        </row>
        <row r="95">
          <cell r="B95" t="str">
            <v>Workers Welfare Fund</v>
          </cell>
          <cell r="C95">
            <v>1305.7877776005132</v>
          </cell>
          <cell r="D95" t="e">
            <v>#DIV/0!</v>
          </cell>
          <cell r="E95">
            <v>1307.3394849251572</v>
          </cell>
          <cell r="F95">
            <v>1306.4687598620717</v>
          </cell>
          <cell r="G95">
            <v>1307.4802044546884</v>
          </cell>
          <cell r="H95">
            <v>1308.5199463284221</v>
          </cell>
          <cell r="I95">
            <v>1308.3377523698375</v>
          </cell>
          <cell r="J95" t="e">
            <v>#DIV/0!</v>
          </cell>
          <cell r="K95">
            <v>1293.1505032231421</v>
          </cell>
          <cell r="L95">
            <v>1284.0513237298362</v>
          </cell>
        </row>
        <row r="96">
          <cell r="C96">
            <v>22124.424590941831</v>
          </cell>
          <cell r="D96" t="e">
            <v>#DIV/0!</v>
          </cell>
          <cell r="E96">
            <v>22159.956726570013</v>
          </cell>
          <cell r="F96">
            <v>22282.042947107289</v>
          </cell>
          <cell r="G96">
            <v>22258.341892597597</v>
          </cell>
          <cell r="H96">
            <v>22212.283249236072</v>
          </cell>
          <cell r="I96">
            <v>22226.432988937788</v>
          </cell>
          <cell r="J96" t="e">
            <v>#DIV/0!</v>
          </cell>
          <cell r="K96">
            <v>22360.004802276359</v>
          </cell>
          <cell r="L96">
            <v>21428.076368421334</v>
          </cell>
        </row>
        <row r="97">
          <cell r="C97">
            <v>39839.475227536212</v>
          </cell>
          <cell r="D97" t="e">
            <v>#DIV/0!</v>
          </cell>
          <cell r="E97">
            <v>39908.306574501032</v>
          </cell>
          <cell r="F97">
            <v>40169.133701593266</v>
          </cell>
          <cell r="G97">
            <v>40115.651704271892</v>
          </cell>
          <cell r="H97">
            <v>40009.978211319263</v>
          </cell>
          <cell r="I97">
            <v>40041.689025389293</v>
          </cell>
          <cell r="J97" t="e">
            <v>#DIV/0!</v>
          </cell>
          <cell r="K97">
            <v>40374.220072343029</v>
          </cell>
          <cell r="L97">
            <v>38468.985015592079</v>
          </cell>
        </row>
        <row r="100">
          <cell r="B100" t="str">
            <v xml:space="preserve">Break Even </v>
          </cell>
        </row>
        <row r="101">
          <cell r="B101" t="str">
            <v>Net Sales Revenue</v>
          </cell>
        </row>
        <row r="102">
          <cell r="B102" t="str">
            <v>Fixed Cost / C.M ratio                     Rs</v>
          </cell>
          <cell r="C102">
            <v>172672905.72614285</v>
          </cell>
          <cell r="D102" t="e">
            <v>#DIV/0!</v>
          </cell>
          <cell r="E102">
            <v>119180779.44802934</v>
          </cell>
          <cell r="F102">
            <v>170358231.44618037</v>
          </cell>
          <cell r="G102">
            <v>149896343.24533701</v>
          </cell>
          <cell r="H102">
            <v>245833017.67029431</v>
          </cell>
          <cell r="I102">
            <v>495572459.41659939</v>
          </cell>
          <cell r="J102" t="e">
            <v>#DIV/0!</v>
          </cell>
          <cell r="K102">
            <v>477624707.98227441</v>
          </cell>
          <cell r="L102">
            <v>1067870408.5072734</v>
          </cell>
          <cell r="M102" t="e">
            <v>#DIV/0!</v>
          </cell>
        </row>
        <row r="103">
          <cell r="B103" t="str">
            <v>Units yearly</v>
          </cell>
          <cell r="C103">
            <v>240</v>
          </cell>
          <cell r="D103" t="e">
            <v>#DIV/0!</v>
          </cell>
          <cell r="E103">
            <v>150</v>
          </cell>
          <cell r="F103">
            <v>189</v>
          </cell>
          <cell r="G103">
            <v>153</v>
          </cell>
          <cell r="H103">
            <v>290</v>
          </cell>
          <cell r="I103">
            <v>496</v>
          </cell>
          <cell r="J103" t="e">
            <v>#DIV/0!</v>
          </cell>
          <cell r="K103">
            <v>708</v>
          </cell>
          <cell r="L103">
            <v>1655</v>
          </cell>
          <cell r="M103" t="e">
            <v>#DIV/0!</v>
          </cell>
        </row>
        <row r="104">
          <cell r="B104" t="str">
            <v>Units monthly</v>
          </cell>
          <cell r="C104">
            <v>20</v>
          </cell>
          <cell r="D104" t="e">
            <v>#DIV/0!</v>
          </cell>
          <cell r="E104">
            <v>13</v>
          </cell>
          <cell r="F104">
            <v>16</v>
          </cell>
          <cell r="G104">
            <v>13</v>
          </cell>
          <cell r="H104">
            <v>24</v>
          </cell>
          <cell r="I104">
            <v>41</v>
          </cell>
          <cell r="J104" t="e">
            <v>#DIV/0!</v>
          </cell>
          <cell r="K104">
            <v>59</v>
          </cell>
          <cell r="L104">
            <v>138</v>
          </cell>
          <cell r="M104" t="e">
            <v>#DIV/0!</v>
          </cell>
        </row>
        <row r="106">
          <cell r="B106" t="str">
            <v>Safety Factor</v>
          </cell>
        </row>
        <row r="107">
          <cell r="B107" t="str">
            <v xml:space="preserve">Units </v>
          </cell>
          <cell r="C107">
            <v>1220</v>
          </cell>
          <cell r="D107" t="e">
            <v>#DIV/0!</v>
          </cell>
          <cell r="E107">
            <v>810</v>
          </cell>
          <cell r="F107">
            <v>1111</v>
          </cell>
          <cell r="G107">
            <v>947</v>
          </cell>
          <cell r="H107">
            <v>1550</v>
          </cell>
          <cell r="I107">
            <v>2444</v>
          </cell>
          <cell r="J107" t="e">
            <v>#DIV/0!</v>
          </cell>
          <cell r="K107">
            <v>413</v>
          </cell>
          <cell r="L107">
            <v>-176</v>
          </cell>
          <cell r="M107" t="e">
            <v>#DIV/0!</v>
          </cell>
        </row>
        <row r="108">
          <cell r="B108" t="str">
            <v>Percentage</v>
          </cell>
          <cell r="C108">
            <v>0.83561643835616439</v>
          </cell>
          <cell r="D108" t="e">
            <v>#DIV/0!</v>
          </cell>
          <cell r="E108">
            <v>0.84375</v>
          </cell>
          <cell r="F108">
            <v>0.85461538461538467</v>
          </cell>
          <cell r="G108">
            <v>0.86090909090909096</v>
          </cell>
          <cell r="H108">
            <v>0.84239130434782605</v>
          </cell>
          <cell r="I108">
            <v>0.83129251700680273</v>
          </cell>
          <cell r="J108" t="e">
            <v>#DIV/0!</v>
          </cell>
          <cell r="K108">
            <v>0.36842105263157893</v>
          </cell>
          <cell r="L108">
            <v>-0.11899932386747802</v>
          </cell>
          <cell r="M108" t="e">
            <v>#DIV/0!</v>
          </cell>
        </row>
        <row r="111">
          <cell r="B111" t="str">
            <v>Contribution Margin Ratio</v>
          </cell>
          <cell r="C111">
            <v>0.33685443345960053</v>
          </cell>
          <cell r="D111" t="e">
            <v>#DIV/0!</v>
          </cell>
          <cell r="E111">
            <v>0.32146101484616935</v>
          </cell>
          <cell r="F111">
            <v>0.30652979529532487</v>
          </cell>
          <cell r="G111">
            <v>0.29438487903921429</v>
          </cell>
          <cell r="H111">
            <v>0.29946489941218035</v>
          </cell>
          <cell r="I111">
            <v>0.23754864399290981</v>
          </cell>
          <cell r="J111" t="e">
            <v>#DIV/0!</v>
          </cell>
          <cell r="K111">
            <v>9.4759546448707183E-2</v>
          </cell>
          <cell r="L111">
            <v>5.3279525666033251E-2</v>
          </cell>
        </row>
      </sheetData>
      <sheetData sheetId="7" refreshError="1">
        <row r="31">
          <cell r="C31" t="str">
            <v>Administrative Expenses</v>
          </cell>
          <cell r="E31">
            <v>9610261.4690381344</v>
          </cell>
          <cell r="F31">
            <v>9832911.6091950051</v>
          </cell>
          <cell r="G31">
            <v>9869393.092399193</v>
          </cell>
          <cell r="H31">
            <v>9927328.7090709955</v>
          </cell>
          <cell r="I31">
            <v>9588907.7903762609</v>
          </cell>
          <cell r="J31">
            <v>9509398.5743956808</v>
          </cell>
          <cell r="K31">
            <v>9793397.0329585802</v>
          </cell>
          <cell r="L31">
            <v>9615683.6491548289</v>
          </cell>
          <cell r="M31">
            <v>9743526.3912282288</v>
          </cell>
          <cell r="N31">
            <v>9716595.6573620625</v>
          </cell>
          <cell r="O31">
            <v>9662847.7578013577</v>
          </cell>
          <cell r="P31">
            <v>9551703.7501938995</v>
          </cell>
          <cell r="Q31">
            <v>116421955.4831742</v>
          </cell>
          <cell r="R31">
            <v>58338201.244475268</v>
          </cell>
          <cell r="S31">
            <v>58083754.238698952</v>
          </cell>
          <cell r="T31">
            <v>116421955.48317422</v>
          </cell>
          <cell r="U31" t="str">
            <v>Administrative Expenses</v>
          </cell>
        </row>
        <row r="32">
          <cell r="C32" t="str">
            <v>Depreciation (Admin. &amp; Selling )</v>
          </cell>
          <cell r="E32">
            <v>2702689.3164353981</v>
          </cell>
          <cell r="F32">
            <v>2765305.1107135788</v>
          </cell>
          <cell r="G32">
            <v>2775564.7810900123</v>
          </cell>
          <cell r="H32">
            <v>2791857.9873388167</v>
          </cell>
          <cell r="I32">
            <v>2696684.0314208353</v>
          </cell>
          <cell r="J32">
            <v>2674323.6919772951</v>
          </cell>
          <cell r="K32">
            <v>2754192.4450091408</v>
          </cell>
          <cell r="L32">
            <v>2704214.1936013722</v>
          </cell>
          <cell r="M32">
            <v>2740167.3478728519</v>
          </cell>
          <cell r="N32">
            <v>2732593.630244216</v>
          </cell>
          <cell r="O32">
            <v>2717478.1337104784</v>
          </cell>
          <cell r="P32">
            <v>2686221.1566850073</v>
          </cell>
          <cell r="Q32">
            <v>32741291.826099008</v>
          </cell>
          <cell r="R32">
            <v>16406424.918975938</v>
          </cell>
          <cell r="S32">
            <v>16334866.907123068</v>
          </cell>
          <cell r="T32">
            <v>32741291.826099008</v>
          </cell>
          <cell r="U32" t="str">
            <v>Depreciation (Admin. &amp; Selling )</v>
          </cell>
        </row>
        <row r="33">
          <cell r="C33" t="str">
            <v>Financial Charges -Capital Exp.</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t="str">
            <v>Financial Charges -Capital Exp.</v>
          </cell>
        </row>
        <row r="34">
          <cell r="C34" t="str">
            <v>Financial Charges -Working Capital</v>
          </cell>
          <cell r="E34">
            <v>482404.14502184925</v>
          </cell>
          <cell r="F34">
            <v>500093.05899224279</v>
          </cell>
          <cell r="G34">
            <v>502758.27500108583</v>
          </cell>
          <cell r="H34">
            <v>509976.18082393525</v>
          </cell>
          <cell r="I34">
            <v>477507.75782574253</v>
          </cell>
          <cell r="J34">
            <v>475522.93191278144</v>
          </cell>
          <cell r="K34">
            <v>496201.66105324955</v>
          </cell>
          <cell r="L34">
            <v>474034.81972427724</v>
          </cell>
          <cell r="M34">
            <v>484767.44876841549</v>
          </cell>
          <cell r="N34">
            <v>480920.01958029496</v>
          </cell>
          <cell r="O34">
            <v>477800.47150196694</v>
          </cell>
          <cell r="P34">
            <v>474501.88816479594</v>
          </cell>
          <cell r="Q34">
            <v>5836488.6583706383</v>
          </cell>
          <cell r="R34">
            <v>2948262.3495776374</v>
          </cell>
          <cell r="S34">
            <v>2888226.3087929999</v>
          </cell>
          <cell r="T34">
            <v>5836488.6583706373</v>
          </cell>
          <cell r="U34" t="str">
            <v>Financial Charges -Working Capital</v>
          </cell>
        </row>
        <row r="35">
          <cell r="C35" t="str">
            <v>Other Expenses  - (Charity &amp; Donation)</v>
          </cell>
          <cell r="E35">
            <v>335002.87848739536</v>
          </cell>
          <cell r="F35">
            <v>347286.84652239084</v>
          </cell>
          <cell r="G35">
            <v>349137.69097297621</v>
          </cell>
          <cell r="H35">
            <v>354150.12557217735</v>
          </cell>
          <cell r="I35">
            <v>331602.60960121016</v>
          </cell>
          <cell r="J35">
            <v>330224.25827276486</v>
          </cell>
          <cell r="K35">
            <v>344584.48684253445</v>
          </cell>
          <cell r="L35">
            <v>329190.84703074809</v>
          </cell>
          <cell r="M35">
            <v>336644.06164473307</v>
          </cell>
          <cell r="N35">
            <v>333972.23581964942</v>
          </cell>
          <cell r="O35">
            <v>331805.882987477</v>
          </cell>
          <cell r="P35">
            <v>329515.20011444169</v>
          </cell>
          <cell r="Q35">
            <v>4053117.123868498</v>
          </cell>
          <cell r="R35">
            <v>2047404.4094289145</v>
          </cell>
          <cell r="S35">
            <v>2005712.7144395835</v>
          </cell>
          <cell r="T35">
            <v>4053117.123868498</v>
          </cell>
          <cell r="U35" t="str">
            <v>Other Expenses  - (Charity &amp; Donation)</v>
          </cell>
        </row>
        <row r="36">
          <cell r="C36" t="str">
            <v>W.P.P.F.</v>
          </cell>
          <cell r="E36">
            <v>3252073.9031108925</v>
          </cell>
          <cell r="F36">
            <v>3553509.3976374501</v>
          </cell>
          <cell r="G36">
            <v>3215260.9362302129</v>
          </cell>
          <cell r="H36">
            <v>3687963.8606835259</v>
          </cell>
          <cell r="I36">
            <v>2596533.2677252637</v>
          </cell>
          <cell r="J36">
            <v>2938984.7737119384</v>
          </cell>
          <cell r="K36">
            <v>4026779.1265603094</v>
          </cell>
          <cell r="L36">
            <v>2562594.7501644297</v>
          </cell>
          <cell r="M36">
            <v>2963857.6643554028</v>
          </cell>
          <cell r="N36">
            <v>3083451.8893780885</v>
          </cell>
          <cell r="O36">
            <v>2708025.8694477342</v>
          </cell>
          <cell r="P36">
            <v>3319379.7818624973</v>
          </cell>
          <cell r="Q36">
            <v>37908415.220867746</v>
          </cell>
          <cell r="R36">
            <v>19244326.139099281</v>
          </cell>
          <cell r="S36">
            <v>18664089.081768461</v>
          </cell>
          <cell r="T36">
            <v>37908415.220867738</v>
          </cell>
          <cell r="U36" t="str">
            <v>W.P.P.F.</v>
          </cell>
        </row>
        <row r="37">
          <cell r="C37" t="str">
            <v>Workers Welfare Fund</v>
          </cell>
          <cell r="E37">
            <v>1364114.3309060526</v>
          </cell>
          <cell r="F37">
            <v>1490554.4088926227</v>
          </cell>
          <cell r="G37">
            <v>1348672.7704799296</v>
          </cell>
          <cell r="H37">
            <v>1546952.6536311514</v>
          </cell>
          <cell r="I37">
            <v>1089141.3746133363</v>
          </cell>
          <cell r="J37">
            <v>1232786.0213447402</v>
          </cell>
          <cell r="K37">
            <v>1689072.0437440719</v>
          </cell>
          <cell r="L37">
            <v>1074905.5301787574</v>
          </cell>
          <cell r="M37">
            <v>1243219.1995530683</v>
          </cell>
          <cell r="N37">
            <v>1293384.1715394033</v>
          </cell>
          <cell r="O37">
            <v>1135908.0411562263</v>
          </cell>
          <cell r="P37">
            <v>1392346.4426275794</v>
          </cell>
          <cell r="Q37">
            <v>15901056.98866694</v>
          </cell>
          <cell r="R37">
            <v>8072221.5598678328</v>
          </cell>
          <cell r="S37">
            <v>7828835.4287991058</v>
          </cell>
          <cell r="T37">
            <v>15901056.988666939</v>
          </cell>
          <cell r="U37" t="str">
            <v>Workers Welfare Fund</v>
          </cell>
        </row>
        <row r="38">
          <cell r="E38">
            <v>23191379.96600645</v>
          </cell>
          <cell r="F38">
            <v>24372464.840335585</v>
          </cell>
          <cell r="G38">
            <v>31163997.363285858</v>
          </cell>
          <cell r="H38">
            <v>32359474.098765984</v>
          </cell>
          <cell r="I38">
            <v>28183053.119735744</v>
          </cell>
          <cell r="J38">
            <v>22548928.829295874</v>
          </cell>
          <cell r="K38">
            <v>24835508.08036685</v>
          </cell>
          <cell r="L38">
            <v>25930542.52019091</v>
          </cell>
          <cell r="M38">
            <v>27849130.890162524</v>
          </cell>
          <cell r="N38">
            <v>23145996.713560048</v>
          </cell>
          <cell r="O38">
            <v>29943968.022873018</v>
          </cell>
          <cell r="P38">
            <v>23499414.053136751</v>
          </cell>
          <cell r="Q38">
            <v>317023858.49771565</v>
          </cell>
          <cell r="R38">
            <v>161819298.2174255</v>
          </cell>
          <cell r="S38">
            <v>155204560.2802901</v>
          </cell>
          <cell r="T38">
            <v>317023858.49771559</v>
          </cell>
        </row>
        <row r="39">
          <cell r="B39" t="str">
            <v>Operating Profit</v>
          </cell>
          <cell r="E39">
            <v>34629770.98322732</v>
          </cell>
          <cell r="F39">
            <v>42004029.818067335</v>
          </cell>
          <cell r="G39">
            <v>35862189.604134485</v>
          </cell>
          <cell r="H39">
            <v>46079587.449266776</v>
          </cell>
          <cell r="I39">
            <v>23665898.882856105</v>
          </cell>
          <cell r="J39">
            <v>28450833.1743325</v>
          </cell>
          <cell r="K39">
            <v>55931151.308221579</v>
          </cell>
          <cell r="L39">
            <v>30829241.487566873</v>
          </cell>
          <cell r="M39">
            <v>39551844.653943002</v>
          </cell>
          <cell r="N39">
            <v>42029847.106232226</v>
          </cell>
          <cell r="O39">
            <v>34426329.655551702</v>
          </cell>
          <cell r="P39">
            <v>43079592.446451142</v>
          </cell>
          <cell r="Q39">
            <v>456540316.56985098</v>
          </cell>
          <cell r="R39">
            <v>210692309.91188452</v>
          </cell>
          <cell r="S39">
            <v>245848006.65796655</v>
          </cell>
          <cell r="T39">
            <v>456540316.56985104</v>
          </cell>
          <cell r="U39" t="str">
            <v>Operating Profit</v>
          </cell>
        </row>
        <row r="40">
          <cell r="H40">
            <v>2885725.1981790732</v>
          </cell>
          <cell r="S40">
            <v>0</v>
          </cell>
          <cell r="T40">
            <v>0</v>
          </cell>
        </row>
        <row r="41">
          <cell r="B41" t="str">
            <v>Other Income</v>
          </cell>
          <cell r="S41">
            <v>0</v>
          </cell>
          <cell r="T41">
            <v>0</v>
          </cell>
          <cell r="U41" t="str">
            <v>Other Income</v>
          </cell>
        </row>
        <row r="42">
          <cell r="C42" t="str">
            <v>H.D</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t="str">
            <v>H.D</v>
          </cell>
        </row>
        <row r="43">
          <cell r="C43" t="str">
            <v>Scrap income</v>
          </cell>
          <cell r="E43">
            <v>16400000</v>
          </cell>
          <cell r="F43">
            <v>16400000</v>
          </cell>
          <cell r="G43">
            <v>16400000.000000004</v>
          </cell>
          <cell r="H43">
            <v>6400000</v>
          </cell>
          <cell r="I43">
            <v>6400000</v>
          </cell>
          <cell r="J43">
            <v>6400000</v>
          </cell>
          <cell r="K43">
            <v>6400000</v>
          </cell>
          <cell r="L43">
            <v>6400000</v>
          </cell>
          <cell r="M43">
            <v>6400000.0000000009</v>
          </cell>
          <cell r="N43">
            <v>6399999.9999999991</v>
          </cell>
          <cell r="O43">
            <v>6400000</v>
          </cell>
          <cell r="P43">
            <v>6400000.0000000009</v>
          </cell>
          <cell r="Q43">
            <v>106800000</v>
          </cell>
          <cell r="R43">
            <v>68400000</v>
          </cell>
          <cell r="S43">
            <v>38400000</v>
          </cell>
          <cell r="T43">
            <v>106800000</v>
          </cell>
          <cell r="U43" t="str">
            <v>Scrap income</v>
          </cell>
        </row>
        <row r="44">
          <cell r="E44">
            <v>16400000</v>
          </cell>
          <cell r="F44">
            <v>16400000</v>
          </cell>
          <cell r="G44">
            <v>16400000.000000004</v>
          </cell>
          <cell r="H44">
            <v>6400000</v>
          </cell>
          <cell r="I44">
            <v>6400000</v>
          </cell>
          <cell r="J44">
            <v>6400000</v>
          </cell>
          <cell r="K44">
            <v>6400000</v>
          </cell>
          <cell r="L44">
            <v>6400000</v>
          </cell>
          <cell r="M44">
            <v>6400000.0000000009</v>
          </cell>
          <cell r="N44">
            <v>6399999.9999999991</v>
          </cell>
          <cell r="O44">
            <v>6400000</v>
          </cell>
          <cell r="P44">
            <v>6400000.0000000009</v>
          </cell>
          <cell r="Q44">
            <v>106800000</v>
          </cell>
          <cell r="R44">
            <v>68400000</v>
          </cell>
          <cell r="S44">
            <v>38400000</v>
          </cell>
          <cell r="T44">
            <v>106800000</v>
          </cell>
        </row>
        <row r="45">
          <cell r="B45" t="str">
            <v>Profit Before Tax</v>
          </cell>
          <cell r="E45">
            <v>51029770.98322732</v>
          </cell>
          <cell r="F45">
            <v>58404029.818067335</v>
          </cell>
          <cell r="G45">
            <v>52262189.604134485</v>
          </cell>
          <cell r="H45">
            <v>52479587.449266776</v>
          </cell>
          <cell r="I45">
            <v>30065898.882856105</v>
          </cell>
          <cell r="J45">
            <v>34850833.1743325</v>
          </cell>
          <cell r="K45">
            <v>62331151.308221579</v>
          </cell>
          <cell r="L45">
            <v>37229241.487566873</v>
          </cell>
          <cell r="M45">
            <v>45951844.653943002</v>
          </cell>
          <cell r="N45">
            <v>48429847.106232226</v>
          </cell>
          <cell r="O45">
            <v>40826329.655551702</v>
          </cell>
          <cell r="P45">
            <v>49479592.446451142</v>
          </cell>
          <cell r="Q45">
            <v>563340316.56985116</v>
          </cell>
          <cell r="R45">
            <v>279092309.91188455</v>
          </cell>
          <cell r="S45">
            <v>284248006.65796655</v>
          </cell>
          <cell r="T45">
            <v>563340316.56985116</v>
          </cell>
          <cell r="U45" t="str">
            <v>Profit Before Tax</v>
          </cell>
        </row>
        <row r="46">
          <cell r="E46">
            <v>51567098.98322732</v>
          </cell>
          <cell r="F46">
            <v>58831957.818067335</v>
          </cell>
          <cell r="G46">
            <v>52770149.604134485</v>
          </cell>
          <cell r="H46">
            <v>62005035.449266776</v>
          </cell>
          <cell r="I46">
            <v>39653866.882856101</v>
          </cell>
          <cell r="J46">
            <v>44362149.1743325</v>
          </cell>
          <cell r="K46">
            <v>64877911.308221579</v>
          </cell>
          <cell r="L46">
            <v>37704049.487566873</v>
          </cell>
          <cell r="M46">
            <v>46521920.653943002</v>
          </cell>
          <cell r="N46">
            <v>48857775.106232226</v>
          </cell>
          <cell r="O46">
            <v>41301137.655551702</v>
          </cell>
          <cell r="P46">
            <v>49987552.446451142</v>
          </cell>
          <cell r="R46">
            <v>309190257.91188455</v>
          </cell>
          <cell r="S46">
            <v>289250346.65796655</v>
          </cell>
          <cell r="T46">
            <v>598440604.56985116</v>
          </cell>
        </row>
        <row r="47">
          <cell r="B47" t="str">
            <v>Taxation</v>
          </cell>
          <cell r="E47">
            <v>18048484.644129559</v>
          </cell>
          <cell r="F47">
            <v>20591185.236323565</v>
          </cell>
          <cell r="G47">
            <v>18469552.36144707</v>
          </cell>
          <cell r="H47">
            <v>21701762.407243371</v>
          </cell>
          <cell r="I47">
            <v>13878853.408999635</v>
          </cell>
          <cell r="J47">
            <v>15526752.211016374</v>
          </cell>
          <cell r="K47">
            <v>22707268.95787755</v>
          </cell>
          <cell r="L47">
            <v>13196417.320648406</v>
          </cell>
          <cell r="M47">
            <v>16282672.22888005</v>
          </cell>
          <cell r="N47">
            <v>17100221.287181277</v>
          </cell>
          <cell r="O47">
            <v>14455398.179443095</v>
          </cell>
          <cell r="P47">
            <v>17495643.356257901</v>
          </cell>
          <cell r="Q47">
            <v>209454211.59944785</v>
          </cell>
          <cell r="R47">
            <v>108216590.26915957</v>
          </cell>
          <cell r="S47">
            <v>101237621.33028828</v>
          </cell>
          <cell r="T47">
            <v>209454211.59944785</v>
          </cell>
          <cell r="U47" t="str">
            <v>Taxation</v>
          </cell>
        </row>
        <row r="48">
          <cell r="C48" t="str">
            <v>Normal</v>
          </cell>
          <cell r="E48">
            <v>18048484.644129559</v>
          </cell>
          <cell r="F48">
            <v>20591185.236323565</v>
          </cell>
          <cell r="G48">
            <v>18469552.36144707</v>
          </cell>
          <cell r="H48">
            <v>21701762.407243371</v>
          </cell>
          <cell r="I48">
            <v>13878853.408999635</v>
          </cell>
          <cell r="J48">
            <v>15526752.211016374</v>
          </cell>
          <cell r="K48">
            <v>22707268.95787755</v>
          </cell>
          <cell r="L48">
            <v>13196417.320648406</v>
          </cell>
          <cell r="M48">
            <v>16282672.22888005</v>
          </cell>
          <cell r="N48">
            <v>17100221.287181277</v>
          </cell>
          <cell r="O48">
            <v>14455398.179443095</v>
          </cell>
          <cell r="P48">
            <v>17495643.356257901</v>
          </cell>
          <cell r="Q48">
            <v>209454211.59944785</v>
          </cell>
          <cell r="R48">
            <v>108216590.26915957</v>
          </cell>
          <cell r="S48">
            <v>101237621.33028828</v>
          </cell>
          <cell r="T48">
            <v>209454211.59944785</v>
          </cell>
          <cell r="U48" t="str">
            <v>Normal</v>
          </cell>
        </row>
        <row r="49">
          <cell r="C49" t="str">
            <v>Deferred</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t="str">
            <v>Deferred</v>
          </cell>
        </row>
        <row r="50">
          <cell r="E50">
            <v>18048484.644129559</v>
          </cell>
          <cell r="F50">
            <v>20591185.236323565</v>
          </cell>
          <cell r="G50">
            <v>18469552.36144707</v>
          </cell>
          <cell r="H50">
            <v>21701762.407243371</v>
          </cell>
          <cell r="I50">
            <v>13878853.408999635</v>
          </cell>
          <cell r="J50">
            <v>15526752.211016374</v>
          </cell>
          <cell r="K50">
            <v>22707268.95787755</v>
          </cell>
          <cell r="L50">
            <v>13196417.320648406</v>
          </cell>
          <cell r="M50">
            <v>16282672.22888005</v>
          </cell>
          <cell r="N50">
            <v>17100221.287181277</v>
          </cell>
          <cell r="O50">
            <v>14455398.179443095</v>
          </cell>
          <cell r="P50">
            <v>17495643.356257901</v>
          </cell>
          <cell r="Q50">
            <v>209454211.59944785</v>
          </cell>
          <cell r="R50">
            <v>108216590.26915957</v>
          </cell>
          <cell r="S50">
            <v>101237621.33028828</v>
          </cell>
          <cell r="T50">
            <v>209454211.59944785</v>
          </cell>
        </row>
        <row r="51">
          <cell r="R51">
            <v>0</v>
          </cell>
          <cell r="S51">
            <v>0</v>
          </cell>
          <cell r="T51">
            <v>0</v>
          </cell>
        </row>
        <row r="52">
          <cell r="B52" t="str">
            <v>Profit After Tax</v>
          </cell>
          <cell r="E52">
            <v>32981286.339097761</v>
          </cell>
          <cell r="F52">
            <v>37812844.581743769</v>
          </cell>
          <cell r="G52">
            <v>33792637.242687419</v>
          </cell>
          <cell r="H52">
            <v>30777825.042023405</v>
          </cell>
          <cell r="I52">
            <v>16187045.47385647</v>
          </cell>
          <cell r="J52">
            <v>19324080.963316128</v>
          </cell>
          <cell r="K52">
            <v>39623882.350344032</v>
          </cell>
          <cell r="L52">
            <v>24032824.166918468</v>
          </cell>
          <cell r="M52">
            <v>29669172.425062954</v>
          </cell>
          <cell r="N52">
            <v>31329625.819050949</v>
          </cell>
          <cell r="O52">
            <v>26370931.476108607</v>
          </cell>
          <cell r="P52">
            <v>31983949.090193242</v>
          </cell>
          <cell r="Q52">
            <v>353886104.97040331</v>
          </cell>
          <cell r="R52">
            <v>170875719.64272493</v>
          </cell>
          <cell r="S52">
            <v>183010385.32767826</v>
          </cell>
          <cell r="T52">
            <v>353886104.97040319</v>
          </cell>
          <cell r="U52" t="str">
            <v>Profit After Tax</v>
          </cell>
        </row>
        <row r="53">
          <cell r="E53">
            <v>32981286.339097656</v>
          </cell>
          <cell r="F53">
            <v>37812844.581743702</v>
          </cell>
          <cell r="G53">
            <v>33792637.242687404</v>
          </cell>
          <cell r="H53">
            <v>30777825.042023405</v>
          </cell>
          <cell r="I53">
            <v>16187045.473856321</v>
          </cell>
          <cell r="J53">
            <v>19324080.963316113</v>
          </cell>
          <cell r="K53">
            <v>39623882.350344047</v>
          </cell>
          <cell r="L53">
            <v>24032824.166918483</v>
          </cell>
          <cell r="M53">
            <v>29669172.425063103</v>
          </cell>
          <cell r="N53">
            <v>31329625.819050897</v>
          </cell>
          <cell r="O53">
            <v>26370931.476108592</v>
          </cell>
          <cell r="P53">
            <v>31983949.090193182</v>
          </cell>
          <cell r="Q53">
            <v>353886104.97040296</v>
          </cell>
          <cell r="R53">
            <v>170875719.6427246</v>
          </cell>
          <cell r="S53">
            <v>183010385.32767829</v>
          </cell>
          <cell r="T53">
            <v>353886104.9704029</v>
          </cell>
        </row>
        <row r="54">
          <cell r="E54">
            <v>1.0430812835693359E-7</v>
          </cell>
          <cell r="F54">
            <v>6.7055225372314453E-8</v>
          </cell>
          <cell r="G54">
            <v>0</v>
          </cell>
          <cell r="H54">
            <v>0</v>
          </cell>
          <cell r="I54">
            <v>1.4901161193847656E-7</v>
          </cell>
          <cell r="J54">
            <v>0</v>
          </cell>
          <cell r="K54">
            <v>0</v>
          </cell>
          <cell r="L54">
            <v>0</v>
          </cell>
          <cell r="M54">
            <v>-1.4901161193847656E-7</v>
          </cell>
          <cell r="N54">
            <v>5.2154064178466797E-8</v>
          </cell>
          <cell r="O54">
            <v>0</v>
          </cell>
          <cell r="P54">
            <v>5.9604644775390625E-8</v>
          </cell>
          <cell r="Q54">
            <v>0</v>
          </cell>
        </row>
        <row r="55">
          <cell r="S55">
            <v>500562170.76853019</v>
          </cell>
        </row>
        <row r="56">
          <cell r="B56" t="str">
            <v>INDUS MOTOR COMPANY LIMITED</v>
          </cell>
        </row>
        <row r="57">
          <cell r="B57" t="str">
            <v>PERUNIT PROFIT &amp; LOSS ACCOUNT - TOYOTA  (CKD)</v>
          </cell>
        </row>
        <row r="58">
          <cell r="B58" t="str">
            <v>FOR THE YEAR 2001~02</v>
          </cell>
        </row>
        <row r="59">
          <cell r="AA59" t="str">
            <v>C:\FH Files\Budget 2002-2003\Final Budget\[Final Budget 2002-2003.xls]CKD Variant</v>
          </cell>
        </row>
        <row r="60">
          <cell r="AB60" t="str">
            <v>Rs.</v>
          </cell>
          <cell r="AC60" t="str">
            <v>XLI</v>
          </cell>
        </row>
        <row r="61">
          <cell r="E61">
            <v>37438</v>
          </cell>
          <cell r="G61">
            <v>37469</v>
          </cell>
          <cell r="I61">
            <v>37500</v>
          </cell>
          <cell r="K61">
            <v>37531</v>
          </cell>
          <cell r="M61">
            <v>37562</v>
          </cell>
          <cell r="O61">
            <v>37593</v>
          </cell>
          <cell r="Q61">
            <v>37624</v>
          </cell>
          <cell r="S61">
            <v>37655</v>
          </cell>
          <cell r="U61">
            <v>37686</v>
          </cell>
          <cell r="W61">
            <v>37717</v>
          </cell>
          <cell r="Y61">
            <v>37748</v>
          </cell>
          <cell r="AA61">
            <v>37779</v>
          </cell>
          <cell r="AC61" t="str">
            <v>Yearly</v>
          </cell>
        </row>
        <row r="62">
          <cell r="D62" t="str">
            <v>XLI</v>
          </cell>
          <cell r="E62" t="str">
            <v>Per Unit</v>
          </cell>
          <cell r="F62" t="str">
            <v>Total</v>
          </cell>
          <cell r="G62" t="str">
            <v>Per Unit</v>
          </cell>
          <cell r="H62" t="str">
            <v>Total</v>
          </cell>
          <cell r="I62" t="str">
            <v>Per Unit</v>
          </cell>
          <cell r="J62" t="str">
            <v>Total</v>
          </cell>
          <cell r="K62" t="str">
            <v>Per Unit</v>
          </cell>
          <cell r="L62" t="str">
            <v>Total</v>
          </cell>
          <cell r="M62" t="str">
            <v>Per Unit</v>
          </cell>
          <cell r="N62" t="str">
            <v>Total</v>
          </cell>
          <cell r="O62" t="str">
            <v>Per Unit</v>
          </cell>
          <cell r="P62" t="str">
            <v>Total</v>
          </cell>
          <cell r="Q62" t="str">
            <v>Per Unit</v>
          </cell>
          <cell r="R62" t="str">
            <v>Total</v>
          </cell>
          <cell r="S62" t="str">
            <v>Per Unit</v>
          </cell>
          <cell r="T62" t="str">
            <v>Total</v>
          </cell>
          <cell r="U62" t="str">
            <v>Per Unit</v>
          </cell>
          <cell r="V62" t="str">
            <v>Total</v>
          </cell>
          <cell r="W62" t="str">
            <v>Per Unit</v>
          </cell>
          <cell r="X62" t="str">
            <v>Total</v>
          </cell>
          <cell r="Y62" t="str">
            <v>Per Unit</v>
          </cell>
          <cell r="Z62" t="str">
            <v>Total</v>
          </cell>
          <cell r="AA62" t="str">
            <v>Per Unit</v>
          </cell>
          <cell r="AB62" t="str">
            <v>Total</v>
          </cell>
          <cell r="AC62" t="str">
            <v>Average</v>
          </cell>
        </row>
        <row r="64">
          <cell r="C64" t="str">
            <v>Sales Units</v>
          </cell>
          <cell r="E64">
            <v>1</v>
          </cell>
          <cell r="F64">
            <v>140</v>
          </cell>
          <cell r="G64">
            <v>1</v>
          </cell>
          <cell r="H64">
            <v>140</v>
          </cell>
          <cell r="I64">
            <v>1</v>
          </cell>
          <cell r="J64">
            <v>140</v>
          </cell>
          <cell r="K64">
            <v>1</v>
          </cell>
          <cell r="L64">
            <v>160</v>
          </cell>
          <cell r="M64">
            <v>1</v>
          </cell>
          <cell r="N64">
            <v>110</v>
          </cell>
          <cell r="O64">
            <v>1</v>
          </cell>
          <cell r="P64">
            <v>110</v>
          </cell>
          <cell r="Q64">
            <v>1</v>
          </cell>
          <cell r="R64">
            <v>150</v>
          </cell>
          <cell r="S64">
            <v>1</v>
          </cell>
          <cell r="T64">
            <v>120</v>
          </cell>
          <cell r="U64">
            <v>1</v>
          </cell>
          <cell r="V64">
            <v>100</v>
          </cell>
          <cell r="W64">
            <v>1</v>
          </cell>
          <cell r="X64">
            <v>90</v>
          </cell>
          <cell r="Y64">
            <v>1</v>
          </cell>
          <cell r="Z64">
            <v>100</v>
          </cell>
          <cell r="AA64">
            <v>1</v>
          </cell>
          <cell r="AB64">
            <v>100</v>
          </cell>
          <cell r="AC64">
            <v>1460</v>
          </cell>
        </row>
        <row r="66">
          <cell r="C66" t="str">
            <v>Selling Price</v>
          </cell>
          <cell r="E66">
            <v>849000</v>
          </cell>
          <cell r="F66">
            <v>118860000</v>
          </cell>
          <cell r="G66">
            <v>849000</v>
          </cell>
          <cell r="H66">
            <v>118860000</v>
          </cell>
          <cell r="I66">
            <v>849000</v>
          </cell>
          <cell r="J66">
            <v>118860000</v>
          </cell>
          <cell r="K66">
            <v>849000</v>
          </cell>
          <cell r="L66">
            <v>135840000</v>
          </cell>
          <cell r="M66">
            <v>849000</v>
          </cell>
          <cell r="N66">
            <v>93390000</v>
          </cell>
          <cell r="O66">
            <v>849000</v>
          </cell>
          <cell r="P66">
            <v>93390000</v>
          </cell>
          <cell r="Q66">
            <v>849000</v>
          </cell>
          <cell r="R66">
            <v>127350000</v>
          </cell>
          <cell r="S66">
            <v>849000</v>
          </cell>
          <cell r="T66">
            <v>101880000</v>
          </cell>
          <cell r="U66">
            <v>849000</v>
          </cell>
          <cell r="V66">
            <v>84900000</v>
          </cell>
          <cell r="W66">
            <v>849000</v>
          </cell>
          <cell r="X66">
            <v>76410000</v>
          </cell>
          <cell r="Y66">
            <v>849000</v>
          </cell>
          <cell r="Z66">
            <v>84900000</v>
          </cell>
          <cell r="AA66">
            <v>849000</v>
          </cell>
          <cell r="AB66">
            <v>84900000</v>
          </cell>
          <cell r="AC66">
            <v>849000</v>
          </cell>
        </row>
        <row r="67">
          <cell r="C67" t="str">
            <v>Less: Dealer commission</v>
          </cell>
          <cell r="E67">
            <v>-20000</v>
          </cell>
          <cell r="F67">
            <v>-2800000</v>
          </cell>
          <cell r="G67">
            <v>-20000</v>
          </cell>
          <cell r="H67">
            <v>-2800000</v>
          </cell>
          <cell r="I67">
            <v>-20000</v>
          </cell>
          <cell r="J67">
            <v>-2800000</v>
          </cell>
          <cell r="K67">
            <v>-20000</v>
          </cell>
          <cell r="L67">
            <v>-3200000</v>
          </cell>
          <cell r="M67">
            <v>-20000</v>
          </cell>
          <cell r="N67">
            <v>-2200000</v>
          </cell>
          <cell r="O67">
            <v>-20000</v>
          </cell>
          <cell r="P67">
            <v>-2200000</v>
          </cell>
          <cell r="Q67">
            <v>-20000</v>
          </cell>
          <cell r="R67">
            <v>-3000000</v>
          </cell>
          <cell r="S67">
            <v>-20000</v>
          </cell>
          <cell r="T67">
            <v>-2400000</v>
          </cell>
          <cell r="U67">
            <v>-20000</v>
          </cell>
          <cell r="V67">
            <v>-2000000</v>
          </cell>
          <cell r="W67">
            <v>-20000</v>
          </cell>
          <cell r="X67">
            <v>-1800000</v>
          </cell>
          <cell r="Y67">
            <v>-20000</v>
          </cell>
          <cell r="Z67">
            <v>-2000000</v>
          </cell>
          <cell r="AA67">
            <v>-20000</v>
          </cell>
          <cell r="AB67">
            <v>-2000000</v>
          </cell>
          <cell r="AC67">
            <v>-20000</v>
          </cell>
        </row>
        <row r="68">
          <cell r="D68" t="str">
            <v xml:space="preserve">  Sales tax</v>
          </cell>
          <cell r="E68">
            <v>-110739.13043478261</v>
          </cell>
          <cell r="F68">
            <v>-15503478.260869564</v>
          </cell>
          <cell r="G68">
            <v>-110739.13043478261</v>
          </cell>
          <cell r="H68">
            <v>-15503478.260869564</v>
          </cell>
          <cell r="I68">
            <v>-110739.13043478261</v>
          </cell>
          <cell r="J68">
            <v>-15503478.260869564</v>
          </cell>
          <cell r="K68">
            <v>-110739.13043478261</v>
          </cell>
          <cell r="L68">
            <v>-17718260.869565219</v>
          </cell>
          <cell r="M68">
            <v>-110739.13043478261</v>
          </cell>
          <cell r="N68">
            <v>-12181304.347826086</v>
          </cell>
          <cell r="O68">
            <v>-110739.13043478261</v>
          </cell>
          <cell r="P68">
            <v>-12181304.347826086</v>
          </cell>
          <cell r="Q68">
            <v>-110739.13043478261</v>
          </cell>
          <cell r="R68">
            <v>-16610869.565217391</v>
          </cell>
          <cell r="S68">
            <v>-110739.13043478261</v>
          </cell>
          <cell r="T68">
            <v>-13288695.652173912</v>
          </cell>
          <cell r="U68">
            <v>-110739.13043478261</v>
          </cell>
          <cell r="V68">
            <v>-11073913.043478262</v>
          </cell>
          <cell r="W68">
            <v>-110739.13043478261</v>
          </cell>
          <cell r="X68">
            <v>-9966521.7391304355</v>
          </cell>
          <cell r="Y68">
            <v>-110739.13043478261</v>
          </cell>
          <cell r="Z68">
            <v>-11073913.043478262</v>
          </cell>
          <cell r="AA68">
            <v>-110739.13043478261</v>
          </cell>
          <cell r="AB68">
            <v>-11073913.043478262</v>
          </cell>
          <cell r="AC68">
            <v>-110739.13043478259</v>
          </cell>
        </row>
        <row r="69">
          <cell r="C69" t="str">
            <v>Net Sales</v>
          </cell>
          <cell r="E69">
            <v>718260.86956521741</v>
          </cell>
          <cell r="F69">
            <v>100556521.73913044</v>
          </cell>
          <cell r="G69">
            <v>718260.86956521741</v>
          </cell>
          <cell r="H69">
            <v>100556521.73913044</v>
          </cell>
          <cell r="I69">
            <v>718260.86956521741</v>
          </cell>
          <cell r="J69">
            <v>100556521.73913044</v>
          </cell>
          <cell r="K69">
            <v>718260.86956521741</v>
          </cell>
          <cell r="L69">
            <v>114921739.13043478</v>
          </cell>
          <cell r="M69">
            <v>718260.86956521741</v>
          </cell>
          <cell r="N69">
            <v>79008695.652173907</v>
          </cell>
          <cell r="O69">
            <v>718260.86956521741</v>
          </cell>
          <cell r="P69">
            <v>79008695.652173907</v>
          </cell>
          <cell r="Q69">
            <v>718260.86956521741</v>
          </cell>
          <cell r="R69">
            <v>107739130.43478261</v>
          </cell>
          <cell r="S69">
            <v>718260.86956521741</v>
          </cell>
          <cell r="T69">
            <v>86191304.347826093</v>
          </cell>
          <cell r="U69">
            <v>718260.86956521741</v>
          </cell>
          <cell r="V69">
            <v>71826086.956521735</v>
          </cell>
          <cell r="W69">
            <v>718260.86956521741</v>
          </cell>
          <cell r="X69">
            <v>64643478.260869563</v>
          </cell>
          <cell r="Y69">
            <v>718260.86956521741</v>
          </cell>
          <cell r="Z69">
            <v>71826086.956521735</v>
          </cell>
          <cell r="AA69">
            <v>718260.86956521741</v>
          </cell>
          <cell r="AB69">
            <v>71826086.956521735</v>
          </cell>
          <cell r="AC69">
            <v>718260.86956521741</v>
          </cell>
          <cell r="AE69">
            <v>1048660869.5652175</v>
          </cell>
        </row>
        <row r="71">
          <cell r="C71" t="str">
            <v>Variable Cost of Sales</v>
          </cell>
          <cell r="AD71" t="str">
            <v>Variable Cost of Sales</v>
          </cell>
        </row>
        <row r="72">
          <cell r="D72" t="str">
            <v>CKD Cost</v>
          </cell>
          <cell r="E72">
            <v>261146.48864729228</v>
          </cell>
          <cell r="F72">
            <v>36560508.41062092</v>
          </cell>
          <cell r="G72">
            <v>261146.48864729228</v>
          </cell>
          <cell r="H72">
            <v>36560508.41062092</v>
          </cell>
          <cell r="I72">
            <v>261146.48864729228</v>
          </cell>
          <cell r="J72">
            <v>36560508.41062092</v>
          </cell>
          <cell r="K72">
            <v>257105.73194683768</v>
          </cell>
          <cell r="L72">
            <v>41136917.111494027</v>
          </cell>
          <cell r="M72">
            <v>257105.73194683768</v>
          </cell>
          <cell r="N72">
            <v>28281630.514152143</v>
          </cell>
          <cell r="O72">
            <v>257105.73194683768</v>
          </cell>
          <cell r="P72">
            <v>28281630.514152143</v>
          </cell>
          <cell r="Q72">
            <v>257105.73194683768</v>
          </cell>
          <cell r="R72">
            <v>38565859.792025656</v>
          </cell>
          <cell r="S72">
            <v>257105.73194683768</v>
          </cell>
          <cell r="T72">
            <v>30852687.833620522</v>
          </cell>
          <cell r="U72">
            <v>257105.73194683768</v>
          </cell>
          <cell r="V72">
            <v>25710573.194683768</v>
          </cell>
          <cell r="W72">
            <v>257105.73194683768</v>
          </cell>
          <cell r="X72">
            <v>23139515.875215393</v>
          </cell>
          <cell r="Y72">
            <v>257105.73194683768</v>
          </cell>
          <cell r="Z72">
            <v>25710573.194683768</v>
          </cell>
          <cell r="AA72">
            <v>257105.73194683768</v>
          </cell>
          <cell r="AB72">
            <v>25710573.194683768</v>
          </cell>
          <cell r="AC72">
            <v>258268.14140861234</v>
          </cell>
          <cell r="AE72" t="str">
            <v>CKD Cost</v>
          </cell>
          <cell r="AF72">
            <v>377071486.45657402</v>
          </cell>
        </row>
        <row r="73">
          <cell r="D73" t="str">
            <v>Vendor parts</v>
          </cell>
          <cell r="E73">
            <v>200657</v>
          </cell>
          <cell r="F73">
            <v>28091980</v>
          </cell>
          <cell r="G73">
            <v>200657</v>
          </cell>
          <cell r="H73">
            <v>28091980</v>
          </cell>
          <cell r="I73">
            <v>200657</v>
          </cell>
          <cell r="J73">
            <v>28091980</v>
          </cell>
          <cell r="K73">
            <v>200657</v>
          </cell>
          <cell r="L73">
            <v>32105120</v>
          </cell>
          <cell r="M73">
            <v>200657</v>
          </cell>
          <cell r="N73">
            <v>22072270</v>
          </cell>
          <cell r="O73">
            <v>200657</v>
          </cell>
          <cell r="P73">
            <v>22072270</v>
          </cell>
          <cell r="Q73">
            <v>200326</v>
          </cell>
          <cell r="R73">
            <v>30048900</v>
          </cell>
          <cell r="S73">
            <v>200326</v>
          </cell>
          <cell r="T73">
            <v>24039120</v>
          </cell>
          <cell r="U73">
            <v>200326</v>
          </cell>
          <cell r="V73">
            <v>20032600</v>
          </cell>
          <cell r="W73">
            <v>200326</v>
          </cell>
          <cell r="X73">
            <v>18029340</v>
          </cell>
          <cell r="Y73">
            <v>200326</v>
          </cell>
          <cell r="Z73">
            <v>20032600</v>
          </cell>
          <cell r="AA73">
            <v>200326</v>
          </cell>
          <cell r="AB73">
            <v>20032600</v>
          </cell>
          <cell r="AC73">
            <v>200507.36986301371</v>
          </cell>
          <cell r="AE73" t="str">
            <v>Vendor parts</v>
          </cell>
          <cell r="AF73">
            <v>292740760</v>
          </cell>
        </row>
        <row r="74">
          <cell r="D74" t="str">
            <v>Multi Source Parts</v>
          </cell>
          <cell r="E74">
            <v>136433.13680000001</v>
          </cell>
          <cell r="F74">
            <v>19100639.152000003</v>
          </cell>
          <cell r="G74">
            <v>136433.13680000001</v>
          </cell>
          <cell r="H74">
            <v>19100639.152000003</v>
          </cell>
          <cell r="I74">
            <v>136433.13680000001</v>
          </cell>
          <cell r="J74">
            <v>19100639.152000003</v>
          </cell>
          <cell r="K74">
            <v>136433.13680000001</v>
          </cell>
          <cell r="L74">
            <v>21829301.888</v>
          </cell>
          <cell r="M74">
            <v>136433.13680000001</v>
          </cell>
          <cell r="N74">
            <v>15007645.048</v>
          </cell>
          <cell r="O74">
            <v>136433.13680000001</v>
          </cell>
          <cell r="P74">
            <v>15007645.048</v>
          </cell>
          <cell r="Q74">
            <v>136433.13680000001</v>
          </cell>
          <cell r="R74">
            <v>20464970.52</v>
          </cell>
          <cell r="S74">
            <v>136433.13680000001</v>
          </cell>
          <cell r="T74">
            <v>16371976.416000001</v>
          </cell>
          <cell r="U74">
            <v>136433.13680000001</v>
          </cell>
          <cell r="V74">
            <v>13643313.680000002</v>
          </cell>
          <cell r="W74">
            <v>136433.13680000001</v>
          </cell>
          <cell r="X74">
            <v>12278982.312000001</v>
          </cell>
          <cell r="Y74">
            <v>136433.13680000001</v>
          </cell>
          <cell r="Z74">
            <v>13643313.680000002</v>
          </cell>
          <cell r="AA74">
            <v>136433.13680000001</v>
          </cell>
          <cell r="AB74">
            <v>13643313.680000002</v>
          </cell>
          <cell r="AC74">
            <v>136433.13680000004</v>
          </cell>
          <cell r="AE74" t="str">
            <v>Nomi Parts</v>
          </cell>
          <cell r="AF74">
            <v>199192379.72800004</v>
          </cell>
        </row>
        <row r="75">
          <cell r="D75" t="str">
            <v>Paints &amp; Chemicals</v>
          </cell>
          <cell r="E75">
            <v>11365</v>
          </cell>
          <cell r="F75">
            <v>1591100</v>
          </cell>
          <cell r="G75">
            <v>11365</v>
          </cell>
          <cell r="H75">
            <v>1591100</v>
          </cell>
          <cell r="I75">
            <v>11365</v>
          </cell>
          <cell r="J75">
            <v>1591100</v>
          </cell>
          <cell r="K75">
            <v>11365</v>
          </cell>
          <cell r="L75">
            <v>1818400</v>
          </cell>
          <cell r="M75">
            <v>11365</v>
          </cell>
          <cell r="N75">
            <v>1250150</v>
          </cell>
          <cell r="O75">
            <v>11365</v>
          </cell>
          <cell r="P75">
            <v>1250150</v>
          </cell>
          <cell r="Q75">
            <v>11365</v>
          </cell>
          <cell r="R75">
            <v>1704750</v>
          </cell>
          <cell r="S75">
            <v>11365</v>
          </cell>
          <cell r="T75">
            <v>1363800</v>
          </cell>
          <cell r="U75">
            <v>11365</v>
          </cell>
          <cell r="V75">
            <v>1136500</v>
          </cell>
          <cell r="W75">
            <v>11365</v>
          </cell>
          <cell r="X75">
            <v>1022850</v>
          </cell>
          <cell r="Y75">
            <v>11365</v>
          </cell>
          <cell r="Z75">
            <v>1136500</v>
          </cell>
          <cell r="AA75">
            <v>11365</v>
          </cell>
          <cell r="AB75">
            <v>1136500</v>
          </cell>
          <cell r="AC75">
            <v>11365</v>
          </cell>
          <cell r="AE75" t="str">
            <v>Paints &amp; Chemicals</v>
          </cell>
          <cell r="AF75">
            <v>16592900</v>
          </cell>
        </row>
        <row r="76">
          <cell r="D76" t="str">
            <v>Consumables</v>
          </cell>
          <cell r="E76">
            <v>5237</v>
          </cell>
          <cell r="F76">
            <v>733180</v>
          </cell>
          <cell r="G76">
            <v>5237</v>
          </cell>
          <cell r="H76">
            <v>733180</v>
          </cell>
          <cell r="I76">
            <v>5237</v>
          </cell>
          <cell r="J76">
            <v>733180</v>
          </cell>
          <cell r="K76">
            <v>5237</v>
          </cell>
          <cell r="L76">
            <v>837920</v>
          </cell>
          <cell r="M76">
            <v>5237</v>
          </cell>
          <cell r="N76">
            <v>576070</v>
          </cell>
          <cell r="O76">
            <v>5237</v>
          </cell>
          <cell r="P76">
            <v>576070</v>
          </cell>
          <cell r="Q76">
            <v>5237</v>
          </cell>
          <cell r="R76">
            <v>785550</v>
          </cell>
          <cell r="S76">
            <v>5237</v>
          </cell>
          <cell r="T76">
            <v>628440</v>
          </cell>
          <cell r="U76">
            <v>5237</v>
          </cell>
          <cell r="V76">
            <v>523700</v>
          </cell>
          <cell r="W76">
            <v>5237</v>
          </cell>
          <cell r="X76">
            <v>471330</v>
          </cell>
          <cell r="Y76">
            <v>5237</v>
          </cell>
          <cell r="Z76">
            <v>523700</v>
          </cell>
          <cell r="AA76">
            <v>5237</v>
          </cell>
          <cell r="AB76">
            <v>523700</v>
          </cell>
          <cell r="AC76">
            <v>5237</v>
          </cell>
          <cell r="AE76" t="str">
            <v>Consumables</v>
          </cell>
          <cell r="AF76">
            <v>7646020</v>
          </cell>
        </row>
        <row r="77">
          <cell r="D77" t="str">
            <v>KD Parts</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E77" t="str">
            <v>KD Parts</v>
          </cell>
          <cell r="AF77">
            <v>0</v>
          </cell>
        </row>
        <row r="78">
          <cell r="D78" t="str">
            <v>Spare parts</v>
          </cell>
          <cell r="E78">
            <v>934</v>
          </cell>
          <cell r="F78">
            <v>130760</v>
          </cell>
          <cell r="G78">
            <v>934</v>
          </cell>
          <cell r="H78">
            <v>130760</v>
          </cell>
          <cell r="I78">
            <v>934</v>
          </cell>
          <cell r="J78">
            <v>130760</v>
          </cell>
          <cell r="K78">
            <v>934</v>
          </cell>
          <cell r="L78">
            <v>149440</v>
          </cell>
          <cell r="M78">
            <v>934</v>
          </cell>
          <cell r="N78">
            <v>102740</v>
          </cell>
          <cell r="O78">
            <v>934</v>
          </cell>
          <cell r="P78">
            <v>102740</v>
          </cell>
          <cell r="Q78">
            <v>934</v>
          </cell>
          <cell r="R78">
            <v>140100</v>
          </cell>
          <cell r="S78">
            <v>934</v>
          </cell>
          <cell r="T78">
            <v>112080</v>
          </cell>
          <cell r="U78">
            <v>934</v>
          </cell>
          <cell r="V78">
            <v>93400</v>
          </cell>
          <cell r="W78">
            <v>934</v>
          </cell>
          <cell r="X78">
            <v>84060</v>
          </cell>
          <cell r="Y78">
            <v>934</v>
          </cell>
          <cell r="Z78">
            <v>93400</v>
          </cell>
          <cell r="AA78">
            <v>934</v>
          </cell>
          <cell r="AB78">
            <v>93400</v>
          </cell>
          <cell r="AC78">
            <v>934</v>
          </cell>
          <cell r="AE78" t="str">
            <v>Spare parts</v>
          </cell>
          <cell r="AF78">
            <v>1363640</v>
          </cell>
        </row>
        <row r="79">
          <cell r="D79" t="str">
            <v>Utilites</v>
          </cell>
          <cell r="E79">
            <v>4866</v>
          </cell>
          <cell r="F79">
            <v>681240</v>
          </cell>
          <cell r="G79">
            <v>4866</v>
          </cell>
          <cell r="H79">
            <v>681240</v>
          </cell>
          <cell r="I79">
            <v>4866</v>
          </cell>
          <cell r="J79">
            <v>681240</v>
          </cell>
          <cell r="K79">
            <v>4866</v>
          </cell>
          <cell r="L79">
            <v>778560</v>
          </cell>
          <cell r="M79">
            <v>4866</v>
          </cell>
          <cell r="N79">
            <v>535260</v>
          </cell>
          <cell r="O79">
            <v>4866</v>
          </cell>
          <cell r="P79">
            <v>535260</v>
          </cell>
          <cell r="Q79">
            <v>4866</v>
          </cell>
          <cell r="R79">
            <v>729900</v>
          </cell>
          <cell r="S79">
            <v>4866</v>
          </cell>
          <cell r="T79">
            <v>583920</v>
          </cell>
          <cell r="U79">
            <v>4866</v>
          </cell>
          <cell r="V79">
            <v>486600</v>
          </cell>
          <cell r="W79">
            <v>4866</v>
          </cell>
          <cell r="X79">
            <v>437940</v>
          </cell>
          <cell r="Y79">
            <v>4866</v>
          </cell>
          <cell r="Z79">
            <v>486600</v>
          </cell>
          <cell r="AA79">
            <v>4866</v>
          </cell>
          <cell r="AB79">
            <v>486600</v>
          </cell>
          <cell r="AC79">
            <v>4866</v>
          </cell>
          <cell r="AE79" t="str">
            <v>Utilites</v>
          </cell>
          <cell r="AF79">
            <v>7104360</v>
          </cell>
        </row>
        <row r="80">
          <cell r="D80" t="str">
            <v>Royalty</v>
          </cell>
          <cell r="E80">
            <v>6674</v>
          </cell>
          <cell r="F80">
            <v>934360</v>
          </cell>
          <cell r="G80">
            <v>6674</v>
          </cell>
          <cell r="H80">
            <v>934360</v>
          </cell>
          <cell r="I80">
            <v>6674</v>
          </cell>
          <cell r="J80">
            <v>934360</v>
          </cell>
          <cell r="K80">
            <v>6674</v>
          </cell>
          <cell r="L80">
            <v>1067840</v>
          </cell>
          <cell r="M80">
            <v>6674</v>
          </cell>
          <cell r="N80">
            <v>734140</v>
          </cell>
          <cell r="O80">
            <v>6674</v>
          </cell>
          <cell r="P80">
            <v>734140</v>
          </cell>
          <cell r="Q80">
            <v>6674</v>
          </cell>
          <cell r="R80">
            <v>1001100</v>
          </cell>
          <cell r="S80">
            <v>6674</v>
          </cell>
          <cell r="T80">
            <v>800880</v>
          </cell>
          <cell r="U80">
            <v>6674</v>
          </cell>
          <cell r="V80">
            <v>667400</v>
          </cell>
          <cell r="W80">
            <v>6674</v>
          </cell>
          <cell r="X80">
            <v>600660</v>
          </cell>
          <cell r="Y80">
            <v>6674</v>
          </cell>
          <cell r="Z80">
            <v>667400</v>
          </cell>
          <cell r="AA80">
            <v>6674</v>
          </cell>
          <cell r="AB80">
            <v>667400</v>
          </cell>
          <cell r="AC80">
            <v>6674</v>
          </cell>
          <cell r="AE80" t="str">
            <v>Royalty</v>
          </cell>
          <cell r="AF80">
            <v>9744040</v>
          </cell>
        </row>
        <row r="82">
          <cell r="E82">
            <v>627312.62544729223</v>
          </cell>
          <cell r="F82">
            <v>87823767.562620923</v>
          </cell>
          <cell r="G82">
            <v>627312.62544729223</v>
          </cell>
          <cell r="H82">
            <v>87823767.562620923</v>
          </cell>
          <cell r="I82">
            <v>627312.62544729223</v>
          </cell>
          <cell r="J82">
            <v>87823767.562620923</v>
          </cell>
          <cell r="K82">
            <v>623271.86874683772</v>
          </cell>
          <cell r="L82">
            <v>99723498.999494031</v>
          </cell>
          <cell r="M82">
            <v>623271.86874683772</v>
          </cell>
          <cell r="N82">
            <v>68559905.562152147</v>
          </cell>
          <cell r="O82">
            <v>623271.86874683772</v>
          </cell>
          <cell r="P82">
            <v>68559905.562152147</v>
          </cell>
          <cell r="Q82">
            <v>622940.86874683772</v>
          </cell>
          <cell r="R82">
            <v>93441130.312025651</v>
          </cell>
          <cell r="S82">
            <v>622940.86874683772</v>
          </cell>
          <cell r="T82">
            <v>74752904.249620527</v>
          </cell>
          <cell r="U82">
            <v>622940.86874683772</v>
          </cell>
          <cell r="V82">
            <v>62294086.874683768</v>
          </cell>
          <cell r="W82">
            <v>622940.86874683772</v>
          </cell>
          <cell r="X82">
            <v>56064678.187215395</v>
          </cell>
          <cell r="Y82">
            <v>622940.86874683772</v>
          </cell>
          <cell r="Z82">
            <v>62294086.874683768</v>
          </cell>
          <cell r="AA82">
            <v>622940.86874683772</v>
          </cell>
          <cell r="AB82">
            <v>62294086.874683768</v>
          </cell>
          <cell r="AC82">
            <v>624284.64807162608</v>
          </cell>
          <cell r="AF82">
            <v>911455586.18457389</v>
          </cell>
        </row>
        <row r="83">
          <cell r="C83" t="str">
            <v>Contribution Margin</v>
          </cell>
          <cell r="E83">
            <v>90948.244117925176</v>
          </cell>
          <cell r="F83">
            <v>12732754.176509514</v>
          </cell>
          <cell r="G83">
            <v>90948.244117925176</v>
          </cell>
          <cell r="H83">
            <v>12732754.176509514</v>
          </cell>
          <cell r="I83">
            <v>90948.244117925176</v>
          </cell>
          <cell r="J83">
            <v>12732754.176509514</v>
          </cell>
          <cell r="K83">
            <v>94989.000818379689</v>
          </cell>
          <cell r="L83">
            <v>15198240.13094075</v>
          </cell>
          <cell r="M83">
            <v>94989.000818379689</v>
          </cell>
          <cell r="N83">
            <v>10448790.090021759</v>
          </cell>
          <cell r="O83">
            <v>94989.000818379689</v>
          </cell>
          <cell r="P83">
            <v>10448790.090021759</v>
          </cell>
          <cell r="Q83">
            <v>95320.000818379689</v>
          </cell>
          <cell r="R83">
            <v>14298000.122756958</v>
          </cell>
          <cell r="S83">
            <v>95320.000818379689</v>
          </cell>
          <cell r="T83">
            <v>11438400.098205566</v>
          </cell>
          <cell r="U83">
            <v>95320.000818379689</v>
          </cell>
          <cell r="V83">
            <v>9532000.081837967</v>
          </cell>
          <cell r="W83">
            <v>95320.000818379689</v>
          </cell>
          <cell r="X83">
            <v>8578800.0736541674</v>
          </cell>
          <cell r="Y83">
            <v>95320.000818379689</v>
          </cell>
          <cell r="Z83">
            <v>9532000.081837967</v>
          </cell>
          <cell r="AA83">
            <v>95320.000818379689</v>
          </cell>
          <cell r="AB83">
            <v>9532000.081837967</v>
          </cell>
          <cell r="AC83">
            <v>93976.221493591322</v>
          </cell>
          <cell r="AD83" t="str">
            <v>Contribution Margin</v>
          </cell>
        </row>
        <row r="85">
          <cell r="C85" t="str">
            <v>Production cost</v>
          </cell>
          <cell r="AD85" t="str">
            <v>Production cost</v>
          </cell>
        </row>
        <row r="86">
          <cell r="D86" t="str">
            <v xml:space="preserve">Salaries &amp; Wages </v>
          </cell>
          <cell r="E86">
            <v>5330.971806841444</v>
          </cell>
          <cell r="F86">
            <v>746336.0529578022</v>
          </cell>
          <cell r="G86">
            <v>4450.6278387391867</v>
          </cell>
          <cell r="H86">
            <v>623087.89742348611</v>
          </cell>
          <cell r="I86">
            <v>4327.5507084975143</v>
          </cell>
          <cell r="J86">
            <v>605857.09918965201</v>
          </cell>
          <cell r="K86">
            <v>3880.9474753805712</v>
          </cell>
          <cell r="L86">
            <v>620951.5960608914</v>
          </cell>
          <cell r="M86">
            <v>5576.0739588801307</v>
          </cell>
          <cell r="N86">
            <v>613368.13547681435</v>
          </cell>
          <cell r="O86">
            <v>5384.2223576312035</v>
          </cell>
          <cell r="P86">
            <v>592264.45933943242</v>
          </cell>
          <cell r="Q86">
            <v>3880.9474753805712</v>
          </cell>
          <cell r="R86">
            <v>582142.12130708573</v>
          </cell>
          <cell r="S86">
            <v>5106.5098360270676</v>
          </cell>
          <cell r="T86">
            <v>612781.18032324815</v>
          </cell>
          <cell r="U86">
            <v>4709.8877128404993</v>
          </cell>
          <cell r="V86">
            <v>470988.7712840499</v>
          </cell>
          <cell r="W86">
            <v>5160.8344087507594</v>
          </cell>
          <cell r="X86">
            <v>464475.09678756836</v>
          </cell>
          <cell r="Y86">
            <v>5216.3272518556068</v>
          </cell>
          <cell r="Z86">
            <v>521632.7251855607</v>
          </cell>
          <cell r="AA86">
            <v>5063.8667476260061</v>
          </cell>
          <cell r="AB86">
            <v>506386.67476260063</v>
          </cell>
          <cell r="AC86">
            <v>4767.3094589713646</v>
          </cell>
          <cell r="AE86" t="str">
            <v xml:space="preserve">Salaries &amp; Wages </v>
          </cell>
        </row>
        <row r="87">
          <cell r="D87" t="str">
            <v xml:space="preserve">Utilities </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E87" t="str">
            <v xml:space="preserve">Utilities </v>
          </cell>
        </row>
        <row r="88">
          <cell r="D88" t="str">
            <v>Depreciation</v>
          </cell>
          <cell r="E88">
            <v>11150.091575091576</v>
          </cell>
          <cell r="F88">
            <v>1561012.8205128205</v>
          </cell>
          <cell r="G88">
            <v>9308.7920489296648</v>
          </cell>
          <cell r="H88">
            <v>1303230.8868501531</v>
          </cell>
          <cell r="I88">
            <v>9051.3678263455258</v>
          </cell>
          <cell r="J88">
            <v>1267191.4956883737</v>
          </cell>
          <cell r="K88">
            <v>8117.2666666666673</v>
          </cell>
          <cell r="L88">
            <v>1298762.6666666667</v>
          </cell>
          <cell r="M88">
            <v>11662.739463601532</v>
          </cell>
          <cell r="N88">
            <v>1282901.3409961686</v>
          </cell>
          <cell r="O88">
            <v>11261.468738438773</v>
          </cell>
          <cell r="P88">
            <v>1238761.5612282651</v>
          </cell>
          <cell r="Q88">
            <v>8117.2666666666673</v>
          </cell>
          <cell r="R88">
            <v>1217590</v>
          </cell>
          <cell r="S88">
            <v>10680.614035087719</v>
          </cell>
          <cell r="T88">
            <v>1281673.6842105263</v>
          </cell>
          <cell r="U88">
            <v>9851.0517799352765</v>
          </cell>
          <cell r="V88">
            <v>985105.17799352761</v>
          </cell>
          <cell r="W88">
            <v>10794.237588652482</v>
          </cell>
          <cell r="X88">
            <v>971481.38297872338</v>
          </cell>
          <cell r="Y88">
            <v>10910.304659498208</v>
          </cell>
          <cell r="Z88">
            <v>1091030.4659498208</v>
          </cell>
          <cell r="AA88">
            <v>10591.423103688239</v>
          </cell>
          <cell r="AB88">
            <v>1059142.3103688238</v>
          </cell>
          <cell r="AC88">
            <v>9971.1532831807308</v>
          </cell>
          <cell r="AE88" t="str">
            <v>Depreciation</v>
          </cell>
        </row>
        <row r="89">
          <cell r="D89" t="str">
            <v xml:space="preserve">Other Factory overhead </v>
          </cell>
          <cell r="E89">
            <v>3328.5244606883934</v>
          </cell>
          <cell r="F89">
            <v>465993.42449637508</v>
          </cell>
          <cell r="G89">
            <v>2778.859870849943</v>
          </cell>
          <cell r="H89">
            <v>389040.38191899203</v>
          </cell>
          <cell r="I89">
            <v>2702.0136121556093</v>
          </cell>
          <cell r="J89">
            <v>378281.90570178529</v>
          </cell>
          <cell r="K89">
            <v>2423.1658073811504</v>
          </cell>
          <cell r="L89">
            <v>387706.52918098407</v>
          </cell>
          <cell r="M89">
            <v>3481.5600680763655</v>
          </cell>
          <cell r="N89">
            <v>382971.60748840019</v>
          </cell>
          <cell r="O89">
            <v>3361.7727627374452</v>
          </cell>
          <cell r="P89">
            <v>369795.00390111899</v>
          </cell>
          <cell r="Q89">
            <v>2423.1658073811504</v>
          </cell>
          <cell r="R89">
            <v>363474.87110717257</v>
          </cell>
          <cell r="S89">
            <v>3188.3760623436192</v>
          </cell>
          <cell r="T89">
            <v>382605.12748123432</v>
          </cell>
          <cell r="U89">
            <v>2940.735203132464</v>
          </cell>
          <cell r="V89">
            <v>294073.52031324641</v>
          </cell>
          <cell r="W89">
            <v>3222.2949566238703</v>
          </cell>
          <cell r="X89">
            <v>290006.54609614832</v>
          </cell>
          <cell r="Y89">
            <v>3256.9432894907936</v>
          </cell>
          <cell r="Z89">
            <v>325694.32894907938</v>
          </cell>
          <cell r="AA89">
            <v>3161.7507925119394</v>
          </cell>
          <cell r="AB89">
            <v>316175.07925119397</v>
          </cell>
          <cell r="AC89">
            <v>2976.5878944422811</v>
          </cell>
          <cell r="AE89" t="str">
            <v xml:space="preserve">Other Factory overhead </v>
          </cell>
        </row>
        <row r="90">
          <cell r="D90" t="str">
            <v>Running Royalty</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E90" t="str">
            <v>Running Royalty</v>
          </cell>
        </row>
        <row r="91">
          <cell r="E91">
            <v>19809.587842621411</v>
          </cell>
          <cell r="F91">
            <v>2773342.2979669976</v>
          </cell>
          <cell r="G91">
            <v>16538.279758518795</v>
          </cell>
          <cell r="H91">
            <v>2315359.1661926312</v>
          </cell>
          <cell r="I91">
            <v>16080.93214699865</v>
          </cell>
          <cell r="J91">
            <v>2251330.5005798112</v>
          </cell>
          <cell r="K91">
            <v>14421.379949428388</v>
          </cell>
          <cell r="L91">
            <v>2307420.7919085422</v>
          </cell>
          <cell r="M91">
            <v>20720.373490558028</v>
          </cell>
          <cell r="N91">
            <v>2279241.083961383</v>
          </cell>
          <cell r="O91">
            <v>20007.463858807419</v>
          </cell>
          <cell r="P91">
            <v>2200821.0244688164</v>
          </cell>
          <cell r="Q91">
            <v>14421.379949428388</v>
          </cell>
          <cell r="R91">
            <v>2163206.9924142584</v>
          </cell>
          <cell r="S91">
            <v>18975.499933458406</v>
          </cell>
          <cell r="T91">
            <v>2277059.9920150088</v>
          </cell>
          <cell r="U91">
            <v>17501.674695908237</v>
          </cell>
          <cell r="V91">
            <v>1750167.4695908239</v>
          </cell>
          <cell r="W91">
            <v>19177.366954027111</v>
          </cell>
          <cell r="X91">
            <v>1725963.02586244</v>
          </cell>
          <cell r="Y91">
            <v>19383.575200844611</v>
          </cell>
          <cell r="Z91">
            <v>1938357.520084461</v>
          </cell>
          <cell r="AA91">
            <v>18817.040643826185</v>
          </cell>
          <cell r="AB91">
            <v>1881704.0643826183</v>
          </cell>
          <cell r="AC91">
            <v>17715.050636594377</v>
          </cell>
        </row>
        <row r="92">
          <cell r="C92" t="str">
            <v>Gross Profit</v>
          </cell>
          <cell r="E92">
            <v>71138.656275303772</v>
          </cell>
          <cell r="F92">
            <v>9959411.8785425164</v>
          </cell>
          <cell r="G92">
            <v>74409.964359406382</v>
          </cell>
          <cell r="H92">
            <v>10417395.010316882</v>
          </cell>
          <cell r="I92">
            <v>74867.31197092653</v>
          </cell>
          <cell r="J92">
            <v>10481423.675929703</v>
          </cell>
          <cell r="K92">
            <v>80567.620868951301</v>
          </cell>
          <cell r="L92">
            <v>12890819.339032209</v>
          </cell>
          <cell r="M92">
            <v>74268.627327821654</v>
          </cell>
          <cell r="N92">
            <v>8169549.0060603768</v>
          </cell>
          <cell r="O92">
            <v>74981.536959572273</v>
          </cell>
          <cell r="P92">
            <v>8247969.0655529425</v>
          </cell>
          <cell r="Q92">
            <v>80898.620868951301</v>
          </cell>
          <cell r="R92">
            <v>12134793.1303427</v>
          </cell>
          <cell r="S92">
            <v>76344.50088492129</v>
          </cell>
          <cell r="T92">
            <v>9161340.1061905585</v>
          </cell>
          <cell r="U92">
            <v>77818.326122471452</v>
          </cell>
          <cell r="V92">
            <v>7781832.6122471429</v>
          </cell>
          <cell r="W92">
            <v>76142.633864352581</v>
          </cell>
          <cell r="X92">
            <v>6852837.0477917269</v>
          </cell>
          <cell r="Y92">
            <v>75936.425617535075</v>
          </cell>
          <cell r="Z92">
            <v>7593642.5617535058</v>
          </cell>
          <cell r="AA92">
            <v>76502.960174553504</v>
          </cell>
          <cell r="AB92">
            <v>7650296.0174553487</v>
          </cell>
          <cell r="AC92">
            <v>76261.170856996949</v>
          </cell>
          <cell r="AD92" t="str">
            <v>Gross Profit</v>
          </cell>
        </row>
        <row r="93">
          <cell r="E93">
            <v>9.9042923385713486</v>
          </cell>
          <cell r="F93">
            <v>9.9042923385713362</v>
          </cell>
          <cell r="G93">
            <v>10.359740800643745</v>
          </cell>
          <cell r="H93">
            <v>10.359740800643733</v>
          </cell>
          <cell r="I93">
            <v>10.423415104911077</v>
          </cell>
          <cell r="J93">
            <v>10.423415104911067</v>
          </cell>
          <cell r="K93">
            <v>11.217041646403631</v>
          </cell>
          <cell r="L93">
            <v>11.217041646403631</v>
          </cell>
          <cell r="M93">
            <v>10.340063126754831</v>
          </cell>
          <cell r="N93">
            <v>10.340063126754826</v>
          </cell>
          <cell r="O93">
            <v>10.439318099698319</v>
          </cell>
          <cell r="P93">
            <v>10.43931809969831</v>
          </cell>
          <cell r="Q93">
            <v>11.26312518151259</v>
          </cell>
          <cell r="R93">
            <v>11.263125181512594</v>
          </cell>
          <cell r="S93">
            <v>10.629076999716643</v>
          </cell>
          <cell r="T93">
            <v>10.629076999716649</v>
          </cell>
          <cell r="U93">
            <v>10.834270586058373</v>
          </cell>
          <cell r="V93">
            <v>10.834270586058372</v>
          </cell>
          <cell r="W93">
            <v>10.600972027119306</v>
          </cell>
          <cell r="X93">
            <v>10.600972027119299</v>
          </cell>
          <cell r="Y93">
            <v>10.57226264650912</v>
          </cell>
          <cell r="Z93">
            <v>10.572262646509119</v>
          </cell>
          <cell r="AA93">
            <v>10.651138523091589</v>
          </cell>
          <cell r="AB93">
            <v>10.651138523091589</v>
          </cell>
          <cell r="AC93">
            <v>10.617475361446306</v>
          </cell>
        </row>
        <row r="94">
          <cell r="C94" t="str">
            <v>Other Expenses</v>
          </cell>
          <cell r="AD94" t="str">
            <v>Other Expenses</v>
          </cell>
        </row>
        <row r="95">
          <cell r="D95" t="str">
            <v>Selling Expenses</v>
          </cell>
          <cell r="E95">
            <v>5183.0082521448167</v>
          </cell>
          <cell r="F95">
            <v>725621.15530027437</v>
          </cell>
          <cell r="G95">
            <v>4427.3486746392564</v>
          </cell>
          <cell r="H95">
            <v>619828.81444949587</v>
          </cell>
          <cell r="I95">
            <v>4320.887144065181</v>
          </cell>
          <cell r="J95">
            <v>604924.20016912534</v>
          </cell>
          <cell r="K95">
            <v>3897.7185689144208</v>
          </cell>
          <cell r="L95">
            <v>623634.97102630732</v>
          </cell>
          <cell r="M95">
            <v>5409.2615187305564</v>
          </cell>
          <cell r="N95">
            <v>595018.76706036122</v>
          </cell>
          <cell r="O95">
            <v>5179.8400416559607</v>
          </cell>
          <cell r="P95">
            <v>569782.40458215564</v>
          </cell>
          <cell r="Q95">
            <v>3845.1336292747983</v>
          </cell>
          <cell r="R95">
            <v>576770.04439121974</v>
          </cell>
          <cell r="S95">
            <v>4967.5774890123712</v>
          </cell>
          <cell r="T95">
            <v>596109.29868148454</v>
          </cell>
          <cell r="U95">
            <v>4642.661605420024</v>
          </cell>
          <cell r="V95">
            <v>464266.16054200241</v>
          </cell>
          <cell r="W95">
            <v>5073.1110111757944</v>
          </cell>
          <cell r="X95">
            <v>456579.9910058215</v>
          </cell>
          <cell r="Y95">
            <v>5099.2966467698334</v>
          </cell>
          <cell r="Z95">
            <v>509929.66467698332</v>
          </cell>
          <cell r="AA95">
            <v>4893.3178190345943</v>
          </cell>
          <cell r="AB95">
            <v>489331.78190345946</v>
          </cell>
          <cell r="AC95">
            <v>4679.3131875264999</v>
          </cell>
          <cell r="AE95" t="str">
            <v>Selling Expenses</v>
          </cell>
        </row>
        <row r="96">
          <cell r="D96" t="str">
            <v>Advertisement Expenses</v>
          </cell>
          <cell r="E96">
            <v>800.32572918126152</v>
          </cell>
          <cell r="F96">
            <v>112045.60208537661</v>
          </cell>
          <cell r="G96">
            <v>969.71958993165515</v>
          </cell>
          <cell r="H96">
            <v>135760.74259043174</v>
          </cell>
          <cell r="I96">
            <v>7367.9708551430685</v>
          </cell>
          <cell r="J96">
            <v>1031515.9197200296</v>
          </cell>
          <cell r="K96">
            <v>6935.2770964018819</v>
          </cell>
          <cell r="L96">
            <v>1109644.3354243012</v>
          </cell>
          <cell r="M96">
            <v>7697.2629504339211</v>
          </cell>
          <cell r="N96">
            <v>846698.92454773129</v>
          </cell>
          <cell r="O96">
            <v>799.8365151483406</v>
          </cell>
          <cell r="P96">
            <v>87982.01666631746</v>
          </cell>
          <cell r="Q96">
            <v>739.89139808437483</v>
          </cell>
          <cell r="R96">
            <v>110983.70971265623</v>
          </cell>
          <cell r="S96">
            <v>4684.9685429207811</v>
          </cell>
          <cell r="T96">
            <v>562196.22515049379</v>
          </cell>
          <cell r="U96">
            <v>5393.2109933565007</v>
          </cell>
          <cell r="V96">
            <v>539321.0993356501</v>
          </cell>
          <cell r="W96">
            <v>783.35612673520234</v>
          </cell>
          <cell r="X96">
            <v>70502.051406168204</v>
          </cell>
          <cell r="Y96">
            <v>8782.5333169589612</v>
          </cell>
          <cell r="Z96">
            <v>878253.33169589611</v>
          </cell>
          <cell r="AA96">
            <v>1104.3291887822443</v>
          </cell>
          <cell r="AB96">
            <v>110432.91887822443</v>
          </cell>
          <cell r="AC96">
            <v>3832.4225186392314</v>
          </cell>
        </row>
        <row r="97">
          <cell r="D97" t="str">
            <v>Administrative Expenses</v>
          </cell>
          <cell r="E97">
            <v>10560.726889052896</v>
          </cell>
          <cell r="F97">
            <v>1478501.7644674054</v>
          </cell>
          <cell r="G97">
            <v>9021.0198249495461</v>
          </cell>
          <cell r="H97">
            <v>1262942.7754929364</v>
          </cell>
          <cell r="I97">
            <v>8804.0973170376383</v>
          </cell>
          <cell r="J97">
            <v>1232573.6243852694</v>
          </cell>
          <cell r="K97">
            <v>7941.8629672567968</v>
          </cell>
          <cell r="L97">
            <v>1270698.0747610875</v>
          </cell>
          <cell r="M97">
            <v>11021.733092386507</v>
          </cell>
          <cell r="N97">
            <v>1212390.6401625157</v>
          </cell>
          <cell r="O97">
            <v>10554.271447719957</v>
          </cell>
          <cell r="P97">
            <v>1160969.8592491953</v>
          </cell>
          <cell r="Q97">
            <v>7834.7176263668644</v>
          </cell>
          <cell r="R97">
            <v>1175207.6439550295</v>
          </cell>
          <cell r="S97">
            <v>10121.772262268241</v>
          </cell>
          <cell r="T97">
            <v>1214612.671472189</v>
          </cell>
          <cell r="U97">
            <v>9459.7343604157559</v>
          </cell>
          <cell r="V97">
            <v>945973.43604157562</v>
          </cell>
          <cell r="W97">
            <v>10336.803890810705</v>
          </cell>
          <cell r="X97">
            <v>930312.35017296346</v>
          </cell>
          <cell r="Y97">
            <v>10390.158879356299</v>
          </cell>
          <cell r="Z97">
            <v>1039015.8879356298</v>
          </cell>
          <cell r="AA97">
            <v>9970.4632047953019</v>
          </cell>
          <cell r="AB97">
            <v>997046.32047953014</v>
          </cell>
          <cell r="AC97">
            <v>9534.4144168324146</v>
          </cell>
          <cell r="AE97" t="str">
            <v>Administrative Expenses</v>
          </cell>
        </row>
        <row r="98">
          <cell r="D98" t="str">
            <v>Depreciation (Admin. &amp; Selling )</v>
          </cell>
          <cell r="E98">
            <v>2969.9882598191184</v>
          </cell>
          <cell r="F98">
            <v>415798.35637467657</v>
          </cell>
          <cell r="G98">
            <v>2536.9771657922738</v>
          </cell>
          <cell r="H98">
            <v>355176.80321091833</v>
          </cell>
          <cell r="I98">
            <v>2475.9721508385478</v>
          </cell>
          <cell r="J98">
            <v>346636.10111739667</v>
          </cell>
          <cell r="K98">
            <v>2233.4863898710532</v>
          </cell>
          <cell r="L98">
            <v>357357.82237936853</v>
          </cell>
          <cell r="M98">
            <v>3099.6368177250984</v>
          </cell>
          <cell r="N98">
            <v>340960.04994976084</v>
          </cell>
          <cell r="O98">
            <v>2968.1727990868981</v>
          </cell>
          <cell r="P98">
            <v>326499.00789955881</v>
          </cell>
          <cell r="Q98">
            <v>2203.3539560073127</v>
          </cell>
          <cell r="R98">
            <v>330503.09340109694</v>
          </cell>
          <cell r="S98">
            <v>2846.5412564224971</v>
          </cell>
          <cell r="T98">
            <v>341584.95077069965</v>
          </cell>
          <cell r="U98">
            <v>2660.3566484202443</v>
          </cell>
          <cell r="V98">
            <v>266035.66484202445</v>
          </cell>
          <cell r="W98">
            <v>2907.0145002598042</v>
          </cell>
          <cell r="X98">
            <v>261631.30502338239</v>
          </cell>
          <cell r="Y98">
            <v>2922.0194986134175</v>
          </cell>
          <cell r="Z98">
            <v>292201.94986134174</v>
          </cell>
          <cell r="AA98">
            <v>2803.9886812995901</v>
          </cell>
          <cell r="AB98">
            <v>280398.86812995898</v>
          </cell>
          <cell r="AC98">
            <v>2681.3588855891667</v>
          </cell>
          <cell r="AE98" t="str">
            <v>Depreciation (Admin. &amp; Selling )</v>
          </cell>
        </row>
        <row r="99">
          <cell r="D99" t="str">
            <v>Financial Charges -Capital Exp.</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E99" t="str">
            <v>Financial Charges -Capital Exp.</v>
          </cell>
        </row>
        <row r="100">
          <cell r="D100" t="str">
            <v>Financial  Charges -Working Capital</v>
          </cell>
          <cell r="E100">
            <v>530.11444507895521</v>
          </cell>
          <cell r="F100">
            <v>74216.022311053734</v>
          </cell>
          <cell r="G100">
            <v>458.80097155251627</v>
          </cell>
          <cell r="H100">
            <v>64232.136017352277</v>
          </cell>
          <cell r="I100">
            <v>448.49087868071882</v>
          </cell>
          <cell r="J100">
            <v>62788.723015300639</v>
          </cell>
          <cell r="K100">
            <v>407.98094465914818</v>
          </cell>
          <cell r="L100">
            <v>65276.95114546371</v>
          </cell>
          <cell r="M100">
            <v>548.85949175372707</v>
          </cell>
          <cell r="N100">
            <v>60374.544092909979</v>
          </cell>
          <cell r="O100">
            <v>527.77239945924691</v>
          </cell>
          <cell r="P100">
            <v>58054.963940517162</v>
          </cell>
          <cell r="Q100">
            <v>396.96132884259964</v>
          </cell>
          <cell r="R100">
            <v>59544.199326389949</v>
          </cell>
          <cell r="S100">
            <v>498.98402076239711</v>
          </cell>
          <cell r="T100">
            <v>59878.08249148765</v>
          </cell>
          <cell r="U100">
            <v>470.64800851302482</v>
          </cell>
          <cell r="V100">
            <v>47064.800851302483</v>
          </cell>
          <cell r="W100">
            <v>511.61704210669683</v>
          </cell>
          <cell r="X100">
            <v>46045.533789602712</v>
          </cell>
          <cell r="Y100">
            <v>513.76394785157731</v>
          </cell>
          <cell r="Z100">
            <v>51376.394785157732</v>
          </cell>
          <cell r="AA100">
            <v>495.30468493193735</v>
          </cell>
          <cell r="AB100">
            <v>49530.468493193737</v>
          </cell>
          <cell r="AC100">
            <v>478.34439743817239</v>
          </cell>
          <cell r="AE100" t="str">
            <v>Financial  Charges -Working Capital</v>
          </cell>
        </row>
        <row r="101">
          <cell r="D101" t="str">
            <v>Other Expenses (Charity &amp; Donation)</v>
          </cell>
          <cell r="E101">
            <v>368.13503130483002</v>
          </cell>
          <cell r="F101">
            <v>51538.904382676206</v>
          </cell>
          <cell r="G101">
            <v>318.61178580035858</v>
          </cell>
          <cell r="H101">
            <v>44605.650012050202</v>
          </cell>
          <cell r="I101">
            <v>311.4519990838325</v>
          </cell>
          <cell r="J101">
            <v>43603.279871736551</v>
          </cell>
          <cell r="K101">
            <v>283.32010045774183</v>
          </cell>
          <cell r="L101">
            <v>45331.216073238691</v>
          </cell>
          <cell r="M101">
            <v>381.15242482897719</v>
          </cell>
          <cell r="N101">
            <v>41926.76673118749</v>
          </cell>
          <cell r="O101">
            <v>366.50861073558809</v>
          </cell>
          <cell r="P101">
            <v>40315.947180914693</v>
          </cell>
          <cell r="Q101">
            <v>275.66758947402758</v>
          </cell>
          <cell r="R101">
            <v>41350.138421104137</v>
          </cell>
          <cell r="S101">
            <v>346.51668108499797</v>
          </cell>
          <cell r="T101">
            <v>41582.001730199758</v>
          </cell>
          <cell r="U101">
            <v>326.83889480071173</v>
          </cell>
          <cell r="V101">
            <v>32683.889480071171</v>
          </cell>
          <cell r="W101">
            <v>355.28961257409514</v>
          </cell>
          <cell r="X101">
            <v>31976.065131668562</v>
          </cell>
          <cell r="Y101">
            <v>356.78051934137312</v>
          </cell>
          <cell r="Z101">
            <v>35678.051934137315</v>
          </cell>
          <cell r="AA101">
            <v>343.96158675828985</v>
          </cell>
          <cell r="AB101">
            <v>34396.158675828985</v>
          </cell>
          <cell r="AC101">
            <v>332.18360933206418</v>
          </cell>
          <cell r="AE101" t="str">
            <v>Other Expenses (Charity &amp; Donation)</v>
          </cell>
        </row>
        <row r="102">
          <cell r="D102" t="str">
            <v>Other Expenses ( W.P.P.F.)</v>
          </cell>
          <cell r="E102">
            <v>3573.7075858361454</v>
          </cell>
          <cell r="F102">
            <v>500319.06201706035</v>
          </cell>
          <cell r="G102">
            <v>3260.1003648049996</v>
          </cell>
          <cell r="H102">
            <v>456414.05107269995</v>
          </cell>
          <cell r="I102">
            <v>2868.2077932472907</v>
          </cell>
          <cell r="J102">
            <v>401549.09105462069</v>
          </cell>
          <cell r="K102">
            <v>2950.3710885468208</v>
          </cell>
          <cell r="L102">
            <v>472059.37416749133</v>
          </cell>
          <cell r="M102">
            <v>2984.5209973853607</v>
          </cell>
          <cell r="N102">
            <v>328297.30971238966</v>
          </cell>
          <cell r="O102">
            <v>3261.9142882485439</v>
          </cell>
          <cell r="P102">
            <v>358810.57170733984</v>
          </cell>
          <cell r="Q102">
            <v>3221.4233012482478</v>
          </cell>
          <cell r="R102">
            <v>483213.49518723716</v>
          </cell>
          <cell r="S102">
            <v>2697.4681580678207</v>
          </cell>
          <cell r="T102">
            <v>323696.17896813847</v>
          </cell>
          <cell r="U102">
            <v>2877.5317129664104</v>
          </cell>
          <cell r="V102">
            <v>287753.17129664106</v>
          </cell>
          <cell r="W102">
            <v>3280.2679674234987</v>
          </cell>
          <cell r="X102">
            <v>295224.11706811487</v>
          </cell>
          <cell r="Y102">
            <v>2911.8557735997142</v>
          </cell>
          <cell r="Z102">
            <v>291185.57735997142</v>
          </cell>
          <cell r="AA102">
            <v>3464.9058265788067</v>
          </cell>
          <cell r="AB102">
            <v>346490.58265788067</v>
          </cell>
          <cell r="AC102">
            <v>3113.0223166230039</v>
          </cell>
          <cell r="AE102" t="str">
            <v>Other Expenses ( W.P.P.F.)</v>
          </cell>
        </row>
        <row r="103">
          <cell r="D103" t="str">
            <v>Workers Welfare Fund</v>
          </cell>
          <cell r="E103">
            <v>1499.0267372593985</v>
          </cell>
          <cell r="F103">
            <v>209863.74321631578</v>
          </cell>
          <cell r="G103">
            <v>1367.4811090758005</v>
          </cell>
          <cell r="H103">
            <v>191447.35527061208</v>
          </cell>
          <cell r="I103">
            <v>1203.0979219267881</v>
          </cell>
          <cell r="J103">
            <v>168433.70906975033</v>
          </cell>
          <cell r="K103">
            <v>1237.5621229049211</v>
          </cell>
          <cell r="L103">
            <v>198009.93966478738</v>
          </cell>
          <cell r="M103">
            <v>1251.8866374865934</v>
          </cell>
          <cell r="N103">
            <v>137707.53012352527</v>
          </cell>
          <cell r="O103">
            <v>1368.2419770751833</v>
          </cell>
          <cell r="P103">
            <v>150506.61747827017</v>
          </cell>
          <cell r="Q103">
            <v>1351.2576349952574</v>
          </cell>
          <cell r="R103">
            <v>202688.64524928862</v>
          </cell>
          <cell r="S103">
            <v>1131.4795054513236</v>
          </cell>
          <cell r="T103">
            <v>135777.54065415883</v>
          </cell>
          <cell r="U103">
            <v>1207.0089316049207</v>
          </cell>
          <cell r="V103">
            <v>120700.89316049207</v>
          </cell>
          <cell r="W103">
            <v>1375.9406080206418</v>
          </cell>
          <cell r="X103">
            <v>123834.65472185776</v>
          </cell>
          <cell r="Y103">
            <v>1221.4064958669101</v>
          </cell>
          <cell r="Z103">
            <v>122140.64958669101</v>
          </cell>
          <cell r="AA103">
            <v>1453.3887710099996</v>
          </cell>
          <cell r="AB103">
            <v>145338.87710099996</v>
          </cell>
          <cell r="AC103">
            <v>1305.7877776005132</v>
          </cell>
          <cell r="AE103" t="str">
            <v>Workers Welfare Fund</v>
          </cell>
        </row>
        <row r="104">
          <cell r="E104">
            <v>25485.032929677422</v>
          </cell>
          <cell r="F104">
            <v>3567904.6101548392</v>
          </cell>
          <cell r="G104">
            <v>22360.059486546405</v>
          </cell>
          <cell r="H104">
            <v>3130408.328116497</v>
          </cell>
          <cell r="I104">
            <v>27800.176060023059</v>
          </cell>
          <cell r="J104">
            <v>3892024.6484032292</v>
          </cell>
          <cell r="K104">
            <v>25887.579279012789</v>
          </cell>
          <cell r="L104">
            <v>4142012.6846420458</v>
          </cell>
          <cell r="M104">
            <v>32394.313930730743</v>
          </cell>
          <cell r="N104">
            <v>3563374.5323803816</v>
          </cell>
          <cell r="O104">
            <v>25026.558079129718</v>
          </cell>
          <cell r="P104">
            <v>2752921.3887042687</v>
          </cell>
          <cell r="Q104">
            <v>19868.406464293483</v>
          </cell>
          <cell r="R104">
            <v>2980260.9696440222</v>
          </cell>
          <cell r="S104">
            <v>27295.30791599043</v>
          </cell>
          <cell r="T104">
            <v>3275436.9499188517</v>
          </cell>
          <cell r="U104">
            <v>27037.991155497592</v>
          </cell>
          <cell r="V104">
            <v>2703799.1155497599</v>
          </cell>
          <cell r="W104">
            <v>24623.40075910644</v>
          </cell>
          <cell r="X104">
            <v>2216106.0683195796</v>
          </cell>
          <cell r="Y104">
            <v>32197.815078358082</v>
          </cell>
          <cell r="Z104">
            <v>3219781.5078358091</v>
          </cell>
          <cell r="AA104">
            <v>24529.659763190764</v>
          </cell>
          <cell r="AB104">
            <v>2452965.9763190765</v>
          </cell>
          <cell r="AC104">
            <v>25956.84710958106</v>
          </cell>
        </row>
        <row r="105">
          <cell r="D105" t="str">
            <v>Operating Profit</v>
          </cell>
          <cell r="E105">
            <v>45653.623345626351</v>
          </cell>
          <cell r="F105">
            <v>6391507.2683876771</v>
          </cell>
          <cell r="G105">
            <v>52049.904872859974</v>
          </cell>
          <cell r="H105">
            <v>7286986.6822003853</v>
          </cell>
          <cell r="I105">
            <v>47067.135910903467</v>
          </cell>
          <cell r="J105">
            <v>6589399.0275264736</v>
          </cell>
          <cell r="K105">
            <v>54680.041589938512</v>
          </cell>
          <cell r="L105">
            <v>8748806.6543901637</v>
          </cell>
          <cell r="M105">
            <v>41874.313397090911</v>
          </cell>
          <cell r="N105">
            <v>4606174.4736799952</v>
          </cell>
          <cell r="O105">
            <v>49954.978880442555</v>
          </cell>
          <cell r="P105">
            <v>5495047.6768486742</v>
          </cell>
          <cell r="Q105">
            <v>61030.214404657818</v>
          </cell>
          <cell r="R105">
            <v>9154532.1606986783</v>
          </cell>
          <cell r="S105">
            <v>49049.19296893086</v>
          </cell>
          <cell r="T105">
            <v>5885903.1562717073</v>
          </cell>
          <cell r="U105">
            <v>50780.33496697386</v>
          </cell>
          <cell r="V105">
            <v>5078033.496697383</v>
          </cell>
          <cell r="W105">
            <v>51519.233105246138</v>
          </cell>
          <cell r="X105">
            <v>4636730.9794721473</v>
          </cell>
          <cell r="Y105">
            <v>43738.610539176996</v>
          </cell>
          <cell r="Z105">
            <v>4373861.0539176967</v>
          </cell>
          <cell r="AA105">
            <v>51973.300411362739</v>
          </cell>
          <cell r="AB105">
            <v>5197330.0411362723</v>
          </cell>
          <cell r="AC105">
            <v>50304.323747415889</v>
          </cell>
          <cell r="AE105" t="str">
            <v>Operating Profit</v>
          </cell>
        </row>
        <row r="107">
          <cell r="C107" t="str">
            <v>Other Income</v>
          </cell>
          <cell r="AD107" t="str">
            <v>Other Income</v>
          </cell>
        </row>
        <row r="108">
          <cell r="D108" t="str">
            <v>H.D</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E108" t="str">
            <v>H.D</v>
          </cell>
        </row>
        <row r="109">
          <cell r="D109" t="str">
            <v>Others</v>
          </cell>
          <cell r="E109">
            <v>18021.978021978022</v>
          </cell>
          <cell r="F109">
            <v>2523076.923076923</v>
          </cell>
          <cell r="G109">
            <v>15045.871559633028</v>
          </cell>
          <cell r="H109">
            <v>2106422</v>
          </cell>
          <cell r="I109">
            <v>14629.794826048172</v>
          </cell>
          <cell r="J109">
            <v>2048171.2756467441</v>
          </cell>
          <cell r="K109">
            <v>5120</v>
          </cell>
          <cell r="L109">
            <v>819200</v>
          </cell>
          <cell r="M109">
            <v>7356.3218390804595</v>
          </cell>
          <cell r="N109">
            <v>809195.40229885059</v>
          </cell>
          <cell r="O109">
            <v>7103.2186459489458</v>
          </cell>
          <cell r="P109">
            <v>781354.05105438409</v>
          </cell>
          <cell r="Q109">
            <v>5120</v>
          </cell>
          <cell r="R109">
            <v>768000</v>
          </cell>
          <cell r="S109">
            <v>6736.8421052631575</v>
          </cell>
          <cell r="T109">
            <v>808421.05263157887</v>
          </cell>
          <cell r="U109">
            <v>6213.5922330097092</v>
          </cell>
          <cell r="V109">
            <v>621359.22330097086</v>
          </cell>
          <cell r="W109">
            <v>6808.510638297872</v>
          </cell>
          <cell r="X109">
            <v>612765.95744680846</v>
          </cell>
          <cell r="Y109">
            <v>6881.7204301075271</v>
          </cell>
          <cell r="Z109">
            <v>688172.04301075276</v>
          </cell>
          <cell r="AA109">
            <v>6680.5845511482257</v>
          </cell>
          <cell r="AB109">
            <v>668058.4551148226</v>
          </cell>
          <cell r="AC109">
            <v>9078.2167010834492</v>
          </cell>
          <cell r="AE109" t="str">
            <v>Others</v>
          </cell>
        </row>
        <row r="110">
          <cell r="E110">
            <v>18021.978021978022</v>
          </cell>
          <cell r="F110">
            <v>2523076.923076923</v>
          </cell>
          <cell r="G110">
            <v>15045.871559633028</v>
          </cell>
          <cell r="H110">
            <v>2106422</v>
          </cell>
          <cell r="I110">
            <v>14629.794826048172</v>
          </cell>
          <cell r="J110">
            <v>2048171.2756467441</v>
          </cell>
          <cell r="K110">
            <v>5120</v>
          </cell>
          <cell r="L110">
            <v>819200</v>
          </cell>
          <cell r="M110">
            <v>7356.3218390804595</v>
          </cell>
          <cell r="N110">
            <v>809195.40229885059</v>
          </cell>
          <cell r="O110">
            <v>7103.2186459489458</v>
          </cell>
          <cell r="P110">
            <v>781354.05105438409</v>
          </cell>
          <cell r="Q110">
            <v>5120</v>
          </cell>
          <cell r="R110">
            <v>768000</v>
          </cell>
          <cell r="S110">
            <v>6736.8421052631575</v>
          </cell>
          <cell r="T110">
            <v>808421.05263157887</v>
          </cell>
          <cell r="U110">
            <v>6213.5922330097092</v>
          </cell>
          <cell r="V110">
            <v>621359.22330097086</v>
          </cell>
          <cell r="W110">
            <v>6808.510638297872</v>
          </cell>
          <cell r="X110">
            <v>612765.95744680846</v>
          </cell>
          <cell r="Y110">
            <v>6881.7204301075271</v>
          </cell>
          <cell r="Z110">
            <v>688172.04301075276</v>
          </cell>
          <cell r="AA110">
            <v>6680.5845511482257</v>
          </cell>
          <cell r="AB110">
            <v>668058.4551148226</v>
          </cell>
          <cell r="AC110">
            <v>9078.2167010834492</v>
          </cell>
        </row>
        <row r="112">
          <cell r="C112" t="str">
            <v>Profit / (Loss) before tax</v>
          </cell>
          <cell r="E112">
            <v>63675.601367604373</v>
          </cell>
          <cell r="F112">
            <v>8914584.1914645992</v>
          </cell>
          <cell r="G112">
            <v>67095.776432493003</v>
          </cell>
          <cell r="H112">
            <v>9393408.6822003853</v>
          </cell>
          <cell r="I112">
            <v>61696.930736951639</v>
          </cell>
          <cell r="J112">
            <v>8637570.3031732179</v>
          </cell>
          <cell r="K112">
            <v>59800.041589938512</v>
          </cell>
          <cell r="L112">
            <v>9568006.6543901637</v>
          </cell>
          <cell r="M112">
            <v>49230.635236171373</v>
          </cell>
          <cell r="N112">
            <v>5415369.8759788461</v>
          </cell>
          <cell r="O112">
            <v>57058.197526391501</v>
          </cell>
          <cell r="P112">
            <v>6276401.7279030588</v>
          </cell>
          <cell r="Q112">
            <v>66150.214404657818</v>
          </cell>
          <cell r="R112">
            <v>9922532.1606986783</v>
          </cell>
          <cell r="S112">
            <v>55786.03507419402</v>
          </cell>
          <cell r="T112">
            <v>6694324.2089032866</v>
          </cell>
          <cell r="U112">
            <v>56993.927199983569</v>
          </cell>
          <cell r="V112">
            <v>5699392.7199983541</v>
          </cell>
          <cell r="W112">
            <v>58327.743743544008</v>
          </cell>
          <cell r="X112">
            <v>5249496.9369189553</v>
          </cell>
          <cell r="Y112">
            <v>50620.330969284521</v>
          </cell>
          <cell r="Z112">
            <v>5062033.0969284493</v>
          </cell>
          <cell r="AA112">
            <v>58653.884962510965</v>
          </cell>
          <cell r="AB112">
            <v>5865388.4962510951</v>
          </cell>
          <cell r="AC112">
            <v>59382.540448499334</v>
          </cell>
          <cell r="AD112" t="str">
            <v>Profit before tax</v>
          </cell>
          <cell r="AE112">
            <v>86698509.054809079</v>
          </cell>
        </row>
        <row r="114">
          <cell r="C114" t="str">
            <v>Taxation</v>
          </cell>
          <cell r="AD114" t="str">
            <v>Taxation</v>
          </cell>
        </row>
        <row r="115">
          <cell r="D115" t="str">
            <v>Current</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E115" t="str">
            <v>Current</v>
          </cell>
        </row>
        <row r="116">
          <cell r="D116" t="str">
            <v>Deferred</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E116" t="str">
            <v>Deferred</v>
          </cell>
        </row>
        <row r="117">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row>
        <row r="118">
          <cell r="C118" t="str">
            <v>Net Profit after taxation</v>
          </cell>
          <cell r="E118">
            <v>63675.601367604373</v>
          </cell>
          <cell r="F118">
            <v>8914584.1914645992</v>
          </cell>
          <cell r="G118">
            <v>67095.776432493003</v>
          </cell>
          <cell r="H118">
            <v>9393408.6822003853</v>
          </cell>
          <cell r="I118">
            <v>61696.930736951639</v>
          </cell>
          <cell r="J118">
            <v>8637570.3031732179</v>
          </cell>
          <cell r="K118">
            <v>59800.041589938512</v>
          </cell>
          <cell r="L118">
            <v>9568006.6543901637</v>
          </cell>
          <cell r="M118">
            <v>49230.635236171373</v>
          </cell>
          <cell r="N118">
            <v>5415369.8759788461</v>
          </cell>
          <cell r="O118">
            <v>57058.197526391501</v>
          </cell>
          <cell r="P118">
            <v>6276401.7279030588</v>
          </cell>
          <cell r="Q118">
            <v>66150.214404657818</v>
          </cell>
          <cell r="R118">
            <v>9922532.1606986783</v>
          </cell>
          <cell r="S118">
            <v>55786.03507419402</v>
          </cell>
          <cell r="T118">
            <v>6694324.2089032866</v>
          </cell>
          <cell r="U118">
            <v>56993.927199983569</v>
          </cell>
          <cell r="V118">
            <v>5699392.7199983541</v>
          </cell>
          <cell r="W118">
            <v>58327.743743544008</v>
          </cell>
          <cell r="X118">
            <v>5249496.9369189553</v>
          </cell>
          <cell r="Y118">
            <v>50620.330969284521</v>
          </cell>
          <cell r="Z118">
            <v>5062033.0969284493</v>
          </cell>
          <cell r="AA118">
            <v>58653.884962510965</v>
          </cell>
          <cell r="AB118">
            <v>5865388.4962510951</v>
          </cell>
          <cell r="AC118">
            <v>59382.540448499334</v>
          </cell>
          <cell r="AD118" t="str">
            <v>Net Profit after taxation</v>
          </cell>
        </row>
        <row r="120">
          <cell r="AC120" t="str">
            <v>XE G</v>
          </cell>
        </row>
        <row r="121">
          <cell r="E121">
            <v>37438</v>
          </cell>
          <cell r="F121">
            <v>37469</v>
          </cell>
          <cell r="G121">
            <v>37500</v>
          </cell>
          <cell r="H121">
            <v>37531</v>
          </cell>
          <cell r="I121">
            <v>37562</v>
          </cell>
          <cell r="J121">
            <v>37593</v>
          </cell>
          <cell r="K121">
            <v>37624</v>
          </cell>
          <cell r="L121">
            <v>37655</v>
          </cell>
          <cell r="M121">
            <v>37686</v>
          </cell>
          <cell r="N121">
            <v>37717</v>
          </cell>
          <cell r="O121">
            <v>37748</v>
          </cell>
          <cell r="P121">
            <v>37779</v>
          </cell>
          <cell r="Q121">
            <v>37779</v>
          </cell>
          <cell r="S121">
            <v>37810</v>
          </cell>
          <cell r="U121">
            <v>37841</v>
          </cell>
          <cell r="W121">
            <v>37872</v>
          </cell>
          <cell r="Y121">
            <v>37903</v>
          </cell>
          <cell r="AA121">
            <v>37934</v>
          </cell>
          <cell r="AC121" t="str">
            <v>Yearly</v>
          </cell>
        </row>
        <row r="122">
          <cell r="D122" t="str">
            <v>XE G</v>
          </cell>
          <cell r="E122" t="str">
            <v>Per Unit</v>
          </cell>
          <cell r="F122" t="str">
            <v>Total</v>
          </cell>
          <cell r="G122" t="str">
            <v>Per Unit</v>
          </cell>
          <cell r="H122" t="str">
            <v>Total</v>
          </cell>
          <cell r="I122" t="str">
            <v>Per Unit</v>
          </cell>
          <cell r="J122" t="str">
            <v>Total</v>
          </cell>
          <cell r="K122" t="str">
            <v>Per Unit</v>
          </cell>
          <cell r="L122" t="str">
            <v>Total</v>
          </cell>
          <cell r="M122" t="str">
            <v>Per Unit</v>
          </cell>
          <cell r="N122" t="str">
            <v>Total</v>
          </cell>
          <cell r="O122" t="str">
            <v>Per Unit</v>
          </cell>
          <cell r="P122" t="str">
            <v>Total</v>
          </cell>
          <cell r="Q122" t="str">
            <v>Per Unit</v>
          </cell>
          <cell r="R122" t="str">
            <v>Total</v>
          </cell>
          <cell r="S122" t="str">
            <v>Per Unit</v>
          </cell>
          <cell r="T122" t="str">
            <v>Total</v>
          </cell>
          <cell r="U122" t="str">
            <v>Per Unit</v>
          </cell>
          <cell r="V122" t="str">
            <v>Total</v>
          </cell>
          <cell r="W122" t="str">
            <v>Per Unit</v>
          </cell>
          <cell r="X122" t="str">
            <v>Total</v>
          </cell>
          <cell r="Y122" t="str">
            <v>Per Unit</v>
          </cell>
          <cell r="Z122" t="str">
            <v>Total</v>
          </cell>
          <cell r="AA122" t="str">
            <v>Per Unit</v>
          </cell>
          <cell r="AB122" t="str">
            <v>Total</v>
          </cell>
          <cell r="AC122" t="str">
            <v>Average</v>
          </cell>
          <cell r="AD122" t="str">
            <v/>
          </cell>
          <cell r="AE122" t="str">
            <v>XE G</v>
          </cell>
        </row>
        <row r="124">
          <cell r="C124" t="str">
            <v>Sales Units</v>
          </cell>
          <cell r="E124">
            <v>1</v>
          </cell>
          <cell r="F124">
            <v>0</v>
          </cell>
          <cell r="G124">
            <v>1</v>
          </cell>
          <cell r="H124">
            <v>0</v>
          </cell>
          <cell r="I124">
            <v>1</v>
          </cell>
          <cell r="J124">
            <v>0</v>
          </cell>
          <cell r="K124">
            <v>1</v>
          </cell>
          <cell r="L124">
            <v>0</v>
          </cell>
          <cell r="M124">
            <v>1</v>
          </cell>
          <cell r="N124">
            <v>0</v>
          </cell>
          <cell r="O124">
            <v>1</v>
          </cell>
          <cell r="P124">
            <v>0</v>
          </cell>
          <cell r="Q124">
            <v>1</v>
          </cell>
          <cell r="R124">
            <v>0</v>
          </cell>
          <cell r="S124">
            <v>1</v>
          </cell>
          <cell r="T124">
            <v>0</v>
          </cell>
          <cell r="U124">
            <v>1</v>
          </cell>
          <cell r="V124">
            <v>0</v>
          </cell>
          <cell r="W124">
            <v>1</v>
          </cell>
          <cell r="X124">
            <v>0</v>
          </cell>
          <cell r="Y124">
            <v>1</v>
          </cell>
          <cell r="Z124">
            <v>0</v>
          </cell>
          <cell r="AA124">
            <v>1</v>
          </cell>
          <cell r="AB124">
            <v>0</v>
          </cell>
          <cell r="AC124">
            <v>0</v>
          </cell>
          <cell r="AD124" t="str">
            <v>Sales Units</v>
          </cell>
        </row>
        <row r="126">
          <cell r="C126" t="str">
            <v>Selling Price</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t="e">
            <v>#DIV/0!</v>
          </cell>
          <cell r="AD126" t="str">
            <v>Selling Price</v>
          </cell>
        </row>
        <row r="127">
          <cell r="C127" t="str">
            <v>Less: Dealer commission</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t="e">
            <v>#DIV/0!</v>
          </cell>
          <cell r="AD127" t="str">
            <v>Less: Dealer commission</v>
          </cell>
        </row>
        <row r="128">
          <cell r="D128" t="str">
            <v xml:space="preserve">  Sales tax</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t="e">
            <v>#DIV/0!</v>
          </cell>
          <cell r="AE128" t="str">
            <v xml:space="preserve">  Sales tax</v>
          </cell>
        </row>
        <row r="129">
          <cell r="C129" t="str">
            <v>Net Sales</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t="e">
            <v>#DIV/0!</v>
          </cell>
          <cell r="AD129" t="str">
            <v>Net Sales</v>
          </cell>
        </row>
        <row r="131">
          <cell r="C131" t="str">
            <v>Variable Cost of Sales</v>
          </cell>
          <cell r="AD131" t="str">
            <v>Variable Cost of Sales</v>
          </cell>
        </row>
        <row r="132">
          <cell r="D132" t="str">
            <v>CKD Cost</v>
          </cell>
          <cell r="E132">
            <v>261146.48864729228</v>
          </cell>
          <cell r="F132">
            <v>0</v>
          </cell>
          <cell r="G132">
            <v>261146.48864729228</v>
          </cell>
          <cell r="H132">
            <v>0</v>
          </cell>
          <cell r="I132">
            <v>261146.48864729228</v>
          </cell>
          <cell r="J132">
            <v>0</v>
          </cell>
          <cell r="K132">
            <v>257105.73194683768</v>
          </cell>
          <cell r="L132">
            <v>0</v>
          </cell>
          <cell r="M132">
            <v>257105.73194683768</v>
          </cell>
          <cell r="N132">
            <v>0</v>
          </cell>
          <cell r="O132">
            <v>257105.73194683768</v>
          </cell>
          <cell r="P132">
            <v>0</v>
          </cell>
          <cell r="Q132">
            <v>257105.73194683768</v>
          </cell>
          <cell r="R132">
            <v>0</v>
          </cell>
          <cell r="S132">
            <v>257105.73194683768</v>
          </cell>
          <cell r="T132">
            <v>0</v>
          </cell>
          <cell r="U132">
            <v>257105.73194683768</v>
          </cell>
          <cell r="V132">
            <v>0</v>
          </cell>
          <cell r="W132">
            <v>257105.73194683768</v>
          </cell>
          <cell r="X132">
            <v>0</v>
          </cell>
          <cell r="Y132">
            <v>257105.73194683768</v>
          </cell>
          <cell r="Z132">
            <v>0</v>
          </cell>
          <cell r="AA132">
            <v>257105.73194683768</v>
          </cell>
          <cell r="AB132">
            <v>0</v>
          </cell>
          <cell r="AC132" t="e">
            <v>#DIV/0!</v>
          </cell>
          <cell r="AE132" t="str">
            <v>CKD Cost</v>
          </cell>
        </row>
        <row r="133">
          <cell r="D133" t="str">
            <v>Vendor parts</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t="e">
            <v>#DIV/0!</v>
          </cell>
          <cell r="AE133" t="str">
            <v>Vendor parts</v>
          </cell>
        </row>
        <row r="134">
          <cell r="D134" t="str">
            <v>Nomi Parts</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t="e">
            <v>#DIV/0!</v>
          </cell>
          <cell r="AE134" t="str">
            <v>Nomi Parts</v>
          </cell>
        </row>
        <row r="135">
          <cell r="D135" t="str">
            <v>Paints &amp; Chemicals</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t="e">
            <v>#DIV/0!</v>
          </cell>
          <cell r="AE135" t="str">
            <v>Paints &amp; Chemicals</v>
          </cell>
        </row>
        <row r="136">
          <cell r="D136" t="str">
            <v>Consumables</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t="e">
            <v>#DIV/0!</v>
          </cell>
          <cell r="AE136" t="str">
            <v>Consumables</v>
          </cell>
        </row>
        <row r="137">
          <cell r="D137" t="str">
            <v>KD Parts</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t="e">
            <v>#DIV/0!</v>
          </cell>
          <cell r="AE137" t="str">
            <v>KD Parts</v>
          </cell>
        </row>
        <row r="138">
          <cell r="D138" t="str">
            <v>Spare parts</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t="e">
            <v>#DIV/0!</v>
          </cell>
          <cell r="AE138" t="str">
            <v>Spare parts</v>
          </cell>
        </row>
        <row r="139">
          <cell r="D139" t="str">
            <v>Utilities</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t="e">
            <v>#DIV/0!</v>
          </cell>
          <cell r="AE139" t="str">
            <v>Utilities</v>
          </cell>
        </row>
        <row r="140">
          <cell r="D140" t="str">
            <v>Royalty</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t="e">
            <v>#DIV/0!</v>
          </cell>
          <cell r="AE140" t="str">
            <v>Royalty</v>
          </cell>
        </row>
        <row r="142">
          <cell r="E142">
            <v>261146.48864729228</v>
          </cell>
          <cell r="F142">
            <v>0</v>
          </cell>
          <cell r="G142">
            <v>261146.48864729228</v>
          </cell>
          <cell r="H142">
            <v>0</v>
          </cell>
          <cell r="I142">
            <v>261146.48864729228</v>
          </cell>
          <cell r="J142">
            <v>0</v>
          </cell>
          <cell r="K142">
            <v>257105.73194683768</v>
          </cell>
          <cell r="L142">
            <v>0</v>
          </cell>
          <cell r="M142">
            <v>257105.73194683768</v>
          </cell>
          <cell r="N142">
            <v>0</v>
          </cell>
          <cell r="O142">
            <v>257105.73194683768</v>
          </cell>
          <cell r="P142">
            <v>0</v>
          </cell>
          <cell r="Q142">
            <v>257105.73194683768</v>
          </cell>
          <cell r="R142">
            <v>0</v>
          </cell>
          <cell r="S142">
            <v>257105.73194683768</v>
          </cell>
          <cell r="T142">
            <v>0</v>
          </cell>
          <cell r="U142">
            <v>257105.73194683768</v>
          </cell>
          <cell r="V142">
            <v>0</v>
          </cell>
          <cell r="W142">
            <v>257105.73194683768</v>
          </cell>
          <cell r="X142">
            <v>0</v>
          </cell>
          <cell r="Y142">
            <v>257105.73194683768</v>
          </cell>
          <cell r="Z142">
            <v>0</v>
          </cell>
          <cell r="AA142">
            <v>257105.73194683768</v>
          </cell>
          <cell r="AB142">
            <v>0</v>
          </cell>
          <cell r="AC142" t="e">
            <v>#DIV/0!</v>
          </cell>
        </row>
        <row r="143">
          <cell r="C143" t="str">
            <v>Contribution Margin</v>
          </cell>
          <cell r="E143">
            <v>-261146.48864729228</v>
          </cell>
          <cell r="F143">
            <v>0</v>
          </cell>
          <cell r="G143">
            <v>-261146.48864729228</v>
          </cell>
          <cell r="H143">
            <v>0</v>
          </cell>
          <cell r="I143">
            <v>-261146.48864729228</v>
          </cell>
          <cell r="J143">
            <v>0</v>
          </cell>
          <cell r="K143">
            <v>-257105.73194683768</v>
          </cell>
          <cell r="L143">
            <v>0</v>
          </cell>
          <cell r="M143">
            <v>-257105.73194683768</v>
          </cell>
          <cell r="N143">
            <v>0</v>
          </cell>
          <cell r="O143">
            <v>-257105.73194683768</v>
          </cell>
          <cell r="P143">
            <v>0</v>
          </cell>
          <cell r="Q143">
            <v>-257105.73194683768</v>
          </cell>
          <cell r="R143">
            <v>0</v>
          </cell>
          <cell r="S143">
            <v>-257105.73194683768</v>
          </cell>
          <cell r="T143">
            <v>0</v>
          </cell>
          <cell r="U143">
            <v>-257105.73194683768</v>
          </cell>
          <cell r="V143">
            <v>0</v>
          </cell>
          <cell r="W143">
            <v>-257105.73194683768</v>
          </cell>
          <cell r="X143">
            <v>0</v>
          </cell>
          <cell r="Y143">
            <v>-257105.73194683768</v>
          </cell>
          <cell r="Z143">
            <v>0</v>
          </cell>
          <cell r="AA143">
            <v>-257105.73194683768</v>
          </cell>
          <cell r="AB143">
            <v>0</v>
          </cell>
          <cell r="AC143" t="e">
            <v>#DIV/0!</v>
          </cell>
          <cell r="AD143" t="str">
            <v>Contribution Margin</v>
          </cell>
        </row>
        <row r="145">
          <cell r="C145" t="str">
            <v>Production cost</v>
          </cell>
          <cell r="AD145" t="str">
            <v>Production cost</v>
          </cell>
        </row>
        <row r="146">
          <cell r="D146" t="str">
            <v xml:space="preserve">Salaries &amp; Wages </v>
          </cell>
          <cell r="E146">
            <v>5330.971806841444</v>
          </cell>
          <cell r="F146">
            <v>0</v>
          </cell>
          <cell r="G146">
            <v>4450.6278387391867</v>
          </cell>
          <cell r="H146">
            <v>0</v>
          </cell>
          <cell r="I146">
            <v>4327.5507084975143</v>
          </cell>
          <cell r="J146">
            <v>0</v>
          </cell>
          <cell r="K146">
            <v>3880.9474753805712</v>
          </cell>
          <cell r="L146">
            <v>0</v>
          </cell>
          <cell r="M146">
            <v>5576.0739588801307</v>
          </cell>
          <cell r="N146">
            <v>0</v>
          </cell>
          <cell r="O146">
            <v>5384.2223576312035</v>
          </cell>
          <cell r="P146">
            <v>0</v>
          </cell>
          <cell r="Q146">
            <v>3880.9474753805712</v>
          </cell>
          <cell r="R146">
            <v>0</v>
          </cell>
          <cell r="S146">
            <v>5106.5098360270676</v>
          </cell>
          <cell r="T146">
            <v>0</v>
          </cell>
          <cell r="U146">
            <v>4709.8877128404993</v>
          </cell>
          <cell r="V146">
            <v>0</v>
          </cell>
          <cell r="W146">
            <v>5160.8344087507594</v>
          </cell>
          <cell r="X146">
            <v>0</v>
          </cell>
          <cell r="Y146">
            <v>5216.3272518556068</v>
          </cell>
          <cell r="Z146">
            <v>0</v>
          </cell>
          <cell r="AA146">
            <v>5063.8667476260061</v>
          </cell>
          <cell r="AB146">
            <v>0</v>
          </cell>
          <cell r="AC146" t="e">
            <v>#DIV/0!</v>
          </cell>
          <cell r="AE146" t="str">
            <v xml:space="preserve">Salaries &amp; Wages </v>
          </cell>
        </row>
        <row r="147">
          <cell r="D147" t="str">
            <v xml:space="preserve">Utilities </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t="e">
            <v>#DIV/0!</v>
          </cell>
          <cell r="AE147" t="str">
            <v xml:space="preserve">Utilities </v>
          </cell>
        </row>
        <row r="148">
          <cell r="D148" t="str">
            <v>Depreciation</v>
          </cell>
          <cell r="E148">
            <v>11150.091575091576</v>
          </cell>
          <cell r="F148">
            <v>0</v>
          </cell>
          <cell r="G148">
            <v>9308.7920489296648</v>
          </cell>
          <cell r="H148">
            <v>0</v>
          </cell>
          <cell r="I148">
            <v>9051.3678263455258</v>
          </cell>
          <cell r="J148">
            <v>0</v>
          </cell>
          <cell r="K148">
            <v>8117.2666666666673</v>
          </cell>
          <cell r="L148">
            <v>0</v>
          </cell>
          <cell r="M148">
            <v>11662.739463601532</v>
          </cell>
          <cell r="N148">
            <v>0</v>
          </cell>
          <cell r="O148">
            <v>11261.468738438773</v>
          </cell>
          <cell r="P148">
            <v>0</v>
          </cell>
          <cell r="Q148">
            <v>8117.2666666666673</v>
          </cell>
          <cell r="R148">
            <v>0</v>
          </cell>
          <cell r="S148">
            <v>10680.614035087719</v>
          </cell>
          <cell r="T148">
            <v>0</v>
          </cell>
          <cell r="U148">
            <v>9851.0517799352765</v>
          </cell>
          <cell r="V148">
            <v>0</v>
          </cell>
          <cell r="W148">
            <v>10794.237588652482</v>
          </cell>
          <cell r="X148">
            <v>0</v>
          </cell>
          <cell r="Y148">
            <v>10910.304659498208</v>
          </cell>
          <cell r="Z148">
            <v>0</v>
          </cell>
          <cell r="AA148">
            <v>10591.423103688239</v>
          </cell>
          <cell r="AB148">
            <v>0</v>
          </cell>
          <cell r="AC148" t="e">
            <v>#DIV/0!</v>
          </cell>
          <cell r="AE148" t="str">
            <v>Depreciation</v>
          </cell>
        </row>
        <row r="149">
          <cell r="D149" t="str">
            <v xml:space="preserve">Other Factory overhead </v>
          </cell>
          <cell r="E149">
            <v>3328.5244606883934</v>
          </cell>
          <cell r="F149">
            <v>0</v>
          </cell>
          <cell r="G149">
            <v>2778.859870849943</v>
          </cell>
          <cell r="H149">
            <v>0</v>
          </cell>
          <cell r="I149">
            <v>2702.0136121556093</v>
          </cell>
          <cell r="J149">
            <v>0</v>
          </cell>
          <cell r="K149">
            <v>2423.1658073811504</v>
          </cell>
          <cell r="L149">
            <v>0</v>
          </cell>
          <cell r="M149">
            <v>3481.5600680763655</v>
          </cell>
          <cell r="N149">
            <v>0</v>
          </cell>
          <cell r="O149">
            <v>3361.7727627374452</v>
          </cell>
          <cell r="P149">
            <v>0</v>
          </cell>
          <cell r="Q149">
            <v>2423.1658073811504</v>
          </cell>
          <cell r="R149">
            <v>0</v>
          </cell>
          <cell r="S149">
            <v>3188.3760623436192</v>
          </cell>
          <cell r="T149">
            <v>0</v>
          </cell>
          <cell r="U149">
            <v>2940.735203132464</v>
          </cell>
          <cell r="V149">
            <v>0</v>
          </cell>
          <cell r="W149">
            <v>3222.2949566238703</v>
          </cell>
          <cell r="X149">
            <v>0</v>
          </cell>
          <cell r="Y149">
            <v>3256.9432894907936</v>
          </cell>
          <cell r="Z149">
            <v>0</v>
          </cell>
          <cell r="AA149">
            <v>3161.7507925119394</v>
          </cell>
          <cell r="AB149">
            <v>0</v>
          </cell>
          <cell r="AC149" t="e">
            <v>#DIV/0!</v>
          </cell>
          <cell r="AE149" t="str">
            <v xml:space="preserve">Other Factory overhead </v>
          </cell>
        </row>
        <row r="150">
          <cell r="D150" t="str">
            <v>Running Royalty</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t="e">
            <v>#DIV/0!</v>
          </cell>
          <cell r="AE150" t="str">
            <v>Running Royalty</v>
          </cell>
        </row>
        <row r="151">
          <cell r="E151">
            <v>19809.587842621411</v>
          </cell>
          <cell r="F151">
            <v>0</v>
          </cell>
          <cell r="G151">
            <v>16538.279758518795</v>
          </cell>
          <cell r="H151">
            <v>0</v>
          </cell>
          <cell r="I151">
            <v>16080.93214699865</v>
          </cell>
          <cell r="J151">
            <v>0</v>
          </cell>
          <cell r="K151">
            <v>14421.379949428388</v>
          </cell>
          <cell r="L151">
            <v>0</v>
          </cell>
          <cell r="M151">
            <v>20720.373490558028</v>
          </cell>
          <cell r="N151">
            <v>0</v>
          </cell>
          <cell r="O151">
            <v>20007.463858807419</v>
          </cell>
          <cell r="P151">
            <v>0</v>
          </cell>
          <cell r="Q151">
            <v>14421.379949428388</v>
          </cell>
          <cell r="R151">
            <v>0</v>
          </cell>
          <cell r="S151">
            <v>18975.499933458406</v>
          </cell>
          <cell r="T151">
            <v>0</v>
          </cell>
          <cell r="U151">
            <v>17501.674695908237</v>
          </cell>
          <cell r="V151">
            <v>0</v>
          </cell>
          <cell r="W151">
            <v>19177.366954027111</v>
          </cell>
          <cell r="X151">
            <v>0</v>
          </cell>
          <cell r="Y151">
            <v>19383.575200844611</v>
          </cell>
          <cell r="Z151">
            <v>0</v>
          </cell>
          <cell r="AA151">
            <v>18817.040643826185</v>
          </cell>
          <cell r="AB151">
            <v>0</v>
          </cell>
          <cell r="AC151" t="e">
            <v>#DIV/0!</v>
          </cell>
        </row>
        <row r="152">
          <cell r="C152" t="str">
            <v>Gross Profit</v>
          </cell>
          <cell r="E152">
            <v>-280956.07648991368</v>
          </cell>
          <cell r="F152">
            <v>0</v>
          </cell>
          <cell r="G152">
            <v>-277684.76840581105</v>
          </cell>
          <cell r="H152">
            <v>0</v>
          </cell>
          <cell r="I152">
            <v>-277227.42079429096</v>
          </cell>
          <cell r="J152">
            <v>0</v>
          </cell>
          <cell r="K152">
            <v>-271527.11189626605</v>
          </cell>
          <cell r="L152">
            <v>0</v>
          </cell>
          <cell r="M152">
            <v>-277826.10543739569</v>
          </cell>
          <cell r="N152">
            <v>0</v>
          </cell>
          <cell r="O152">
            <v>-277113.19580564508</v>
          </cell>
          <cell r="P152">
            <v>0</v>
          </cell>
          <cell r="Q152">
            <v>-271527.11189626605</v>
          </cell>
          <cell r="R152">
            <v>0</v>
          </cell>
          <cell r="S152">
            <v>-276081.23188029608</v>
          </cell>
          <cell r="T152">
            <v>0</v>
          </cell>
          <cell r="U152">
            <v>-274607.40664274595</v>
          </cell>
          <cell r="V152">
            <v>0</v>
          </cell>
          <cell r="W152">
            <v>-276283.09890086477</v>
          </cell>
          <cell r="X152">
            <v>0</v>
          </cell>
          <cell r="Y152">
            <v>-276489.3071476823</v>
          </cell>
          <cell r="Z152">
            <v>0</v>
          </cell>
          <cell r="AA152">
            <v>-275922.77259066387</v>
          </cell>
          <cell r="AB152">
            <v>0</v>
          </cell>
          <cell r="AC152" t="e">
            <v>#DIV/0!</v>
          </cell>
          <cell r="AD152" t="str">
            <v>Gross Profit</v>
          </cell>
        </row>
        <row r="154">
          <cell r="C154" t="str">
            <v>Other Expenses</v>
          </cell>
          <cell r="AD154" t="str">
            <v>Other Expenses</v>
          </cell>
        </row>
        <row r="155">
          <cell r="D155" t="str">
            <v>Selling Expenses</v>
          </cell>
          <cell r="E155">
            <v>5183.0082521448167</v>
          </cell>
          <cell r="F155">
            <v>0</v>
          </cell>
          <cell r="G155">
            <v>4427.3486746392564</v>
          </cell>
          <cell r="H155">
            <v>0</v>
          </cell>
          <cell r="I155">
            <v>4320.887144065181</v>
          </cell>
          <cell r="J155">
            <v>0</v>
          </cell>
          <cell r="K155">
            <v>3897.7185689144208</v>
          </cell>
          <cell r="L155">
            <v>0</v>
          </cell>
          <cell r="M155">
            <v>5409.2615187305564</v>
          </cell>
          <cell r="N155">
            <v>0</v>
          </cell>
          <cell r="O155">
            <v>5179.8400416559607</v>
          </cell>
          <cell r="P155">
            <v>0</v>
          </cell>
          <cell r="Q155">
            <v>3845.1336292747983</v>
          </cell>
          <cell r="R155">
            <v>0</v>
          </cell>
          <cell r="S155">
            <v>4967.5774890123712</v>
          </cell>
          <cell r="T155">
            <v>0</v>
          </cell>
          <cell r="U155">
            <v>4642.661605420024</v>
          </cell>
          <cell r="V155">
            <v>0</v>
          </cell>
          <cell r="W155">
            <v>5073.1110111757944</v>
          </cell>
          <cell r="X155">
            <v>0</v>
          </cell>
          <cell r="Y155">
            <v>5099.2966467698334</v>
          </cell>
          <cell r="Z155">
            <v>0</v>
          </cell>
          <cell r="AA155">
            <v>4893.3178190345943</v>
          </cell>
          <cell r="AB155">
            <v>0</v>
          </cell>
          <cell r="AC155" t="e">
            <v>#DIV/0!</v>
          </cell>
          <cell r="AE155" t="str">
            <v>Selling Expenses</v>
          </cell>
        </row>
        <row r="156">
          <cell r="D156" t="str">
            <v>Advertisement Expenses</v>
          </cell>
          <cell r="E156">
            <v>800.32572918126152</v>
          </cell>
          <cell r="F156">
            <v>0</v>
          </cell>
          <cell r="G156">
            <v>969.71958993165515</v>
          </cell>
          <cell r="H156">
            <v>0</v>
          </cell>
          <cell r="I156">
            <v>7367.9708551430685</v>
          </cell>
          <cell r="J156">
            <v>0</v>
          </cell>
          <cell r="K156">
            <v>6935.2770964018819</v>
          </cell>
          <cell r="L156">
            <v>0</v>
          </cell>
          <cell r="M156">
            <v>7697.2629504339211</v>
          </cell>
          <cell r="N156">
            <v>0</v>
          </cell>
          <cell r="O156">
            <v>799.8365151483406</v>
          </cell>
          <cell r="P156">
            <v>0</v>
          </cell>
          <cell r="Q156">
            <v>739.89139808437483</v>
          </cell>
          <cell r="R156">
            <v>0</v>
          </cell>
          <cell r="S156">
            <v>4684.9685429207811</v>
          </cell>
          <cell r="T156">
            <v>0</v>
          </cell>
          <cell r="U156">
            <v>5393.2109933565007</v>
          </cell>
          <cell r="V156">
            <v>0</v>
          </cell>
          <cell r="W156">
            <v>783.35612673520234</v>
          </cell>
          <cell r="X156">
            <v>0</v>
          </cell>
          <cell r="Y156">
            <v>8782.5333169589612</v>
          </cell>
          <cell r="Z156">
            <v>0</v>
          </cell>
          <cell r="AA156">
            <v>1104.3291887822443</v>
          </cell>
          <cell r="AB156">
            <v>0</v>
          </cell>
          <cell r="AC156" t="e">
            <v>#DIV/0!</v>
          </cell>
        </row>
        <row r="157">
          <cell r="D157" t="str">
            <v>Administrative Expenses</v>
          </cell>
          <cell r="E157">
            <v>10560.726889052896</v>
          </cell>
          <cell r="F157">
            <v>0</v>
          </cell>
          <cell r="G157">
            <v>9021.0198249495461</v>
          </cell>
          <cell r="H157">
            <v>0</v>
          </cell>
          <cell r="I157">
            <v>8804.0973170376383</v>
          </cell>
          <cell r="J157">
            <v>0</v>
          </cell>
          <cell r="K157">
            <v>7941.8629672567968</v>
          </cell>
          <cell r="L157">
            <v>0</v>
          </cell>
          <cell r="M157">
            <v>11021.733092386507</v>
          </cell>
          <cell r="N157">
            <v>0</v>
          </cell>
          <cell r="O157">
            <v>10554.271447719957</v>
          </cell>
          <cell r="P157">
            <v>0</v>
          </cell>
          <cell r="Q157">
            <v>7834.7176263668644</v>
          </cell>
          <cell r="R157">
            <v>0</v>
          </cell>
          <cell r="S157">
            <v>10121.772262268241</v>
          </cell>
          <cell r="T157">
            <v>0</v>
          </cell>
          <cell r="U157">
            <v>9459.7343604157559</v>
          </cell>
          <cell r="V157">
            <v>0</v>
          </cell>
          <cell r="W157">
            <v>10336.803890810705</v>
          </cell>
          <cell r="X157">
            <v>0</v>
          </cell>
          <cell r="Y157">
            <v>10390.158879356299</v>
          </cell>
          <cell r="Z157">
            <v>0</v>
          </cell>
          <cell r="AA157">
            <v>9970.4632047953019</v>
          </cell>
          <cell r="AB157">
            <v>0</v>
          </cell>
          <cell r="AC157" t="e">
            <v>#DIV/0!</v>
          </cell>
          <cell r="AE157" t="str">
            <v>Administrative Expenses</v>
          </cell>
        </row>
        <row r="158">
          <cell r="D158" t="str">
            <v>Depreciation (Admin. &amp; Selling )</v>
          </cell>
          <cell r="E158">
            <v>2969.9882598191184</v>
          </cell>
          <cell r="F158">
            <v>0</v>
          </cell>
          <cell r="G158">
            <v>2536.9771657922738</v>
          </cell>
          <cell r="H158">
            <v>0</v>
          </cell>
          <cell r="I158">
            <v>2475.9721508385478</v>
          </cell>
          <cell r="J158">
            <v>0</v>
          </cell>
          <cell r="K158">
            <v>2233.4863898710532</v>
          </cell>
          <cell r="L158">
            <v>0</v>
          </cell>
          <cell r="M158">
            <v>3099.6368177250984</v>
          </cell>
          <cell r="N158">
            <v>0</v>
          </cell>
          <cell r="O158">
            <v>2968.1727990868981</v>
          </cell>
          <cell r="P158">
            <v>0</v>
          </cell>
          <cell r="Q158">
            <v>2203.3539560073127</v>
          </cell>
          <cell r="R158">
            <v>0</v>
          </cell>
          <cell r="S158">
            <v>2846.5412564224971</v>
          </cell>
          <cell r="T158">
            <v>0</v>
          </cell>
          <cell r="U158">
            <v>2660.3566484202443</v>
          </cell>
          <cell r="V158">
            <v>0</v>
          </cell>
          <cell r="W158">
            <v>2907.0145002598042</v>
          </cell>
          <cell r="X158">
            <v>0</v>
          </cell>
          <cell r="Y158">
            <v>2922.0194986134175</v>
          </cell>
          <cell r="Z158">
            <v>0</v>
          </cell>
          <cell r="AA158">
            <v>2803.9886812995901</v>
          </cell>
          <cell r="AB158">
            <v>0</v>
          </cell>
          <cell r="AC158" t="e">
            <v>#DIV/0!</v>
          </cell>
          <cell r="AE158" t="str">
            <v>Depreciation (Admin. &amp; Selling )</v>
          </cell>
        </row>
        <row r="159">
          <cell r="D159" t="str">
            <v>Financial Charges -Capital Exp.</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t="e">
            <v>#DIV/0!</v>
          </cell>
          <cell r="AE159" t="str">
            <v>Financial Charges -Capital Exp.</v>
          </cell>
        </row>
        <row r="160">
          <cell r="D160" t="str">
            <v>Financial  Charges -Working Capital</v>
          </cell>
          <cell r="E160">
            <v>530.11444507895521</v>
          </cell>
          <cell r="F160">
            <v>0</v>
          </cell>
          <cell r="G160">
            <v>458.80097155251627</v>
          </cell>
          <cell r="H160">
            <v>0</v>
          </cell>
          <cell r="I160">
            <v>448.49087868071882</v>
          </cell>
          <cell r="J160">
            <v>0</v>
          </cell>
          <cell r="K160">
            <v>407.98094465914818</v>
          </cell>
          <cell r="L160">
            <v>0</v>
          </cell>
          <cell r="M160">
            <v>548.85949175372707</v>
          </cell>
          <cell r="N160">
            <v>0</v>
          </cell>
          <cell r="O160">
            <v>527.77239945924691</v>
          </cell>
          <cell r="P160">
            <v>0</v>
          </cell>
          <cell r="Q160">
            <v>396.96132884259964</v>
          </cell>
          <cell r="R160">
            <v>0</v>
          </cell>
          <cell r="S160">
            <v>498.98402076239711</v>
          </cell>
          <cell r="T160">
            <v>0</v>
          </cell>
          <cell r="U160">
            <v>470.64800851302482</v>
          </cell>
          <cell r="V160">
            <v>0</v>
          </cell>
          <cell r="W160">
            <v>511.61704210669683</v>
          </cell>
          <cell r="X160">
            <v>0</v>
          </cell>
          <cell r="Y160">
            <v>513.76394785157731</v>
          </cell>
          <cell r="Z160">
            <v>0</v>
          </cell>
          <cell r="AA160">
            <v>495.30468493193735</v>
          </cell>
          <cell r="AB160">
            <v>0</v>
          </cell>
          <cell r="AC160" t="e">
            <v>#DIV/0!</v>
          </cell>
          <cell r="AE160" t="str">
            <v>Financial  Charges -Working Capital</v>
          </cell>
        </row>
        <row r="161">
          <cell r="D161" t="str">
            <v>Other Expenses (Charity &amp; Donation)</v>
          </cell>
          <cell r="E161">
            <v>368.13503130483002</v>
          </cell>
          <cell r="F161">
            <v>0</v>
          </cell>
          <cell r="G161">
            <v>318.61178580035858</v>
          </cell>
          <cell r="H161">
            <v>0</v>
          </cell>
          <cell r="I161">
            <v>311.4519990838325</v>
          </cell>
          <cell r="J161">
            <v>0</v>
          </cell>
          <cell r="K161">
            <v>283.32010045774183</v>
          </cell>
          <cell r="L161">
            <v>0</v>
          </cell>
          <cell r="M161">
            <v>381.15242482897719</v>
          </cell>
          <cell r="N161">
            <v>0</v>
          </cell>
          <cell r="O161">
            <v>366.50861073558809</v>
          </cell>
          <cell r="P161">
            <v>0</v>
          </cell>
          <cell r="Q161">
            <v>275.66758947402758</v>
          </cell>
          <cell r="R161">
            <v>0</v>
          </cell>
          <cell r="S161">
            <v>346.51668108499797</v>
          </cell>
          <cell r="T161">
            <v>0</v>
          </cell>
          <cell r="U161">
            <v>326.83889480071173</v>
          </cell>
          <cell r="V161">
            <v>0</v>
          </cell>
          <cell r="W161">
            <v>355.28961257409514</v>
          </cell>
          <cell r="X161">
            <v>0</v>
          </cell>
          <cell r="Y161">
            <v>356.78051934137312</v>
          </cell>
          <cell r="Z161">
            <v>0</v>
          </cell>
          <cell r="AA161">
            <v>343.96158675828985</v>
          </cell>
          <cell r="AB161">
            <v>0</v>
          </cell>
          <cell r="AC161" t="e">
            <v>#DIV/0!</v>
          </cell>
          <cell r="AE161" t="str">
            <v>Other Expenses (Charity &amp; Donation)</v>
          </cell>
        </row>
        <row r="162">
          <cell r="D162" t="str">
            <v>Other Expenses ( W.P.P.F.)</v>
          </cell>
          <cell r="E162">
            <v>3573.7075858361454</v>
          </cell>
          <cell r="F162">
            <v>0</v>
          </cell>
          <cell r="G162">
            <v>3260.1003648049996</v>
          </cell>
          <cell r="H162">
            <v>0</v>
          </cell>
          <cell r="I162">
            <v>2868.2077932472907</v>
          </cell>
          <cell r="J162">
            <v>0</v>
          </cell>
          <cell r="K162">
            <v>2950.3710885468208</v>
          </cell>
          <cell r="L162">
            <v>0</v>
          </cell>
          <cell r="M162">
            <v>2984.5209973853607</v>
          </cell>
          <cell r="N162">
            <v>0</v>
          </cell>
          <cell r="O162">
            <v>3261.9142882485439</v>
          </cell>
          <cell r="P162">
            <v>0</v>
          </cell>
          <cell r="Q162">
            <v>3221.4233012482478</v>
          </cell>
          <cell r="R162">
            <v>0</v>
          </cell>
          <cell r="S162">
            <v>2697.4681580678207</v>
          </cell>
          <cell r="T162">
            <v>0</v>
          </cell>
          <cell r="U162">
            <v>2877.5317129664104</v>
          </cell>
          <cell r="V162">
            <v>0</v>
          </cell>
          <cell r="W162">
            <v>3280.2679674234987</v>
          </cell>
          <cell r="X162">
            <v>0</v>
          </cell>
          <cell r="Y162">
            <v>2911.8557735997142</v>
          </cell>
          <cell r="Z162">
            <v>0</v>
          </cell>
          <cell r="AA162">
            <v>3464.9058265788067</v>
          </cell>
          <cell r="AB162">
            <v>0</v>
          </cell>
          <cell r="AC162" t="e">
            <v>#DIV/0!</v>
          </cell>
          <cell r="AE162" t="str">
            <v>Other Expenses ( W.P.P.F.)</v>
          </cell>
        </row>
        <row r="163">
          <cell r="D163" t="str">
            <v>Workers Welfare Fund</v>
          </cell>
          <cell r="E163">
            <v>1499.0267372593985</v>
          </cell>
          <cell r="F163">
            <v>0</v>
          </cell>
          <cell r="G163">
            <v>1367.4811090758005</v>
          </cell>
          <cell r="H163">
            <v>0</v>
          </cell>
          <cell r="I163">
            <v>1203.0979219267881</v>
          </cell>
          <cell r="J163">
            <v>0</v>
          </cell>
          <cell r="K163">
            <v>1237.5621229049211</v>
          </cell>
          <cell r="L163">
            <v>0</v>
          </cell>
          <cell r="M163">
            <v>1251.8866374865934</v>
          </cell>
          <cell r="N163">
            <v>0</v>
          </cell>
          <cell r="O163">
            <v>1368.2419770751833</v>
          </cell>
          <cell r="P163">
            <v>0</v>
          </cell>
          <cell r="Q163">
            <v>1351.2576349952574</v>
          </cell>
          <cell r="R163">
            <v>0</v>
          </cell>
          <cell r="S163">
            <v>1131.4795054513236</v>
          </cell>
          <cell r="T163">
            <v>0</v>
          </cell>
          <cell r="U163">
            <v>1207.0089316049207</v>
          </cell>
          <cell r="V163">
            <v>0</v>
          </cell>
          <cell r="W163">
            <v>1375.9406080206418</v>
          </cell>
          <cell r="X163">
            <v>0</v>
          </cell>
          <cell r="Y163">
            <v>1221.4064958669101</v>
          </cell>
          <cell r="Z163">
            <v>0</v>
          </cell>
          <cell r="AA163">
            <v>1453.3887710099996</v>
          </cell>
          <cell r="AB163">
            <v>0</v>
          </cell>
          <cell r="AC163" t="e">
            <v>#DIV/0!</v>
          </cell>
          <cell r="AE163" t="str">
            <v>Workers Welfare Fund</v>
          </cell>
        </row>
        <row r="164">
          <cell r="E164">
            <v>25485.032929677422</v>
          </cell>
          <cell r="F164">
            <v>0</v>
          </cell>
          <cell r="G164">
            <v>22360.059486546405</v>
          </cell>
          <cell r="H164">
            <v>0</v>
          </cell>
          <cell r="I164">
            <v>27800.176060023059</v>
          </cell>
          <cell r="J164">
            <v>0</v>
          </cell>
          <cell r="K164">
            <v>25887.579279012789</v>
          </cell>
          <cell r="L164">
            <v>0</v>
          </cell>
          <cell r="M164">
            <v>32394.313930730743</v>
          </cell>
          <cell r="N164">
            <v>0</v>
          </cell>
          <cell r="O164">
            <v>25026.558079129718</v>
          </cell>
          <cell r="P164">
            <v>0</v>
          </cell>
          <cell r="Q164">
            <v>19868.406464293483</v>
          </cell>
          <cell r="R164">
            <v>0</v>
          </cell>
          <cell r="S164">
            <v>27295.30791599043</v>
          </cell>
          <cell r="T164">
            <v>0</v>
          </cell>
          <cell r="U164">
            <v>27037.991155497592</v>
          </cell>
          <cell r="V164">
            <v>0</v>
          </cell>
          <cell r="W164">
            <v>24623.40075910644</v>
          </cell>
          <cell r="X164">
            <v>0</v>
          </cell>
          <cell r="Y164">
            <v>32197.815078358082</v>
          </cell>
          <cell r="Z164">
            <v>0</v>
          </cell>
          <cell r="AA164">
            <v>24529.659763190764</v>
          </cell>
          <cell r="AB164">
            <v>0</v>
          </cell>
          <cell r="AC164" t="e">
            <v>#DIV/0!</v>
          </cell>
        </row>
        <row r="165">
          <cell r="D165" t="str">
            <v>Operating Profit</v>
          </cell>
          <cell r="E165">
            <v>-306441.10941959108</v>
          </cell>
          <cell r="F165">
            <v>0</v>
          </cell>
          <cell r="G165">
            <v>-300044.82789235743</v>
          </cell>
          <cell r="H165">
            <v>0</v>
          </cell>
          <cell r="I165">
            <v>-305027.59685431403</v>
          </cell>
          <cell r="J165">
            <v>0</v>
          </cell>
          <cell r="K165">
            <v>-297414.69117527886</v>
          </cell>
          <cell r="L165">
            <v>0</v>
          </cell>
          <cell r="M165">
            <v>-310220.41936812643</v>
          </cell>
          <cell r="N165">
            <v>0</v>
          </cell>
          <cell r="O165">
            <v>-302139.75388477481</v>
          </cell>
          <cell r="P165">
            <v>0</v>
          </cell>
          <cell r="Q165">
            <v>-291395.51836055954</v>
          </cell>
          <cell r="R165">
            <v>0</v>
          </cell>
          <cell r="S165">
            <v>-303376.5397962865</v>
          </cell>
          <cell r="T165">
            <v>0</v>
          </cell>
          <cell r="U165">
            <v>-301645.39779824356</v>
          </cell>
          <cell r="V165">
            <v>0</v>
          </cell>
          <cell r="W165">
            <v>-300906.49965997122</v>
          </cell>
          <cell r="X165">
            <v>0</v>
          </cell>
          <cell r="Y165">
            <v>-308687.1222260404</v>
          </cell>
          <cell r="Z165">
            <v>0</v>
          </cell>
          <cell r="AA165">
            <v>-300452.43235385465</v>
          </cell>
          <cell r="AB165">
            <v>0</v>
          </cell>
          <cell r="AC165" t="e">
            <v>#DIV/0!</v>
          </cell>
          <cell r="AE165" t="str">
            <v>Operating Profit</v>
          </cell>
        </row>
        <row r="167">
          <cell r="C167" t="str">
            <v>Other Income</v>
          </cell>
          <cell r="AD167" t="str">
            <v>Other Income</v>
          </cell>
        </row>
        <row r="168">
          <cell r="D168" t="str">
            <v>H.D</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t="e">
            <v>#DIV/0!</v>
          </cell>
          <cell r="AE168" t="str">
            <v>H.D</v>
          </cell>
        </row>
        <row r="169">
          <cell r="D169" t="str">
            <v>Others</v>
          </cell>
          <cell r="E169">
            <v>18021.978021978022</v>
          </cell>
          <cell r="F169">
            <v>0</v>
          </cell>
          <cell r="G169">
            <v>15045.871559633028</v>
          </cell>
          <cell r="H169">
            <v>0</v>
          </cell>
          <cell r="I169">
            <v>14629.794826048172</v>
          </cell>
          <cell r="J169">
            <v>0</v>
          </cell>
          <cell r="K169">
            <v>5120</v>
          </cell>
          <cell r="L169">
            <v>0</v>
          </cell>
          <cell r="M169">
            <v>7356.3218390804595</v>
          </cell>
          <cell r="N169">
            <v>0</v>
          </cell>
          <cell r="O169">
            <v>7103.2186459489458</v>
          </cell>
          <cell r="P169">
            <v>0</v>
          </cell>
          <cell r="Q169">
            <v>5120</v>
          </cell>
          <cell r="R169">
            <v>0</v>
          </cell>
          <cell r="S169">
            <v>6736.8421052631575</v>
          </cell>
          <cell r="T169">
            <v>0</v>
          </cell>
          <cell r="U169">
            <v>6213.5922330097092</v>
          </cell>
          <cell r="V169">
            <v>0</v>
          </cell>
          <cell r="W169">
            <v>6808.510638297872</v>
          </cell>
          <cell r="X169">
            <v>0</v>
          </cell>
          <cell r="Y169">
            <v>6881.7204301075271</v>
          </cell>
          <cell r="Z169">
            <v>0</v>
          </cell>
          <cell r="AA169">
            <v>6680.5845511482257</v>
          </cell>
          <cell r="AB169">
            <v>0</v>
          </cell>
          <cell r="AC169" t="e">
            <v>#DIV/0!</v>
          </cell>
          <cell r="AE169" t="str">
            <v>Others</v>
          </cell>
        </row>
        <row r="170">
          <cell r="E170">
            <v>18021.978021978022</v>
          </cell>
          <cell r="F170">
            <v>0</v>
          </cell>
          <cell r="G170">
            <v>15045.871559633028</v>
          </cell>
          <cell r="H170">
            <v>0</v>
          </cell>
          <cell r="I170">
            <v>14629.794826048172</v>
          </cell>
          <cell r="J170">
            <v>0</v>
          </cell>
          <cell r="K170">
            <v>5120</v>
          </cell>
          <cell r="L170">
            <v>0</v>
          </cell>
          <cell r="M170">
            <v>7356.3218390804595</v>
          </cell>
          <cell r="N170">
            <v>0</v>
          </cell>
          <cell r="O170">
            <v>7103.2186459489458</v>
          </cell>
          <cell r="P170">
            <v>0</v>
          </cell>
          <cell r="Q170">
            <v>5120</v>
          </cell>
          <cell r="R170">
            <v>0</v>
          </cell>
          <cell r="S170">
            <v>6736.8421052631575</v>
          </cell>
          <cell r="T170">
            <v>0</v>
          </cell>
          <cell r="U170">
            <v>6213.5922330097092</v>
          </cell>
          <cell r="V170">
            <v>0</v>
          </cell>
          <cell r="W170">
            <v>6808.510638297872</v>
          </cell>
          <cell r="X170">
            <v>0</v>
          </cell>
          <cell r="Y170">
            <v>6881.7204301075271</v>
          </cell>
          <cell r="Z170">
            <v>0</v>
          </cell>
          <cell r="AA170">
            <v>6680.5845511482257</v>
          </cell>
          <cell r="AB170">
            <v>0</v>
          </cell>
          <cell r="AC170" t="e">
            <v>#DIV/0!</v>
          </cell>
        </row>
        <row r="172">
          <cell r="C172" t="str">
            <v>Profit / (Loss) before tax</v>
          </cell>
          <cell r="E172">
            <v>-288419.13139761309</v>
          </cell>
          <cell r="F172">
            <v>0</v>
          </cell>
          <cell r="G172">
            <v>-284998.95633272443</v>
          </cell>
          <cell r="H172">
            <v>0</v>
          </cell>
          <cell r="I172">
            <v>-290397.80202826584</v>
          </cell>
          <cell r="J172">
            <v>0</v>
          </cell>
          <cell r="K172">
            <v>-292294.69117527886</v>
          </cell>
          <cell r="L172">
            <v>0</v>
          </cell>
          <cell r="M172">
            <v>-302864.09752904595</v>
          </cell>
          <cell r="N172">
            <v>0</v>
          </cell>
          <cell r="O172">
            <v>-295036.53523882583</v>
          </cell>
          <cell r="P172">
            <v>0</v>
          </cell>
          <cell r="Q172">
            <v>-286275.51836055954</v>
          </cell>
          <cell r="R172">
            <v>0</v>
          </cell>
          <cell r="S172">
            <v>-296639.69769102335</v>
          </cell>
          <cell r="T172">
            <v>0</v>
          </cell>
          <cell r="U172">
            <v>-295431.80556523387</v>
          </cell>
          <cell r="V172">
            <v>0</v>
          </cell>
          <cell r="W172">
            <v>-294097.98902167333</v>
          </cell>
          <cell r="X172">
            <v>0</v>
          </cell>
          <cell r="Y172">
            <v>-301805.40179593285</v>
          </cell>
          <cell r="Z172">
            <v>0</v>
          </cell>
          <cell r="AA172">
            <v>-293771.84780270641</v>
          </cell>
          <cell r="AB172">
            <v>0</v>
          </cell>
          <cell r="AC172" t="e">
            <v>#DIV/0!</v>
          </cell>
          <cell r="AD172" t="str">
            <v>Profit before tax</v>
          </cell>
        </row>
        <row r="174">
          <cell r="C174" t="str">
            <v>Taxation</v>
          </cell>
          <cell r="AD174" t="str">
            <v>Taxation</v>
          </cell>
        </row>
        <row r="175">
          <cell r="D175" t="str">
            <v>Current</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t="e">
            <v>#DIV/0!</v>
          </cell>
          <cell r="AE175" t="str">
            <v>Current</v>
          </cell>
        </row>
        <row r="176">
          <cell r="D176" t="str">
            <v>Deferred</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t="e">
            <v>#DIV/0!</v>
          </cell>
          <cell r="AE176" t="str">
            <v>Deferred</v>
          </cell>
        </row>
        <row r="177">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t="e">
            <v>#DIV/0!</v>
          </cell>
        </row>
        <row r="179">
          <cell r="C179" t="str">
            <v>Net Profit after taxation</v>
          </cell>
          <cell r="E179">
            <v>6</v>
          </cell>
          <cell r="F179">
            <v>0</v>
          </cell>
          <cell r="G179">
            <v>-284998.95633272443</v>
          </cell>
          <cell r="H179">
            <v>0</v>
          </cell>
          <cell r="I179">
            <v>-290397.80202826584</v>
          </cell>
          <cell r="J179">
            <v>0</v>
          </cell>
          <cell r="K179">
            <v>-292294.69117527886</v>
          </cell>
          <cell r="L179">
            <v>0</v>
          </cell>
          <cell r="M179">
            <v>-302864.09752904595</v>
          </cell>
          <cell r="N179">
            <v>0</v>
          </cell>
          <cell r="O179">
            <v>-295036.53523882583</v>
          </cell>
          <cell r="P179">
            <v>0</v>
          </cell>
          <cell r="Q179">
            <v>-286275.51836055954</v>
          </cell>
          <cell r="R179">
            <v>0</v>
          </cell>
          <cell r="S179">
            <v>-296639.69769102335</v>
          </cell>
          <cell r="T179">
            <v>0</v>
          </cell>
          <cell r="U179">
            <v>-295431.80556523387</v>
          </cell>
          <cell r="V179">
            <v>0</v>
          </cell>
          <cell r="W179">
            <v>-294097.98902167333</v>
          </cell>
          <cell r="X179">
            <v>0</v>
          </cell>
          <cell r="Y179">
            <v>-301805.40179593285</v>
          </cell>
          <cell r="Z179">
            <v>0</v>
          </cell>
          <cell r="AA179">
            <v>-293771.84780270641</v>
          </cell>
          <cell r="AB179">
            <v>0</v>
          </cell>
          <cell r="AC179" t="e">
            <v>#DIV/0!</v>
          </cell>
          <cell r="AD179" t="str">
            <v>Net Profit after taxation</v>
          </cell>
        </row>
        <row r="182">
          <cell r="AC182" t="str">
            <v>GLI</v>
          </cell>
        </row>
        <row r="183">
          <cell r="E183">
            <v>37438</v>
          </cell>
          <cell r="G183">
            <v>37469</v>
          </cell>
          <cell r="I183">
            <v>37500</v>
          </cell>
          <cell r="K183">
            <v>37531</v>
          </cell>
          <cell r="M183">
            <v>37562</v>
          </cell>
          <cell r="O183">
            <v>37593</v>
          </cell>
          <cell r="Q183">
            <v>37624</v>
          </cell>
          <cell r="S183">
            <v>37655</v>
          </cell>
          <cell r="U183">
            <v>37686</v>
          </cell>
          <cell r="W183">
            <v>37717</v>
          </cell>
          <cell r="Y183">
            <v>37748</v>
          </cell>
          <cell r="AA183">
            <v>37779</v>
          </cell>
          <cell r="AC183" t="str">
            <v>Yearly</v>
          </cell>
        </row>
        <row r="184">
          <cell r="D184" t="str">
            <v>GLI</v>
          </cell>
          <cell r="E184" t="str">
            <v>Per Unit</v>
          </cell>
          <cell r="F184" t="str">
            <v>Total</v>
          </cell>
          <cell r="G184" t="str">
            <v>Per Unit</v>
          </cell>
          <cell r="H184" t="str">
            <v>Total</v>
          </cell>
          <cell r="I184" t="str">
            <v>Per Unit</v>
          </cell>
          <cell r="J184" t="str">
            <v>Total</v>
          </cell>
          <cell r="K184" t="str">
            <v>Per Unit</v>
          </cell>
          <cell r="L184" t="str">
            <v>Total</v>
          </cell>
          <cell r="M184" t="str">
            <v>Per Unit</v>
          </cell>
          <cell r="N184" t="str">
            <v>Total</v>
          </cell>
          <cell r="O184" t="str">
            <v>Per Unit</v>
          </cell>
          <cell r="P184" t="str">
            <v>Total</v>
          </cell>
          <cell r="Q184" t="str">
            <v>Per Unit</v>
          </cell>
          <cell r="R184" t="str">
            <v>Total</v>
          </cell>
          <cell r="S184" t="str">
            <v>Per Unit</v>
          </cell>
          <cell r="T184" t="str">
            <v>Total</v>
          </cell>
          <cell r="U184" t="str">
            <v>Per Unit</v>
          </cell>
          <cell r="V184" t="str">
            <v>Total</v>
          </cell>
          <cell r="W184" t="str">
            <v>Per Unit</v>
          </cell>
          <cell r="X184" t="str">
            <v>Total</v>
          </cell>
          <cell r="Y184" t="str">
            <v>Per Unit</v>
          </cell>
          <cell r="Z184" t="str">
            <v>Total</v>
          </cell>
          <cell r="AA184" t="str">
            <v>Per Unit</v>
          </cell>
          <cell r="AB184" t="str">
            <v>Total</v>
          </cell>
          <cell r="AC184" t="str">
            <v>Average</v>
          </cell>
          <cell r="AD184" t="str">
            <v/>
          </cell>
          <cell r="AE184" t="str">
            <v>GL</v>
          </cell>
        </row>
        <row r="186">
          <cell r="C186" t="str">
            <v>Sales Units</v>
          </cell>
          <cell r="E186">
            <v>1</v>
          </cell>
          <cell r="F186">
            <v>90</v>
          </cell>
          <cell r="G186">
            <v>1</v>
          </cell>
          <cell r="H186">
            <v>90</v>
          </cell>
          <cell r="I186">
            <v>1</v>
          </cell>
          <cell r="J186">
            <v>90</v>
          </cell>
          <cell r="K186">
            <v>1</v>
          </cell>
          <cell r="L186">
            <v>100</v>
          </cell>
          <cell r="M186">
            <v>1</v>
          </cell>
          <cell r="N186">
            <v>70</v>
          </cell>
          <cell r="O186">
            <v>1</v>
          </cell>
          <cell r="P186">
            <v>70</v>
          </cell>
          <cell r="Q186">
            <v>1</v>
          </cell>
          <cell r="R186">
            <v>100</v>
          </cell>
          <cell r="S186">
            <v>1</v>
          </cell>
          <cell r="T186">
            <v>80</v>
          </cell>
          <cell r="U186">
            <v>1</v>
          </cell>
          <cell r="V186">
            <v>60</v>
          </cell>
          <cell r="W186">
            <v>1</v>
          </cell>
          <cell r="X186">
            <v>70</v>
          </cell>
          <cell r="Y186">
            <v>1</v>
          </cell>
          <cell r="Z186">
            <v>70</v>
          </cell>
          <cell r="AA186">
            <v>1</v>
          </cell>
          <cell r="AB186">
            <v>70</v>
          </cell>
          <cell r="AC186">
            <v>960</v>
          </cell>
          <cell r="AD186" t="str">
            <v>Sales Units</v>
          </cell>
        </row>
        <row r="188">
          <cell r="C188" t="str">
            <v>Selling Price</v>
          </cell>
          <cell r="E188">
            <v>939000</v>
          </cell>
          <cell r="F188">
            <v>84510000</v>
          </cell>
          <cell r="G188">
            <v>939000</v>
          </cell>
          <cell r="H188">
            <v>84510000</v>
          </cell>
          <cell r="I188">
            <v>939000</v>
          </cell>
          <cell r="J188">
            <v>84510000</v>
          </cell>
          <cell r="K188">
            <v>939000</v>
          </cell>
          <cell r="L188">
            <v>93900000</v>
          </cell>
          <cell r="M188">
            <v>939000</v>
          </cell>
          <cell r="N188">
            <v>65730000</v>
          </cell>
          <cell r="O188">
            <v>939000</v>
          </cell>
          <cell r="P188">
            <v>65730000</v>
          </cell>
          <cell r="Q188">
            <v>939000</v>
          </cell>
          <cell r="R188">
            <v>93900000</v>
          </cell>
          <cell r="S188">
            <v>939000</v>
          </cell>
          <cell r="T188">
            <v>75120000</v>
          </cell>
          <cell r="U188">
            <v>939000</v>
          </cell>
          <cell r="V188">
            <v>56340000</v>
          </cell>
          <cell r="W188">
            <v>939000</v>
          </cell>
          <cell r="X188">
            <v>65730000</v>
          </cell>
          <cell r="Y188">
            <v>939000</v>
          </cell>
          <cell r="Z188">
            <v>65730000</v>
          </cell>
          <cell r="AA188">
            <v>939000</v>
          </cell>
          <cell r="AB188">
            <v>65730000</v>
          </cell>
          <cell r="AC188">
            <v>939000</v>
          </cell>
          <cell r="AD188" t="str">
            <v>Selling Price</v>
          </cell>
        </row>
        <row r="189">
          <cell r="C189" t="str">
            <v>Less: Dealer commission</v>
          </cell>
          <cell r="E189">
            <v>-20000</v>
          </cell>
          <cell r="F189">
            <v>-1800000</v>
          </cell>
          <cell r="G189">
            <v>-20000</v>
          </cell>
          <cell r="H189">
            <v>-1800000</v>
          </cell>
          <cell r="I189">
            <v>-20000</v>
          </cell>
          <cell r="J189">
            <v>-1800000</v>
          </cell>
          <cell r="K189">
            <v>-20000</v>
          </cell>
          <cell r="L189">
            <v>-2000000</v>
          </cell>
          <cell r="M189">
            <v>-20000</v>
          </cell>
          <cell r="N189">
            <v>-1400000</v>
          </cell>
          <cell r="O189">
            <v>-20000</v>
          </cell>
          <cell r="P189">
            <v>-1400000</v>
          </cell>
          <cell r="Q189">
            <v>-20000</v>
          </cell>
          <cell r="R189">
            <v>-2000000</v>
          </cell>
          <cell r="S189">
            <v>-20000</v>
          </cell>
          <cell r="T189">
            <v>-1600000</v>
          </cell>
          <cell r="U189">
            <v>-20000</v>
          </cell>
          <cell r="V189">
            <v>-1200000</v>
          </cell>
          <cell r="W189">
            <v>-20000</v>
          </cell>
          <cell r="X189">
            <v>-1400000</v>
          </cell>
          <cell r="Y189">
            <v>-20000</v>
          </cell>
          <cell r="Z189">
            <v>-1400000</v>
          </cell>
          <cell r="AA189">
            <v>-20000</v>
          </cell>
          <cell r="AB189">
            <v>-1400000</v>
          </cell>
          <cell r="AC189">
            <v>-20000</v>
          </cell>
          <cell r="AD189" t="str">
            <v>Less: Dealer commission</v>
          </cell>
        </row>
        <row r="190">
          <cell r="D190" t="str">
            <v xml:space="preserve">  Sales tax</v>
          </cell>
          <cell r="E190">
            <v>-122478.26086956522</v>
          </cell>
          <cell r="F190">
            <v>-11023043.478260869</v>
          </cell>
          <cell r="G190">
            <v>-122478.26086956522</v>
          </cell>
          <cell r="H190">
            <v>-11023043.478260869</v>
          </cell>
          <cell r="I190">
            <v>-122478.26086956522</v>
          </cell>
          <cell r="J190">
            <v>-11023043.478260869</v>
          </cell>
          <cell r="K190">
            <v>-122478.26086956522</v>
          </cell>
          <cell r="L190">
            <v>-12247826.086956521</v>
          </cell>
          <cell r="M190">
            <v>-122478.26086956522</v>
          </cell>
          <cell r="N190">
            <v>-8573478.2608695645</v>
          </cell>
          <cell r="O190">
            <v>-122478.26086956522</v>
          </cell>
          <cell r="P190">
            <v>-8573478.2608695645</v>
          </cell>
          <cell r="Q190">
            <v>-122478.26086956522</v>
          </cell>
          <cell r="R190">
            <v>-12247826.086956521</v>
          </cell>
          <cell r="S190">
            <v>-122478.26086956522</v>
          </cell>
          <cell r="T190">
            <v>-9798260.8695652168</v>
          </cell>
          <cell r="U190">
            <v>-122478.26086956522</v>
          </cell>
          <cell r="V190">
            <v>-7348695.6521739131</v>
          </cell>
          <cell r="W190">
            <v>-122478.26086956522</v>
          </cell>
          <cell r="X190">
            <v>-8573478.2608695645</v>
          </cell>
          <cell r="Y190">
            <v>-122478.26086956522</v>
          </cell>
          <cell r="Z190">
            <v>-8573478.2608695645</v>
          </cell>
          <cell r="AA190">
            <v>-122478.26086956522</v>
          </cell>
          <cell r="AB190">
            <v>-8573478.2608695645</v>
          </cell>
          <cell r="AC190">
            <v>-122478.2608695652</v>
          </cell>
          <cell r="AE190" t="str">
            <v xml:space="preserve">  Sales tax</v>
          </cell>
        </row>
        <row r="191">
          <cell r="C191" t="str">
            <v>Net Sales</v>
          </cell>
          <cell r="E191">
            <v>796521.73913043481</v>
          </cell>
          <cell r="F191">
            <v>71686956.521739125</v>
          </cell>
          <cell r="G191">
            <v>796521.73913043481</v>
          </cell>
          <cell r="H191">
            <v>71686956.521739125</v>
          </cell>
          <cell r="I191">
            <v>796521.73913043481</v>
          </cell>
          <cell r="J191">
            <v>71686956.521739125</v>
          </cell>
          <cell r="K191">
            <v>796521.73913043481</v>
          </cell>
          <cell r="L191">
            <v>79652173.913043484</v>
          </cell>
          <cell r="M191">
            <v>796521.73913043481</v>
          </cell>
          <cell r="N191">
            <v>55756521.739130437</v>
          </cell>
          <cell r="O191">
            <v>796521.73913043481</v>
          </cell>
          <cell r="P191">
            <v>55756521.739130437</v>
          </cell>
          <cell r="Q191">
            <v>796521.73913043481</v>
          </cell>
          <cell r="R191">
            <v>79652173.913043484</v>
          </cell>
          <cell r="S191">
            <v>796521.73913043481</v>
          </cell>
          <cell r="T191">
            <v>63721739.130434781</v>
          </cell>
          <cell r="U191">
            <v>796521.73913043481</v>
          </cell>
          <cell r="V191">
            <v>47791304.347826086</v>
          </cell>
          <cell r="W191">
            <v>796521.73913043481</v>
          </cell>
          <cell r="X191">
            <v>55756521.739130437</v>
          </cell>
          <cell r="Y191">
            <v>796521.73913043481</v>
          </cell>
          <cell r="Z191">
            <v>55756521.739130437</v>
          </cell>
          <cell r="AA191">
            <v>796521.73913043481</v>
          </cell>
          <cell r="AB191">
            <v>55756521.739130437</v>
          </cell>
          <cell r="AC191">
            <v>796521.73913043481</v>
          </cell>
          <cell r="AD191" t="str">
            <v>Net Sales</v>
          </cell>
          <cell r="AE191">
            <v>764660869.56521749</v>
          </cell>
        </row>
        <row r="193">
          <cell r="C193" t="str">
            <v>Variable Cost of Sales</v>
          </cell>
          <cell r="AD193" t="str">
            <v>Variable Cost of Sales</v>
          </cell>
        </row>
        <row r="194">
          <cell r="D194" t="str">
            <v>CKD Cost</v>
          </cell>
          <cell r="E194">
            <v>314720.61490225716</v>
          </cell>
          <cell r="F194">
            <v>28324855.341203146</v>
          </cell>
          <cell r="G194">
            <v>314720.61490225716</v>
          </cell>
          <cell r="H194">
            <v>28324855.341203146</v>
          </cell>
          <cell r="I194">
            <v>314720.61490225716</v>
          </cell>
          <cell r="J194">
            <v>28324855.341203146</v>
          </cell>
          <cell r="K194">
            <v>309865.78898263606</v>
          </cell>
          <cell r="L194">
            <v>30986578.898263607</v>
          </cell>
          <cell r="M194">
            <v>309865.78898263606</v>
          </cell>
          <cell r="N194">
            <v>21690605.228784524</v>
          </cell>
          <cell r="O194">
            <v>309865.78898263606</v>
          </cell>
          <cell r="P194">
            <v>21690605.228784524</v>
          </cell>
          <cell r="Q194">
            <v>309865.78898263606</v>
          </cell>
          <cell r="R194">
            <v>30986578.898263607</v>
          </cell>
          <cell r="S194">
            <v>309865.78898263606</v>
          </cell>
          <cell r="T194">
            <v>24789263.118610885</v>
          </cell>
          <cell r="U194">
            <v>309865.78898263606</v>
          </cell>
          <cell r="V194">
            <v>18591947.338958163</v>
          </cell>
          <cell r="W194">
            <v>309865.78898263606</v>
          </cell>
          <cell r="X194">
            <v>21690605.228784524</v>
          </cell>
          <cell r="Y194">
            <v>309865.78898263606</v>
          </cell>
          <cell r="Z194">
            <v>21690605.228784524</v>
          </cell>
          <cell r="AA194">
            <v>309865.78898263606</v>
          </cell>
          <cell r="AB194">
            <v>21690605.228784524</v>
          </cell>
          <cell r="AC194">
            <v>311231.2087725295</v>
          </cell>
          <cell r="AE194" t="str">
            <v>CKD Cost</v>
          </cell>
          <cell r="AF194">
            <v>298781960.4216283</v>
          </cell>
        </row>
        <row r="195">
          <cell r="D195" t="str">
            <v>Vendor parts</v>
          </cell>
          <cell r="E195">
            <v>208301</v>
          </cell>
          <cell r="F195">
            <v>18747090</v>
          </cell>
          <cell r="G195">
            <v>208301</v>
          </cell>
          <cell r="H195">
            <v>18747090</v>
          </cell>
          <cell r="I195">
            <v>208301</v>
          </cell>
          <cell r="J195">
            <v>18747090</v>
          </cell>
          <cell r="K195">
            <v>208301</v>
          </cell>
          <cell r="L195">
            <v>20830100</v>
          </cell>
          <cell r="M195">
            <v>208301</v>
          </cell>
          <cell r="N195">
            <v>14581070</v>
          </cell>
          <cell r="O195">
            <v>208301</v>
          </cell>
          <cell r="P195">
            <v>14581070</v>
          </cell>
          <cell r="Q195">
            <v>207970</v>
          </cell>
          <cell r="R195">
            <v>20797000</v>
          </cell>
          <cell r="S195">
            <v>207970</v>
          </cell>
          <cell r="T195">
            <v>16637600</v>
          </cell>
          <cell r="U195">
            <v>207970</v>
          </cell>
          <cell r="V195">
            <v>12478200</v>
          </cell>
          <cell r="W195">
            <v>207970</v>
          </cell>
          <cell r="X195">
            <v>14557900</v>
          </cell>
          <cell r="Y195">
            <v>207970</v>
          </cell>
          <cell r="Z195">
            <v>14557900</v>
          </cell>
          <cell r="AA195">
            <v>207970</v>
          </cell>
          <cell r="AB195">
            <v>14557900</v>
          </cell>
          <cell r="AC195">
            <v>208145.84375</v>
          </cell>
          <cell r="AE195" t="str">
            <v>Vendor parts</v>
          </cell>
          <cell r="AF195">
            <v>199820010</v>
          </cell>
        </row>
        <row r="196">
          <cell r="D196" t="str">
            <v>Multi Source Parts</v>
          </cell>
          <cell r="E196">
            <v>134303.26995000002</v>
          </cell>
          <cell r="F196">
            <v>12087294.295500001</v>
          </cell>
          <cell r="G196">
            <v>134303.26995000002</v>
          </cell>
          <cell r="H196">
            <v>12087294.295500001</v>
          </cell>
          <cell r="I196">
            <v>134303.26995000002</v>
          </cell>
          <cell r="J196">
            <v>12087294.295500001</v>
          </cell>
          <cell r="K196">
            <v>134303.26995000002</v>
          </cell>
          <cell r="L196">
            <v>13430326.995000001</v>
          </cell>
          <cell r="M196">
            <v>134303.26995000002</v>
          </cell>
          <cell r="N196">
            <v>9401228.8965000007</v>
          </cell>
          <cell r="O196">
            <v>134303.26995000002</v>
          </cell>
          <cell r="P196">
            <v>9401228.8965000007</v>
          </cell>
          <cell r="Q196">
            <v>134303.26995000002</v>
          </cell>
          <cell r="R196">
            <v>13430326.995000001</v>
          </cell>
          <cell r="S196">
            <v>134303.26995000002</v>
          </cell>
          <cell r="T196">
            <v>10744261.596000001</v>
          </cell>
          <cell r="U196">
            <v>134303.26995000002</v>
          </cell>
          <cell r="V196">
            <v>8058196.1970000006</v>
          </cell>
          <cell r="W196">
            <v>134303.26995000002</v>
          </cell>
          <cell r="X196">
            <v>9401228.8965000007</v>
          </cell>
          <cell r="Y196">
            <v>134303.26995000002</v>
          </cell>
          <cell r="Z196">
            <v>9401228.8965000007</v>
          </cell>
          <cell r="AA196">
            <v>134303.26995000002</v>
          </cell>
          <cell r="AB196">
            <v>9401228.8965000007</v>
          </cell>
          <cell r="AC196">
            <v>134303.26995000002</v>
          </cell>
          <cell r="AE196" t="str">
            <v>Nomi Parts</v>
          </cell>
          <cell r="AF196">
            <v>128931139.15200002</v>
          </cell>
        </row>
        <row r="197">
          <cell r="D197" t="str">
            <v>Paints &amp; Chemicals</v>
          </cell>
          <cell r="E197">
            <v>14743</v>
          </cell>
          <cell r="F197">
            <v>1326870</v>
          </cell>
          <cell r="G197">
            <v>14743</v>
          </cell>
          <cell r="H197">
            <v>1326870</v>
          </cell>
          <cell r="I197">
            <v>14743</v>
          </cell>
          <cell r="J197">
            <v>1326870</v>
          </cell>
          <cell r="K197">
            <v>14743</v>
          </cell>
          <cell r="L197">
            <v>1474300</v>
          </cell>
          <cell r="M197">
            <v>14743</v>
          </cell>
          <cell r="N197">
            <v>1032010</v>
          </cell>
          <cell r="O197">
            <v>14743</v>
          </cell>
          <cell r="P197">
            <v>1032010</v>
          </cell>
          <cell r="Q197">
            <v>14743</v>
          </cell>
          <cell r="R197">
            <v>1474300</v>
          </cell>
          <cell r="S197">
            <v>14743</v>
          </cell>
          <cell r="T197">
            <v>1179440</v>
          </cell>
          <cell r="U197">
            <v>14743</v>
          </cell>
          <cell r="V197">
            <v>884580</v>
          </cell>
          <cell r="W197">
            <v>14743</v>
          </cell>
          <cell r="X197">
            <v>1032010</v>
          </cell>
          <cell r="Y197">
            <v>14743</v>
          </cell>
          <cell r="Z197">
            <v>1032010</v>
          </cell>
          <cell r="AA197">
            <v>14743</v>
          </cell>
          <cell r="AB197">
            <v>1032010</v>
          </cell>
          <cell r="AC197">
            <v>14743</v>
          </cell>
          <cell r="AE197" t="str">
            <v>Paints &amp; Chemicals</v>
          </cell>
          <cell r="AF197">
            <v>14153280</v>
          </cell>
        </row>
        <row r="198">
          <cell r="D198" t="str">
            <v>Consumables</v>
          </cell>
          <cell r="E198">
            <v>5349</v>
          </cell>
          <cell r="F198">
            <v>481410</v>
          </cell>
          <cell r="G198">
            <v>5349</v>
          </cell>
          <cell r="H198">
            <v>481410</v>
          </cell>
          <cell r="I198">
            <v>5349</v>
          </cell>
          <cell r="J198">
            <v>481410</v>
          </cell>
          <cell r="K198">
            <v>5349</v>
          </cell>
          <cell r="L198">
            <v>534900</v>
          </cell>
          <cell r="M198">
            <v>5349</v>
          </cell>
          <cell r="N198">
            <v>374430</v>
          </cell>
          <cell r="O198">
            <v>5349</v>
          </cell>
          <cell r="P198">
            <v>374430</v>
          </cell>
          <cell r="Q198">
            <v>5349</v>
          </cell>
          <cell r="R198">
            <v>534900</v>
          </cell>
          <cell r="S198">
            <v>5349</v>
          </cell>
          <cell r="T198">
            <v>427920</v>
          </cell>
          <cell r="U198">
            <v>5349</v>
          </cell>
          <cell r="V198">
            <v>320940</v>
          </cell>
          <cell r="W198">
            <v>5349</v>
          </cell>
          <cell r="X198">
            <v>374430</v>
          </cell>
          <cell r="Y198">
            <v>5349</v>
          </cell>
          <cell r="Z198">
            <v>374430</v>
          </cell>
          <cell r="AA198">
            <v>5349</v>
          </cell>
          <cell r="AB198">
            <v>374430</v>
          </cell>
          <cell r="AC198">
            <v>5349</v>
          </cell>
          <cell r="AE198" t="str">
            <v>Consumables</v>
          </cell>
          <cell r="AF198">
            <v>5135040</v>
          </cell>
        </row>
        <row r="199">
          <cell r="D199" t="str">
            <v>KD Parts</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E199" t="str">
            <v>KD Parts</v>
          </cell>
          <cell r="AF199">
            <v>0</v>
          </cell>
        </row>
        <row r="200">
          <cell r="D200" t="str">
            <v>Spare parts</v>
          </cell>
          <cell r="E200">
            <v>1002</v>
          </cell>
          <cell r="F200">
            <v>90180</v>
          </cell>
          <cell r="G200">
            <v>1002</v>
          </cell>
          <cell r="H200">
            <v>90180</v>
          </cell>
          <cell r="I200">
            <v>1002</v>
          </cell>
          <cell r="J200">
            <v>90180</v>
          </cell>
          <cell r="K200">
            <v>1002</v>
          </cell>
          <cell r="L200">
            <v>100200</v>
          </cell>
          <cell r="M200">
            <v>1002</v>
          </cell>
          <cell r="N200">
            <v>70140</v>
          </cell>
          <cell r="O200">
            <v>1002</v>
          </cell>
          <cell r="P200">
            <v>70140</v>
          </cell>
          <cell r="Q200">
            <v>1002</v>
          </cell>
          <cell r="R200">
            <v>100200</v>
          </cell>
          <cell r="S200">
            <v>1002</v>
          </cell>
          <cell r="T200">
            <v>80160</v>
          </cell>
          <cell r="U200">
            <v>1002</v>
          </cell>
          <cell r="V200">
            <v>60120</v>
          </cell>
          <cell r="W200">
            <v>1002</v>
          </cell>
          <cell r="X200">
            <v>70140</v>
          </cell>
          <cell r="Y200">
            <v>1002</v>
          </cell>
          <cell r="Z200">
            <v>70140</v>
          </cell>
          <cell r="AA200">
            <v>1002</v>
          </cell>
          <cell r="AB200">
            <v>70140</v>
          </cell>
          <cell r="AC200">
            <v>1002</v>
          </cell>
          <cell r="AE200" t="str">
            <v>Spare parts</v>
          </cell>
          <cell r="AF200">
            <v>961920</v>
          </cell>
        </row>
        <row r="201">
          <cell r="D201" t="str">
            <v>Utilities</v>
          </cell>
          <cell r="E201">
            <v>4030</v>
          </cell>
          <cell r="F201">
            <v>362700</v>
          </cell>
          <cell r="G201">
            <v>4030</v>
          </cell>
          <cell r="H201">
            <v>362700</v>
          </cell>
          <cell r="I201">
            <v>4030</v>
          </cell>
          <cell r="J201">
            <v>362700</v>
          </cell>
          <cell r="K201">
            <v>4030</v>
          </cell>
          <cell r="L201">
            <v>403000</v>
          </cell>
          <cell r="M201">
            <v>4030</v>
          </cell>
          <cell r="N201">
            <v>282100</v>
          </cell>
          <cell r="O201">
            <v>4030</v>
          </cell>
          <cell r="P201">
            <v>282100</v>
          </cell>
          <cell r="Q201">
            <v>4030</v>
          </cell>
          <cell r="R201">
            <v>403000</v>
          </cell>
          <cell r="S201">
            <v>4030</v>
          </cell>
          <cell r="T201">
            <v>322400</v>
          </cell>
          <cell r="U201">
            <v>4030</v>
          </cell>
          <cell r="V201">
            <v>241800</v>
          </cell>
          <cell r="W201">
            <v>4030</v>
          </cell>
          <cell r="X201">
            <v>282100</v>
          </cell>
          <cell r="Y201">
            <v>4030</v>
          </cell>
          <cell r="Z201">
            <v>282100</v>
          </cell>
          <cell r="AA201">
            <v>4030</v>
          </cell>
          <cell r="AB201">
            <v>282100</v>
          </cell>
          <cell r="AC201">
            <v>4030</v>
          </cell>
          <cell r="AE201" t="str">
            <v>Utilites</v>
          </cell>
          <cell r="AF201">
            <v>3868800</v>
          </cell>
        </row>
        <row r="202">
          <cell r="D202" t="str">
            <v>Royalties</v>
          </cell>
          <cell r="E202">
            <v>6987</v>
          </cell>
          <cell r="F202">
            <v>628830</v>
          </cell>
          <cell r="G202">
            <v>6987</v>
          </cell>
          <cell r="H202">
            <v>628830</v>
          </cell>
          <cell r="I202">
            <v>6987</v>
          </cell>
          <cell r="J202">
            <v>628830</v>
          </cell>
          <cell r="K202">
            <v>6987</v>
          </cell>
          <cell r="L202">
            <v>698700</v>
          </cell>
          <cell r="M202">
            <v>6987</v>
          </cell>
          <cell r="N202">
            <v>489090</v>
          </cell>
          <cell r="O202">
            <v>6987</v>
          </cell>
          <cell r="P202">
            <v>489090</v>
          </cell>
          <cell r="Q202">
            <v>6987</v>
          </cell>
          <cell r="R202">
            <v>698700</v>
          </cell>
          <cell r="S202">
            <v>6987</v>
          </cell>
          <cell r="T202">
            <v>558960</v>
          </cell>
          <cell r="U202">
            <v>6987</v>
          </cell>
          <cell r="V202">
            <v>419220</v>
          </cell>
          <cell r="W202">
            <v>6987</v>
          </cell>
          <cell r="X202">
            <v>489090</v>
          </cell>
          <cell r="Y202">
            <v>6987</v>
          </cell>
          <cell r="Z202">
            <v>489090</v>
          </cell>
          <cell r="AA202">
            <v>6987</v>
          </cell>
          <cell r="AB202">
            <v>489090</v>
          </cell>
          <cell r="AC202">
            <v>6987</v>
          </cell>
          <cell r="AE202" t="str">
            <v>Royalty</v>
          </cell>
          <cell r="AF202">
            <v>6707520</v>
          </cell>
        </row>
        <row r="204">
          <cell r="E204">
            <v>689435.88485225721</v>
          </cell>
          <cell r="F204">
            <v>62049229.636703148</v>
          </cell>
          <cell r="G204">
            <v>689435.88485225721</v>
          </cell>
          <cell r="H204">
            <v>62049229.636703148</v>
          </cell>
          <cell r="I204">
            <v>689435.88485225721</v>
          </cell>
          <cell r="J204">
            <v>62049229.636703148</v>
          </cell>
          <cell r="K204">
            <v>684581.05893263605</v>
          </cell>
          <cell r="L204">
            <v>68458105.893263608</v>
          </cell>
          <cell r="M204">
            <v>684581.05893263605</v>
          </cell>
          <cell r="N204">
            <v>47920674.125284523</v>
          </cell>
          <cell r="O204">
            <v>684581.05893263605</v>
          </cell>
          <cell r="P204">
            <v>47920674.125284523</v>
          </cell>
          <cell r="Q204">
            <v>684250.05893263605</v>
          </cell>
          <cell r="R204">
            <v>68425005.893263608</v>
          </cell>
          <cell r="S204">
            <v>684250.05893263605</v>
          </cell>
          <cell r="T204">
            <v>54740004.71461089</v>
          </cell>
          <cell r="U204">
            <v>684250.05893263605</v>
          </cell>
          <cell r="V204">
            <v>41055003.535958163</v>
          </cell>
          <cell r="W204">
            <v>684250.05893263605</v>
          </cell>
          <cell r="X204">
            <v>47897504.125284523</v>
          </cell>
          <cell r="Y204">
            <v>684250.05893263605</v>
          </cell>
          <cell r="Z204">
            <v>47897504.125284523</v>
          </cell>
          <cell r="AA204">
            <v>684250.05893263605</v>
          </cell>
          <cell r="AB204">
            <v>47897504.125284523</v>
          </cell>
          <cell r="AC204">
            <v>685791.32247252949</v>
          </cell>
          <cell r="AF204">
            <v>658359669.57362831</v>
          </cell>
        </row>
        <row r="205">
          <cell r="C205" t="str">
            <v>Contribution Margin</v>
          </cell>
          <cell r="E205">
            <v>107085.85427817761</v>
          </cell>
          <cell r="F205">
            <v>9637726.8850359768</v>
          </cell>
          <cell r="G205">
            <v>107085.85427817761</v>
          </cell>
          <cell r="H205">
            <v>9637726.8850359768</v>
          </cell>
          <cell r="I205">
            <v>107085.85427817761</v>
          </cell>
          <cell r="J205">
            <v>9637726.8850359768</v>
          </cell>
          <cell r="K205">
            <v>111940.68019779876</v>
          </cell>
          <cell r="L205">
            <v>11194068.019779876</v>
          </cell>
          <cell r="M205">
            <v>111940.68019779876</v>
          </cell>
          <cell r="N205">
            <v>7835847.6138459146</v>
          </cell>
          <cell r="O205">
            <v>111940.68019779876</v>
          </cell>
          <cell r="P205">
            <v>7835847.6138459146</v>
          </cell>
          <cell r="Q205">
            <v>112271.68019779876</v>
          </cell>
          <cell r="R205">
            <v>11227168.019779876</v>
          </cell>
          <cell r="S205">
            <v>112271.68019779876</v>
          </cell>
          <cell r="T205">
            <v>8981734.4158238918</v>
          </cell>
          <cell r="U205">
            <v>112271.68019779876</v>
          </cell>
          <cell r="V205">
            <v>6736300.8118679225</v>
          </cell>
          <cell r="W205">
            <v>112271.68019779876</v>
          </cell>
          <cell r="X205">
            <v>7859017.6138459146</v>
          </cell>
          <cell r="Y205">
            <v>112271.68019779876</v>
          </cell>
          <cell r="Z205">
            <v>7859017.6138459146</v>
          </cell>
          <cell r="AA205">
            <v>112271.68019779876</v>
          </cell>
          <cell r="AB205">
            <v>7859017.6138459146</v>
          </cell>
          <cell r="AC205">
            <v>110730.41665790533</v>
          </cell>
          <cell r="AD205" t="str">
            <v>Contribution Margin</v>
          </cell>
        </row>
        <row r="207">
          <cell r="C207" t="str">
            <v>Production cost</v>
          </cell>
          <cell r="AD207" t="str">
            <v>Production cost</v>
          </cell>
        </row>
        <row r="208">
          <cell r="D208" t="str">
            <v xml:space="preserve">Salaries &amp; Wages </v>
          </cell>
          <cell r="E208">
            <v>5330.971806841444</v>
          </cell>
          <cell r="F208">
            <v>479787.46261572995</v>
          </cell>
          <cell r="G208">
            <v>4450.6278387391867</v>
          </cell>
          <cell r="H208">
            <v>400556.50548652682</v>
          </cell>
          <cell r="I208">
            <v>4327.5507084975143</v>
          </cell>
          <cell r="J208">
            <v>389479.56376477628</v>
          </cell>
          <cell r="K208">
            <v>3880.9474753805712</v>
          </cell>
          <cell r="L208">
            <v>388094.7475380571</v>
          </cell>
          <cell r="M208">
            <v>5576.0739588801307</v>
          </cell>
          <cell r="N208">
            <v>390325.17712160916</v>
          </cell>
          <cell r="O208">
            <v>5384.2223576312035</v>
          </cell>
          <cell r="P208">
            <v>376895.56503418426</v>
          </cell>
          <cell r="Q208">
            <v>3880.9474753805712</v>
          </cell>
          <cell r="R208">
            <v>388094.7475380571</v>
          </cell>
          <cell r="S208">
            <v>5106.5098360270676</v>
          </cell>
          <cell r="T208">
            <v>408520.78688216541</v>
          </cell>
          <cell r="U208">
            <v>4709.8877128404993</v>
          </cell>
          <cell r="V208">
            <v>282593.26277042995</v>
          </cell>
          <cell r="W208">
            <v>5160.8344087507594</v>
          </cell>
          <cell r="X208">
            <v>361258.40861255315</v>
          </cell>
          <cell r="Y208">
            <v>5216.3272518556068</v>
          </cell>
          <cell r="Z208">
            <v>365142.90762989246</v>
          </cell>
          <cell r="AA208">
            <v>5063.8667476260061</v>
          </cell>
          <cell r="AB208">
            <v>354470.67233382043</v>
          </cell>
          <cell r="AC208">
            <v>4776.2706326331272</v>
          </cell>
          <cell r="AE208" t="str">
            <v xml:space="preserve">Salaries &amp; Wages </v>
          </cell>
        </row>
        <row r="209">
          <cell r="D209" t="str">
            <v xml:space="preserve">Utilities </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E209" t="str">
            <v xml:space="preserve">Utilities </v>
          </cell>
        </row>
        <row r="210">
          <cell r="D210" t="str">
            <v>Depreciation</v>
          </cell>
          <cell r="E210">
            <v>11150.091575091576</v>
          </cell>
          <cell r="F210">
            <v>1003508.2417582418</v>
          </cell>
          <cell r="G210">
            <v>9308.7920489296648</v>
          </cell>
          <cell r="H210">
            <v>837791.28440366988</v>
          </cell>
          <cell r="I210">
            <v>9051.3678263455258</v>
          </cell>
          <cell r="J210">
            <v>814623.10437109729</v>
          </cell>
          <cell r="K210">
            <v>8117.2666666666673</v>
          </cell>
          <cell r="L210">
            <v>811726.66666666674</v>
          </cell>
          <cell r="M210">
            <v>11662.739463601532</v>
          </cell>
          <cell r="N210">
            <v>816391.76245210727</v>
          </cell>
          <cell r="O210">
            <v>11261.468738438773</v>
          </cell>
          <cell r="P210">
            <v>788302.81169071409</v>
          </cell>
          <cell r="Q210">
            <v>8117.2666666666673</v>
          </cell>
          <cell r="R210">
            <v>811726.66666666674</v>
          </cell>
          <cell r="S210">
            <v>10680.614035087719</v>
          </cell>
          <cell r="T210">
            <v>854449.12280701753</v>
          </cell>
          <cell r="U210">
            <v>9851.0517799352765</v>
          </cell>
          <cell r="V210">
            <v>591063.10679611657</v>
          </cell>
          <cell r="W210">
            <v>10794.237588652482</v>
          </cell>
          <cell r="X210">
            <v>755596.6312056738</v>
          </cell>
          <cell r="Y210">
            <v>10910.304659498208</v>
          </cell>
          <cell r="Z210">
            <v>763721.3261648746</v>
          </cell>
          <cell r="AA210">
            <v>10591.423103688239</v>
          </cell>
          <cell r="AB210">
            <v>741399.61725817679</v>
          </cell>
          <cell r="AC210">
            <v>9989.8961898343987</v>
          </cell>
          <cell r="AE210" t="str">
            <v>Depreciation</v>
          </cell>
        </row>
        <row r="211">
          <cell r="D211" t="str">
            <v xml:space="preserve">Other Factory overhead </v>
          </cell>
          <cell r="E211">
            <v>3328.5244606883934</v>
          </cell>
          <cell r="F211">
            <v>299567.20146195544</v>
          </cell>
          <cell r="G211">
            <v>2778.859870849943</v>
          </cell>
          <cell r="H211">
            <v>250097.38837649487</v>
          </cell>
          <cell r="I211">
            <v>2702.0136121556093</v>
          </cell>
          <cell r="J211">
            <v>243181.22509400483</v>
          </cell>
          <cell r="K211">
            <v>2423.1658073811504</v>
          </cell>
          <cell r="L211">
            <v>242316.58073811504</v>
          </cell>
          <cell r="M211">
            <v>3481.5600680763655</v>
          </cell>
          <cell r="N211">
            <v>243709.20476534558</v>
          </cell>
          <cell r="O211">
            <v>3361.7727627374452</v>
          </cell>
          <cell r="P211">
            <v>235324.09339162117</v>
          </cell>
          <cell r="Q211">
            <v>2423.1658073811504</v>
          </cell>
          <cell r="R211">
            <v>242316.58073811504</v>
          </cell>
          <cell r="S211">
            <v>3188.3760623436192</v>
          </cell>
          <cell r="T211">
            <v>255070.08498748954</v>
          </cell>
          <cell r="U211">
            <v>2940.735203132464</v>
          </cell>
          <cell r="V211">
            <v>176444.11218794785</v>
          </cell>
          <cell r="W211">
            <v>3222.2949566238703</v>
          </cell>
          <cell r="X211">
            <v>225560.64696367094</v>
          </cell>
          <cell r="Y211">
            <v>3256.9432894907936</v>
          </cell>
          <cell r="Z211">
            <v>227986.03026435556</v>
          </cell>
          <cell r="AA211">
            <v>3161.7507925119394</v>
          </cell>
          <cell r="AB211">
            <v>221322.55547583575</v>
          </cell>
          <cell r="AC211">
            <v>2982.1830254634915</v>
          </cell>
          <cell r="AE211" t="str">
            <v xml:space="preserve">Other Factory overhead </v>
          </cell>
        </row>
        <row r="212">
          <cell r="D212" t="str">
            <v>Running Royalty</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E212" t="str">
            <v>Running Royalty</v>
          </cell>
        </row>
        <row r="213">
          <cell r="E213">
            <v>19809.587842621411</v>
          </cell>
          <cell r="F213">
            <v>1782862.9058359272</v>
          </cell>
          <cell r="G213">
            <v>16538.279758518795</v>
          </cell>
          <cell r="H213">
            <v>1488445.1782666915</v>
          </cell>
          <cell r="I213">
            <v>16080.93214699865</v>
          </cell>
          <cell r="J213">
            <v>1447283.8932298783</v>
          </cell>
          <cell r="K213">
            <v>14421.379949428388</v>
          </cell>
          <cell r="L213">
            <v>1442137.994942839</v>
          </cell>
          <cell r="M213">
            <v>20720.373490558028</v>
          </cell>
          <cell r="N213">
            <v>1450426.144339062</v>
          </cell>
          <cell r="O213">
            <v>20007.463858807419</v>
          </cell>
          <cell r="P213">
            <v>1400522.4701165196</v>
          </cell>
          <cell r="Q213">
            <v>14421.379949428388</v>
          </cell>
          <cell r="R213">
            <v>1442137.994942839</v>
          </cell>
          <cell r="S213">
            <v>18975.499933458406</v>
          </cell>
          <cell r="T213">
            <v>1518039.9946766724</v>
          </cell>
          <cell r="U213">
            <v>17501.674695908237</v>
          </cell>
          <cell r="V213">
            <v>1050100.4817544944</v>
          </cell>
          <cell r="W213">
            <v>19177.366954027111</v>
          </cell>
          <cell r="X213">
            <v>1342415.6867818977</v>
          </cell>
          <cell r="Y213">
            <v>19383.575200844611</v>
          </cell>
          <cell r="Z213">
            <v>1356850.2640591224</v>
          </cell>
          <cell r="AA213">
            <v>18817.040643826185</v>
          </cell>
          <cell r="AB213">
            <v>1317192.8450678329</v>
          </cell>
          <cell r="AC213">
            <v>17748.349847931018</v>
          </cell>
        </row>
        <row r="214">
          <cell r="C214" t="str">
            <v>Gross Profit</v>
          </cell>
          <cell r="E214">
            <v>87276.266435556201</v>
          </cell>
          <cell r="F214">
            <v>7854863.9792000493</v>
          </cell>
          <cell r="G214">
            <v>90547.57451965881</v>
          </cell>
          <cell r="H214">
            <v>8149281.7067692857</v>
          </cell>
          <cell r="I214">
            <v>91004.922131178959</v>
          </cell>
          <cell r="J214">
            <v>8190442.9918060983</v>
          </cell>
          <cell r="K214">
            <v>97519.300248370375</v>
          </cell>
          <cell r="L214">
            <v>9751930.0248370375</v>
          </cell>
          <cell r="M214">
            <v>91220.306707240728</v>
          </cell>
          <cell r="N214">
            <v>6385421.4695068523</v>
          </cell>
          <cell r="O214">
            <v>91933.216338991348</v>
          </cell>
          <cell r="P214">
            <v>6435325.1437293952</v>
          </cell>
          <cell r="Q214">
            <v>97850.300248370375</v>
          </cell>
          <cell r="R214">
            <v>9785030.0248370375</v>
          </cell>
          <cell r="S214">
            <v>93296.180264340364</v>
          </cell>
          <cell r="T214">
            <v>7463694.4211472198</v>
          </cell>
          <cell r="U214">
            <v>94770.005501890526</v>
          </cell>
          <cell r="V214">
            <v>5686200.3301134277</v>
          </cell>
          <cell r="W214">
            <v>93094.313243771656</v>
          </cell>
          <cell r="X214">
            <v>6516601.9270640165</v>
          </cell>
          <cell r="Y214">
            <v>92888.104996954149</v>
          </cell>
          <cell r="Z214">
            <v>6502167.349786792</v>
          </cell>
          <cell r="AA214">
            <v>93454.639553972578</v>
          </cell>
          <cell r="AB214">
            <v>6541824.768778082</v>
          </cell>
          <cell r="AC214">
            <v>92982.066809974305</v>
          </cell>
          <cell r="AD214" t="str">
            <v>Gross Profit</v>
          </cell>
        </row>
        <row r="215">
          <cell r="E215">
            <v>10.957173187870046</v>
          </cell>
          <cell r="F215">
            <v>10.957173187870035</v>
          </cell>
          <cell r="G215">
            <v>11.367872346900395</v>
          </cell>
          <cell r="H215">
            <v>11.367872346900388</v>
          </cell>
          <cell r="I215">
            <v>11.425290442233166</v>
          </cell>
          <cell r="J215">
            <v>11.425290442233155</v>
          </cell>
          <cell r="K215">
            <v>12.243143590133835</v>
          </cell>
          <cell r="L215">
            <v>12.243143590133835</v>
          </cell>
          <cell r="M215">
            <v>11.452331082240921</v>
          </cell>
          <cell r="N215">
            <v>11.452331082240923</v>
          </cell>
          <cell r="O215">
            <v>11.541833929021838</v>
          </cell>
          <cell r="P215">
            <v>11.541833929021839</v>
          </cell>
          <cell r="Q215">
            <v>12.284699266989731</v>
          </cell>
          <cell r="R215">
            <v>12.28469926698973</v>
          </cell>
          <cell r="S215">
            <v>11.71294839563225</v>
          </cell>
          <cell r="T215">
            <v>11.712948395632235</v>
          </cell>
          <cell r="U215">
            <v>11.897981040084508</v>
          </cell>
          <cell r="V215">
            <v>11.897981040084501</v>
          </cell>
          <cell r="W215">
            <v>11.687604828639454</v>
          </cell>
          <cell r="X215">
            <v>11.687604828639456</v>
          </cell>
          <cell r="Y215">
            <v>11.661716238700576</v>
          </cell>
          <cell r="Z215">
            <v>11.661716238700578</v>
          </cell>
          <cell r="AA215">
            <v>11.732842302081711</v>
          </cell>
          <cell r="AB215">
            <v>11.732842302081712</v>
          </cell>
          <cell r="AC215">
            <v>11.673512754527342</v>
          </cell>
        </row>
        <row r="216">
          <cell r="C216" t="str">
            <v>Other Expenses</v>
          </cell>
          <cell r="AD216" t="str">
            <v>Other Expenses</v>
          </cell>
        </row>
        <row r="217">
          <cell r="D217" t="str">
            <v>Selling Expenses</v>
          </cell>
          <cell r="E217">
            <v>5183.0082521448167</v>
          </cell>
          <cell r="F217">
            <v>466470.74269303348</v>
          </cell>
          <cell r="G217">
            <v>4427.3486746392564</v>
          </cell>
          <cell r="H217">
            <v>398461.38071753306</v>
          </cell>
          <cell r="I217">
            <v>4320.887144065181</v>
          </cell>
          <cell r="J217">
            <v>388879.84296586626</v>
          </cell>
          <cell r="K217">
            <v>3897.7185689144208</v>
          </cell>
          <cell r="L217">
            <v>389771.85689144209</v>
          </cell>
          <cell r="M217">
            <v>5409.2615187305564</v>
          </cell>
          <cell r="N217">
            <v>378648.30631113896</v>
          </cell>
          <cell r="O217">
            <v>5179.8400416559607</v>
          </cell>
          <cell r="P217">
            <v>362588.80291591724</v>
          </cell>
          <cell r="Q217">
            <v>3845.1336292747983</v>
          </cell>
          <cell r="R217">
            <v>384513.36292747984</v>
          </cell>
          <cell r="S217">
            <v>4967.5774890123712</v>
          </cell>
          <cell r="T217">
            <v>397406.19912098971</v>
          </cell>
          <cell r="U217">
            <v>4642.661605420024</v>
          </cell>
          <cell r="V217">
            <v>278559.69632520142</v>
          </cell>
          <cell r="W217">
            <v>5073.1110111757944</v>
          </cell>
          <cell r="X217">
            <v>355117.77078230563</v>
          </cell>
          <cell r="Y217">
            <v>5099.2966467698334</v>
          </cell>
          <cell r="Z217">
            <v>356950.76527388836</v>
          </cell>
          <cell r="AA217">
            <v>4893.3178190345943</v>
          </cell>
          <cell r="AB217">
            <v>342532.2473324216</v>
          </cell>
          <cell r="AC217">
            <v>4687.3968481846014</v>
          </cell>
          <cell r="AE217" t="str">
            <v>Selling Expenses</v>
          </cell>
        </row>
        <row r="218">
          <cell r="D218" t="str">
            <v>Advertisement Expenses</v>
          </cell>
          <cell r="E218">
            <v>800.32572918126152</v>
          </cell>
          <cell r="F218">
            <v>72029.315626313532</v>
          </cell>
          <cell r="G218">
            <v>969.71958993165515</v>
          </cell>
          <cell r="H218">
            <v>87274.76309384896</v>
          </cell>
          <cell r="I218">
            <v>7367.9708551430685</v>
          </cell>
          <cell r="J218">
            <v>663117.37696287618</v>
          </cell>
          <cell r="K218">
            <v>6935.2770964018819</v>
          </cell>
          <cell r="L218">
            <v>693527.70964018814</v>
          </cell>
          <cell r="M218">
            <v>7697.2629504339211</v>
          </cell>
          <cell r="N218">
            <v>538808.40653037443</v>
          </cell>
          <cell r="O218">
            <v>799.8365151483406</v>
          </cell>
          <cell r="P218">
            <v>55988.556060383838</v>
          </cell>
          <cell r="Q218">
            <v>739.89139808437483</v>
          </cell>
          <cell r="R218">
            <v>73989.139808437481</v>
          </cell>
          <cell r="S218">
            <v>4684.9685429207811</v>
          </cell>
          <cell r="T218">
            <v>374797.48343366251</v>
          </cell>
          <cell r="U218">
            <v>5393.2109933565007</v>
          </cell>
          <cell r="V218">
            <v>323592.65960139001</v>
          </cell>
          <cell r="W218">
            <v>783.35612673520234</v>
          </cell>
          <cell r="X218">
            <v>54834.928871464166</v>
          </cell>
          <cell r="Y218">
            <v>8782.5333169589612</v>
          </cell>
          <cell r="Z218">
            <v>614777.33218712732</v>
          </cell>
          <cell r="AA218">
            <v>1104.3291887822443</v>
          </cell>
          <cell r="AB218">
            <v>77303.043214757097</v>
          </cell>
          <cell r="AC218">
            <v>3781.2924114904404</v>
          </cell>
        </row>
        <row r="219">
          <cell r="D219" t="str">
            <v>Administrative Expenses</v>
          </cell>
          <cell r="E219">
            <v>10560.726889052896</v>
          </cell>
          <cell r="F219">
            <v>950465.42001476057</v>
          </cell>
          <cell r="G219">
            <v>9021.0198249495461</v>
          </cell>
          <cell r="H219">
            <v>811891.78424545913</v>
          </cell>
          <cell r="I219">
            <v>8804.0973170376383</v>
          </cell>
          <cell r="J219">
            <v>792368.75853338744</v>
          </cell>
          <cell r="K219">
            <v>7941.8629672567968</v>
          </cell>
          <cell r="L219">
            <v>794186.29672567965</v>
          </cell>
          <cell r="M219">
            <v>11021.733092386507</v>
          </cell>
          <cell r="N219">
            <v>771521.31646705547</v>
          </cell>
          <cell r="O219">
            <v>10554.271447719957</v>
          </cell>
          <cell r="P219">
            <v>738799.00134039694</v>
          </cell>
          <cell r="Q219">
            <v>7834.7176263668644</v>
          </cell>
          <cell r="R219">
            <v>783471.76263668644</v>
          </cell>
          <cell r="S219">
            <v>10121.772262268241</v>
          </cell>
          <cell r="T219">
            <v>809741.78098145931</v>
          </cell>
          <cell r="U219">
            <v>9459.7343604157559</v>
          </cell>
          <cell r="V219">
            <v>567584.06162494537</v>
          </cell>
          <cell r="W219">
            <v>10336.803890810705</v>
          </cell>
          <cell r="X219">
            <v>723576.27235674928</v>
          </cell>
          <cell r="Y219">
            <v>10390.158879356299</v>
          </cell>
          <cell r="Z219">
            <v>727311.12155494094</v>
          </cell>
          <cell r="AA219">
            <v>9970.4632047953019</v>
          </cell>
          <cell r="AB219">
            <v>697932.42433567112</v>
          </cell>
          <cell r="AC219">
            <v>9550.8854175179094</v>
          </cell>
          <cell r="AE219" t="str">
            <v>Administrative Expenses</v>
          </cell>
        </row>
        <row r="220">
          <cell r="D220" t="str">
            <v>Depreciation (Admin. &amp; Selling )</v>
          </cell>
          <cell r="E220">
            <v>2969.9882598191184</v>
          </cell>
          <cell r="F220">
            <v>267298.94338372065</v>
          </cell>
          <cell r="G220">
            <v>2536.9771657922738</v>
          </cell>
          <cell r="H220">
            <v>228327.94492130465</v>
          </cell>
          <cell r="I220">
            <v>2475.9721508385478</v>
          </cell>
          <cell r="J220">
            <v>222837.4935754693</v>
          </cell>
          <cell r="K220">
            <v>2233.4863898710532</v>
          </cell>
          <cell r="L220">
            <v>223348.63898710531</v>
          </cell>
          <cell r="M220">
            <v>3099.6368177250984</v>
          </cell>
          <cell r="N220">
            <v>216974.57724075689</v>
          </cell>
          <cell r="O220">
            <v>2968.1727990868981</v>
          </cell>
          <cell r="P220">
            <v>207772.09593608286</v>
          </cell>
          <cell r="Q220">
            <v>2203.3539560073127</v>
          </cell>
          <cell r="R220">
            <v>220335.39560073128</v>
          </cell>
          <cell r="S220">
            <v>2846.5412564224971</v>
          </cell>
          <cell r="T220">
            <v>227723.30051379977</v>
          </cell>
          <cell r="U220">
            <v>2660.3566484202443</v>
          </cell>
          <cell r="V220">
            <v>159621.39890521465</v>
          </cell>
          <cell r="W220">
            <v>2907.0145002598042</v>
          </cell>
          <cell r="X220">
            <v>203491.0150181863</v>
          </cell>
          <cell r="Y220">
            <v>2922.0194986134175</v>
          </cell>
          <cell r="Z220">
            <v>204541.36490293921</v>
          </cell>
          <cell r="AA220">
            <v>2803.9886812995901</v>
          </cell>
          <cell r="AB220">
            <v>196279.20769097132</v>
          </cell>
          <cell r="AC220">
            <v>2685.9910173711269</v>
          </cell>
          <cell r="AE220" t="str">
            <v>Depreciation (Admin. &amp; Selling )</v>
          </cell>
        </row>
        <row r="221">
          <cell r="D221" t="str">
            <v>Financial Charges -Capital Exp.</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E221" t="str">
            <v>Financial Charges -Capital Exp.</v>
          </cell>
        </row>
        <row r="222">
          <cell r="D222" t="str">
            <v>Financial  Charges -Working Capital</v>
          </cell>
          <cell r="E222">
            <v>530.11444507895521</v>
          </cell>
          <cell r="F222">
            <v>47710.300057105967</v>
          </cell>
          <cell r="G222">
            <v>458.80097155251627</v>
          </cell>
          <cell r="H222">
            <v>41292.087439726463</v>
          </cell>
          <cell r="I222">
            <v>448.49087868071882</v>
          </cell>
          <cell r="J222">
            <v>40364.179081264694</v>
          </cell>
          <cell r="K222">
            <v>407.98094465914818</v>
          </cell>
          <cell r="L222">
            <v>40798.094465914815</v>
          </cell>
          <cell r="M222">
            <v>548.85949175372707</v>
          </cell>
          <cell r="N222">
            <v>38420.164422760892</v>
          </cell>
          <cell r="O222">
            <v>527.77239945924691</v>
          </cell>
          <cell r="P222">
            <v>36944.067962147281</v>
          </cell>
          <cell r="Q222">
            <v>396.96132884259964</v>
          </cell>
          <cell r="R222">
            <v>39696.132884259961</v>
          </cell>
          <cell r="S222">
            <v>498.98402076239711</v>
          </cell>
          <cell r="T222">
            <v>39918.721660991767</v>
          </cell>
          <cell r="U222">
            <v>470.64800851302482</v>
          </cell>
          <cell r="V222">
            <v>28238.880510781488</v>
          </cell>
          <cell r="W222">
            <v>511.61704210669683</v>
          </cell>
          <cell r="X222">
            <v>35813.192947468779</v>
          </cell>
          <cell r="Y222">
            <v>513.76394785157731</v>
          </cell>
          <cell r="Z222">
            <v>35963.476349610413</v>
          </cell>
          <cell r="AA222">
            <v>495.30468493193735</v>
          </cell>
          <cell r="AB222">
            <v>34671.327945235615</v>
          </cell>
          <cell r="AC222">
            <v>478.990235132571</v>
          </cell>
          <cell r="AE222" t="str">
            <v>Financial  Charges -Working Capital</v>
          </cell>
        </row>
        <row r="223">
          <cell r="D223" t="str">
            <v>Other Expenses (Charity &amp; Donation)</v>
          </cell>
          <cell r="E223">
            <v>368.13503130483002</v>
          </cell>
          <cell r="F223">
            <v>33132.152817434704</v>
          </cell>
          <cell r="G223">
            <v>318.61178580035858</v>
          </cell>
          <cell r="H223">
            <v>28675.060722032271</v>
          </cell>
          <cell r="I223">
            <v>311.4519990838325</v>
          </cell>
          <cell r="J223">
            <v>28030.679917544927</v>
          </cell>
          <cell r="K223">
            <v>283.32010045774183</v>
          </cell>
          <cell r="L223">
            <v>28332.010045774183</v>
          </cell>
          <cell r="M223">
            <v>381.15242482897719</v>
          </cell>
          <cell r="N223">
            <v>26680.669738028402</v>
          </cell>
          <cell r="O223">
            <v>366.50861073558809</v>
          </cell>
          <cell r="P223">
            <v>25655.602751491166</v>
          </cell>
          <cell r="Q223">
            <v>275.66758947402758</v>
          </cell>
          <cell r="R223">
            <v>27566.758947402759</v>
          </cell>
          <cell r="S223">
            <v>346.51668108499797</v>
          </cell>
          <cell r="T223">
            <v>27721.334486799838</v>
          </cell>
          <cell r="U223">
            <v>326.83889480071173</v>
          </cell>
          <cell r="V223">
            <v>19610.333688042705</v>
          </cell>
          <cell r="W223">
            <v>355.28961257409514</v>
          </cell>
          <cell r="X223">
            <v>24870.272880186661</v>
          </cell>
          <cell r="Y223">
            <v>356.78051934137312</v>
          </cell>
          <cell r="Z223">
            <v>24974.63635389612</v>
          </cell>
          <cell r="AA223">
            <v>343.96158675828985</v>
          </cell>
          <cell r="AB223">
            <v>24077.311073080291</v>
          </cell>
          <cell r="AC223">
            <v>332.6321077309521</v>
          </cell>
          <cell r="AE223" t="str">
            <v>Other Expenses (Charity &amp; Donation)</v>
          </cell>
        </row>
        <row r="224">
          <cell r="D224" t="str">
            <v>Other Expenses ( W.P.P.F.)</v>
          </cell>
          <cell r="E224">
            <v>3573.7075858361454</v>
          </cell>
          <cell r="F224">
            <v>321633.68272525311</v>
          </cell>
          <cell r="G224">
            <v>3260.1003648049996</v>
          </cell>
          <cell r="H224">
            <v>293409.03283244994</v>
          </cell>
          <cell r="I224">
            <v>2868.2077932472907</v>
          </cell>
          <cell r="J224">
            <v>258138.70139225616</v>
          </cell>
          <cell r="K224">
            <v>2950.3710885468208</v>
          </cell>
          <cell r="L224">
            <v>295037.10885468207</v>
          </cell>
          <cell r="M224">
            <v>2984.5209973853607</v>
          </cell>
          <cell r="N224">
            <v>208916.46981697524</v>
          </cell>
          <cell r="O224">
            <v>3261.9142882485439</v>
          </cell>
          <cell r="P224">
            <v>228334.00017739806</v>
          </cell>
          <cell r="Q224">
            <v>3221.4233012482478</v>
          </cell>
          <cell r="R224">
            <v>322142.33012482477</v>
          </cell>
          <cell r="S224">
            <v>2697.4681580678207</v>
          </cell>
          <cell r="T224">
            <v>215797.45264542566</v>
          </cell>
          <cell r="U224">
            <v>2877.5317129664104</v>
          </cell>
          <cell r="V224">
            <v>172651.90277798462</v>
          </cell>
          <cell r="W224">
            <v>3280.2679674234987</v>
          </cell>
          <cell r="X224">
            <v>229618.7577196449</v>
          </cell>
          <cell r="Y224">
            <v>2911.8557735997142</v>
          </cell>
          <cell r="Z224">
            <v>203829.90415198001</v>
          </cell>
          <cell r="AA224">
            <v>3464.9058265788067</v>
          </cell>
          <cell r="AB224">
            <v>242543.40786051645</v>
          </cell>
          <cell r="AC224">
            <v>3116.7216157076987</v>
          </cell>
          <cell r="AE224" t="str">
            <v>Other Expenses ( W.P.P.F.)</v>
          </cell>
        </row>
        <row r="225">
          <cell r="D225" t="str">
            <v>Workers Welfare Fund</v>
          </cell>
          <cell r="E225">
            <v>1499.0267372593985</v>
          </cell>
          <cell r="F225">
            <v>134912.40635334587</v>
          </cell>
          <cell r="G225">
            <v>1367.4811090758005</v>
          </cell>
          <cell r="H225">
            <v>123073.29981682205</v>
          </cell>
          <cell r="I225">
            <v>1203.0979219267881</v>
          </cell>
          <cell r="J225">
            <v>108278.81297341092</v>
          </cell>
          <cell r="K225">
            <v>1237.5621229049211</v>
          </cell>
          <cell r="L225">
            <v>123756.21229049211</v>
          </cell>
          <cell r="M225">
            <v>1251.8866374865934</v>
          </cell>
          <cell r="N225">
            <v>87632.064624061532</v>
          </cell>
          <cell r="O225">
            <v>1368.2419770751833</v>
          </cell>
          <cell r="P225">
            <v>95776.938395262827</v>
          </cell>
          <cell r="Q225">
            <v>1351.2576349952574</v>
          </cell>
          <cell r="R225">
            <v>135125.76349952572</v>
          </cell>
          <cell r="S225">
            <v>1131.4795054513236</v>
          </cell>
          <cell r="T225">
            <v>90518.360436105882</v>
          </cell>
          <cell r="U225">
            <v>1207.0089316049207</v>
          </cell>
          <cell r="V225">
            <v>72420.535896295245</v>
          </cell>
          <cell r="W225">
            <v>1375.9406080206418</v>
          </cell>
          <cell r="X225">
            <v>96315.842561444922</v>
          </cell>
          <cell r="Y225">
            <v>1221.4064958669101</v>
          </cell>
          <cell r="Z225">
            <v>85498.454710683698</v>
          </cell>
          <cell r="AA225">
            <v>1453.3887710099996</v>
          </cell>
          <cell r="AB225">
            <v>101737.21397069997</v>
          </cell>
          <cell r="AC225">
            <v>1307.3394849251572</v>
          </cell>
          <cell r="AE225" t="str">
            <v>Workers Welfare Fund</v>
          </cell>
        </row>
        <row r="226">
          <cell r="E226">
            <v>25485.032929677422</v>
          </cell>
          <cell r="F226">
            <v>2293652.9636709681</v>
          </cell>
          <cell r="G226">
            <v>22360.059486546405</v>
          </cell>
          <cell r="H226">
            <v>2012405.3537891768</v>
          </cell>
          <cell r="I226">
            <v>27800.176060023059</v>
          </cell>
          <cell r="J226">
            <v>2502015.8454020759</v>
          </cell>
          <cell r="K226">
            <v>25887.579279012789</v>
          </cell>
          <cell r="L226">
            <v>2588757.9279012782</v>
          </cell>
          <cell r="M226">
            <v>32394.313930730743</v>
          </cell>
          <cell r="N226">
            <v>2267601.9751511514</v>
          </cell>
          <cell r="O226">
            <v>25026.558079129718</v>
          </cell>
          <cell r="P226">
            <v>1751859.0655390802</v>
          </cell>
          <cell r="Q226">
            <v>19868.406464293483</v>
          </cell>
          <cell r="R226">
            <v>1986840.6464293483</v>
          </cell>
          <cell r="S226">
            <v>27295.30791599043</v>
          </cell>
          <cell r="T226">
            <v>2183624.6332792346</v>
          </cell>
          <cell r="U226">
            <v>27037.991155497592</v>
          </cell>
          <cell r="V226">
            <v>1622279.4693298554</v>
          </cell>
          <cell r="W226">
            <v>24623.40075910644</v>
          </cell>
          <cell r="X226">
            <v>1723638.0531374505</v>
          </cell>
          <cell r="Y226">
            <v>32197.815078358082</v>
          </cell>
          <cell r="Z226">
            <v>2253847.055485066</v>
          </cell>
          <cell r="AA226">
            <v>24529.659763190764</v>
          </cell>
          <cell r="AB226">
            <v>1717076.1834233536</v>
          </cell>
          <cell r="AC226">
            <v>25941.249138060459</v>
          </cell>
        </row>
        <row r="227">
          <cell r="D227" t="str">
            <v>Operating Profit</v>
          </cell>
          <cell r="E227">
            <v>61791.233505878779</v>
          </cell>
          <cell r="F227">
            <v>5561211.0155290812</v>
          </cell>
          <cell r="G227">
            <v>68187.515033112402</v>
          </cell>
          <cell r="H227">
            <v>6136876.3529801089</v>
          </cell>
          <cell r="I227">
            <v>63204.746071155896</v>
          </cell>
          <cell r="J227">
            <v>5688427.1464040224</v>
          </cell>
          <cell r="K227">
            <v>71631.720969357586</v>
          </cell>
          <cell r="L227">
            <v>7163172.0969357593</v>
          </cell>
          <cell r="M227">
            <v>58825.992776509986</v>
          </cell>
          <cell r="N227">
            <v>4117819.4943557009</v>
          </cell>
          <cell r="O227">
            <v>66906.658259861637</v>
          </cell>
          <cell r="P227">
            <v>4683466.0781903155</v>
          </cell>
          <cell r="Q227">
            <v>77981.893784076892</v>
          </cell>
          <cell r="R227">
            <v>7798189.3784076888</v>
          </cell>
          <cell r="S227">
            <v>66000.872348349934</v>
          </cell>
          <cell r="T227">
            <v>5280069.7878679857</v>
          </cell>
          <cell r="U227">
            <v>67732.014346392942</v>
          </cell>
          <cell r="V227">
            <v>4063920.8607835723</v>
          </cell>
          <cell r="W227">
            <v>68470.912484665212</v>
          </cell>
          <cell r="X227">
            <v>4792963.873926566</v>
          </cell>
          <cell r="Y227">
            <v>60690.28991859607</v>
          </cell>
          <cell r="Z227">
            <v>4248320.2943017259</v>
          </cell>
          <cell r="AA227">
            <v>68924.979790781814</v>
          </cell>
          <cell r="AB227">
            <v>4824748.5853547286</v>
          </cell>
          <cell r="AC227">
            <v>67040.817671913843</v>
          </cell>
          <cell r="AE227" t="str">
            <v>Operating Profit</v>
          </cell>
        </row>
        <row r="229">
          <cell r="C229" t="str">
            <v>Other Income</v>
          </cell>
          <cell r="AD229" t="str">
            <v>Other Income</v>
          </cell>
        </row>
        <row r="230">
          <cell r="D230" t="str">
            <v>H.D</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E230" t="str">
            <v>H.D</v>
          </cell>
        </row>
        <row r="231">
          <cell r="D231" t="str">
            <v>Others</v>
          </cell>
          <cell r="E231">
            <v>18021.978021978022</v>
          </cell>
          <cell r="F231">
            <v>1621978.0219780221</v>
          </cell>
          <cell r="G231">
            <v>15045.871559633028</v>
          </cell>
          <cell r="H231">
            <v>1354128</v>
          </cell>
          <cell r="I231">
            <v>14629.794826048172</v>
          </cell>
          <cell r="J231">
            <v>1316681.5343443356</v>
          </cell>
          <cell r="K231">
            <v>5120</v>
          </cell>
          <cell r="L231">
            <v>512000</v>
          </cell>
          <cell r="M231">
            <v>7356.3218390804595</v>
          </cell>
          <cell r="N231">
            <v>514942.52873563219</v>
          </cell>
          <cell r="O231">
            <v>7103.2186459489458</v>
          </cell>
          <cell r="P231">
            <v>497225.3052164262</v>
          </cell>
          <cell r="Q231">
            <v>5120</v>
          </cell>
          <cell r="R231">
            <v>512000</v>
          </cell>
          <cell r="S231">
            <v>6736.8421052631575</v>
          </cell>
          <cell r="T231">
            <v>538947.36842105258</v>
          </cell>
          <cell r="U231">
            <v>6213.5922330097092</v>
          </cell>
          <cell r="V231">
            <v>372815.53398058255</v>
          </cell>
          <cell r="W231">
            <v>6808.510638297872</v>
          </cell>
          <cell r="X231">
            <v>476595.74468085106</v>
          </cell>
          <cell r="Y231">
            <v>6881.7204301075271</v>
          </cell>
          <cell r="Z231">
            <v>481720.43010752689</v>
          </cell>
          <cell r="AA231">
            <v>6680.5845511482257</v>
          </cell>
          <cell r="AB231">
            <v>467640.91858037579</v>
          </cell>
          <cell r="AC231">
            <v>9027.7868604633368</v>
          </cell>
          <cell r="AE231" t="str">
            <v>Others</v>
          </cell>
        </row>
        <row r="232">
          <cell r="E232">
            <v>18021.978021978022</v>
          </cell>
          <cell r="F232">
            <v>1621978.0219780221</v>
          </cell>
          <cell r="G232">
            <v>15045.871559633028</v>
          </cell>
          <cell r="H232">
            <v>1354128</v>
          </cell>
          <cell r="I232">
            <v>14629.794826048172</v>
          </cell>
          <cell r="J232">
            <v>1316681.5343443356</v>
          </cell>
          <cell r="K232">
            <v>5120</v>
          </cell>
          <cell r="L232">
            <v>512000</v>
          </cell>
          <cell r="M232">
            <v>7356.3218390804595</v>
          </cell>
          <cell r="N232">
            <v>514942.52873563219</v>
          </cell>
          <cell r="O232">
            <v>7103.2186459489458</v>
          </cell>
          <cell r="P232">
            <v>497225.3052164262</v>
          </cell>
          <cell r="Q232">
            <v>5120</v>
          </cell>
          <cell r="R232">
            <v>512000</v>
          </cell>
          <cell r="S232">
            <v>6736.8421052631575</v>
          </cell>
          <cell r="T232">
            <v>538947.36842105258</v>
          </cell>
          <cell r="U232">
            <v>6213.5922330097092</v>
          </cell>
          <cell r="V232">
            <v>372815.53398058255</v>
          </cell>
          <cell r="W232">
            <v>6808.510638297872</v>
          </cell>
          <cell r="X232">
            <v>476595.74468085106</v>
          </cell>
          <cell r="Y232">
            <v>6881.7204301075271</v>
          </cell>
          <cell r="Z232">
            <v>481720.43010752689</v>
          </cell>
          <cell r="AA232">
            <v>6680.5845511482257</v>
          </cell>
          <cell r="AB232">
            <v>467640.91858037579</v>
          </cell>
          <cell r="AC232">
            <v>9027.7868604633368</v>
          </cell>
        </row>
        <row r="234">
          <cell r="C234" t="str">
            <v>Profit / (Loss) before tax</v>
          </cell>
          <cell r="E234">
            <v>79813.211527856794</v>
          </cell>
          <cell r="F234">
            <v>7183189.0375071038</v>
          </cell>
          <cell r="G234">
            <v>83233.386592745432</v>
          </cell>
          <cell r="H234">
            <v>7491004.3529801089</v>
          </cell>
          <cell r="I234">
            <v>77834.540897204075</v>
          </cell>
          <cell r="J234">
            <v>7005108.6807483584</v>
          </cell>
          <cell r="K234">
            <v>76751.720969357586</v>
          </cell>
          <cell r="L234">
            <v>7675172.0969357593</v>
          </cell>
          <cell r="M234">
            <v>66182.31461559044</v>
          </cell>
          <cell r="N234">
            <v>4632762.023091333</v>
          </cell>
          <cell r="O234">
            <v>74009.876905810583</v>
          </cell>
          <cell r="P234">
            <v>5180691.3834067415</v>
          </cell>
          <cell r="Q234">
            <v>83101.893784076892</v>
          </cell>
          <cell r="R234">
            <v>8310189.3784076888</v>
          </cell>
          <cell r="S234">
            <v>72737.714453613095</v>
          </cell>
          <cell r="T234">
            <v>5819017.1562890382</v>
          </cell>
          <cell r="U234">
            <v>73945.606579402651</v>
          </cell>
          <cell r="V234">
            <v>4436736.3947641551</v>
          </cell>
          <cell r="W234">
            <v>75279.423122963082</v>
          </cell>
          <cell r="X234">
            <v>5269559.6186074167</v>
          </cell>
          <cell r="Y234">
            <v>67572.010348703596</v>
          </cell>
          <cell r="Z234">
            <v>4730040.7244092524</v>
          </cell>
          <cell r="AA234">
            <v>75605.564341930032</v>
          </cell>
          <cell r="AB234">
            <v>5292389.5039351042</v>
          </cell>
          <cell r="AC234">
            <v>76068.604532377183</v>
          </cell>
          <cell r="AD234" t="str">
            <v>Profit before tax</v>
          </cell>
        </row>
        <row r="236">
          <cell r="C236" t="str">
            <v>Taxation</v>
          </cell>
          <cell r="AD236" t="str">
            <v>Taxation</v>
          </cell>
        </row>
        <row r="237">
          <cell r="D237" t="str">
            <v>Current</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E237" t="str">
            <v>Current</v>
          </cell>
        </row>
        <row r="238">
          <cell r="D238" t="str">
            <v>Deferred</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E238" t="str">
            <v>Deferred</v>
          </cell>
        </row>
        <row r="239">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row>
        <row r="241">
          <cell r="C241" t="str">
            <v>Net Profit after taxation</v>
          </cell>
          <cell r="E241">
            <v>79813.211527856794</v>
          </cell>
          <cell r="F241">
            <v>7183189.0375071038</v>
          </cell>
          <cell r="G241">
            <v>83233.386592745432</v>
          </cell>
          <cell r="H241">
            <v>7491004.3529801089</v>
          </cell>
          <cell r="I241">
            <v>77834.540897204075</v>
          </cell>
          <cell r="J241">
            <v>7005108.6807483584</v>
          </cell>
          <cell r="K241">
            <v>76751.720969357586</v>
          </cell>
          <cell r="L241">
            <v>7675172.0969357593</v>
          </cell>
          <cell r="M241">
            <v>66182.31461559044</v>
          </cell>
          <cell r="N241">
            <v>4632762.023091333</v>
          </cell>
          <cell r="O241">
            <v>74009.876905810583</v>
          </cell>
          <cell r="P241">
            <v>5180691.3834067415</v>
          </cell>
          <cell r="Q241">
            <v>83101.893784076892</v>
          </cell>
          <cell r="R241">
            <v>8310189.3784076888</v>
          </cell>
          <cell r="S241">
            <v>72737.714453613095</v>
          </cell>
          <cell r="T241">
            <v>5819017.1562890382</v>
          </cell>
          <cell r="U241">
            <v>73945.606579402651</v>
          </cell>
          <cell r="V241">
            <v>4436736.3947641551</v>
          </cell>
          <cell r="W241">
            <v>75279.423122963082</v>
          </cell>
          <cell r="X241">
            <v>5269559.6186074167</v>
          </cell>
          <cell r="Y241">
            <v>67572.010348703596</v>
          </cell>
          <cell r="Z241">
            <v>4730040.7244092524</v>
          </cell>
          <cell r="AA241">
            <v>75605.564341930032</v>
          </cell>
          <cell r="AB241">
            <v>5292389.5039351042</v>
          </cell>
          <cell r="AC241">
            <v>76068.604532377183</v>
          </cell>
          <cell r="AD241" t="str">
            <v>Net Profit after taxation</v>
          </cell>
        </row>
        <row r="243">
          <cell r="AC243" t="str">
            <v>SE SALOON</v>
          </cell>
        </row>
        <row r="244">
          <cell r="E244">
            <v>37438</v>
          </cell>
          <cell r="G244">
            <v>37469</v>
          </cell>
          <cell r="I244">
            <v>37500</v>
          </cell>
          <cell r="K244">
            <v>37531</v>
          </cell>
          <cell r="M244">
            <v>37562</v>
          </cell>
          <cell r="O244">
            <v>37593</v>
          </cell>
          <cell r="Q244">
            <v>37624</v>
          </cell>
          <cell r="S244">
            <v>37655</v>
          </cell>
          <cell r="U244">
            <v>37686</v>
          </cell>
          <cell r="W244">
            <v>37717</v>
          </cell>
          <cell r="Y244">
            <v>37748</v>
          </cell>
          <cell r="AA244">
            <v>37779</v>
          </cell>
          <cell r="AC244" t="str">
            <v>Yearly</v>
          </cell>
        </row>
        <row r="245">
          <cell r="D245" t="str">
            <v>SE SALOON</v>
          </cell>
          <cell r="E245" t="str">
            <v>Per Unit</v>
          </cell>
          <cell r="F245" t="str">
            <v>Total</v>
          </cell>
          <cell r="G245" t="str">
            <v>Per Unit</v>
          </cell>
          <cell r="H245" t="str">
            <v>Total</v>
          </cell>
          <cell r="I245" t="str">
            <v>Per Unit</v>
          </cell>
          <cell r="J245" t="str">
            <v>Total</v>
          </cell>
          <cell r="K245" t="str">
            <v>Per Unit</v>
          </cell>
          <cell r="L245" t="str">
            <v>Total</v>
          </cell>
          <cell r="M245" t="str">
            <v>Per Unit</v>
          </cell>
          <cell r="N245" t="str">
            <v>Total</v>
          </cell>
          <cell r="O245" t="str">
            <v>Per Unit</v>
          </cell>
          <cell r="P245" t="str">
            <v>Total</v>
          </cell>
          <cell r="Q245" t="str">
            <v>Per Unit</v>
          </cell>
          <cell r="R245" t="str">
            <v>Total</v>
          </cell>
          <cell r="S245" t="str">
            <v>Per Unit</v>
          </cell>
          <cell r="T245" t="str">
            <v>Total</v>
          </cell>
          <cell r="U245" t="str">
            <v>Per Unit</v>
          </cell>
          <cell r="V245" t="str">
            <v>Total</v>
          </cell>
          <cell r="W245" t="str">
            <v>Per Unit</v>
          </cell>
          <cell r="X245" t="str">
            <v>Total</v>
          </cell>
          <cell r="Y245" t="str">
            <v>Per Unit</v>
          </cell>
          <cell r="Z245" t="str">
            <v>Total</v>
          </cell>
          <cell r="AA245" t="str">
            <v>Per Unit</v>
          </cell>
          <cell r="AB245" t="str">
            <v>Total</v>
          </cell>
          <cell r="AC245" t="str">
            <v>Average</v>
          </cell>
          <cell r="AD245" t="str">
            <v/>
          </cell>
          <cell r="AE245" t="str">
            <v>Gli</v>
          </cell>
        </row>
        <row r="247">
          <cell r="C247" t="str">
            <v>Sales Units</v>
          </cell>
          <cell r="E247">
            <v>1</v>
          </cell>
          <cell r="F247">
            <v>90</v>
          </cell>
          <cell r="G247">
            <v>1</v>
          </cell>
          <cell r="H247">
            <v>100</v>
          </cell>
          <cell r="I247">
            <v>1</v>
          </cell>
          <cell r="J247">
            <v>100</v>
          </cell>
          <cell r="K247">
            <v>1</v>
          </cell>
          <cell r="L247">
            <v>110</v>
          </cell>
          <cell r="M247">
            <v>1</v>
          </cell>
          <cell r="N247">
            <v>90</v>
          </cell>
          <cell r="O247">
            <v>1</v>
          </cell>
          <cell r="P247">
            <v>80</v>
          </cell>
          <cell r="Q247">
            <v>1</v>
          </cell>
          <cell r="R247">
            <v>130</v>
          </cell>
          <cell r="S247">
            <v>1</v>
          </cell>
          <cell r="T247">
            <v>100</v>
          </cell>
          <cell r="U247">
            <v>1</v>
          </cell>
          <cell r="V247">
            <v>110</v>
          </cell>
          <cell r="W247">
            <v>1</v>
          </cell>
          <cell r="X247">
            <v>130</v>
          </cell>
          <cell r="Y247">
            <v>1</v>
          </cell>
          <cell r="Z247">
            <v>130</v>
          </cell>
          <cell r="AA247">
            <v>1</v>
          </cell>
          <cell r="AB247">
            <v>130</v>
          </cell>
          <cell r="AC247">
            <v>1300</v>
          </cell>
          <cell r="AD247" t="str">
            <v>Sales Units</v>
          </cell>
        </row>
        <row r="249">
          <cell r="C249" t="str">
            <v>Selling Price</v>
          </cell>
          <cell r="E249">
            <v>1079000</v>
          </cell>
          <cell r="F249">
            <v>97110000</v>
          </cell>
          <cell r="G249">
            <v>1079000</v>
          </cell>
          <cell r="H249">
            <v>107900000</v>
          </cell>
          <cell r="I249">
            <v>1079000</v>
          </cell>
          <cell r="J249">
            <v>107900000</v>
          </cell>
          <cell r="K249">
            <v>1079000</v>
          </cell>
          <cell r="L249">
            <v>118690000</v>
          </cell>
          <cell r="M249">
            <v>1079000</v>
          </cell>
          <cell r="N249">
            <v>97110000</v>
          </cell>
          <cell r="O249">
            <v>1079000</v>
          </cell>
          <cell r="P249">
            <v>86320000</v>
          </cell>
          <cell r="Q249">
            <v>1079000</v>
          </cell>
          <cell r="R249">
            <v>140270000</v>
          </cell>
          <cell r="S249">
            <v>1079000</v>
          </cell>
          <cell r="T249">
            <v>107900000</v>
          </cell>
          <cell r="U249">
            <v>1079000</v>
          </cell>
          <cell r="V249">
            <v>118690000</v>
          </cell>
          <cell r="W249">
            <v>1079000</v>
          </cell>
          <cell r="X249">
            <v>140270000</v>
          </cell>
          <cell r="Y249">
            <v>1079000</v>
          </cell>
          <cell r="Z249">
            <v>140270000</v>
          </cell>
          <cell r="AA249">
            <v>1079000</v>
          </cell>
          <cell r="AB249">
            <v>140270000</v>
          </cell>
          <cell r="AC249">
            <v>1079000</v>
          </cell>
          <cell r="AD249" t="str">
            <v>Selling Price</v>
          </cell>
        </row>
        <row r="250">
          <cell r="C250" t="str">
            <v>Less: Dealer commission</v>
          </cell>
          <cell r="E250">
            <v>-35000</v>
          </cell>
          <cell r="F250">
            <v>-3150000</v>
          </cell>
          <cell r="G250">
            <v>-35000</v>
          </cell>
          <cell r="H250">
            <v>-3500000</v>
          </cell>
          <cell r="I250">
            <v>-35000</v>
          </cell>
          <cell r="J250">
            <v>-3500000</v>
          </cell>
          <cell r="K250">
            <v>-35000</v>
          </cell>
          <cell r="L250">
            <v>-3850000</v>
          </cell>
          <cell r="M250">
            <v>-35000</v>
          </cell>
          <cell r="N250">
            <v>-3150000</v>
          </cell>
          <cell r="O250">
            <v>-35000</v>
          </cell>
          <cell r="P250">
            <v>-2800000</v>
          </cell>
          <cell r="Q250">
            <v>-35000</v>
          </cell>
          <cell r="R250">
            <v>-4550000</v>
          </cell>
          <cell r="S250">
            <v>-35000</v>
          </cell>
          <cell r="T250">
            <v>-3500000</v>
          </cell>
          <cell r="U250">
            <v>-35000</v>
          </cell>
          <cell r="V250">
            <v>-3850000</v>
          </cell>
          <cell r="W250">
            <v>-35000</v>
          </cell>
          <cell r="X250">
            <v>-4550000</v>
          </cell>
          <cell r="Y250">
            <v>-35000</v>
          </cell>
          <cell r="Z250">
            <v>-4550000</v>
          </cell>
          <cell r="AA250">
            <v>-35000</v>
          </cell>
          <cell r="AB250">
            <v>-4550000</v>
          </cell>
          <cell r="AC250">
            <v>-35000</v>
          </cell>
          <cell r="AD250" t="str">
            <v>Less: Dealer commission</v>
          </cell>
        </row>
        <row r="251">
          <cell r="D251" t="str">
            <v xml:space="preserve">  Sales tax</v>
          </cell>
          <cell r="E251">
            <v>-140739.13043478262</v>
          </cell>
          <cell r="F251">
            <v>-12666521.739130436</v>
          </cell>
          <cell r="G251">
            <v>-140739.13043478262</v>
          </cell>
          <cell r="H251">
            <v>-14073913.043478262</v>
          </cell>
          <cell r="I251">
            <v>-140739.13043478262</v>
          </cell>
          <cell r="J251">
            <v>-14073913.043478262</v>
          </cell>
          <cell r="K251">
            <v>-140739.13043478262</v>
          </cell>
          <cell r="L251">
            <v>-15481304.347826088</v>
          </cell>
          <cell r="M251">
            <v>-140739.13043478262</v>
          </cell>
          <cell r="N251">
            <v>-12666521.739130436</v>
          </cell>
          <cell r="O251">
            <v>-140739.13043478262</v>
          </cell>
          <cell r="P251">
            <v>-11259130.434782609</v>
          </cell>
          <cell r="Q251">
            <v>-140739.13043478262</v>
          </cell>
          <cell r="R251">
            <v>-18296086.956521742</v>
          </cell>
          <cell r="S251">
            <v>-140739.13043478262</v>
          </cell>
          <cell r="T251">
            <v>-14073913.043478262</v>
          </cell>
          <cell r="U251">
            <v>-140739.13043478262</v>
          </cell>
          <cell r="V251">
            <v>-15481304.347826088</v>
          </cell>
          <cell r="W251">
            <v>-140739.13043478262</v>
          </cell>
          <cell r="X251">
            <v>-18296086.956521742</v>
          </cell>
          <cell r="Y251">
            <v>-140739.13043478262</v>
          </cell>
          <cell r="Z251">
            <v>-18296086.956521742</v>
          </cell>
          <cell r="AA251">
            <v>-140739.13043478262</v>
          </cell>
          <cell r="AB251">
            <v>-18296086.956521742</v>
          </cell>
          <cell r="AC251">
            <v>-140739.13043478262</v>
          </cell>
          <cell r="AE251" t="str">
            <v xml:space="preserve">  Sales tax</v>
          </cell>
        </row>
        <row r="252">
          <cell r="C252" t="str">
            <v>Net Sales</v>
          </cell>
          <cell r="E252">
            <v>903260.86956521741</v>
          </cell>
          <cell r="F252">
            <v>81293478.260869563</v>
          </cell>
          <cell r="G252">
            <v>903260.86956521741</v>
          </cell>
          <cell r="H252">
            <v>90326086.956521735</v>
          </cell>
          <cell r="I252">
            <v>903260.86956521741</v>
          </cell>
          <cell r="J252">
            <v>90326086.956521735</v>
          </cell>
          <cell r="K252">
            <v>903260.86956521741</v>
          </cell>
          <cell r="L252">
            <v>99358695.652173907</v>
          </cell>
          <cell r="M252">
            <v>903260.86956521741</v>
          </cell>
          <cell r="N252">
            <v>81293478.260869563</v>
          </cell>
          <cell r="O252">
            <v>903260.86956521741</v>
          </cell>
          <cell r="P252">
            <v>72260869.565217391</v>
          </cell>
          <cell r="Q252">
            <v>903260.86956521741</v>
          </cell>
          <cell r="R252">
            <v>117423913.04347825</v>
          </cell>
          <cell r="S252">
            <v>903260.86956521741</v>
          </cell>
          <cell r="T252">
            <v>90326086.956521735</v>
          </cell>
          <cell r="U252">
            <v>903260.86956521741</v>
          </cell>
          <cell r="V252">
            <v>99358695.652173907</v>
          </cell>
          <cell r="W252">
            <v>903260.86956521741</v>
          </cell>
          <cell r="X252">
            <v>117423913.04347825</v>
          </cell>
          <cell r="Y252">
            <v>903260.86956521741</v>
          </cell>
          <cell r="Z252">
            <v>117423913.04347825</v>
          </cell>
          <cell r="AA252">
            <v>903260.86956521741</v>
          </cell>
          <cell r="AB252">
            <v>117423913.04347825</v>
          </cell>
          <cell r="AC252">
            <v>903260.86956521741</v>
          </cell>
          <cell r="AD252" t="str">
            <v>Net Sales</v>
          </cell>
          <cell r="AE252">
            <v>1174239130.4347825</v>
          </cell>
        </row>
        <row r="254">
          <cell r="C254" t="str">
            <v>Variable Cost of Sales</v>
          </cell>
          <cell r="AD254" t="str">
            <v>Variable Cost of Sales</v>
          </cell>
        </row>
        <row r="255">
          <cell r="D255" t="str">
            <v>CKD Cost</v>
          </cell>
          <cell r="E255">
            <v>380307.31398791802</v>
          </cell>
          <cell r="F255">
            <v>34227658.258912623</v>
          </cell>
          <cell r="G255">
            <v>380307.31398791802</v>
          </cell>
          <cell r="H255">
            <v>38030731.398791805</v>
          </cell>
          <cell r="I255">
            <v>380307.31398791802</v>
          </cell>
          <cell r="J255">
            <v>38030731.398791805</v>
          </cell>
          <cell r="K255">
            <v>374422.63277064578</v>
          </cell>
          <cell r="L255">
            <v>41186489.604771033</v>
          </cell>
          <cell r="M255">
            <v>374422.63277064578</v>
          </cell>
          <cell r="N255">
            <v>33698036.949358121</v>
          </cell>
          <cell r="O255">
            <v>374422.63277064578</v>
          </cell>
          <cell r="P255">
            <v>29953810.621651664</v>
          </cell>
          <cell r="Q255">
            <v>374422.63277064578</v>
          </cell>
          <cell r="R255">
            <v>48674942.260183953</v>
          </cell>
          <cell r="S255">
            <v>374422.63277064578</v>
          </cell>
          <cell r="T255">
            <v>37442263.277064577</v>
          </cell>
          <cell r="U255">
            <v>374422.63277064578</v>
          </cell>
          <cell r="V255">
            <v>41186489.604771033</v>
          </cell>
          <cell r="W255">
            <v>374422.63277064578</v>
          </cell>
          <cell r="X255">
            <v>48674942.260183953</v>
          </cell>
          <cell r="Y255">
            <v>374422.63277064578</v>
          </cell>
          <cell r="Z255">
            <v>48674942.260183953</v>
          </cell>
          <cell r="AA255">
            <v>374422.63277064578</v>
          </cell>
          <cell r="AB255">
            <v>48674942.260183953</v>
          </cell>
          <cell r="AC255">
            <v>375735.3693498834</v>
          </cell>
          <cell r="AE255" t="str">
            <v>CKD Cost</v>
          </cell>
          <cell r="AF255">
            <v>488455980.1548484</v>
          </cell>
        </row>
        <row r="256">
          <cell r="D256" t="str">
            <v>Vendor parts</v>
          </cell>
          <cell r="E256">
            <v>230254</v>
          </cell>
          <cell r="F256">
            <v>20722860</v>
          </cell>
          <cell r="G256">
            <v>230254</v>
          </cell>
          <cell r="H256">
            <v>23025400</v>
          </cell>
          <cell r="I256">
            <v>230254</v>
          </cell>
          <cell r="J256">
            <v>23025400</v>
          </cell>
          <cell r="K256">
            <v>230254</v>
          </cell>
          <cell r="L256">
            <v>25327940</v>
          </cell>
          <cell r="M256">
            <v>230254</v>
          </cell>
          <cell r="N256">
            <v>20722860</v>
          </cell>
          <cell r="O256">
            <v>230254</v>
          </cell>
          <cell r="P256">
            <v>18420320</v>
          </cell>
          <cell r="Q256">
            <v>229923</v>
          </cell>
          <cell r="R256">
            <v>29889990</v>
          </cell>
          <cell r="S256">
            <v>229923</v>
          </cell>
          <cell r="T256">
            <v>22992300</v>
          </cell>
          <cell r="U256">
            <v>229923</v>
          </cell>
          <cell r="V256">
            <v>25291530</v>
          </cell>
          <cell r="W256">
            <v>229923</v>
          </cell>
          <cell r="X256">
            <v>29889990</v>
          </cell>
          <cell r="Y256">
            <v>229923</v>
          </cell>
          <cell r="Z256">
            <v>29889990</v>
          </cell>
          <cell r="AA256">
            <v>229923</v>
          </cell>
          <cell r="AB256">
            <v>29889990</v>
          </cell>
          <cell r="AC256">
            <v>230068.13076923077</v>
          </cell>
          <cell r="AE256" t="str">
            <v>Vendor parts</v>
          </cell>
          <cell r="AF256">
            <v>299088570</v>
          </cell>
        </row>
        <row r="257">
          <cell r="D257" t="str">
            <v>Multi Source Parts</v>
          </cell>
          <cell r="E257">
            <v>167695.96620000002</v>
          </cell>
          <cell r="F257">
            <v>15092636.958000002</v>
          </cell>
          <cell r="G257">
            <v>167695.96620000002</v>
          </cell>
          <cell r="H257">
            <v>16769596.620000003</v>
          </cell>
          <cell r="I257">
            <v>167695.96620000002</v>
          </cell>
          <cell r="J257">
            <v>16769596.620000003</v>
          </cell>
          <cell r="K257">
            <v>167695.96620000002</v>
          </cell>
          <cell r="L257">
            <v>18446556.282000002</v>
          </cell>
          <cell r="M257">
            <v>167695.96620000002</v>
          </cell>
          <cell r="N257">
            <v>15092636.958000002</v>
          </cell>
          <cell r="O257">
            <v>167695.96620000002</v>
          </cell>
          <cell r="P257">
            <v>13415677.296000002</v>
          </cell>
          <cell r="Q257">
            <v>167695.96620000002</v>
          </cell>
          <cell r="R257">
            <v>21800475.606000002</v>
          </cell>
          <cell r="S257">
            <v>167695.96620000002</v>
          </cell>
          <cell r="T257">
            <v>16769596.620000003</v>
          </cell>
          <cell r="U257">
            <v>167695.96620000002</v>
          </cell>
          <cell r="V257">
            <v>18446556.282000002</v>
          </cell>
          <cell r="W257">
            <v>167695.96620000002</v>
          </cell>
          <cell r="X257">
            <v>21800475.606000002</v>
          </cell>
          <cell r="Y257">
            <v>167695.96620000002</v>
          </cell>
          <cell r="Z257">
            <v>21800475.606000002</v>
          </cell>
          <cell r="AA257">
            <v>167695.96620000002</v>
          </cell>
          <cell r="AB257">
            <v>21800475.606000002</v>
          </cell>
          <cell r="AC257">
            <v>167695.96620000002</v>
          </cell>
          <cell r="AE257" t="str">
            <v>Nomi Parts</v>
          </cell>
          <cell r="AF257">
            <v>218004756.06000003</v>
          </cell>
        </row>
        <row r="258">
          <cell r="D258" t="str">
            <v>Paints &amp; Chemicals</v>
          </cell>
          <cell r="E258">
            <v>14450</v>
          </cell>
          <cell r="F258">
            <v>1300500</v>
          </cell>
          <cell r="G258">
            <v>14450</v>
          </cell>
          <cell r="H258">
            <v>1445000</v>
          </cell>
          <cell r="I258">
            <v>14450</v>
          </cell>
          <cell r="J258">
            <v>1445000</v>
          </cell>
          <cell r="K258">
            <v>14450</v>
          </cell>
          <cell r="L258">
            <v>1589500</v>
          </cell>
          <cell r="M258">
            <v>14450</v>
          </cell>
          <cell r="N258">
            <v>1300500</v>
          </cell>
          <cell r="O258">
            <v>14450</v>
          </cell>
          <cell r="P258">
            <v>1156000</v>
          </cell>
          <cell r="Q258">
            <v>14450</v>
          </cell>
          <cell r="R258">
            <v>1878500</v>
          </cell>
          <cell r="S258">
            <v>14450</v>
          </cell>
          <cell r="T258">
            <v>1445000</v>
          </cell>
          <cell r="U258">
            <v>14450</v>
          </cell>
          <cell r="V258">
            <v>1589500</v>
          </cell>
          <cell r="W258">
            <v>14450</v>
          </cell>
          <cell r="X258">
            <v>1878500</v>
          </cell>
          <cell r="Y258">
            <v>14450</v>
          </cell>
          <cell r="Z258">
            <v>1878500</v>
          </cell>
          <cell r="AA258">
            <v>14450</v>
          </cell>
          <cell r="AB258">
            <v>1878500</v>
          </cell>
          <cell r="AC258">
            <v>14450</v>
          </cell>
          <cell r="AE258" t="str">
            <v>Paints &amp; Chemicals</v>
          </cell>
          <cell r="AF258">
            <v>18785000</v>
          </cell>
        </row>
        <row r="259">
          <cell r="D259" t="str">
            <v>Consumables</v>
          </cell>
          <cell r="E259">
            <v>5342</v>
          </cell>
          <cell r="F259">
            <v>480780</v>
          </cell>
          <cell r="G259">
            <v>5342</v>
          </cell>
          <cell r="H259">
            <v>534200</v>
          </cell>
          <cell r="I259">
            <v>5342</v>
          </cell>
          <cell r="J259">
            <v>534200</v>
          </cell>
          <cell r="K259">
            <v>5342</v>
          </cell>
          <cell r="L259">
            <v>587620</v>
          </cell>
          <cell r="M259">
            <v>5342</v>
          </cell>
          <cell r="N259">
            <v>480780</v>
          </cell>
          <cell r="O259">
            <v>5342</v>
          </cell>
          <cell r="P259">
            <v>427360</v>
          </cell>
          <cell r="Q259">
            <v>5342</v>
          </cell>
          <cell r="R259">
            <v>694460</v>
          </cell>
          <cell r="S259">
            <v>5342</v>
          </cell>
          <cell r="T259">
            <v>534200</v>
          </cell>
          <cell r="U259">
            <v>5342</v>
          </cell>
          <cell r="V259">
            <v>587620</v>
          </cell>
          <cell r="W259">
            <v>5342</v>
          </cell>
          <cell r="X259">
            <v>694460</v>
          </cell>
          <cell r="Y259">
            <v>5342</v>
          </cell>
          <cell r="Z259">
            <v>694460</v>
          </cell>
          <cell r="AA259">
            <v>5342</v>
          </cell>
          <cell r="AB259">
            <v>694460</v>
          </cell>
          <cell r="AC259">
            <v>5342</v>
          </cell>
          <cell r="AE259" t="str">
            <v>Consumables</v>
          </cell>
          <cell r="AF259">
            <v>6944600</v>
          </cell>
        </row>
        <row r="260">
          <cell r="D260" t="str">
            <v>KD Parts</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E260" t="str">
            <v>KD Parts</v>
          </cell>
          <cell r="AF260">
            <v>0</v>
          </cell>
        </row>
        <row r="261">
          <cell r="D261" t="str">
            <v>Spare parts</v>
          </cell>
          <cell r="E261">
            <v>789</v>
          </cell>
          <cell r="F261">
            <v>71010</v>
          </cell>
          <cell r="G261">
            <v>789</v>
          </cell>
          <cell r="H261">
            <v>78900</v>
          </cell>
          <cell r="I261">
            <v>789</v>
          </cell>
          <cell r="J261">
            <v>78900</v>
          </cell>
          <cell r="K261">
            <v>789</v>
          </cell>
          <cell r="L261">
            <v>86790</v>
          </cell>
          <cell r="M261">
            <v>789</v>
          </cell>
          <cell r="N261">
            <v>71010</v>
          </cell>
          <cell r="O261">
            <v>789</v>
          </cell>
          <cell r="P261">
            <v>63120</v>
          </cell>
          <cell r="Q261">
            <v>789</v>
          </cell>
          <cell r="R261">
            <v>102570</v>
          </cell>
          <cell r="S261">
            <v>789</v>
          </cell>
          <cell r="T261">
            <v>78900</v>
          </cell>
          <cell r="U261">
            <v>789</v>
          </cell>
          <cell r="V261">
            <v>86790</v>
          </cell>
          <cell r="W261">
            <v>789</v>
          </cell>
          <cell r="X261">
            <v>102570</v>
          </cell>
          <cell r="Y261">
            <v>789</v>
          </cell>
          <cell r="Z261">
            <v>102570</v>
          </cell>
          <cell r="AA261">
            <v>789</v>
          </cell>
          <cell r="AB261">
            <v>102570</v>
          </cell>
          <cell r="AC261">
            <v>789</v>
          </cell>
          <cell r="AE261" t="str">
            <v>Spare parts</v>
          </cell>
          <cell r="AF261">
            <v>1025700</v>
          </cell>
        </row>
        <row r="262">
          <cell r="D262" t="str">
            <v>Utilities</v>
          </cell>
          <cell r="E262">
            <v>4841</v>
          </cell>
          <cell r="F262">
            <v>435690</v>
          </cell>
          <cell r="G262">
            <v>4841</v>
          </cell>
          <cell r="H262">
            <v>484100</v>
          </cell>
          <cell r="I262">
            <v>4841</v>
          </cell>
          <cell r="J262">
            <v>484100</v>
          </cell>
          <cell r="K262">
            <v>4841</v>
          </cell>
          <cell r="L262">
            <v>532510</v>
          </cell>
          <cell r="M262">
            <v>4841</v>
          </cell>
          <cell r="N262">
            <v>435690</v>
          </cell>
          <cell r="O262">
            <v>4841</v>
          </cell>
          <cell r="P262">
            <v>387280</v>
          </cell>
          <cell r="Q262">
            <v>4841</v>
          </cell>
          <cell r="R262">
            <v>629330</v>
          </cell>
          <cell r="S262">
            <v>4841</v>
          </cell>
          <cell r="T262">
            <v>484100</v>
          </cell>
          <cell r="U262">
            <v>4841</v>
          </cell>
          <cell r="V262">
            <v>532510</v>
          </cell>
          <cell r="W262">
            <v>4841</v>
          </cell>
          <cell r="X262">
            <v>629330</v>
          </cell>
          <cell r="Y262">
            <v>4841</v>
          </cell>
          <cell r="Z262">
            <v>629330</v>
          </cell>
          <cell r="AA262">
            <v>4841</v>
          </cell>
          <cell r="AB262">
            <v>629330</v>
          </cell>
          <cell r="AC262">
            <v>4841</v>
          </cell>
          <cell r="AE262" t="str">
            <v>Utilites</v>
          </cell>
          <cell r="AF262">
            <v>6293300</v>
          </cell>
        </row>
        <row r="263">
          <cell r="D263" t="str">
            <v>Royalties</v>
          </cell>
          <cell r="E263">
            <v>7155</v>
          </cell>
          <cell r="F263">
            <v>643950</v>
          </cell>
          <cell r="G263">
            <v>7155</v>
          </cell>
          <cell r="H263">
            <v>715500</v>
          </cell>
          <cell r="I263">
            <v>7155</v>
          </cell>
          <cell r="J263">
            <v>715500</v>
          </cell>
          <cell r="K263">
            <v>7155</v>
          </cell>
          <cell r="L263">
            <v>787050</v>
          </cell>
          <cell r="M263">
            <v>7155</v>
          </cell>
          <cell r="N263">
            <v>643950</v>
          </cell>
          <cell r="O263">
            <v>7155</v>
          </cell>
          <cell r="P263">
            <v>572400</v>
          </cell>
          <cell r="Q263">
            <v>7155</v>
          </cell>
          <cell r="R263">
            <v>930150</v>
          </cell>
          <cell r="S263">
            <v>7155</v>
          </cell>
          <cell r="T263">
            <v>715500</v>
          </cell>
          <cell r="U263">
            <v>7155</v>
          </cell>
          <cell r="V263">
            <v>787050</v>
          </cell>
          <cell r="W263">
            <v>7155</v>
          </cell>
          <cell r="X263">
            <v>930150</v>
          </cell>
          <cell r="Y263">
            <v>7155</v>
          </cell>
          <cell r="Z263">
            <v>930150</v>
          </cell>
          <cell r="AA263">
            <v>7155</v>
          </cell>
          <cell r="AB263">
            <v>930150</v>
          </cell>
          <cell r="AC263">
            <v>7155</v>
          </cell>
          <cell r="AE263" t="str">
            <v>Royalty</v>
          </cell>
          <cell r="AF263">
            <v>9301500</v>
          </cell>
        </row>
        <row r="265">
          <cell r="E265">
            <v>810834.28018791799</v>
          </cell>
          <cell r="F265">
            <v>72975085.216912627</v>
          </cell>
          <cell r="G265">
            <v>810834.28018791799</v>
          </cell>
          <cell r="H265">
            <v>81083428.01879181</v>
          </cell>
          <cell r="I265">
            <v>810834.28018791799</v>
          </cell>
          <cell r="J265">
            <v>81083428.01879181</v>
          </cell>
          <cell r="K265">
            <v>804949.59897064581</v>
          </cell>
          <cell r="L265">
            <v>88544455.886771038</v>
          </cell>
          <cell r="M265">
            <v>804949.59897064581</v>
          </cell>
          <cell r="N265">
            <v>72445463.907358125</v>
          </cell>
          <cell r="O265">
            <v>804949.59897064581</v>
          </cell>
          <cell r="P265">
            <v>64395967.917651668</v>
          </cell>
          <cell r="Q265">
            <v>804618.59897064581</v>
          </cell>
          <cell r="R265">
            <v>104600417.86618397</v>
          </cell>
          <cell r="S265">
            <v>804618.59897064581</v>
          </cell>
          <cell r="T265">
            <v>80461859.897064582</v>
          </cell>
          <cell r="U265">
            <v>804618.59897064581</v>
          </cell>
          <cell r="V265">
            <v>88508045.886771038</v>
          </cell>
          <cell r="W265">
            <v>804618.59897064581</v>
          </cell>
          <cell r="X265">
            <v>104600417.86618397</v>
          </cell>
          <cell r="Y265">
            <v>804618.59897064581</v>
          </cell>
          <cell r="Z265">
            <v>104600417.86618397</v>
          </cell>
          <cell r="AA265">
            <v>804618.59897064581</v>
          </cell>
          <cell r="AB265">
            <v>104600417.86618397</v>
          </cell>
          <cell r="AC265">
            <v>806076.4663191142</v>
          </cell>
          <cell r="AF265">
            <v>1047899406.2148486</v>
          </cell>
        </row>
        <row r="266">
          <cell r="C266" t="str">
            <v>Contribution Margin</v>
          </cell>
          <cell r="E266">
            <v>92426.589377299417</v>
          </cell>
          <cell r="F266">
            <v>8318393.0439569354</v>
          </cell>
          <cell r="G266">
            <v>92426.589377299417</v>
          </cell>
          <cell r="H266">
            <v>9242658.9377299249</v>
          </cell>
          <cell r="I266">
            <v>92426.589377299417</v>
          </cell>
          <cell r="J266">
            <v>9242658.9377299249</v>
          </cell>
          <cell r="K266">
            <v>98311.270594571601</v>
          </cell>
          <cell r="L266">
            <v>10814239.765402868</v>
          </cell>
          <cell r="M266">
            <v>98311.270594571601</v>
          </cell>
          <cell r="N266">
            <v>8848014.3535114378</v>
          </cell>
          <cell r="O266">
            <v>98311.270594571601</v>
          </cell>
          <cell r="P266">
            <v>7864901.6475657225</v>
          </cell>
          <cell r="Q266">
            <v>98642.270594571601</v>
          </cell>
          <cell r="R266">
            <v>12823495.177294284</v>
          </cell>
          <cell r="S266">
            <v>98642.270594571601</v>
          </cell>
          <cell r="T266">
            <v>9864227.0594571531</v>
          </cell>
          <cell r="U266">
            <v>98642.270594571601</v>
          </cell>
          <cell r="V266">
            <v>10850649.765402868</v>
          </cell>
          <cell r="W266">
            <v>98642.270594571601</v>
          </cell>
          <cell r="X266">
            <v>12823495.177294284</v>
          </cell>
          <cell r="Y266">
            <v>98642.270594571601</v>
          </cell>
          <cell r="Z266">
            <v>12823495.177294284</v>
          </cell>
          <cell r="AA266">
            <v>98642.270594571601</v>
          </cell>
          <cell r="AB266">
            <v>12823495.177294284</v>
          </cell>
          <cell r="AC266">
            <v>97184.403246103204</v>
          </cell>
          <cell r="AD266" t="str">
            <v>Contribution Margin</v>
          </cell>
        </row>
        <row r="268">
          <cell r="C268" t="str">
            <v>Production cost</v>
          </cell>
          <cell r="AD268" t="str">
            <v>Production cost</v>
          </cell>
        </row>
        <row r="269">
          <cell r="D269" t="str">
            <v xml:space="preserve">Salaries &amp; Wages </v>
          </cell>
          <cell r="E269">
            <v>5330.971806841444</v>
          </cell>
          <cell r="F269">
            <v>479787.46261572995</v>
          </cell>
          <cell r="G269">
            <v>4450.6278387391867</v>
          </cell>
          <cell r="H269">
            <v>445062.7838739187</v>
          </cell>
          <cell r="I269">
            <v>4327.5507084975143</v>
          </cell>
          <cell r="J269">
            <v>432755.07084975141</v>
          </cell>
          <cell r="K269">
            <v>3880.9474753805712</v>
          </cell>
          <cell r="L269">
            <v>426904.22229186282</v>
          </cell>
          <cell r="M269">
            <v>5576.0739588801307</v>
          </cell>
          <cell r="N269">
            <v>501846.65629921178</v>
          </cell>
          <cell r="O269">
            <v>5384.2223576312035</v>
          </cell>
          <cell r="P269">
            <v>430737.78861049627</v>
          </cell>
          <cell r="Q269">
            <v>3880.9474753805712</v>
          </cell>
          <cell r="R269">
            <v>504523.17179947428</v>
          </cell>
          <cell r="S269">
            <v>5106.5098360270676</v>
          </cell>
          <cell r="T269">
            <v>510650.98360270675</v>
          </cell>
          <cell r="U269">
            <v>4709.8877128404993</v>
          </cell>
          <cell r="V269">
            <v>518087.64841245493</v>
          </cell>
          <cell r="W269">
            <v>5160.8344087507594</v>
          </cell>
          <cell r="X269">
            <v>670908.47313759872</v>
          </cell>
          <cell r="Y269">
            <v>5216.3272518556068</v>
          </cell>
          <cell r="Z269">
            <v>678122.54274122894</v>
          </cell>
          <cell r="AA269">
            <v>5063.8667476260061</v>
          </cell>
          <cell r="AB269">
            <v>658302.67719138076</v>
          </cell>
          <cell r="AC269">
            <v>4813.6072934044723</v>
          </cell>
          <cell r="AE269" t="str">
            <v xml:space="preserve">Salaries &amp; Wages </v>
          </cell>
        </row>
        <row r="270">
          <cell r="D270" t="str">
            <v xml:space="preserve">Utilities </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E270" t="str">
            <v xml:space="preserve">Utilities </v>
          </cell>
        </row>
        <row r="271">
          <cell r="D271" t="str">
            <v>Depreciation</v>
          </cell>
          <cell r="E271">
            <v>11150.091575091576</v>
          </cell>
          <cell r="F271">
            <v>1003508.2417582418</v>
          </cell>
          <cell r="G271">
            <v>9308.7920489296648</v>
          </cell>
          <cell r="H271">
            <v>930879.20489296643</v>
          </cell>
          <cell r="I271">
            <v>9051.3678263455258</v>
          </cell>
          <cell r="J271">
            <v>905136.78263455257</v>
          </cell>
          <cell r="K271">
            <v>8117.2666666666673</v>
          </cell>
          <cell r="L271">
            <v>892899.33333333337</v>
          </cell>
          <cell r="M271">
            <v>11662.739463601532</v>
          </cell>
          <cell r="N271">
            <v>1049646.551724138</v>
          </cell>
          <cell r="O271">
            <v>11261.468738438773</v>
          </cell>
          <cell r="P271">
            <v>900917.4990751018</v>
          </cell>
          <cell r="Q271">
            <v>8117.2666666666673</v>
          </cell>
          <cell r="R271">
            <v>1055244.6666666667</v>
          </cell>
          <cell r="S271">
            <v>10680.614035087719</v>
          </cell>
          <cell r="T271">
            <v>1068061.4035087719</v>
          </cell>
          <cell r="U271">
            <v>9851.0517799352765</v>
          </cell>
          <cell r="V271">
            <v>1083615.6957928804</v>
          </cell>
          <cell r="W271">
            <v>10794.237588652482</v>
          </cell>
          <cell r="X271">
            <v>1403250.8865248228</v>
          </cell>
          <cell r="Y271">
            <v>10910.304659498208</v>
          </cell>
          <cell r="Z271">
            <v>1418339.6057347669</v>
          </cell>
          <cell r="AA271">
            <v>10591.423103688239</v>
          </cell>
          <cell r="AB271">
            <v>1376885.0034794712</v>
          </cell>
          <cell r="AC271">
            <v>10067.98836548132</v>
          </cell>
          <cell r="AE271" t="str">
            <v>Depreciation</v>
          </cell>
        </row>
        <row r="272">
          <cell r="D272" t="str">
            <v xml:space="preserve">Other Factory overhead </v>
          </cell>
          <cell r="E272">
            <v>3328.5244606883934</v>
          </cell>
          <cell r="F272">
            <v>299567.20146195544</v>
          </cell>
          <cell r="G272">
            <v>2778.859870849943</v>
          </cell>
          <cell r="H272">
            <v>277885.98708499433</v>
          </cell>
          <cell r="I272">
            <v>2702.0136121556093</v>
          </cell>
          <cell r="J272">
            <v>270201.36121556093</v>
          </cell>
          <cell r="K272">
            <v>2423.1658073811504</v>
          </cell>
          <cell r="L272">
            <v>266548.23881192657</v>
          </cell>
          <cell r="M272">
            <v>3481.5600680763655</v>
          </cell>
          <cell r="N272">
            <v>313340.40612687287</v>
          </cell>
          <cell r="O272">
            <v>3361.7727627374452</v>
          </cell>
          <cell r="P272">
            <v>268941.8210189956</v>
          </cell>
          <cell r="Q272">
            <v>2423.1658073811504</v>
          </cell>
          <cell r="R272">
            <v>315011.55495954957</v>
          </cell>
          <cell r="S272">
            <v>3188.3760623436192</v>
          </cell>
          <cell r="T272">
            <v>318837.60623436194</v>
          </cell>
          <cell r="U272">
            <v>2940.735203132464</v>
          </cell>
          <cell r="V272">
            <v>323480.87234457105</v>
          </cell>
          <cell r="W272">
            <v>3222.2949566238703</v>
          </cell>
          <cell r="X272">
            <v>418898.34436110314</v>
          </cell>
          <cell r="Y272">
            <v>3256.9432894907936</v>
          </cell>
          <cell r="Z272">
            <v>423402.62763380317</v>
          </cell>
          <cell r="AA272">
            <v>3161.7507925119394</v>
          </cell>
          <cell r="AB272">
            <v>411027.60302655213</v>
          </cell>
          <cell r="AC272">
            <v>3005.4950956001894</v>
          </cell>
          <cell r="AE272" t="str">
            <v xml:space="preserve">Other Factory overhead </v>
          </cell>
        </row>
        <row r="273">
          <cell r="D273" t="str">
            <v>Running Royalty</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E273" t="str">
            <v>Running Royalty</v>
          </cell>
        </row>
        <row r="274">
          <cell r="E274">
            <v>19809.587842621411</v>
          </cell>
          <cell r="F274">
            <v>1782862.9058359272</v>
          </cell>
          <cell r="G274">
            <v>16538.279758518795</v>
          </cell>
          <cell r="H274">
            <v>1653827.9758518795</v>
          </cell>
          <cell r="I274">
            <v>16080.93214699865</v>
          </cell>
          <cell r="J274">
            <v>1608093.2146998649</v>
          </cell>
          <cell r="K274">
            <v>14421.379949428388</v>
          </cell>
          <cell r="L274">
            <v>1586351.7944371225</v>
          </cell>
          <cell r="M274">
            <v>20720.373490558028</v>
          </cell>
          <cell r="N274">
            <v>1864833.6141502226</v>
          </cell>
          <cell r="O274">
            <v>20007.463858807419</v>
          </cell>
          <cell r="P274">
            <v>1600597.1087045935</v>
          </cell>
          <cell r="Q274">
            <v>14421.379949428388</v>
          </cell>
          <cell r="R274">
            <v>1874779.3934256905</v>
          </cell>
          <cell r="S274">
            <v>18975.499933458406</v>
          </cell>
          <cell r="T274">
            <v>1897549.9933458406</v>
          </cell>
          <cell r="U274">
            <v>17501.674695908237</v>
          </cell>
          <cell r="V274">
            <v>1925184.2165499064</v>
          </cell>
          <cell r="W274">
            <v>19177.366954027111</v>
          </cell>
          <cell r="X274">
            <v>2493057.7040235247</v>
          </cell>
          <cell r="Y274">
            <v>19383.575200844611</v>
          </cell>
          <cell r="Z274">
            <v>2519864.7761097988</v>
          </cell>
          <cell r="AA274">
            <v>18817.040643826185</v>
          </cell>
          <cell r="AB274">
            <v>2446215.283697404</v>
          </cell>
          <cell r="AC274">
            <v>17887.09075448598</v>
          </cell>
        </row>
        <row r="275">
          <cell r="C275" t="str">
            <v>Gross Profit</v>
          </cell>
          <cell r="E275">
            <v>72617.001534678013</v>
          </cell>
          <cell r="F275">
            <v>6535530.1381210079</v>
          </cell>
          <cell r="G275">
            <v>75888.309618780622</v>
          </cell>
          <cell r="H275">
            <v>7588830.9618780455</v>
          </cell>
          <cell r="I275">
            <v>76345.657230300771</v>
          </cell>
          <cell r="J275">
            <v>7634565.7230300605</v>
          </cell>
          <cell r="K275">
            <v>83889.890645143212</v>
          </cell>
          <cell r="L275">
            <v>9227887.9709657468</v>
          </cell>
          <cell r="M275">
            <v>77590.897104013566</v>
          </cell>
          <cell r="N275">
            <v>6983180.7393612154</v>
          </cell>
          <cell r="O275">
            <v>78303.806735764185</v>
          </cell>
          <cell r="P275">
            <v>6264304.5388611294</v>
          </cell>
          <cell r="Q275">
            <v>84220.890645143212</v>
          </cell>
          <cell r="R275">
            <v>10948715.783868594</v>
          </cell>
          <cell r="S275">
            <v>79666.770661113202</v>
          </cell>
          <cell r="T275">
            <v>7966677.0661113122</v>
          </cell>
          <cell r="U275">
            <v>81140.595898663363</v>
          </cell>
          <cell r="V275">
            <v>8925465.5488529615</v>
          </cell>
          <cell r="W275">
            <v>79464.903640544493</v>
          </cell>
          <cell r="X275">
            <v>10330437.473270759</v>
          </cell>
          <cell r="Y275">
            <v>79258.695393726986</v>
          </cell>
          <cell r="Z275">
            <v>10303630.401184484</v>
          </cell>
          <cell r="AA275">
            <v>79825.229950745415</v>
          </cell>
          <cell r="AB275">
            <v>10377279.89359688</v>
          </cell>
          <cell r="AC275">
            <v>79297.312491617224</v>
          </cell>
          <cell r="AD275" t="str">
            <v>Gross Profit</v>
          </cell>
        </row>
        <row r="276">
          <cell r="E276">
            <v>8.0394273660534026</v>
          </cell>
          <cell r="F276">
            <v>8.0394273660533866</v>
          </cell>
          <cell r="G276">
            <v>8.4015938446784801</v>
          </cell>
          <cell r="H276">
            <v>8.4015938446784624</v>
          </cell>
          <cell r="I276">
            <v>8.4522267932462949</v>
          </cell>
          <cell r="J276">
            <v>8.4522267932462771</v>
          </cell>
          <cell r="K276">
            <v>9.2874487838185029</v>
          </cell>
          <cell r="L276">
            <v>9.2874487838184958</v>
          </cell>
          <cell r="M276">
            <v>8.5900872846802017</v>
          </cell>
          <cell r="N276">
            <v>8.5900872846801946</v>
          </cell>
          <cell r="O276">
            <v>8.6690135014323761</v>
          </cell>
          <cell r="P276">
            <v>8.669013501432369</v>
          </cell>
          <cell r="Q276">
            <v>9.3240937898353504</v>
          </cell>
          <cell r="R276">
            <v>9.3240937898353309</v>
          </cell>
          <cell r="S276">
            <v>8.8199072212062752</v>
          </cell>
          <cell r="T276">
            <v>8.8199072212062664</v>
          </cell>
          <cell r="U276">
            <v>8.9830743955198908</v>
          </cell>
          <cell r="V276">
            <v>8.983074395519882</v>
          </cell>
          <cell r="W276">
            <v>8.79755852578832</v>
          </cell>
          <cell r="X276">
            <v>8.7975585257882987</v>
          </cell>
          <cell r="Y276">
            <v>8.7747292132645995</v>
          </cell>
          <cell r="Z276">
            <v>8.77472921326458</v>
          </cell>
          <cell r="AA276">
            <v>8.8374502472546066</v>
          </cell>
          <cell r="AB276">
            <v>8.8374502472545871</v>
          </cell>
          <cell r="AC276">
            <v>8.7790045117073223</v>
          </cell>
        </row>
        <row r="277">
          <cell r="C277" t="str">
            <v>Other Expenses</v>
          </cell>
          <cell r="AD277" t="str">
            <v>Other Expenses</v>
          </cell>
        </row>
        <row r="278">
          <cell r="D278" t="str">
            <v>Selling Expenses</v>
          </cell>
          <cell r="E278">
            <v>5183.0082521448167</v>
          </cell>
          <cell r="F278">
            <v>466470.74269303348</v>
          </cell>
          <cell r="G278">
            <v>4427.3486746392564</v>
          </cell>
          <cell r="H278">
            <v>442734.86746392562</v>
          </cell>
          <cell r="I278">
            <v>4320.887144065181</v>
          </cell>
          <cell r="J278">
            <v>432088.71440651809</v>
          </cell>
          <cell r="K278">
            <v>3897.7185689144208</v>
          </cell>
          <cell r="L278">
            <v>428749.04258058628</v>
          </cell>
          <cell r="M278">
            <v>5409.2615187305564</v>
          </cell>
          <cell r="N278">
            <v>486833.53668575006</v>
          </cell>
          <cell r="O278">
            <v>5179.8400416559607</v>
          </cell>
          <cell r="P278">
            <v>414387.20333247684</v>
          </cell>
          <cell r="Q278">
            <v>3845.1336292747983</v>
          </cell>
          <cell r="R278">
            <v>499867.37180572376</v>
          </cell>
          <cell r="S278">
            <v>4967.5774890123712</v>
          </cell>
          <cell r="T278">
            <v>496757.74890123709</v>
          </cell>
          <cell r="U278">
            <v>4642.661605420024</v>
          </cell>
          <cell r="V278">
            <v>510692.77659620263</v>
          </cell>
          <cell r="W278">
            <v>5073.1110111757944</v>
          </cell>
          <cell r="X278">
            <v>659504.43145285326</v>
          </cell>
          <cell r="Y278">
            <v>5099.2966467698334</v>
          </cell>
          <cell r="Z278">
            <v>662908.56408007839</v>
          </cell>
          <cell r="AA278">
            <v>4893.3178190345943</v>
          </cell>
          <cell r="AB278">
            <v>636131.31647449732</v>
          </cell>
          <cell r="AC278">
            <v>4720.8663972868326</v>
          </cell>
          <cell r="AE278" t="str">
            <v>Selling Expenses</v>
          </cell>
        </row>
        <row r="279">
          <cell r="D279" t="str">
            <v>Advertisement Expenses</v>
          </cell>
          <cell r="E279">
            <v>800.32572918126152</v>
          </cell>
          <cell r="F279">
            <v>72029.315626313532</v>
          </cell>
          <cell r="G279">
            <v>969.71958993165515</v>
          </cell>
          <cell r="H279">
            <v>96971.958993165521</v>
          </cell>
          <cell r="I279">
            <v>7367.9708551430685</v>
          </cell>
          <cell r="J279">
            <v>736797.08551430691</v>
          </cell>
          <cell r="K279">
            <v>6935.2770964018819</v>
          </cell>
          <cell r="L279">
            <v>762880.48060420703</v>
          </cell>
          <cell r="M279">
            <v>7697.2629504339211</v>
          </cell>
          <cell r="N279">
            <v>692753.66553905292</v>
          </cell>
          <cell r="O279">
            <v>799.8365151483406</v>
          </cell>
          <cell r="P279">
            <v>63986.921211867244</v>
          </cell>
          <cell r="Q279">
            <v>739.89139808437483</v>
          </cell>
          <cell r="R279">
            <v>96185.881750968721</v>
          </cell>
          <cell r="S279">
            <v>4684.9685429207811</v>
          </cell>
          <cell r="T279">
            <v>468496.85429207812</v>
          </cell>
          <cell r="U279">
            <v>5393.2109933565007</v>
          </cell>
          <cell r="V279">
            <v>593253.20926921512</v>
          </cell>
          <cell r="W279">
            <v>783.35612673520234</v>
          </cell>
          <cell r="X279">
            <v>101836.29647557631</v>
          </cell>
          <cell r="Y279">
            <v>8782.5333169589612</v>
          </cell>
          <cell r="Z279">
            <v>1141729.3312046649</v>
          </cell>
          <cell r="AA279">
            <v>1104.3291887822443</v>
          </cell>
          <cell r="AB279">
            <v>143562.79454169175</v>
          </cell>
          <cell r="AC279">
            <v>3823.4490730946977</v>
          </cell>
        </row>
        <row r="280">
          <cell r="D280" t="str">
            <v>Administrative Expenses</v>
          </cell>
          <cell r="E280">
            <v>10560.726889052896</v>
          </cell>
          <cell r="F280">
            <v>950465.42001476057</v>
          </cell>
          <cell r="G280">
            <v>9021.0198249495461</v>
          </cell>
          <cell r="H280">
            <v>902101.9824949546</v>
          </cell>
          <cell r="I280">
            <v>8804.0973170376383</v>
          </cell>
          <cell r="J280">
            <v>880409.73170376383</v>
          </cell>
          <cell r="K280">
            <v>7941.8629672567968</v>
          </cell>
          <cell r="L280">
            <v>873604.9263982476</v>
          </cell>
          <cell r="M280">
            <v>11021.733092386507</v>
          </cell>
          <cell r="N280">
            <v>991955.97831478564</v>
          </cell>
          <cell r="O280">
            <v>10554.271447719957</v>
          </cell>
          <cell r="P280">
            <v>844341.71581759653</v>
          </cell>
          <cell r="Q280">
            <v>7834.7176263668644</v>
          </cell>
          <cell r="R280">
            <v>1018513.2914276924</v>
          </cell>
          <cell r="S280">
            <v>10121.772262268241</v>
          </cell>
          <cell r="T280">
            <v>1012177.2262268241</v>
          </cell>
          <cell r="U280">
            <v>9459.7343604157559</v>
          </cell>
          <cell r="V280">
            <v>1040570.7796457332</v>
          </cell>
          <cell r="W280">
            <v>10336.803890810705</v>
          </cell>
          <cell r="X280">
            <v>1343784.5058053916</v>
          </cell>
          <cell r="Y280">
            <v>10390.158879356299</v>
          </cell>
          <cell r="Z280">
            <v>1350720.6543163189</v>
          </cell>
          <cell r="AA280">
            <v>9970.4632047953019</v>
          </cell>
          <cell r="AB280">
            <v>1296160.2166233892</v>
          </cell>
          <cell r="AC280">
            <v>9619.0818682995832</v>
          </cell>
          <cell r="AE280" t="str">
            <v>Administrative Expenses</v>
          </cell>
        </row>
        <row r="281">
          <cell r="D281" t="str">
            <v>Depreciation (Admin. &amp; Selling )</v>
          </cell>
          <cell r="E281">
            <v>2969.9882598191184</v>
          </cell>
          <cell r="F281">
            <v>267298.94338372065</v>
          </cell>
          <cell r="G281">
            <v>2536.9771657922738</v>
          </cell>
          <cell r="H281">
            <v>253697.71657922739</v>
          </cell>
          <cell r="I281">
            <v>2475.9721508385478</v>
          </cell>
          <cell r="J281">
            <v>247597.21508385477</v>
          </cell>
          <cell r="K281">
            <v>2233.4863898710532</v>
          </cell>
          <cell r="L281">
            <v>245683.50288581586</v>
          </cell>
          <cell r="M281">
            <v>3099.6368177250984</v>
          </cell>
          <cell r="N281">
            <v>278967.31359525886</v>
          </cell>
          <cell r="O281">
            <v>2968.1727990868981</v>
          </cell>
          <cell r="P281">
            <v>237453.82392695185</v>
          </cell>
          <cell r="Q281">
            <v>2203.3539560073127</v>
          </cell>
          <cell r="R281">
            <v>286436.01428095065</v>
          </cell>
          <cell r="S281">
            <v>2846.5412564224971</v>
          </cell>
          <cell r="T281">
            <v>284654.12564224971</v>
          </cell>
          <cell r="U281">
            <v>2660.3566484202443</v>
          </cell>
          <cell r="V281">
            <v>292639.23132622684</v>
          </cell>
          <cell r="W281">
            <v>2907.0145002598042</v>
          </cell>
          <cell r="X281">
            <v>377911.88503377454</v>
          </cell>
          <cell r="Y281">
            <v>2922.0194986134175</v>
          </cell>
          <cell r="Z281">
            <v>379862.53481974429</v>
          </cell>
          <cell r="AA281">
            <v>2803.9886812995901</v>
          </cell>
          <cell r="AB281">
            <v>364518.5285689467</v>
          </cell>
          <cell r="AC281">
            <v>2705.1698731744018</v>
          </cell>
          <cell r="AE281" t="str">
            <v>Depreciation (Admin. &amp; Selling )</v>
          </cell>
        </row>
        <row r="282">
          <cell r="D282" t="str">
            <v>Financial Charges -Capital Exp.</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E282" t="str">
            <v>Financial Charges -Capital Exp.</v>
          </cell>
        </row>
        <row r="283">
          <cell r="D283" t="str">
            <v>Financial  Charges -Working Capital</v>
          </cell>
          <cell r="E283">
            <v>530.11444507895521</v>
          </cell>
          <cell r="F283">
            <v>47710.300057105967</v>
          </cell>
          <cell r="G283">
            <v>458.80097155251627</v>
          </cell>
          <cell r="H283">
            <v>45880.097155251628</v>
          </cell>
          <cell r="I283">
            <v>448.49087868071882</v>
          </cell>
          <cell r="J283">
            <v>44849.087868071882</v>
          </cell>
          <cell r="K283">
            <v>407.98094465914818</v>
          </cell>
          <cell r="L283">
            <v>44877.903912506299</v>
          </cell>
          <cell r="M283">
            <v>548.85949175372707</v>
          </cell>
          <cell r="N283">
            <v>49397.354257835439</v>
          </cell>
          <cell r="O283">
            <v>527.77239945924691</v>
          </cell>
          <cell r="P283">
            <v>42221.791956739755</v>
          </cell>
          <cell r="Q283">
            <v>396.96132884259964</v>
          </cell>
          <cell r="R283">
            <v>51604.972749537956</v>
          </cell>
          <cell r="S283">
            <v>498.98402076239711</v>
          </cell>
          <cell r="T283">
            <v>49898.402076239712</v>
          </cell>
          <cell r="U283">
            <v>470.64800851302482</v>
          </cell>
          <cell r="V283">
            <v>51771.280936432733</v>
          </cell>
          <cell r="W283">
            <v>511.61704210669683</v>
          </cell>
          <cell r="X283">
            <v>66510.215473870587</v>
          </cell>
          <cell r="Y283">
            <v>513.76394785157731</v>
          </cell>
          <cell r="Z283">
            <v>66789.313220705051</v>
          </cell>
          <cell r="AA283">
            <v>495.30468493193735</v>
          </cell>
          <cell r="AB283">
            <v>64389.609041151853</v>
          </cell>
          <cell r="AC283">
            <v>481.46179131188364</v>
          </cell>
          <cell r="AE283" t="str">
            <v>Financial  Charges -Working Capital</v>
          </cell>
        </row>
        <row r="284">
          <cell r="D284" t="str">
            <v>Other Expenses (Charity &amp; Donation)</v>
          </cell>
          <cell r="E284">
            <v>368.13503130483002</v>
          </cell>
          <cell r="F284">
            <v>33132.152817434704</v>
          </cell>
          <cell r="G284">
            <v>318.61178580035858</v>
          </cell>
          <cell r="H284">
            <v>31861.178580035856</v>
          </cell>
          <cell r="I284">
            <v>311.4519990838325</v>
          </cell>
          <cell r="J284">
            <v>31145.199908383249</v>
          </cell>
          <cell r="K284">
            <v>283.32010045774183</v>
          </cell>
          <cell r="L284">
            <v>31165.211050351601</v>
          </cell>
          <cell r="M284">
            <v>381.15242482897719</v>
          </cell>
          <cell r="N284">
            <v>34303.71823460795</v>
          </cell>
          <cell r="O284">
            <v>366.50861073558809</v>
          </cell>
          <cell r="P284">
            <v>29320.688858847047</v>
          </cell>
          <cell r="Q284">
            <v>275.66758947402758</v>
          </cell>
          <cell r="R284">
            <v>35836.786631623589</v>
          </cell>
          <cell r="S284">
            <v>346.51668108499797</v>
          </cell>
          <cell r="T284">
            <v>34651.668108499798</v>
          </cell>
          <cell r="U284">
            <v>326.83889480071173</v>
          </cell>
          <cell r="V284">
            <v>35952.278428078287</v>
          </cell>
          <cell r="W284">
            <v>355.28961257409514</v>
          </cell>
          <cell r="X284">
            <v>46187.649634632369</v>
          </cell>
          <cell r="Y284">
            <v>356.78051934137312</v>
          </cell>
          <cell r="Z284">
            <v>46381.467514378506</v>
          </cell>
          <cell r="AA284">
            <v>343.96158675828985</v>
          </cell>
          <cell r="AB284">
            <v>44715.006278577683</v>
          </cell>
          <cell r="AC284">
            <v>334.34846618880817</v>
          </cell>
          <cell r="AE284" t="str">
            <v>Other Expenses (Charity &amp; Donation)</v>
          </cell>
        </row>
        <row r="285">
          <cell r="D285" t="str">
            <v>Other Expenses ( W.P.P.F.)</v>
          </cell>
          <cell r="E285">
            <v>3573.7075858361454</v>
          </cell>
          <cell r="F285">
            <v>321633.68272525311</v>
          </cell>
          <cell r="G285">
            <v>3260.1003648049996</v>
          </cell>
          <cell r="H285">
            <v>326010.03648049996</v>
          </cell>
          <cell r="I285">
            <v>2868.2077932472907</v>
          </cell>
          <cell r="J285">
            <v>286820.77932472905</v>
          </cell>
          <cell r="K285">
            <v>2950.3710885468208</v>
          </cell>
          <cell r="L285">
            <v>324540.8197401503</v>
          </cell>
          <cell r="M285">
            <v>2984.5209973853607</v>
          </cell>
          <cell r="N285">
            <v>268606.88976468245</v>
          </cell>
          <cell r="O285">
            <v>3261.9142882485439</v>
          </cell>
          <cell r="P285">
            <v>260953.1430598835</v>
          </cell>
          <cell r="Q285">
            <v>3221.4233012482478</v>
          </cell>
          <cell r="R285">
            <v>418785.02916227223</v>
          </cell>
          <cell r="S285">
            <v>2697.4681580678207</v>
          </cell>
          <cell r="T285">
            <v>269746.81580678205</v>
          </cell>
          <cell r="U285">
            <v>2877.5317129664104</v>
          </cell>
          <cell r="V285">
            <v>316528.48842630512</v>
          </cell>
          <cell r="W285">
            <v>3280.2679674234987</v>
          </cell>
          <cell r="X285">
            <v>426434.83576505486</v>
          </cell>
          <cell r="Y285">
            <v>2911.8557735997142</v>
          </cell>
          <cell r="Z285">
            <v>378541.25056796282</v>
          </cell>
          <cell r="AA285">
            <v>3464.9058265788067</v>
          </cell>
          <cell r="AB285">
            <v>450437.75745524489</v>
          </cell>
          <cell r="AC285">
            <v>3114.6457909837077</v>
          </cell>
          <cell r="AE285" t="str">
            <v>Other Expenses ( W.P.P.F.)</v>
          </cell>
        </row>
        <row r="286">
          <cell r="D286" t="str">
            <v>Workers Welfare Fund</v>
          </cell>
          <cell r="E286">
            <v>1499.0267372593985</v>
          </cell>
          <cell r="F286">
            <v>134912.40635334587</v>
          </cell>
          <cell r="G286">
            <v>1367.4811090758005</v>
          </cell>
          <cell r="H286">
            <v>136748.11090758006</v>
          </cell>
          <cell r="I286">
            <v>1203.0979219267881</v>
          </cell>
          <cell r="J286">
            <v>120309.79219267881</v>
          </cell>
          <cell r="K286">
            <v>1237.5621229049211</v>
          </cell>
          <cell r="L286">
            <v>136131.83351954131</v>
          </cell>
          <cell r="M286">
            <v>1251.8866374865934</v>
          </cell>
          <cell r="N286">
            <v>112669.79737379341</v>
          </cell>
          <cell r="O286">
            <v>1368.2419770751833</v>
          </cell>
          <cell r="P286">
            <v>109459.35816601466</v>
          </cell>
          <cell r="Q286">
            <v>1351.2576349952574</v>
          </cell>
          <cell r="R286">
            <v>175663.49254938346</v>
          </cell>
          <cell r="S286">
            <v>1131.4795054513236</v>
          </cell>
          <cell r="T286">
            <v>113147.95054513236</v>
          </cell>
          <cell r="U286">
            <v>1207.0089316049207</v>
          </cell>
          <cell r="V286">
            <v>132770.98247654128</v>
          </cell>
          <cell r="W286">
            <v>1375.9406080206418</v>
          </cell>
          <cell r="X286">
            <v>178872.27904268343</v>
          </cell>
          <cell r="Y286">
            <v>1221.4064958669101</v>
          </cell>
          <cell r="Z286">
            <v>158782.8444626983</v>
          </cell>
          <cell r="AA286">
            <v>1453.3887710099996</v>
          </cell>
          <cell r="AB286">
            <v>188940.54023129994</v>
          </cell>
          <cell r="AC286">
            <v>1306.4687598620717</v>
          </cell>
          <cell r="AE286" t="str">
            <v>Workers Welfare Fund</v>
          </cell>
        </row>
        <row r="287">
          <cell r="E287">
            <v>25485.032929677422</v>
          </cell>
          <cell r="F287">
            <v>2293652.9636709681</v>
          </cell>
          <cell r="G287">
            <v>22360.059486546405</v>
          </cell>
          <cell r="H287">
            <v>2236005.9486546409</v>
          </cell>
          <cell r="I287">
            <v>27800.176060023059</v>
          </cell>
          <cell r="J287">
            <v>2780017.606002307</v>
          </cell>
          <cell r="K287">
            <v>25887.579279012789</v>
          </cell>
          <cell r="L287">
            <v>2847633.7206914062</v>
          </cell>
          <cell r="M287">
            <v>32394.313930730743</v>
          </cell>
          <cell r="N287">
            <v>2915488.2537657665</v>
          </cell>
          <cell r="O287">
            <v>25026.558079129718</v>
          </cell>
          <cell r="P287">
            <v>2002124.6463303776</v>
          </cell>
          <cell r="Q287">
            <v>19868.406464293483</v>
          </cell>
          <cell r="R287">
            <v>2582892.840358153</v>
          </cell>
          <cell r="S287">
            <v>27295.30791599043</v>
          </cell>
          <cell r="T287">
            <v>2729530.7915990422</v>
          </cell>
          <cell r="U287">
            <v>27037.991155497592</v>
          </cell>
          <cell r="V287">
            <v>2974179.0271047349</v>
          </cell>
          <cell r="W287">
            <v>24623.40075910644</v>
          </cell>
          <cell r="X287">
            <v>3201042.0986838373</v>
          </cell>
          <cell r="Y287">
            <v>32197.815078358082</v>
          </cell>
          <cell r="Z287">
            <v>4185715.9601865513</v>
          </cell>
          <cell r="AA287">
            <v>24529.659763190764</v>
          </cell>
          <cell r="AB287">
            <v>3188855.7692148001</v>
          </cell>
          <cell r="AC287">
            <v>26105.492020201989</v>
          </cell>
        </row>
        <row r="288">
          <cell r="D288" t="str">
            <v>Operating Profit</v>
          </cell>
          <cell r="E288">
            <v>47131.968605000591</v>
          </cell>
          <cell r="F288">
            <v>4241877.1744500399</v>
          </cell>
          <cell r="G288">
            <v>53528.250132234214</v>
          </cell>
          <cell r="H288">
            <v>5352825.0132234041</v>
          </cell>
          <cell r="I288">
            <v>48545.481170277708</v>
          </cell>
          <cell r="J288">
            <v>4854548.117027754</v>
          </cell>
          <cell r="K288">
            <v>58002.311366130423</v>
          </cell>
          <cell r="L288">
            <v>6380254.2502743406</v>
          </cell>
          <cell r="M288">
            <v>45196.583173282823</v>
          </cell>
          <cell r="N288">
            <v>4067692.4855954489</v>
          </cell>
          <cell r="O288">
            <v>53277.248656634467</v>
          </cell>
          <cell r="P288">
            <v>4262179.8925307523</v>
          </cell>
          <cell r="Q288">
            <v>64352.484180849729</v>
          </cell>
          <cell r="R288">
            <v>8365822.9435104411</v>
          </cell>
          <cell r="S288">
            <v>52371.462745122772</v>
          </cell>
          <cell r="T288">
            <v>5237146.2745122705</v>
          </cell>
          <cell r="U288">
            <v>54102.604743165772</v>
          </cell>
          <cell r="V288">
            <v>5951286.5217482261</v>
          </cell>
          <cell r="W288">
            <v>54841.502881438049</v>
          </cell>
          <cell r="X288">
            <v>7129395.3745869212</v>
          </cell>
          <cell r="Y288">
            <v>47060.880315368908</v>
          </cell>
          <cell r="Z288">
            <v>6117914.440997933</v>
          </cell>
          <cell r="AA288">
            <v>55295.570187554651</v>
          </cell>
          <cell r="AB288">
            <v>7188424.1243820805</v>
          </cell>
          <cell r="AC288">
            <v>53191.820471415238</v>
          </cell>
          <cell r="AE288" t="str">
            <v>Operating Profit</v>
          </cell>
        </row>
        <row r="290">
          <cell r="C290" t="str">
            <v>Other Income</v>
          </cell>
          <cell r="AD290" t="str">
            <v>Other Income</v>
          </cell>
        </row>
        <row r="291">
          <cell r="D291" t="str">
            <v>H.D</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E291" t="str">
            <v>H.D</v>
          </cell>
        </row>
        <row r="292">
          <cell r="D292" t="str">
            <v>Others</v>
          </cell>
          <cell r="E292">
            <v>18021.978021978022</v>
          </cell>
          <cell r="F292">
            <v>1621978.0219780221</v>
          </cell>
          <cell r="G292">
            <v>15045.871559633028</v>
          </cell>
          <cell r="H292">
            <v>1504587</v>
          </cell>
          <cell r="I292">
            <v>14629.794826048172</v>
          </cell>
          <cell r="J292">
            <v>1462979.4826048173</v>
          </cell>
          <cell r="K292">
            <v>5120</v>
          </cell>
          <cell r="L292">
            <v>563200</v>
          </cell>
          <cell r="M292">
            <v>7356.3218390804595</v>
          </cell>
          <cell r="N292">
            <v>662068.96551724139</v>
          </cell>
          <cell r="O292">
            <v>7103.2186459489458</v>
          </cell>
          <cell r="P292">
            <v>568257.49167591566</v>
          </cell>
          <cell r="Q292">
            <v>5120</v>
          </cell>
          <cell r="R292">
            <v>665600</v>
          </cell>
          <cell r="S292">
            <v>6736.8421052631575</v>
          </cell>
          <cell r="T292">
            <v>673684.21052631573</v>
          </cell>
          <cell r="U292">
            <v>6213.5922330097092</v>
          </cell>
          <cell r="V292">
            <v>683495.14563106804</v>
          </cell>
          <cell r="W292">
            <v>6808.510638297872</v>
          </cell>
          <cell r="X292">
            <v>885106.38297872338</v>
          </cell>
          <cell r="Y292">
            <v>6881.7204301075271</v>
          </cell>
          <cell r="Z292">
            <v>894623.65591397858</v>
          </cell>
          <cell r="AA292">
            <v>6680.5845511482257</v>
          </cell>
          <cell r="AB292">
            <v>868475.99164926936</v>
          </cell>
          <cell r="AC292">
            <v>8503.1202680579627</v>
          </cell>
          <cell r="AE292" t="str">
            <v>Others</v>
          </cell>
        </row>
        <row r="293">
          <cell r="E293">
            <v>18021.978021978022</v>
          </cell>
          <cell r="F293">
            <v>1621978.0219780221</v>
          </cell>
          <cell r="G293">
            <v>15045.871559633028</v>
          </cell>
          <cell r="H293">
            <v>1504587</v>
          </cell>
          <cell r="I293">
            <v>14629.794826048172</v>
          </cell>
          <cell r="J293">
            <v>1462979.4826048173</v>
          </cell>
          <cell r="K293">
            <v>5120</v>
          </cell>
          <cell r="L293">
            <v>563200</v>
          </cell>
          <cell r="M293">
            <v>7356.3218390804595</v>
          </cell>
          <cell r="N293">
            <v>662068.96551724139</v>
          </cell>
          <cell r="O293">
            <v>7103.2186459489458</v>
          </cell>
          <cell r="P293">
            <v>568257.49167591566</v>
          </cell>
          <cell r="Q293">
            <v>5120</v>
          </cell>
          <cell r="R293">
            <v>665600</v>
          </cell>
          <cell r="S293">
            <v>6736.8421052631575</v>
          </cell>
          <cell r="T293">
            <v>673684.21052631573</v>
          </cell>
          <cell r="U293">
            <v>6213.5922330097092</v>
          </cell>
          <cell r="V293">
            <v>683495.14563106804</v>
          </cell>
          <cell r="W293">
            <v>6808.510638297872</v>
          </cell>
          <cell r="X293">
            <v>885106.38297872338</v>
          </cell>
          <cell r="Y293">
            <v>6881.7204301075271</v>
          </cell>
          <cell r="Z293">
            <v>894623.65591397858</v>
          </cell>
          <cell r="AA293">
            <v>6680.5845511482257</v>
          </cell>
          <cell r="AB293">
            <v>868475.99164926936</v>
          </cell>
          <cell r="AC293">
            <v>8503.1202680579627</v>
          </cell>
        </row>
        <row r="295">
          <cell r="C295" t="str">
            <v>Profit / (Loss) before tax</v>
          </cell>
          <cell r="E295">
            <v>65153.946626978613</v>
          </cell>
          <cell r="F295">
            <v>5863855.1964280624</v>
          </cell>
          <cell r="G295">
            <v>68574.121691867243</v>
          </cell>
          <cell r="H295">
            <v>6857412.0132234041</v>
          </cell>
          <cell r="I295">
            <v>63175.27599632588</v>
          </cell>
          <cell r="J295">
            <v>6317527.5996325715</v>
          </cell>
          <cell r="K295">
            <v>63122.311366130423</v>
          </cell>
          <cell r="L295">
            <v>6943454.2502743406</v>
          </cell>
          <cell r="M295">
            <v>52552.905012363284</v>
          </cell>
          <cell r="N295">
            <v>4729761.4511126904</v>
          </cell>
          <cell r="O295">
            <v>60380.467302583413</v>
          </cell>
          <cell r="P295">
            <v>4830437.3842066675</v>
          </cell>
          <cell r="Q295">
            <v>69472.484180849729</v>
          </cell>
          <cell r="R295">
            <v>9031422.9435104411</v>
          </cell>
          <cell r="S295">
            <v>59108.304850385932</v>
          </cell>
          <cell r="T295">
            <v>5910830.485038586</v>
          </cell>
          <cell r="U295">
            <v>60316.196976175481</v>
          </cell>
          <cell r="V295">
            <v>6634781.6673792945</v>
          </cell>
          <cell r="W295">
            <v>61650.01351973592</v>
          </cell>
          <cell r="X295">
            <v>8014501.7575656446</v>
          </cell>
          <cell r="Y295">
            <v>53942.600745476433</v>
          </cell>
          <cell r="Z295">
            <v>7012538.0969119119</v>
          </cell>
          <cell r="AA295">
            <v>61976.154738702877</v>
          </cell>
          <cell r="AB295">
            <v>8056900.1160313496</v>
          </cell>
          <cell r="AC295">
            <v>61694.940739473197</v>
          </cell>
          <cell r="AD295" t="str">
            <v>Profit before tax</v>
          </cell>
        </row>
        <row r="297">
          <cell r="C297" t="str">
            <v>Taxation</v>
          </cell>
          <cell r="AD297" t="str">
            <v>Taxation</v>
          </cell>
        </row>
        <row r="298">
          <cell r="D298" t="str">
            <v>Current</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E298" t="str">
            <v>Current</v>
          </cell>
        </row>
        <row r="299">
          <cell r="D299" t="str">
            <v>Deferred</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E299" t="str">
            <v>Deferred</v>
          </cell>
        </row>
        <row r="300">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row>
        <row r="302">
          <cell r="C302" t="str">
            <v>Net Profit after taxation</v>
          </cell>
          <cell r="E302">
            <v>65153.946626978613</v>
          </cell>
          <cell r="F302">
            <v>5863855.1964280624</v>
          </cell>
          <cell r="G302">
            <v>68574.121691867243</v>
          </cell>
          <cell r="H302">
            <v>6857412.0132234041</v>
          </cell>
          <cell r="I302">
            <v>63175.27599632588</v>
          </cell>
          <cell r="J302">
            <v>6317527.5996325715</v>
          </cell>
          <cell r="K302">
            <v>63122.311366130423</v>
          </cell>
          <cell r="L302">
            <v>6943454.2502743406</v>
          </cell>
          <cell r="M302">
            <v>52552.905012363284</v>
          </cell>
          <cell r="N302">
            <v>4729761.4511126904</v>
          </cell>
          <cell r="O302">
            <v>60380.467302583413</v>
          </cell>
          <cell r="P302">
            <v>4830437.3842066675</v>
          </cell>
          <cell r="Q302">
            <v>69472.484180849729</v>
          </cell>
          <cell r="R302">
            <v>9031422.9435104411</v>
          </cell>
          <cell r="S302">
            <v>59108.304850385932</v>
          </cell>
          <cell r="T302">
            <v>5910830.485038586</v>
          </cell>
          <cell r="U302">
            <v>60316.196976175481</v>
          </cell>
          <cell r="V302">
            <v>6634781.6673792945</v>
          </cell>
          <cell r="W302">
            <v>61650.01351973592</v>
          </cell>
          <cell r="X302">
            <v>8014501.7575656446</v>
          </cell>
          <cell r="Y302">
            <v>53942.600745476433</v>
          </cell>
          <cell r="Z302">
            <v>7012538.0969119119</v>
          </cell>
          <cell r="AA302">
            <v>61976.154738702877</v>
          </cell>
          <cell r="AB302">
            <v>8056900.1160313496</v>
          </cell>
          <cell r="AC302">
            <v>61694.940739473197</v>
          </cell>
          <cell r="AD302" t="str">
            <v>Net Profit after taxation</v>
          </cell>
        </row>
        <row r="304">
          <cell r="AC304" t="str">
            <v>XE  LIMITED</v>
          </cell>
        </row>
        <row r="305">
          <cell r="E305">
            <v>37438</v>
          </cell>
          <cell r="F305">
            <v>37469</v>
          </cell>
          <cell r="G305">
            <v>37500</v>
          </cell>
          <cell r="H305">
            <v>37531</v>
          </cell>
          <cell r="I305">
            <v>37562</v>
          </cell>
          <cell r="J305">
            <v>37593</v>
          </cell>
          <cell r="K305">
            <v>37624</v>
          </cell>
          <cell r="L305">
            <v>37655</v>
          </cell>
          <cell r="M305">
            <v>37686</v>
          </cell>
          <cell r="N305">
            <v>37717</v>
          </cell>
          <cell r="O305">
            <v>37748</v>
          </cell>
          <cell r="P305">
            <v>37779</v>
          </cell>
          <cell r="Q305">
            <v>37779</v>
          </cell>
          <cell r="S305">
            <v>37810</v>
          </cell>
          <cell r="U305">
            <v>37841</v>
          </cell>
          <cell r="W305">
            <v>37872</v>
          </cell>
          <cell r="Y305">
            <v>37903</v>
          </cell>
          <cell r="AA305">
            <v>37934</v>
          </cell>
          <cell r="AC305" t="str">
            <v>Yearly</v>
          </cell>
        </row>
        <row r="306">
          <cell r="D306" t="str">
            <v>XE  LIMITED</v>
          </cell>
          <cell r="E306" t="str">
            <v>Per Unit</v>
          </cell>
          <cell r="F306" t="str">
            <v>Total</v>
          </cell>
          <cell r="G306" t="str">
            <v>Per Unit</v>
          </cell>
          <cell r="H306" t="str">
            <v>Total</v>
          </cell>
          <cell r="I306" t="str">
            <v>Per Unit</v>
          </cell>
          <cell r="J306" t="str">
            <v>Total</v>
          </cell>
          <cell r="K306" t="str">
            <v>Per Unit</v>
          </cell>
          <cell r="L306" t="str">
            <v>Total</v>
          </cell>
          <cell r="M306" t="str">
            <v>Per Unit</v>
          </cell>
          <cell r="N306" t="str">
            <v>Total</v>
          </cell>
          <cell r="O306" t="str">
            <v>Per Unit</v>
          </cell>
          <cell r="P306" t="str">
            <v>Total</v>
          </cell>
          <cell r="Q306" t="str">
            <v>Per Unit</v>
          </cell>
          <cell r="R306" t="str">
            <v>Total</v>
          </cell>
          <cell r="S306" t="str">
            <v>Per Unit</v>
          </cell>
          <cell r="T306" t="str">
            <v>Total</v>
          </cell>
          <cell r="U306" t="str">
            <v>Per Unit</v>
          </cell>
          <cell r="V306" t="str">
            <v>Total</v>
          </cell>
          <cell r="W306" t="str">
            <v>Per Unit</v>
          </cell>
          <cell r="X306" t="str">
            <v>Total</v>
          </cell>
          <cell r="Y306" t="str">
            <v>Per Unit</v>
          </cell>
          <cell r="Z306" t="str">
            <v>Total</v>
          </cell>
          <cell r="AA306" t="str">
            <v>Per Unit</v>
          </cell>
          <cell r="AB306" t="str">
            <v>Total</v>
          </cell>
          <cell r="AC306" t="str">
            <v>Average</v>
          </cell>
          <cell r="AD306" t="str">
            <v>XE  LIMITED</v>
          </cell>
        </row>
        <row r="308">
          <cell r="C308" t="str">
            <v>Sales Units</v>
          </cell>
          <cell r="F308">
            <v>0</v>
          </cell>
          <cell r="H308">
            <v>0</v>
          </cell>
          <cell r="J308">
            <v>0</v>
          </cell>
          <cell r="L308">
            <v>0</v>
          </cell>
          <cell r="N308">
            <v>0</v>
          </cell>
          <cell r="P308">
            <v>0</v>
          </cell>
          <cell r="R308">
            <v>0</v>
          </cell>
          <cell r="T308">
            <v>0</v>
          </cell>
          <cell r="V308">
            <v>0</v>
          </cell>
          <cell r="X308">
            <v>0</v>
          </cell>
          <cell r="Z308">
            <v>0</v>
          </cell>
          <cell r="AB308">
            <v>0</v>
          </cell>
          <cell r="AC308">
            <v>0</v>
          </cell>
          <cell r="AD308" t="str">
            <v>Sales Units</v>
          </cell>
        </row>
        <row r="310">
          <cell r="C310" t="str">
            <v>Selling Price</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t="e">
            <v>#DIV/0!</v>
          </cell>
          <cell r="AD310" t="str">
            <v>Selling Price</v>
          </cell>
        </row>
        <row r="311">
          <cell r="C311" t="str">
            <v>Less: Dealer commission</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t="e">
            <v>#DIV/0!</v>
          </cell>
          <cell r="AD311" t="str">
            <v>Less: Dealer commission</v>
          </cell>
        </row>
        <row r="312">
          <cell r="D312" t="str">
            <v xml:space="preserve">  Sales tax</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t="e">
            <v>#DIV/0!</v>
          </cell>
          <cell r="AE312" t="str">
            <v xml:space="preserve">  Sales tax</v>
          </cell>
        </row>
        <row r="313">
          <cell r="C313" t="str">
            <v>Net Sales</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t="e">
            <v>#DIV/0!</v>
          </cell>
          <cell r="AD313" t="str">
            <v>Net Sales</v>
          </cell>
        </row>
        <row r="315">
          <cell r="C315" t="str">
            <v>Variable Cost of Sales</v>
          </cell>
          <cell r="AD315" t="str">
            <v>Variable Cost of Sales</v>
          </cell>
        </row>
        <row r="316">
          <cell r="D316" t="str">
            <v>CKD Cost</v>
          </cell>
          <cell r="E316">
            <v>261146.48864729228</v>
          </cell>
          <cell r="F316">
            <v>0</v>
          </cell>
          <cell r="G316">
            <v>261146.48864729228</v>
          </cell>
          <cell r="H316">
            <v>0</v>
          </cell>
          <cell r="I316">
            <v>261146.48864729228</v>
          </cell>
          <cell r="J316">
            <v>0</v>
          </cell>
          <cell r="K316">
            <v>257105.73194683768</v>
          </cell>
          <cell r="L316">
            <v>0</v>
          </cell>
          <cell r="M316">
            <v>257105.73194683768</v>
          </cell>
          <cell r="N316">
            <v>0</v>
          </cell>
          <cell r="O316">
            <v>257105.73194683768</v>
          </cell>
          <cell r="P316">
            <v>0</v>
          </cell>
          <cell r="Q316">
            <v>257105.73194683768</v>
          </cell>
          <cell r="R316">
            <v>0</v>
          </cell>
          <cell r="S316">
            <v>257105.73194683768</v>
          </cell>
          <cell r="T316">
            <v>0</v>
          </cell>
          <cell r="U316">
            <v>257105.73194683768</v>
          </cell>
          <cell r="V316">
            <v>0</v>
          </cell>
          <cell r="W316">
            <v>257105.73194683768</v>
          </cell>
          <cell r="X316">
            <v>0</v>
          </cell>
          <cell r="Y316">
            <v>257105.73194683768</v>
          </cell>
          <cell r="Z316">
            <v>0</v>
          </cell>
          <cell r="AA316">
            <v>257105.73194683768</v>
          </cell>
          <cell r="AB316">
            <v>0</v>
          </cell>
          <cell r="AC316" t="e">
            <v>#DIV/0!</v>
          </cell>
          <cell r="AE316" t="str">
            <v>CKD Cost</v>
          </cell>
        </row>
        <row r="317">
          <cell r="D317" t="str">
            <v>Vendor parts</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t="e">
            <v>#DIV/0!</v>
          </cell>
          <cell r="AE317" t="str">
            <v>Vendor parts</v>
          </cell>
        </row>
        <row r="318">
          <cell r="D318" t="str">
            <v>Nomi Parts</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t="e">
            <v>#DIV/0!</v>
          </cell>
          <cell r="AE318" t="str">
            <v>Nomi Parts</v>
          </cell>
        </row>
        <row r="319">
          <cell r="D319" t="str">
            <v>Paints &amp; Chemicals</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t="e">
            <v>#DIV/0!</v>
          </cell>
          <cell r="AE319" t="str">
            <v>Paints &amp; Chemicals</v>
          </cell>
        </row>
        <row r="320">
          <cell r="D320" t="str">
            <v>Consumables</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t="e">
            <v>#DIV/0!</v>
          </cell>
          <cell r="AE320" t="str">
            <v>Consumables</v>
          </cell>
        </row>
        <row r="321">
          <cell r="D321" t="str">
            <v>KD Parts</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t="e">
            <v>#DIV/0!</v>
          </cell>
          <cell r="AE321" t="str">
            <v>KD Parts</v>
          </cell>
        </row>
        <row r="322">
          <cell r="D322" t="str">
            <v>Spare parts</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t="e">
            <v>#DIV/0!</v>
          </cell>
          <cell r="AE322" t="str">
            <v>Spare parts</v>
          </cell>
        </row>
        <row r="323">
          <cell r="D323" t="str">
            <v>Utilities</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t="e">
            <v>#DIV/0!</v>
          </cell>
          <cell r="AE323" t="str">
            <v>Utilities</v>
          </cell>
        </row>
        <row r="324">
          <cell r="D324" t="str">
            <v>Royalties</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t="e">
            <v>#DIV/0!</v>
          </cell>
          <cell r="AE324" t="str">
            <v>Royalties</v>
          </cell>
        </row>
        <row r="326">
          <cell r="E326">
            <v>261146.48864729228</v>
          </cell>
          <cell r="F326">
            <v>0</v>
          </cell>
          <cell r="G326">
            <v>261146.48864729228</v>
          </cell>
          <cell r="H326">
            <v>0</v>
          </cell>
          <cell r="I326">
            <v>261146.48864729228</v>
          </cell>
          <cell r="J326">
            <v>0</v>
          </cell>
          <cell r="K326">
            <v>257105.73194683768</v>
          </cell>
          <cell r="L326">
            <v>0</v>
          </cell>
          <cell r="M326">
            <v>257105.73194683768</v>
          </cell>
          <cell r="N326">
            <v>0</v>
          </cell>
          <cell r="O326">
            <v>257105.73194683768</v>
          </cell>
          <cell r="P326">
            <v>0</v>
          </cell>
          <cell r="Q326">
            <v>257105.73194683768</v>
          </cell>
          <cell r="R326">
            <v>0</v>
          </cell>
          <cell r="S326">
            <v>257105.73194683768</v>
          </cell>
          <cell r="T326">
            <v>0</v>
          </cell>
          <cell r="U326">
            <v>257105.73194683768</v>
          </cell>
          <cell r="V326">
            <v>0</v>
          </cell>
          <cell r="W326">
            <v>257105.73194683768</v>
          </cell>
          <cell r="X326">
            <v>0</v>
          </cell>
          <cell r="Y326">
            <v>257105.73194683768</v>
          </cell>
          <cell r="Z326">
            <v>0</v>
          </cell>
          <cell r="AA326">
            <v>257105.73194683768</v>
          </cell>
          <cell r="AB326">
            <v>0</v>
          </cell>
          <cell r="AC326" t="e">
            <v>#DIV/0!</v>
          </cell>
        </row>
        <row r="327">
          <cell r="C327" t="str">
            <v>Contribution Margin</v>
          </cell>
          <cell r="E327">
            <v>-261146.48864729228</v>
          </cell>
          <cell r="F327">
            <v>0</v>
          </cell>
          <cell r="G327">
            <v>-261146.48864729228</v>
          </cell>
          <cell r="H327">
            <v>0</v>
          </cell>
          <cell r="I327">
            <v>-261146.48864729228</v>
          </cell>
          <cell r="J327">
            <v>0</v>
          </cell>
          <cell r="K327">
            <v>-257105.73194683768</v>
          </cell>
          <cell r="L327">
            <v>0</v>
          </cell>
          <cell r="M327">
            <v>-257105.73194683768</v>
          </cell>
          <cell r="N327">
            <v>0</v>
          </cell>
          <cell r="O327">
            <v>-257105.73194683768</v>
          </cell>
          <cell r="P327">
            <v>0</v>
          </cell>
          <cell r="Q327">
            <v>-257105.73194683768</v>
          </cell>
          <cell r="R327">
            <v>0</v>
          </cell>
          <cell r="S327">
            <v>-257105.73194683768</v>
          </cell>
          <cell r="T327">
            <v>0</v>
          </cell>
          <cell r="U327">
            <v>-257105.73194683768</v>
          </cell>
          <cell r="V327">
            <v>0</v>
          </cell>
          <cell r="W327">
            <v>-257105.73194683768</v>
          </cell>
          <cell r="X327">
            <v>0</v>
          </cell>
          <cell r="Y327">
            <v>-257105.73194683768</v>
          </cell>
          <cell r="Z327">
            <v>0</v>
          </cell>
          <cell r="AA327">
            <v>-257105.73194683768</v>
          </cell>
          <cell r="AB327">
            <v>0</v>
          </cell>
          <cell r="AC327" t="e">
            <v>#DIV/0!</v>
          </cell>
          <cell r="AD327" t="str">
            <v>Contribution Margin</v>
          </cell>
        </row>
        <row r="329">
          <cell r="C329" t="str">
            <v>Production cost</v>
          </cell>
          <cell r="AD329" t="str">
            <v>Production cost</v>
          </cell>
        </row>
        <row r="330">
          <cell r="D330" t="str">
            <v xml:space="preserve">Salaries &amp; Wages </v>
          </cell>
          <cell r="E330">
            <v>5330.971806841444</v>
          </cell>
          <cell r="F330">
            <v>0</v>
          </cell>
          <cell r="G330">
            <v>4450.6278387391867</v>
          </cell>
          <cell r="H330">
            <v>0</v>
          </cell>
          <cell r="I330">
            <v>4327.5507084975143</v>
          </cell>
          <cell r="J330">
            <v>0</v>
          </cell>
          <cell r="K330">
            <v>3880.9474753805712</v>
          </cell>
          <cell r="L330">
            <v>0</v>
          </cell>
          <cell r="M330">
            <v>5576.0739588801307</v>
          </cell>
          <cell r="N330">
            <v>0</v>
          </cell>
          <cell r="O330">
            <v>5384.2223576312035</v>
          </cell>
          <cell r="P330">
            <v>0</v>
          </cell>
          <cell r="Q330">
            <v>3880.9474753805712</v>
          </cell>
          <cell r="R330">
            <v>0</v>
          </cell>
          <cell r="S330">
            <v>5106.5098360270676</v>
          </cell>
          <cell r="T330">
            <v>0</v>
          </cell>
          <cell r="U330">
            <v>4709.8877128404993</v>
          </cell>
          <cell r="V330">
            <v>0</v>
          </cell>
          <cell r="W330">
            <v>5160.8344087507594</v>
          </cell>
          <cell r="X330">
            <v>0</v>
          </cell>
          <cell r="Y330">
            <v>5216.3272518556068</v>
          </cell>
          <cell r="Z330">
            <v>0</v>
          </cell>
          <cell r="AA330">
            <v>5063.8667476260061</v>
          </cell>
          <cell r="AB330">
            <v>0</v>
          </cell>
          <cell r="AC330" t="e">
            <v>#DIV/0!</v>
          </cell>
          <cell r="AE330" t="str">
            <v xml:space="preserve">Salaries &amp; Wages </v>
          </cell>
        </row>
        <row r="331">
          <cell r="D331" t="str">
            <v xml:space="preserve">Utilities </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E331" t="str">
            <v xml:space="preserve">Utilities </v>
          </cell>
        </row>
        <row r="332">
          <cell r="D332" t="str">
            <v>Depreciation</v>
          </cell>
          <cell r="E332">
            <v>11150.091575091576</v>
          </cell>
          <cell r="F332">
            <v>0</v>
          </cell>
          <cell r="G332">
            <v>9308.7920489296648</v>
          </cell>
          <cell r="H332">
            <v>0</v>
          </cell>
          <cell r="I332">
            <v>9051.3678263455258</v>
          </cell>
          <cell r="J332">
            <v>0</v>
          </cell>
          <cell r="K332">
            <v>8117.2666666666673</v>
          </cell>
          <cell r="L332">
            <v>0</v>
          </cell>
          <cell r="M332">
            <v>11662.739463601532</v>
          </cell>
          <cell r="N332">
            <v>0</v>
          </cell>
          <cell r="O332">
            <v>11261.468738438773</v>
          </cell>
          <cell r="P332">
            <v>0</v>
          </cell>
          <cell r="Q332">
            <v>8117.2666666666673</v>
          </cell>
          <cell r="R332">
            <v>0</v>
          </cell>
          <cell r="S332">
            <v>10680.614035087719</v>
          </cell>
          <cell r="T332">
            <v>0</v>
          </cell>
          <cell r="U332">
            <v>9851.0517799352765</v>
          </cell>
          <cell r="V332">
            <v>0</v>
          </cell>
          <cell r="W332">
            <v>10794.237588652482</v>
          </cell>
          <cell r="X332">
            <v>0</v>
          </cell>
          <cell r="Y332">
            <v>10910.304659498208</v>
          </cell>
          <cell r="Z332">
            <v>0</v>
          </cell>
          <cell r="AA332">
            <v>10591.423103688239</v>
          </cell>
          <cell r="AB332">
            <v>0</v>
          </cell>
          <cell r="AC332" t="e">
            <v>#DIV/0!</v>
          </cell>
          <cell r="AE332" t="str">
            <v>Depreciation</v>
          </cell>
        </row>
        <row r="333">
          <cell r="D333" t="str">
            <v xml:space="preserve">Other Factory overhead </v>
          </cell>
          <cell r="E333">
            <v>3328.5244606883934</v>
          </cell>
          <cell r="F333">
            <v>0</v>
          </cell>
          <cell r="G333">
            <v>2778.859870849943</v>
          </cell>
          <cell r="H333">
            <v>0</v>
          </cell>
          <cell r="I333">
            <v>2702.0136121556093</v>
          </cell>
          <cell r="J333">
            <v>0</v>
          </cell>
          <cell r="K333">
            <v>2423.1658073811504</v>
          </cell>
          <cell r="L333">
            <v>0</v>
          </cell>
          <cell r="M333">
            <v>3481.5600680763655</v>
          </cell>
          <cell r="N333">
            <v>0</v>
          </cell>
          <cell r="O333">
            <v>3361.7727627374452</v>
          </cell>
          <cell r="P333">
            <v>0</v>
          </cell>
          <cell r="Q333">
            <v>2423.1658073811504</v>
          </cell>
          <cell r="R333">
            <v>0</v>
          </cell>
          <cell r="S333">
            <v>3188.3760623436192</v>
          </cell>
          <cell r="T333">
            <v>0</v>
          </cell>
          <cell r="U333">
            <v>2940.735203132464</v>
          </cell>
          <cell r="V333">
            <v>0</v>
          </cell>
          <cell r="W333">
            <v>3222.2949566238703</v>
          </cell>
          <cell r="X333">
            <v>0</v>
          </cell>
          <cell r="Y333">
            <v>3256.9432894907936</v>
          </cell>
          <cell r="Z333">
            <v>0</v>
          </cell>
          <cell r="AA333">
            <v>3161.7507925119394</v>
          </cell>
          <cell r="AB333">
            <v>0</v>
          </cell>
          <cell r="AC333" t="e">
            <v>#DIV/0!</v>
          </cell>
          <cell r="AE333" t="str">
            <v xml:space="preserve">Other Factory overhead </v>
          </cell>
        </row>
        <row r="334">
          <cell r="D334" t="str">
            <v>Running Royalty</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E334" t="str">
            <v>Running Royalty</v>
          </cell>
        </row>
        <row r="335">
          <cell r="E335">
            <v>19809.587842621411</v>
          </cell>
          <cell r="F335">
            <v>0</v>
          </cell>
          <cell r="G335">
            <v>16538.279758518795</v>
          </cell>
          <cell r="H335">
            <v>0</v>
          </cell>
          <cell r="I335">
            <v>16080.93214699865</v>
          </cell>
          <cell r="J335">
            <v>0</v>
          </cell>
          <cell r="K335">
            <v>14421.379949428388</v>
          </cell>
          <cell r="L335">
            <v>0</v>
          </cell>
          <cell r="M335">
            <v>20720.373490558028</v>
          </cell>
          <cell r="N335">
            <v>0</v>
          </cell>
          <cell r="O335">
            <v>20007.463858807419</v>
          </cell>
          <cell r="P335">
            <v>0</v>
          </cell>
          <cell r="Q335">
            <v>14421.379949428388</v>
          </cell>
          <cell r="R335">
            <v>0</v>
          </cell>
          <cell r="S335">
            <v>18975.499933458406</v>
          </cell>
          <cell r="T335">
            <v>0</v>
          </cell>
          <cell r="U335">
            <v>17501.674695908237</v>
          </cell>
          <cell r="V335">
            <v>0</v>
          </cell>
          <cell r="W335">
            <v>19177.366954027111</v>
          </cell>
          <cell r="X335">
            <v>0</v>
          </cell>
          <cell r="Y335">
            <v>19383.575200844611</v>
          </cell>
          <cell r="Z335">
            <v>0</v>
          </cell>
          <cell r="AA335">
            <v>18817.040643826185</v>
          </cell>
          <cell r="AB335">
            <v>0</v>
          </cell>
          <cell r="AC335" t="e">
            <v>#DIV/0!</v>
          </cell>
        </row>
        <row r="336">
          <cell r="C336" t="str">
            <v>Gross Profit</v>
          </cell>
          <cell r="E336">
            <v>-280956.07648991368</v>
          </cell>
          <cell r="F336">
            <v>0</v>
          </cell>
          <cell r="G336">
            <v>-277684.76840581105</v>
          </cell>
          <cell r="H336">
            <v>0</v>
          </cell>
          <cell r="I336">
            <v>-277227.42079429096</v>
          </cell>
          <cell r="J336">
            <v>0</v>
          </cell>
          <cell r="K336">
            <v>-271527.11189626605</v>
          </cell>
          <cell r="L336">
            <v>0</v>
          </cell>
          <cell r="M336">
            <v>-277826.10543739569</v>
          </cell>
          <cell r="N336">
            <v>0</v>
          </cell>
          <cell r="O336">
            <v>-277113.19580564508</v>
          </cell>
          <cell r="P336">
            <v>0</v>
          </cell>
          <cell r="Q336">
            <v>-271527.11189626605</v>
          </cell>
          <cell r="R336">
            <v>0</v>
          </cell>
          <cell r="S336">
            <v>-276081.23188029608</v>
          </cell>
          <cell r="T336">
            <v>0</v>
          </cell>
          <cell r="U336">
            <v>-274607.40664274595</v>
          </cell>
          <cell r="V336">
            <v>0</v>
          </cell>
          <cell r="W336">
            <v>-276283.09890086477</v>
          </cell>
          <cell r="X336">
            <v>0</v>
          </cell>
          <cell r="Y336">
            <v>-276489.3071476823</v>
          </cell>
          <cell r="Z336">
            <v>0</v>
          </cell>
          <cell r="AA336">
            <v>-275922.77259066387</v>
          </cell>
          <cell r="AB336">
            <v>0</v>
          </cell>
          <cell r="AC336" t="e">
            <v>#DIV/0!</v>
          </cell>
          <cell r="AD336" t="str">
            <v>Gross Profit</v>
          </cell>
        </row>
        <row r="338">
          <cell r="C338" t="str">
            <v>Other Expenses</v>
          </cell>
          <cell r="AD338" t="str">
            <v>Other Expenses</v>
          </cell>
        </row>
        <row r="339">
          <cell r="D339" t="str">
            <v>Selling Expenses</v>
          </cell>
          <cell r="E339">
            <v>5183.0082521448167</v>
          </cell>
          <cell r="F339">
            <v>0</v>
          </cell>
          <cell r="G339">
            <v>4427.3486746392564</v>
          </cell>
          <cell r="H339">
            <v>0</v>
          </cell>
          <cell r="I339">
            <v>4320.887144065181</v>
          </cell>
          <cell r="J339">
            <v>0</v>
          </cell>
          <cell r="K339">
            <v>3897.7185689144208</v>
          </cell>
          <cell r="L339">
            <v>0</v>
          </cell>
          <cell r="M339">
            <v>5409.2615187305564</v>
          </cell>
          <cell r="N339">
            <v>0</v>
          </cell>
          <cell r="O339">
            <v>5179.8400416559607</v>
          </cell>
          <cell r="P339">
            <v>0</v>
          </cell>
          <cell r="Q339">
            <v>3845.1336292747983</v>
          </cell>
          <cell r="R339">
            <v>0</v>
          </cell>
          <cell r="S339">
            <v>4967.5774890123712</v>
          </cell>
          <cell r="T339">
            <v>0</v>
          </cell>
          <cell r="U339">
            <v>4642.661605420024</v>
          </cell>
          <cell r="V339">
            <v>0</v>
          </cell>
          <cell r="W339">
            <v>5073.1110111757944</v>
          </cell>
          <cell r="X339">
            <v>0</v>
          </cell>
          <cell r="Y339">
            <v>5099.2966467698334</v>
          </cell>
          <cell r="Z339">
            <v>0</v>
          </cell>
          <cell r="AA339">
            <v>4893.3178190345943</v>
          </cell>
          <cell r="AB339">
            <v>0</v>
          </cell>
          <cell r="AC339" t="e">
            <v>#DIV/0!</v>
          </cell>
          <cell r="AE339" t="str">
            <v>Selling Expenses</v>
          </cell>
        </row>
        <row r="340">
          <cell r="D340" t="str">
            <v>Advertisement Expenses</v>
          </cell>
          <cell r="E340">
            <v>800.32572918126152</v>
          </cell>
          <cell r="F340">
            <v>0</v>
          </cell>
          <cell r="G340">
            <v>969.71958993165515</v>
          </cell>
          <cell r="H340">
            <v>0</v>
          </cell>
          <cell r="I340">
            <v>7367.9708551430685</v>
          </cell>
          <cell r="J340">
            <v>0</v>
          </cell>
          <cell r="K340">
            <v>6935.2770964018819</v>
          </cell>
          <cell r="L340">
            <v>0</v>
          </cell>
          <cell r="M340">
            <v>7697.2629504339211</v>
          </cell>
          <cell r="N340">
            <v>0</v>
          </cell>
          <cell r="O340">
            <v>799.8365151483406</v>
          </cell>
          <cell r="P340">
            <v>0</v>
          </cell>
          <cell r="Q340">
            <v>739.89139808437483</v>
          </cell>
          <cell r="R340">
            <v>0</v>
          </cell>
          <cell r="S340">
            <v>4684.9685429207811</v>
          </cell>
          <cell r="T340">
            <v>0</v>
          </cell>
          <cell r="U340">
            <v>5393.2109933565007</v>
          </cell>
          <cell r="V340">
            <v>0</v>
          </cell>
          <cell r="W340">
            <v>783.35612673520234</v>
          </cell>
          <cell r="X340">
            <v>0</v>
          </cell>
          <cell r="Y340">
            <v>8782.5333169589612</v>
          </cell>
          <cell r="Z340">
            <v>0</v>
          </cell>
          <cell r="AA340">
            <v>1104.3291887822443</v>
          </cell>
          <cell r="AB340">
            <v>0</v>
          </cell>
          <cell r="AC340" t="e">
            <v>#DIV/0!</v>
          </cell>
          <cell r="AE340" t="str">
            <v>Advertisement Expenses</v>
          </cell>
        </row>
        <row r="341">
          <cell r="D341" t="str">
            <v>Administrative Expenses</v>
          </cell>
          <cell r="E341">
            <v>10560.726889052896</v>
          </cell>
          <cell r="F341">
            <v>0</v>
          </cell>
          <cell r="G341">
            <v>9021.0198249495461</v>
          </cell>
          <cell r="H341">
            <v>0</v>
          </cell>
          <cell r="I341">
            <v>8804.0973170376383</v>
          </cell>
          <cell r="J341">
            <v>0</v>
          </cell>
          <cell r="K341">
            <v>7941.8629672567968</v>
          </cell>
          <cell r="L341">
            <v>0</v>
          </cell>
          <cell r="M341">
            <v>11021.733092386507</v>
          </cell>
          <cell r="N341">
            <v>0</v>
          </cell>
          <cell r="O341">
            <v>10554.271447719957</v>
          </cell>
          <cell r="P341">
            <v>0</v>
          </cell>
          <cell r="Q341">
            <v>7834.7176263668644</v>
          </cell>
          <cell r="R341">
            <v>0</v>
          </cell>
          <cell r="S341">
            <v>10121.772262268241</v>
          </cell>
          <cell r="T341">
            <v>0</v>
          </cell>
          <cell r="U341">
            <v>9459.7343604157559</v>
          </cell>
          <cell r="V341">
            <v>0</v>
          </cell>
          <cell r="W341">
            <v>10336.803890810705</v>
          </cell>
          <cell r="X341">
            <v>0</v>
          </cell>
          <cell r="Y341">
            <v>10390.158879356299</v>
          </cell>
          <cell r="Z341">
            <v>0</v>
          </cell>
          <cell r="AA341">
            <v>9970.4632047953019</v>
          </cell>
          <cell r="AB341">
            <v>0</v>
          </cell>
          <cell r="AC341" t="e">
            <v>#DIV/0!</v>
          </cell>
          <cell r="AE341" t="str">
            <v>Administrative Expenses</v>
          </cell>
        </row>
        <row r="342">
          <cell r="D342" t="str">
            <v>Depreciation (Admin. &amp; Selling )</v>
          </cell>
          <cell r="E342">
            <v>2969.9882598191184</v>
          </cell>
          <cell r="F342">
            <v>0</v>
          </cell>
          <cell r="G342">
            <v>2536.9771657922738</v>
          </cell>
          <cell r="H342">
            <v>0</v>
          </cell>
          <cell r="I342">
            <v>2475.9721508385478</v>
          </cell>
          <cell r="J342">
            <v>0</v>
          </cell>
          <cell r="K342">
            <v>2233.4863898710532</v>
          </cell>
          <cell r="L342">
            <v>0</v>
          </cell>
          <cell r="M342">
            <v>3099.6368177250984</v>
          </cell>
          <cell r="N342">
            <v>0</v>
          </cell>
          <cell r="O342">
            <v>2968.1727990868981</v>
          </cell>
          <cell r="P342">
            <v>0</v>
          </cell>
          <cell r="Q342">
            <v>2203.3539560073127</v>
          </cell>
          <cell r="R342">
            <v>0</v>
          </cell>
          <cell r="S342">
            <v>2846.5412564224971</v>
          </cell>
          <cell r="T342">
            <v>0</v>
          </cell>
          <cell r="U342">
            <v>2660.3566484202443</v>
          </cell>
          <cell r="V342">
            <v>0</v>
          </cell>
          <cell r="W342">
            <v>2907.0145002598042</v>
          </cell>
          <cell r="X342">
            <v>0</v>
          </cell>
          <cell r="Y342">
            <v>2922.0194986134175</v>
          </cell>
          <cell r="Z342">
            <v>0</v>
          </cell>
          <cell r="AA342">
            <v>2803.9886812995901</v>
          </cell>
          <cell r="AB342">
            <v>0</v>
          </cell>
          <cell r="AC342" t="e">
            <v>#DIV/0!</v>
          </cell>
          <cell r="AE342" t="str">
            <v>Depreciation (Admin. &amp; Selling )</v>
          </cell>
        </row>
        <row r="343">
          <cell r="D343" t="str">
            <v>Financial Charges -Capital Exp.</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t="e">
            <v>#DIV/0!</v>
          </cell>
          <cell r="AE343" t="str">
            <v>Financial Charges -Capital Exp.</v>
          </cell>
        </row>
        <row r="344">
          <cell r="D344" t="str">
            <v>Financial  Charges -Working Capital</v>
          </cell>
          <cell r="E344">
            <v>530.11444507895521</v>
          </cell>
          <cell r="F344">
            <v>0</v>
          </cell>
          <cell r="G344">
            <v>458.80097155251627</v>
          </cell>
          <cell r="H344">
            <v>0</v>
          </cell>
          <cell r="I344">
            <v>448.49087868071882</v>
          </cell>
          <cell r="J344">
            <v>0</v>
          </cell>
          <cell r="K344">
            <v>407.98094465914818</v>
          </cell>
          <cell r="L344">
            <v>0</v>
          </cell>
          <cell r="M344">
            <v>548.85949175372707</v>
          </cell>
          <cell r="N344">
            <v>0</v>
          </cell>
          <cell r="O344">
            <v>527.77239945924691</v>
          </cell>
          <cell r="P344">
            <v>0</v>
          </cell>
          <cell r="Q344">
            <v>396.96132884259964</v>
          </cell>
          <cell r="R344">
            <v>0</v>
          </cell>
          <cell r="S344">
            <v>498.98402076239711</v>
          </cell>
          <cell r="T344">
            <v>0</v>
          </cell>
          <cell r="U344">
            <v>470.64800851302482</v>
          </cell>
          <cell r="V344">
            <v>0</v>
          </cell>
          <cell r="W344">
            <v>511.61704210669683</v>
          </cell>
          <cell r="X344">
            <v>0</v>
          </cell>
          <cell r="Y344">
            <v>513.76394785157731</v>
          </cell>
          <cell r="Z344">
            <v>0</v>
          </cell>
          <cell r="AA344">
            <v>495.30468493193735</v>
          </cell>
          <cell r="AB344">
            <v>0</v>
          </cell>
          <cell r="AC344" t="e">
            <v>#DIV/0!</v>
          </cell>
          <cell r="AE344" t="str">
            <v>Financial  Charges -Working Capital</v>
          </cell>
        </row>
        <row r="345">
          <cell r="D345" t="str">
            <v>Other Expenses (Charity &amp; Donation)</v>
          </cell>
          <cell r="E345">
            <v>368.13503130483002</v>
          </cell>
          <cell r="F345">
            <v>0</v>
          </cell>
          <cell r="G345">
            <v>318.61178580035858</v>
          </cell>
          <cell r="H345">
            <v>0</v>
          </cell>
          <cell r="I345">
            <v>311.4519990838325</v>
          </cell>
          <cell r="J345">
            <v>0</v>
          </cell>
          <cell r="K345">
            <v>283.32010045774183</v>
          </cell>
          <cell r="L345">
            <v>0</v>
          </cell>
          <cell r="M345">
            <v>381.15242482897719</v>
          </cell>
          <cell r="N345">
            <v>0</v>
          </cell>
          <cell r="O345">
            <v>366.50861073558809</v>
          </cell>
          <cell r="P345">
            <v>0</v>
          </cell>
          <cell r="Q345">
            <v>275.66758947402758</v>
          </cell>
          <cell r="R345">
            <v>0</v>
          </cell>
          <cell r="S345">
            <v>346.51668108499797</v>
          </cell>
          <cell r="T345">
            <v>0</v>
          </cell>
          <cell r="U345">
            <v>326.83889480071173</v>
          </cell>
          <cell r="V345">
            <v>0</v>
          </cell>
          <cell r="W345">
            <v>355.28961257409514</v>
          </cell>
          <cell r="X345">
            <v>0</v>
          </cell>
          <cell r="Y345">
            <v>356.78051934137312</v>
          </cell>
          <cell r="Z345">
            <v>0</v>
          </cell>
          <cell r="AA345">
            <v>343.96158675828985</v>
          </cell>
          <cell r="AB345">
            <v>0</v>
          </cell>
          <cell r="AC345" t="e">
            <v>#DIV/0!</v>
          </cell>
          <cell r="AE345" t="str">
            <v>Other Expenses (Charity &amp; Donation)</v>
          </cell>
        </row>
        <row r="346">
          <cell r="D346" t="str">
            <v>Other Expenses ( W.P.P.F.)</v>
          </cell>
          <cell r="E346">
            <v>3573.7075858361454</v>
          </cell>
          <cell r="F346">
            <v>0</v>
          </cell>
          <cell r="G346">
            <v>3260.1003648049996</v>
          </cell>
          <cell r="H346">
            <v>0</v>
          </cell>
          <cell r="I346">
            <v>2868.2077932472907</v>
          </cell>
          <cell r="J346">
            <v>0</v>
          </cell>
          <cell r="K346">
            <v>2950.3710885468208</v>
          </cell>
          <cell r="L346">
            <v>0</v>
          </cell>
          <cell r="M346">
            <v>2984.5209973853607</v>
          </cell>
          <cell r="N346">
            <v>0</v>
          </cell>
          <cell r="O346">
            <v>2911.8557735997142</v>
          </cell>
          <cell r="P346">
            <v>0</v>
          </cell>
          <cell r="Q346">
            <v>3221.4233012482478</v>
          </cell>
          <cell r="R346">
            <v>0</v>
          </cell>
          <cell r="S346">
            <v>2697.4681580678207</v>
          </cell>
          <cell r="T346">
            <v>0</v>
          </cell>
          <cell r="U346">
            <v>2877.5317129664104</v>
          </cell>
          <cell r="V346">
            <v>0</v>
          </cell>
          <cell r="W346">
            <v>3280.2679674234987</v>
          </cell>
          <cell r="X346">
            <v>0</v>
          </cell>
          <cell r="Y346">
            <v>2911.8557735997142</v>
          </cell>
          <cell r="Z346">
            <v>0</v>
          </cell>
          <cell r="AA346">
            <v>3464.9058265788067</v>
          </cell>
          <cell r="AB346">
            <v>0</v>
          </cell>
          <cell r="AC346" t="e">
            <v>#DIV/0!</v>
          </cell>
          <cell r="AE346" t="str">
            <v>Other Expenses ( W.P.P.F.)</v>
          </cell>
        </row>
        <row r="347">
          <cell r="D347" t="str">
            <v>Workers Welfare Fund</v>
          </cell>
          <cell r="E347">
            <v>1499.0267372593985</v>
          </cell>
          <cell r="F347">
            <v>0</v>
          </cell>
          <cell r="G347">
            <v>1367.4811090758005</v>
          </cell>
          <cell r="H347">
            <v>0</v>
          </cell>
          <cell r="I347">
            <v>1203.0979219267881</v>
          </cell>
          <cell r="J347">
            <v>0</v>
          </cell>
          <cell r="K347">
            <v>1237.5621229049211</v>
          </cell>
          <cell r="L347">
            <v>0</v>
          </cell>
          <cell r="M347">
            <v>1251.8866374865934</v>
          </cell>
          <cell r="N347">
            <v>0</v>
          </cell>
          <cell r="O347">
            <v>1221.4064958669101</v>
          </cell>
          <cell r="P347">
            <v>0</v>
          </cell>
          <cell r="Q347">
            <v>1351.2576349952574</v>
          </cell>
          <cell r="R347">
            <v>0</v>
          </cell>
          <cell r="S347">
            <v>1131.4795054513236</v>
          </cell>
          <cell r="T347">
            <v>0</v>
          </cell>
          <cell r="U347">
            <v>1207.0089316049207</v>
          </cell>
          <cell r="V347">
            <v>0</v>
          </cell>
          <cell r="W347">
            <v>1375.9406080206418</v>
          </cell>
          <cell r="X347">
            <v>0</v>
          </cell>
          <cell r="Y347">
            <v>1221.4064958669101</v>
          </cell>
          <cell r="Z347">
            <v>0</v>
          </cell>
          <cell r="AA347">
            <v>1453.3887710099996</v>
          </cell>
          <cell r="AB347">
            <v>0</v>
          </cell>
          <cell r="AC347" t="e">
            <v>#DIV/0!</v>
          </cell>
          <cell r="AE347" t="str">
            <v>Workers Welfare Fund</v>
          </cell>
        </row>
        <row r="348">
          <cell r="E348">
            <v>25485.032929677422</v>
          </cell>
          <cell r="F348">
            <v>0</v>
          </cell>
          <cell r="G348">
            <v>22360.059486546405</v>
          </cell>
          <cell r="H348">
            <v>0</v>
          </cell>
          <cell r="I348">
            <v>27800.176060023059</v>
          </cell>
          <cell r="J348">
            <v>0</v>
          </cell>
          <cell r="K348">
            <v>25887.579279012789</v>
          </cell>
          <cell r="L348">
            <v>0</v>
          </cell>
          <cell r="M348">
            <v>32394.313930730743</v>
          </cell>
          <cell r="N348">
            <v>0</v>
          </cell>
          <cell r="O348">
            <v>24529.664083272615</v>
          </cell>
          <cell r="P348">
            <v>0</v>
          </cell>
          <cell r="Q348">
            <v>19868.406464293483</v>
          </cell>
          <cell r="R348">
            <v>0</v>
          </cell>
          <cell r="S348">
            <v>27295.30791599043</v>
          </cell>
          <cell r="T348">
            <v>0</v>
          </cell>
          <cell r="U348">
            <v>27037.991155497592</v>
          </cell>
          <cell r="V348">
            <v>0</v>
          </cell>
          <cell r="W348">
            <v>24623.40075910644</v>
          </cell>
          <cell r="X348">
            <v>0</v>
          </cell>
          <cell r="Y348">
            <v>32197.815078358082</v>
          </cell>
          <cell r="Z348">
            <v>0</v>
          </cell>
          <cell r="AA348">
            <v>24529.659763190764</v>
          </cell>
          <cell r="AB348">
            <v>0</v>
          </cell>
          <cell r="AC348" t="e">
            <v>#DIV/0!</v>
          </cell>
        </row>
        <row r="349">
          <cell r="D349" t="str">
            <v>Operating Profit</v>
          </cell>
          <cell r="E349">
            <v>-306441.10941959108</v>
          </cell>
          <cell r="F349">
            <v>0</v>
          </cell>
          <cell r="G349">
            <v>-300044.82789235743</v>
          </cell>
          <cell r="H349">
            <v>0</v>
          </cell>
          <cell r="I349">
            <v>-305027.59685431403</v>
          </cell>
          <cell r="J349">
            <v>0</v>
          </cell>
          <cell r="K349">
            <v>-297414.69117527886</v>
          </cell>
          <cell r="L349">
            <v>0</v>
          </cell>
          <cell r="M349">
            <v>-310220.41936812643</v>
          </cell>
          <cell r="N349">
            <v>0</v>
          </cell>
          <cell r="O349">
            <v>-301642.85988891771</v>
          </cell>
          <cell r="P349">
            <v>0</v>
          </cell>
          <cell r="Q349">
            <v>-291395.51836055954</v>
          </cell>
          <cell r="R349">
            <v>0</v>
          </cell>
          <cell r="S349">
            <v>-303376.5397962865</v>
          </cell>
          <cell r="T349">
            <v>0</v>
          </cell>
          <cell r="U349">
            <v>-301645.39779824356</v>
          </cell>
          <cell r="V349">
            <v>0</v>
          </cell>
          <cell r="W349">
            <v>-300906.49965997122</v>
          </cell>
          <cell r="X349">
            <v>0</v>
          </cell>
          <cell r="Y349">
            <v>-308687.1222260404</v>
          </cell>
          <cell r="Z349">
            <v>0</v>
          </cell>
          <cell r="AA349">
            <v>-300452.43235385465</v>
          </cell>
          <cell r="AB349">
            <v>0</v>
          </cell>
          <cell r="AC349" t="e">
            <v>#DIV/0!</v>
          </cell>
          <cell r="AE349" t="str">
            <v>Operating Profit</v>
          </cell>
        </row>
        <row r="351">
          <cell r="C351" t="str">
            <v>Other Income</v>
          </cell>
          <cell r="AD351" t="str">
            <v>Other Income</v>
          </cell>
        </row>
        <row r="352">
          <cell r="D352" t="str">
            <v>H.D</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t="e">
            <v>#DIV/0!</v>
          </cell>
          <cell r="AE352" t="str">
            <v>H.D</v>
          </cell>
        </row>
        <row r="353">
          <cell r="D353" t="str">
            <v>Others</v>
          </cell>
          <cell r="E353">
            <v>18021.978021978022</v>
          </cell>
          <cell r="F353">
            <v>0</v>
          </cell>
          <cell r="G353">
            <v>15045.871559633028</v>
          </cell>
          <cell r="H353">
            <v>0</v>
          </cell>
          <cell r="I353">
            <v>14629.794826048172</v>
          </cell>
          <cell r="J353">
            <v>0</v>
          </cell>
          <cell r="K353">
            <v>5120</v>
          </cell>
          <cell r="L353">
            <v>0</v>
          </cell>
          <cell r="M353">
            <v>7356.3218390804595</v>
          </cell>
          <cell r="N353">
            <v>0</v>
          </cell>
          <cell r="O353">
            <v>7103.2186459489458</v>
          </cell>
          <cell r="P353">
            <v>0</v>
          </cell>
          <cell r="Q353">
            <v>5120</v>
          </cell>
          <cell r="R353">
            <v>0</v>
          </cell>
          <cell r="S353">
            <v>6736.8421052631575</v>
          </cell>
          <cell r="T353">
            <v>0</v>
          </cell>
          <cell r="U353">
            <v>6213.5922330097092</v>
          </cell>
          <cell r="V353">
            <v>0</v>
          </cell>
          <cell r="W353">
            <v>6808.510638297872</v>
          </cell>
          <cell r="X353">
            <v>0</v>
          </cell>
          <cell r="Y353">
            <v>6881.7204301075271</v>
          </cell>
          <cell r="Z353">
            <v>0</v>
          </cell>
          <cell r="AA353">
            <v>6680.5845511482257</v>
          </cell>
          <cell r="AB353">
            <v>0</v>
          </cell>
          <cell r="AC353" t="e">
            <v>#DIV/0!</v>
          </cell>
          <cell r="AE353" t="str">
            <v>Others</v>
          </cell>
        </row>
        <row r="354">
          <cell r="E354">
            <v>18021.978021978022</v>
          </cell>
          <cell r="F354">
            <v>0</v>
          </cell>
          <cell r="G354">
            <v>15045.871559633028</v>
          </cell>
          <cell r="H354">
            <v>0</v>
          </cell>
          <cell r="I354">
            <v>14629.794826048172</v>
          </cell>
          <cell r="J354">
            <v>0</v>
          </cell>
          <cell r="K354">
            <v>5120</v>
          </cell>
          <cell r="L354">
            <v>0</v>
          </cell>
          <cell r="M354">
            <v>7356.3218390804595</v>
          </cell>
          <cell r="N354">
            <v>0</v>
          </cell>
          <cell r="O354">
            <v>7103.2186459489458</v>
          </cell>
          <cell r="P354">
            <v>0</v>
          </cell>
          <cell r="Q354">
            <v>5120</v>
          </cell>
          <cell r="R354">
            <v>0</v>
          </cell>
          <cell r="S354">
            <v>6736.8421052631575</v>
          </cell>
          <cell r="T354">
            <v>0</v>
          </cell>
          <cell r="U354">
            <v>6213.5922330097092</v>
          </cell>
          <cell r="V354">
            <v>0</v>
          </cell>
          <cell r="W354">
            <v>6808.510638297872</v>
          </cell>
          <cell r="X354">
            <v>0</v>
          </cell>
          <cell r="Y354">
            <v>6881.7204301075271</v>
          </cell>
          <cell r="Z354">
            <v>0</v>
          </cell>
          <cell r="AA354">
            <v>6680.5845511482257</v>
          </cell>
          <cell r="AB354">
            <v>0</v>
          </cell>
          <cell r="AC354" t="e">
            <v>#DIV/0!</v>
          </cell>
        </row>
        <row r="355">
          <cell r="H355">
            <v>0</v>
          </cell>
          <cell r="J355">
            <v>0</v>
          </cell>
          <cell r="L355">
            <v>0</v>
          </cell>
          <cell r="N355">
            <v>0</v>
          </cell>
          <cell r="P355">
            <v>0</v>
          </cell>
          <cell r="R355">
            <v>0</v>
          </cell>
        </row>
        <row r="356">
          <cell r="C356" t="str">
            <v>Profit / (Loss) before tax</v>
          </cell>
          <cell r="E356">
            <v>-288419.13139761309</v>
          </cell>
          <cell r="F356">
            <v>0</v>
          </cell>
          <cell r="G356">
            <v>-284998.95633272443</v>
          </cell>
          <cell r="H356">
            <v>0</v>
          </cell>
          <cell r="I356">
            <v>-290397.80202826584</v>
          </cell>
          <cell r="J356">
            <v>0</v>
          </cell>
          <cell r="K356">
            <v>-292294.69117527886</v>
          </cell>
          <cell r="L356">
            <v>0</v>
          </cell>
          <cell r="M356">
            <v>-302864.09752904595</v>
          </cell>
          <cell r="N356">
            <v>0</v>
          </cell>
          <cell r="O356">
            <v>-294539.64124296873</v>
          </cell>
          <cell r="P356">
            <v>0</v>
          </cell>
          <cell r="Q356">
            <v>-286275.51836055954</v>
          </cell>
          <cell r="R356">
            <v>0</v>
          </cell>
          <cell r="S356">
            <v>-296639.69769102335</v>
          </cell>
          <cell r="T356">
            <v>0</v>
          </cell>
          <cell r="U356">
            <v>-295431.80556523387</v>
          </cell>
          <cell r="V356">
            <v>0</v>
          </cell>
          <cell r="W356">
            <v>-294097.98902167333</v>
          </cell>
          <cell r="X356">
            <v>0</v>
          </cell>
          <cell r="Y356">
            <v>-301805.40179593285</v>
          </cell>
          <cell r="Z356">
            <v>0</v>
          </cell>
          <cell r="AA356">
            <v>-293771.84780270641</v>
          </cell>
          <cell r="AB356">
            <v>0</v>
          </cell>
          <cell r="AC356" t="e">
            <v>#DIV/0!</v>
          </cell>
          <cell r="AD356" t="str">
            <v>Profit before tax</v>
          </cell>
        </row>
        <row r="358">
          <cell r="C358" t="str">
            <v>Taxation</v>
          </cell>
          <cell r="AD358" t="str">
            <v>Taxation</v>
          </cell>
        </row>
        <row r="359">
          <cell r="D359" t="str">
            <v>Current</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t="e">
            <v>#DIV/0!</v>
          </cell>
          <cell r="AE359" t="str">
            <v>Current</v>
          </cell>
        </row>
        <row r="360">
          <cell r="D360" t="str">
            <v>Deferred</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t="e">
            <v>#DIV/0!</v>
          </cell>
          <cell r="AE360" t="str">
            <v>Deferred</v>
          </cell>
        </row>
        <row r="361">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t="e">
            <v>#DIV/0!</v>
          </cell>
        </row>
        <row r="362">
          <cell r="H362">
            <v>0</v>
          </cell>
          <cell r="J362">
            <v>0</v>
          </cell>
          <cell r="L362">
            <v>0</v>
          </cell>
          <cell r="N362">
            <v>0</v>
          </cell>
          <cell r="P362">
            <v>0</v>
          </cell>
          <cell r="R362">
            <v>0</v>
          </cell>
        </row>
        <row r="363">
          <cell r="C363" t="str">
            <v>Net Profit after taxation</v>
          </cell>
          <cell r="E363">
            <v>-288419.13139761309</v>
          </cell>
          <cell r="F363">
            <v>0</v>
          </cell>
          <cell r="G363">
            <v>-284998.95633272443</v>
          </cell>
          <cell r="H363">
            <v>0</v>
          </cell>
          <cell r="I363">
            <v>-290397.80202826584</v>
          </cell>
          <cell r="J363">
            <v>0</v>
          </cell>
          <cell r="K363">
            <v>-292294.69117527886</v>
          </cell>
          <cell r="L363">
            <v>0</v>
          </cell>
          <cell r="M363">
            <v>-302864.09752904595</v>
          </cell>
          <cell r="N363">
            <v>0</v>
          </cell>
          <cell r="O363">
            <v>-294539.64124296873</v>
          </cell>
          <cell r="P363">
            <v>0</v>
          </cell>
          <cell r="Q363">
            <v>-286275.51836055954</v>
          </cell>
          <cell r="R363">
            <v>0</v>
          </cell>
          <cell r="S363">
            <v>-296639.69769102335</v>
          </cell>
          <cell r="T363">
            <v>0</v>
          </cell>
          <cell r="U363">
            <v>-295431.80556523387</v>
          </cell>
          <cell r="V363">
            <v>0</v>
          </cell>
          <cell r="W363">
            <v>-294097.98902167333</v>
          </cell>
          <cell r="X363">
            <v>0</v>
          </cell>
          <cell r="Y363">
            <v>-301805.40179593285</v>
          </cell>
          <cell r="Z363">
            <v>0</v>
          </cell>
          <cell r="AA363">
            <v>-293771.84780270641</v>
          </cell>
          <cell r="AB363">
            <v>0</v>
          </cell>
          <cell r="AC363" t="e">
            <v>#DIV/0!</v>
          </cell>
          <cell r="AD363" t="str">
            <v>Net Profit after taxation</v>
          </cell>
        </row>
        <row r="366">
          <cell r="AC366" t="str">
            <v>SE SALOON AT</v>
          </cell>
        </row>
        <row r="367">
          <cell r="E367">
            <v>37438</v>
          </cell>
          <cell r="G367">
            <v>37469</v>
          </cell>
          <cell r="I367">
            <v>37500</v>
          </cell>
          <cell r="K367">
            <v>37531</v>
          </cell>
          <cell r="M367">
            <v>37562</v>
          </cell>
          <cell r="O367">
            <v>37593</v>
          </cell>
          <cell r="Q367">
            <v>37624</v>
          </cell>
          <cell r="S367">
            <v>37655</v>
          </cell>
          <cell r="U367">
            <v>37686</v>
          </cell>
          <cell r="W367">
            <v>37717</v>
          </cell>
          <cell r="Y367">
            <v>37748</v>
          </cell>
          <cell r="AA367">
            <v>37779</v>
          </cell>
          <cell r="AC367" t="str">
            <v>Yearly</v>
          </cell>
        </row>
        <row r="368">
          <cell r="D368" t="str">
            <v>SE SALOON AT</v>
          </cell>
          <cell r="E368" t="str">
            <v>Per Unit</v>
          </cell>
          <cell r="F368" t="str">
            <v>Total</v>
          </cell>
          <cell r="G368" t="str">
            <v>Per Unit</v>
          </cell>
          <cell r="H368" t="str">
            <v>Total</v>
          </cell>
          <cell r="I368" t="str">
            <v>Per Unit</v>
          </cell>
          <cell r="J368" t="str">
            <v>Total</v>
          </cell>
          <cell r="K368" t="str">
            <v>Per Unit</v>
          </cell>
          <cell r="L368" t="str">
            <v>Total</v>
          </cell>
          <cell r="M368" t="str">
            <v>Per Unit</v>
          </cell>
          <cell r="N368" t="str">
            <v>Total</v>
          </cell>
          <cell r="O368" t="str">
            <v>Per Unit</v>
          </cell>
          <cell r="P368" t="str">
            <v>Total</v>
          </cell>
          <cell r="Q368" t="str">
            <v>Per Unit</v>
          </cell>
          <cell r="R368" t="str">
            <v>Total</v>
          </cell>
          <cell r="S368" t="str">
            <v>Per Unit</v>
          </cell>
          <cell r="T368" t="str">
            <v>Total</v>
          </cell>
          <cell r="U368" t="str">
            <v>Per Unit</v>
          </cell>
          <cell r="V368" t="str">
            <v>Total</v>
          </cell>
          <cell r="W368" t="str">
            <v>Per Unit</v>
          </cell>
          <cell r="X368" t="str">
            <v>Total</v>
          </cell>
          <cell r="Y368" t="str">
            <v>Per Unit</v>
          </cell>
          <cell r="Z368" t="str">
            <v>Total</v>
          </cell>
          <cell r="AA368" t="str">
            <v>Per Unit</v>
          </cell>
          <cell r="AB368" t="str">
            <v>Total</v>
          </cell>
          <cell r="AC368" t="str">
            <v>Average</v>
          </cell>
          <cell r="AD368" t="str">
            <v/>
          </cell>
          <cell r="AE368" t="str">
            <v>GLi Auto</v>
          </cell>
        </row>
        <row r="370">
          <cell r="C370" t="str">
            <v>Sales Units</v>
          </cell>
          <cell r="E370">
            <v>1</v>
          </cell>
          <cell r="F370">
            <v>80</v>
          </cell>
          <cell r="G370">
            <v>1</v>
          </cell>
          <cell r="H370">
            <v>90</v>
          </cell>
          <cell r="I370">
            <v>1</v>
          </cell>
          <cell r="J370">
            <v>90</v>
          </cell>
          <cell r="K370">
            <v>1</v>
          </cell>
          <cell r="L370">
            <v>90</v>
          </cell>
          <cell r="M370">
            <v>1</v>
          </cell>
          <cell r="N370">
            <v>60</v>
          </cell>
          <cell r="O370">
            <v>1</v>
          </cell>
          <cell r="P370">
            <v>70</v>
          </cell>
          <cell r="Q370">
            <v>1</v>
          </cell>
          <cell r="R370">
            <v>110</v>
          </cell>
          <cell r="S370">
            <v>1</v>
          </cell>
          <cell r="T370">
            <v>90</v>
          </cell>
          <cell r="U370">
            <v>1</v>
          </cell>
          <cell r="V370">
            <v>90</v>
          </cell>
          <cell r="W370">
            <v>1</v>
          </cell>
          <cell r="X370">
            <v>110</v>
          </cell>
          <cell r="Y370">
            <v>1</v>
          </cell>
          <cell r="Z370">
            <v>110</v>
          </cell>
          <cell r="AA370">
            <v>1</v>
          </cell>
          <cell r="AB370">
            <v>110</v>
          </cell>
          <cell r="AC370">
            <v>1100</v>
          </cell>
          <cell r="AD370" t="str">
            <v>Sales Units</v>
          </cell>
        </row>
        <row r="372">
          <cell r="C372" t="str">
            <v>Selling Price</v>
          </cell>
          <cell r="E372">
            <v>1169000</v>
          </cell>
          <cell r="F372">
            <v>93520000</v>
          </cell>
          <cell r="G372">
            <v>1169000</v>
          </cell>
          <cell r="H372">
            <v>105210000</v>
          </cell>
          <cell r="I372">
            <v>1169000</v>
          </cell>
          <cell r="J372">
            <v>105210000</v>
          </cell>
          <cell r="K372">
            <v>1169000</v>
          </cell>
          <cell r="L372">
            <v>105210000</v>
          </cell>
          <cell r="M372">
            <v>1169000</v>
          </cell>
          <cell r="N372">
            <v>70140000</v>
          </cell>
          <cell r="O372">
            <v>1169000</v>
          </cell>
          <cell r="P372">
            <v>81830000</v>
          </cell>
          <cell r="Q372">
            <v>1169000</v>
          </cell>
          <cell r="R372">
            <v>128590000</v>
          </cell>
          <cell r="S372">
            <v>1169000</v>
          </cell>
          <cell r="T372">
            <v>105210000</v>
          </cell>
          <cell r="U372">
            <v>1169000</v>
          </cell>
          <cell r="V372">
            <v>105210000</v>
          </cell>
          <cell r="W372">
            <v>1169000</v>
          </cell>
          <cell r="X372">
            <v>128590000</v>
          </cell>
          <cell r="Y372">
            <v>1169000</v>
          </cell>
          <cell r="Z372">
            <v>128590000</v>
          </cell>
          <cell r="AA372">
            <v>1169000</v>
          </cell>
          <cell r="AB372">
            <v>128590000</v>
          </cell>
          <cell r="AC372">
            <v>1169000</v>
          </cell>
          <cell r="AD372" t="str">
            <v>Selling Price</v>
          </cell>
        </row>
        <row r="373">
          <cell r="C373" t="str">
            <v>Less: Dealer commission</v>
          </cell>
          <cell r="E373">
            <v>-35000</v>
          </cell>
          <cell r="F373">
            <v>-2800000</v>
          </cell>
          <cell r="G373">
            <v>-35000</v>
          </cell>
          <cell r="H373">
            <v>-3150000</v>
          </cell>
          <cell r="I373">
            <v>-35000</v>
          </cell>
          <cell r="J373">
            <v>-3150000</v>
          </cell>
          <cell r="K373">
            <v>-35000</v>
          </cell>
          <cell r="L373">
            <v>-3150000</v>
          </cell>
          <cell r="M373">
            <v>-35000</v>
          </cell>
          <cell r="N373">
            <v>-2100000</v>
          </cell>
          <cell r="O373">
            <v>-35000</v>
          </cell>
          <cell r="P373">
            <v>-2450000</v>
          </cell>
          <cell r="Q373">
            <v>-35000</v>
          </cell>
          <cell r="R373">
            <v>-3850000</v>
          </cell>
          <cell r="S373">
            <v>-35000</v>
          </cell>
          <cell r="T373">
            <v>-3150000</v>
          </cell>
          <cell r="U373">
            <v>-35000</v>
          </cell>
          <cell r="V373">
            <v>-3150000</v>
          </cell>
          <cell r="W373">
            <v>-35000</v>
          </cell>
          <cell r="X373">
            <v>-3850000</v>
          </cell>
          <cell r="Y373">
            <v>-35000</v>
          </cell>
          <cell r="Z373">
            <v>-3850000</v>
          </cell>
          <cell r="AA373">
            <v>-35000</v>
          </cell>
          <cell r="AB373">
            <v>-3850000</v>
          </cell>
          <cell r="AC373">
            <v>-35000</v>
          </cell>
          <cell r="AD373" t="str">
            <v>Less: Dealer commission</v>
          </cell>
        </row>
        <row r="374">
          <cell r="D374" t="str">
            <v xml:space="preserve">  Sales tax</v>
          </cell>
          <cell r="E374">
            <v>-152478.26086956522</v>
          </cell>
          <cell r="F374">
            <v>-12198260.869565217</v>
          </cell>
          <cell r="G374">
            <v>-152478.26086956522</v>
          </cell>
          <cell r="H374">
            <v>-13723043.478260869</v>
          </cell>
          <cell r="I374">
            <v>-152478.26086956522</v>
          </cell>
          <cell r="J374">
            <v>-13723043.478260869</v>
          </cell>
          <cell r="K374">
            <v>-152478.26086956522</v>
          </cell>
          <cell r="L374">
            <v>-13723043.478260869</v>
          </cell>
          <cell r="M374">
            <v>-152478.26086956522</v>
          </cell>
          <cell r="N374">
            <v>-9148695.6521739122</v>
          </cell>
          <cell r="O374">
            <v>-152478.26086956522</v>
          </cell>
          <cell r="P374">
            <v>-10673478.260869564</v>
          </cell>
          <cell r="Q374">
            <v>-152478.26086956522</v>
          </cell>
          <cell r="R374">
            <v>-16772608.695652174</v>
          </cell>
          <cell r="S374">
            <v>-152478.26086956522</v>
          </cell>
          <cell r="T374">
            <v>-13723043.478260869</v>
          </cell>
          <cell r="U374">
            <v>-152478.26086956522</v>
          </cell>
          <cell r="V374">
            <v>-13723043.478260869</v>
          </cell>
          <cell r="W374">
            <v>-152478.26086956522</v>
          </cell>
          <cell r="X374">
            <v>-16772608.695652174</v>
          </cell>
          <cell r="Y374">
            <v>-152478.26086956522</v>
          </cell>
          <cell r="Z374">
            <v>-16772608.695652174</v>
          </cell>
          <cell r="AA374">
            <v>-152478.26086956522</v>
          </cell>
          <cell r="AB374">
            <v>-16772608.695652174</v>
          </cell>
          <cell r="AC374">
            <v>-152478.26086956522</v>
          </cell>
          <cell r="AE374" t="str">
            <v xml:space="preserve">  Sales tax</v>
          </cell>
        </row>
        <row r="375">
          <cell r="C375" t="str">
            <v>Net Sales</v>
          </cell>
          <cell r="E375">
            <v>981521.73913043481</v>
          </cell>
          <cell r="F375">
            <v>78521739.130434781</v>
          </cell>
          <cell r="G375">
            <v>981521.73913043481</v>
          </cell>
          <cell r="H375">
            <v>88336956.521739125</v>
          </cell>
          <cell r="I375">
            <v>981521.73913043481</v>
          </cell>
          <cell r="J375">
            <v>88336956.521739125</v>
          </cell>
          <cell r="K375">
            <v>981521.73913043481</v>
          </cell>
          <cell r="L375">
            <v>88336956.521739125</v>
          </cell>
          <cell r="M375">
            <v>981521.73913043481</v>
          </cell>
          <cell r="N375">
            <v>58891304.347826086</v>
          </cell>
          <cell r="O375">
            <v>981521.73913043481</v>
          </cell>
          <cell r="P375">
            <v>68706521.739130437</v>
          </cell>
          <cell r="Q375">
            <v>981521.73913043481</v>
          </cell>
          <cell r="R375">
            <v>107967391.30434783</v>
          </cell>
          <cell r="S375">
            <v>981521.73913043481</v>
          </cell>
          <cell r="T375">
            <v>88336956.521739125</v>
          </cell>
          <cell r="U375">
            <v>981521.73913043481</v>
          </cell>
          <cell r="V375">
            <v>88336956.521739125</v>
          </cell>
          <cell r="W375">
            <v>981521.73913043481</v>
          </cell>
          <cell r="X375">
            <v>107967391.30434783</v>
          </cell>
          <cell r="Y375">
            <v>981521.73913043481</v>
          </cell>
          <cell r="Z375">
            <v>107967391.30434783</v>
          </cell>
          <cell r="AA375">
            <v>981521.73913043481</v>
          </cell>
          <cell r="AB375">
            <v>107967391.30434783</v>
          </cell>
          <cell r="AC375">
            <v>981521.73913043481</v>
          </cell>
          <cell r="AD375" t="str">
            <v>Net Sales</v>
          </cell>
          <cell r="AE375">
            <v>1079673913.0434783</v>
          </cell>
        </row>
        <row r="377">
          <cell r="C377" t="str">
            <v>Variable Cost of Sales</v>
          </cell>
          <cell r="AD377" t="str">
            <v>Variable Cost of Sales</v>
          </cell>
        </row>
        <row r="378">
          <cell r="D378" t="str">
            <v>CKD Cost</v>
          </cell>
          <cell r="E378">
            <v>441703.14431852615</v>
          </cell>
          <cell r="F378">
            <v>35336251.545482092</v>
          </cell>
          <cell r="G378">
            <v>441703.14431852615</v>
          </cell>
          <cell r="H378">
            <v>39753282.988667354</v>
          </cell>
          <cell r="I378">
            <v>441703.14431852615</v>
          </cell>
          <cell r="J378">
            <v>39753282.988667354</v>
          </cell>
          <cell r="K378">
            <v>441703.14431852615</v>
          </cell>
          <cell r="L378">
            <v>39753282.988667354</v>
          </cell>
          <cell r="M378">
            <v>441703.14431852615</v>
          </cell>
          <cell r="N378">
            <v>26502188.659111567</v>
          </cell>
          <cell r="O378">
            <v>441703.14431852615</v>
          </cell>
          <cell r="P378">
            <v>30919220.102296829</v>
          </cell>
          <cell r="Q378">
            <v>441703.14431852615</v>
          </cell>
          <cell r="R378">
            <v>48587345.875037879</v>
          </cell>
          <cell r="S378">
            <v>441703.14431852615</v>
          </cell>
          <cell r="T378">
            <v>39753282.988667354</v>
          </cell>
          <cell r="U378">
            <v>441703.14431852615</v>
          </cell>
          <cell r="V378">
            <v>39753282.988667354</v>
          </cell>
          <cell r="W378">
            <v>441703.14431852615</v>
          </cell>
          <cell r="X378">
            <v>48587345.875037879</v>
          </cell>
          <cell r="Y378">
            <v>441703.14431852615</v>
          </cell>
          <cell r="Z378">
            <v>48587345.875037879</v>
          </cell>
          <cell r="AA378">
            <v>441703.14431852615</v>
          </cell>
          <cell r="AB378">
            <v>48587345.875037879</v>
          </cell>
          <cell r="AC378">
            <v>441703.1443185262</v>
          </cell>
          <cell r="AE378" t="str">
            <v>CKD Cost</v>
          </cell>
          <cell r="AF378">
            <v>485873458.75037885</v>
          </cell>
        </row>
        <row r="379">
          <cell r="D379" t="str">
            <v>Vendor parts</v>
          </cell>
          <cell r="E379">
            <v>230311</v>
          </cell>
          <cell r="F379">
            <v>18424880</v>
          </cell>
          <cell r="G379">
            <v>230311</v>
          </cell>
          <cell r="H379">
            <v>20727990</v>
          </cell>
          <cell r="I379">
            <v>230311</v>
          </cell>
          <cell r="J379">
            <v>20727990</v>
          </cell>
          <cell r="K379">
            <v>230311</v>
          </cell>
          <cell r="L379">
            <v>20727990</v>
          </cell>
          <cell r="M379">
            <v>230311</v>
          </cell>
          <cell r="N379">
            <v>13818660</v>
          </cell>
          <cell r="O379">
            <v>230311</v>
          </cell>
          <cell r="P379">
            <v>16121770</v>
          </cell>
          <cell r="Q379">
            <v>229980</v>
          </cell>
          <cell r="R379">
            <v>25297800</v>
          </cell>
          <cell r="S379">
            <v>229980</v>
          </cell>
          <cell r="T379">
            <v>20698200</v>
          </cell>
          <cell r="U379">
            <v>229980</v>
          </cell>
          <cell r="V379">
            <v>20698200</v>
          </cell>
          <cell r="W379">
            <v>229980</v>
          </cell>
          <cell r="X379">
            <v>25297800</v>
          </cell>
          <cell r="Y379">
            <v>229980</v>
          </cell>
          <cell r="Z379">
            <v>25297800</v>
          </cell>
          <cell r="AA379">
            <v>229980</v>
          </cell>
          <cell r="AB379">
            <v>25297800</v>
          </cell>
          <cell r="AC379">
            <v>230124.43636363637</v>
          </cell>
          <cell r="AE379" t="str">
            <v>Vendor parts</v>
          </cell>
          <cell r="AF379">
            <v>253136880</v>
          </cell>
        </row>
        <row r="380">
          <cell r="D380" t="str">
            <v>Multi Source Parts</v>
          </cell>
          <cell r="E380">
            <v>169049.41589999999</v>
          </cell>
          <cell r="F380">
            <v>13523953.272</v>
          </cell>
          <cell r="G380">
            <v>169049.41589999999</v>
          </cell>
          <cell r="H380">
            <v>15214447.431</v>
          </cell>
          <cell r="I380">
            <v>169049.41589999999</v>
          </cell>
          <cell r="J380">
            <v>15214447.431</v>
          </cell>
          <cell r="K380">
            <v>169049.41589999999</v>
          </cell>
          <cell r="L380">
            <v>15214447.431</v>
          </cell>
          <cell r="M380">
            <v>169049.41589999999</v>
          </cell>
          <cell r="N380">
            <v>10142964.954</v>
          </cell>
          <cell r="O380">
            <v>169049.41589999999</v>
          </cell>
          <cell r="P380">
            <v>11833459.113</v>
          </cell>
          <cell r="Q380">
            <v>169049.41589999999</v>
          </cell>
          <cell r="R380">
            <v>18595435.748999998</v>
          </cell>
          <cell r="S380">
            <v>169049.41589999999</v>
          </cell>
          <cell r="T380">
            <v>15214447.431</v>
          </cell>
          <cell r="U380">
            <v>169049.41589999999</v>
          </cell>
          <cell r="V380">
            <v>15214447.431</v>
          </cell>
          <cell r="W380">
            <v>169049.41589999999</v>
          </cell>
          <cell r="X380">
            <v>18595435.748999998</v>
          </cell>
          <cell r="Y380">
            <v>169049.41589999999</v>
          </cell>
          <cell r="Z380">
            <v>18595435.748999998</v>
          </cell>
          <cell r="AA380">
            <v>169049.41589999999</v>
          </cell>
          <cell r="AB380">
            <v>18595435.748999998</v>
          </cell>
          <cell r="AC380">
            <v>169049.41590000002</v>
          </cell>
          <cell r="AE380" t="str">
            <v>Nomi Parts</v>
          </cell>
          <cell r="AF380">
            <v>185954357.49000001</v>
          </cell>
        </row>
        <row r="381">
          <cell r="D381" t="str">
            <v>Paints &amp; Chemicals</v>
          </cell>
          <cell r="E381">
            <v>14623</v>
          </cell>
          <cell r="F381">
            <v>1169840</v>
          </cell>
          <cell r="G381">
            <v>14623</v>
          </cell>
          <cell r="H381">
            <v>1316070</v>
          </cell>
          <cell r="I381">
            <v>14623</v>
          </cell>
          <cell r="J381">
            <v>1316070</v>
          </cell>
          <cell r="K381">
            <v>14623</v>
          </cell>
          <cell r="L381">
            <v>1316070</v>
          </cell>
          <cell r="M381">
            <v>14623</v>
          </cell>
          <cell r="N381">
            <v>877380</v>
          </cell>
          <cell r="O381">
            <v>14623</v>
          </cell>
          <cell r="P381">
            <v>1023610</v>
          </cell>
          <cell r="Q381">
            <v>14623</v>
          </cell>
          <cell r="R381">
            <v>1608530</v>
          </cell>
          <cell r="S381">
            <v>14623</v>
          </cell>
          <cell r="T381">
            <v>1316070</v>
          </cell>
          <cell r="U381">
            <v>14623</v>
          </cell>
          <cell r="V381">
            <v>1316070</v>
          </cell>
          <cell r="W381">
            <v>14623</v>
          </cell>
          <cell r="X381">
            <v>1608530</v>
          </cell>
          <cell r="Y381">
            <v>14623</v>
          </cell>
          <cell r="Z381">
            <v>1608530</v>
          </cell>
          <cell r="AA381">
            <v>14623</v>
          </cell>
          <cell r="AB381">
            <v>1608530</v>
          </cell>
          <cell r="AC381">
            <v>14623</v>
          </cell>
          <cell r="AE381" t="str">
            <v>Paints &amp; Chemicals</v>
          </cell>
          <cell r="AF381">
            <v>16085300</v>
          </cell>
        </row>
        <row r="382">
          <cell r="D382" t="str">
            <v>Consumables</v>
          </cell>
          <cell r="E382">
            <v>5347</v>
          </cell>
          <cell r="F382">
            <v>427760</v>
          </cell>
          <cell r="G382">
            <v>5347</v>
          </cell>
          <cell r="H382">
            <v>481230</v>
          </cell>
          <cell r="I382">
            <v>5347</v>
          </cell>
          <cell r="J382">
            <v>481230</v>
          </cell>
          <cell r="K382">
            <v>5347</v>
          </cell>
          <cell r="L382">
            <v>481230</v>
          </cell>
          <cell r="M382">
            <v>5347</v>
          </cell>
          <cell r="N382">
            <v>320820</v>
          </cell>
          <cell r="O382">
            <v>5347</v>
          </cell>
          <cell r="P382">
            <v>374290</v>
          </cell>
          <cell r="Q382">
            <v>5347</v>
          </cell>
          <cell r="R382">
            <v>588170</v>
          </cell>
          <cell r="S382">
            <v>5347</v>
          </cell>
          <cell r="T382">
            <v>481230</v>
          </cell>
          <cell r="U382">
            <v>5347</v>
          </cell>
          <cell r="V382">
            <v>481230</v>
          </cell>
          <cell r="W382">
            <v>5347</v>
          </cell>
          <cell r="X382">
            <v>588170</v>
          </cell>
          <cell r="Y382">
            <v>5347</v>
          </cell>
          <cell r="Z382">
            <v>588170</v>
          </cell>
          <cell r="AA382">
            <v>5347</v>
          </cell>
          <cell r="AB382">
            <v>588170</v>
          </cell>
          <cell r="AC382">
            <v>5347</v>
          </cell>
          <cell r="AE382" t="str">
            <v>Consumables</v>
          </cell>
          <cell r="AF382">
            <v>5881700</v>
          </cell>
        </row>
        <row r="383">
          <cell r="D383" t="str">
            <v>KD Parts</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E383" t="str">
            <v>KD Parts</v>
          </cell>
          <cell r="AF383">
            <v>0</v>
          </cell>
        </row>
        <row r="384">
          <cell r="D384" t="str">
            <v>Spare parts</v>
          </cell>
          <cell r="E384">
            <v>779</v>
          </cell>
          <cell r="F384">
            <v>62320</v>
          </cell>
          <cell r="G384">
            <v>779</v>
          </cell>
          <cell r="H384">
            <v>70110</v>
          </cell>
          <cell r="I384">
            <v>779</v>
          </cell>
          <cell r="J384">
            <v>70110</v>
          </cell>
          <cell r="K384">
            <v>779</v>
          </cell>
          <cell r="L384">
            <v>70110</v>
          </cell>
          <cell r="M384">
            <v>779</v>
          </cell>
          <cell r="N384">
            <v>46740</v>
          </cell>
          <cell r="O384">
            <v>779</v>
          </cell>
          <cell r="P384">
            <v>54530</v>
          </cell>
          <cell r="Q384">
            <v>779</v>
          </cell>
          <cell r="R384">
            <v>85690</v>
          </cell>
          <cell r="S384">
            <v>779</v>
          </cell>
          <cell r="T384">
            <v>70110</v>
          </cell>
          <cell r="U384">
            <v>779</v>
          </cell>
          <cell r="V384">
            <v>70110</v>
          </cell>
          <cell r="W384">
            <v>779</v>
          </cell>
          <cell r="X384">
            <v>85690</v>
          </cell>
          <cell r="Y384">
            <v>779</v>
          </cell>
          <cell r="Z384">
            <v>85690</v>
          </cell>
          <cell r="AA384">
            <v>779</v>
          </cell>
          <cell r="AB384">
            <v>85690</v>
          </cell>
          <cell r="AC384">
            <v>779</v>
          </cell>
          <cell r="AE384" t="str">
            <v>Spare parts</v>
          </cell>
          <cell r="AF384">
            <v>856900</v>
          </cell>
        </row>
        <row r="385">
          <cell r="D385" t="str">
            <v>Utilities</v>
          </cell>
          <cell r="E385">
            <v>4789</v>
          </cell>
          <cell r="F385">
            <v>383120</v>
          </cell>
          <cell r="G385">
            <v>4789</v>
          </cell>
          <cell r="H385">
            <v>431010</v>
          </cell>
          <cell r="I385">
            <v>4789</v>
          </cell>
          <cell r="J385">
            <v>431010</v>
          </cell>
          <cell r="K385">
            <v>4789</v>
          </cell>
          <cell r="L385">
            <v>431010</v>
          </cell>
          <cell r="M385">
            <v>4789</v>
          </cell>
          <cell r="N385">
            <v>287340</v>
          </cell>
          <cell r="O385">
            <v>4789</v>
          </cell>
          <cell r="P385">
            <v>335230</v>
          </cell>
          <cell r="Q385">
            <v>4789</v>
          </cell>
          <cell r="R385">
            <v>526790</v>
          </cell>
          <cell r="S385">
            <v>4789</v>
          </cell>
          <cell r="T385">
            <v>431010</v>
          </cell>
          <cell r="U385">
            <v>4789</v>
          </cell>
          <cell r="V385">
            <v>431010</v>
          </cell>
          <cell r="W385">
            <v>4789</v>
          </cell>
          <cell r="X385">
            <v>526790</v>
          </cell>
          <cell r="Y385">
            <v>4789</v>
          </cell>
          <cell r="Z385">
            <v>526790</v>
          </cell>
          <cell r="AA385">
            <v>4789</v>
          </cell>
          <cell r="AB385">
            <v>526790</v>
          </cell>
          <cell r="AC385">
            <v>4789</v>
          </cell>
          <cell r="AE385" t="str">
            <v>Utilites</v>
          </cell>
          <cell r="AF385">
            <v>5267900</v>
          </cell>
        </row>
        <row r="386">
          <cell r="D386" t="str">
            <v>Royalty</v>
          </cell>
          <cell r="E386">
            <v>7715</v>
          </cell>
          <cell r="F386">
            <v>617200</v>
          </cell>
          <cell r="G386">
            <v>7715</v>
          </cell>
          <cell r="H386">
            <v>694350</v>
          </cell>
          <cell r="I386">
            <v>7715</v>
          </cell>
          <cell r="J386">
            <v>694350</v>
          </cell>
          <cell r="K386">
            <v>7715</v>
          </cell>
          <cell r="L386">
            <v>694350</v>
          </cell>
          <cell r="M386">
            <v>7715</v>
          </cell>
          <cell r="N386">
            <v>462900</v>
          </cell>
          <cell r="O386">
            <v>7715</v>
          </cell>
          <cell r="P386">
            <v>540050</v>
          </cell>
          <cell r="Q386">
            <v>7715</v>
          </cell>
          <cell r="R386">
            <v>848650</v>
          </cell>
          <cell r="S386">
            <v>7715</v>
          </cell>
          <cell r="T386">
            <v>694350</v>
          </cell>
          <cell r="U386">
            <v>7715</v>
          </cell>
          <cell r="V386">
            <v>694350</v>
          </cell>
          <cell r="W386">
            <v>7715</v>
          </cell>
          <cell r="X386">
            <v>848650</v>
          </cell>
          <cell r="Y386">
            <v>7715</v>
          </cell>
          <cell r="Z386">
            <v>848650</v>
          </cell>
          <cell r="AA386">
            <v>7715</v>
          </cell>
          <cell r="AB386">
            <v>848650</v>
          </cell>
          <cell r="AC386">
            <v>7715</v>
          </cell>
          <cell r="AE386" t="str">
            <v>Royalty</v>
          </cell>
          <cell r="AF386">
            <v>8486500</v>
          </cell>
        </row>
        <row r="388">
          <cell r="E388">
            <v>874316.56021852617</v>
          </cell>
          <cell r="F388">
            <v>69945324.817482084</v>
          </cell>
          <cell r="G388">
            <v>874316.56021852617</v>
          </cell>
          <cell r="H388">
            <v>78688490.419667348</v>
          </cell>
          <cell r="I388">
            <v>874316.56021852617</v>
          </cell>
          <cell r="J388">
            <v>78688490.419667348</v>
          </cell>
          <cell r="K388">
            <v>874316.56021852617</v>
          </cell>
          <cell r="L388">
            <v>78688490.419667348</v>
          </cell>
          <cell r="M388">
            <v>874316.56021852617</v>
          </cell>
          <cell r="N388">
            <v>52458993.61311157</v>
          </cell>
          <cell r="O388">
            <v>874316.56021852617</v>
          </cell>
          <cell r="P388">
            <v>61202159.215296827</v>
          </cell>
          <cell r="Q388">
            <v>873985.56021852617</v>
          </cell>
          <cell r="R388">
            <v>96138411.624037877</v>
          </cell>
          <cell r="S388">
            <v>873985.56021852617</v>
          </cell>
          <cell r="T388">
            <v>78658700.419667348</v>
          </cell>
          <cell r="U388">
            <v>873985.56021852617</v>
          </cell>
          <cell r="V388">
            <v>78658700.419667348</v>
          </cell>
          <cell r="W388">
            <v>873985.56021852617</v>
          </cell>
          <cell r="X388">
            <v>96138411.624037877</v>
          </cell>
          <cell r="Y388">
            <v>873985.56021852617</v>
          </cell>
          <cell r="Z388">
            <v>96138411.624037877</v>
          </cell>
          <cell r="AA388">
            <v>873985.56021852617</v>
          </cell>
          <cell r="AB388">
            <v>96138411.624037877</v>
          </cell>
          <cell r="AC388">
            <v>874129.99658216257</v>
          </cell>
          <cell r="AF388">
            <v>961542996.24037862</v>
          </cell>
        </row>
        <row r="389">
          <cell r="C389" t="str">
            <v>Contribution Margin</v>
          </cell>
          <cell r="E389">
            <v>107205.17891190865</v>
          </cell>
          <cell r="F389">
            <v>8576414.3129526973</v>
          </cell>
          <cell r="G389">
            <v>107205.17891190865</v>
          </cell>
          <cell r="H389">
            <v>9648466.102071777</v>
          </cell>
          <cell r="I389">
            <v>107205.17891190865</v>
          </cell>
          <cell r="J389">
            <v>9648466.102071777</v>
          </cell>
          <cell r="K389">
            <v>107205.17891190865</v>
          </cell>
          <cell r="L389">
            <v>9648466.102071777</v>
          </cell>
          <cell r="M389">
            <v>107205.17891190865</v>
          </cell>
          <cell r="N389">
            <v>6432310.7347145155</v>
          </cell>
          <cell r="O389">
            <v>107205.17891190865</v>
          </cell>
          <cell r="P389">
            <v>7504362.5238336101</v>
          </cell>
          <cell r="Q389">
            <v>107536.17891190865</v>
          </cell>
          <cell r="R389">
            <v>11828979.680309951</v>
          </cell>
          <cell r="S389">
            <v>107536.17891190865</v>
          </cell>
          <cell r="T389">
            <v>9678256.102071777</v>
          </cell>
          <cell r="U389">
            <v>107536.17891190865</v>
          </cell>
          <cell r="V389">
            <v>9678256.102071777</v>
          </cell>
          <cell r="W389">
            <v>107536.17891190865</v>
          </cell>
          <cell r="X389">
            <v>11828979.680309951</v>
          </cell>
          <cell r="Y389">
            <v>107536.17891190865</v>
          </cell>
          <cell r="Z389">
            <v>11828979.680309951</v>
          </cell>
          <cell r="AA389">
            <v>107536.17891190865</v>
          </cell>
          <cell r="AB389">
            <v>11828979.680309951</v>
          </cell>
          <cell r="AC389">
            <v>107391.74254827225</v>
          </cell>
          <cell r="AD389" t="str">
            <v>Contribution Margin</v>
          </cell>
        </row>
        <row r="391">
          <cell r="C391" t="str">
            <v>Production cost</v>
          </cell>
          <cell r="AD391" t="str">
            <v>Production cost</v>
          </cell>
        </row>
        <row r="392">
          <cell r="D392" t="str">
            <v xml:space="preserve">Salaries &amp; Wages </v>
          </cell>
          <cell r="E392">
            <v>5330.971806841444</v>
          </cell>
          <cell r="F392">
            <v>426477.74454731552</v>
          </cell>
          <cell r="G392">
            <v>4450.6278387391867</v>
          </cell>
          <cell r="H392">
            <v>400556.50548652682</v>
          </cell>
          <cell r="I392">
            <v>4327.5507084975143</v>
          </cell>
          <cell r="J392">
            <v>389479.56376477628</v>
          </cell>
          <cell r="K392">
            <v>3880.9474753805712</v>
          </cell>
          <cell r="L392">
            <v>349285.27278425143</v>
          </cell>
          <cell r="M392">
            <v>5576.0739588801307</v>
          </cell>
          <cell r="N392">
            <v>334564.43753280782</v>
          </cell>
          <cell r="O392">
            <v>5384.2223576312035</v>
          </cell>
          <cell r="P392">
            <v>376895.56503418426</v>
          </cell>
          <cell r="Q392">
            <v>3880.9474753805712</v>
          </cell>
          <cell r="R392">
            <v>426904.22229186282</v>
          </cell>
          <cell r="S392">
            <v>5106.5098360270676</v>
          </cell>
          <cell r="T392">
            <v>459585.88524243608</v>
          </cell>
          <cell r="U392">
            <v>4709.8877128404993</v>
          </cell>
          <cell r="V392">
            <v>423889.89415564493</v>
          </cell>
          <cell r="W392">
            <v>5160.8344087507594</v>
          </cell>
          <cell r="X392">
            <v>567691.78496258357</v>
          </cell>
          <cell r="Y392">
            <v>5216.3272518556068</v>
          </cell>
          <cell r="Z392">
            <v>573795.99770411674</v>
          </cell>
          <cell r="AA392">
            <v>5063.8667476260061</v>
          </cell>
          <cell r="AB392">
            <v>557025.34223886067</v>
          </cell>
          <cell r="AC392">
            <v>4805.592923404879</v>
          </cell>
          <cell r="AE392" t="str">
            <v xml:space="preserve">Salaries &amp; Wages </v>
          </cell>
        </row>
        <row r="393">
          <cell r="D393" t="str">
            <v xml:space="preserve">Utilities </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E393" t="str">
            <v xml:space="preserve">Utilities </v>
          </cell>
        </row>
        <row r="394">
          <cell r="D394" t="str">
            <v>Depreciation</v>
          </cell>
          <cell r="E394">
            <v>11150.091575091576</v>
          </cell>
          <cell r="F394">
            <v>892007.32600732602</v>
          </cell>
          <cell r="G394">
            <v>9308.7920489296648</v>
          </cell>
          <cell r="H394">
            <v>837791.28440366988</v>
          </cell>
          <cell r="I394">
            <v>9051.3678263455258</v>
          </cell>
          <cell r="J394">
            <v>814623.10437109729</v>
          </cell>
          <cell r="K394">
            <v>8117.2666666666673</v>
          </cell>
          <cell r="L394">
            <v>730554.00000000012</v>
          </cell>
          <cell r="M394">
            <v>11662.739463601532</v>
          </cell>
          <cell r="N394">
            <v>699764.36781609198</v>
          </cell>
          <cell r="O394">
            <v>11261.468738438773</v>
          </cell>
          <cell r="P394">
            <v>788302.81169071409</v>
          </cell>
          <cell r="Q394">
            <v>8117.2666666666673</v>
          </cell>
          <cell r="R394">
            <v>892899.33333333337</v>
          </cell>
          <cell r="S394">
            <v>10680.614035087719</v>
          </cell>
          <cell r="T394">
            <v>961255.26315789472</v>
          </cell>
          <cell r="U394">
            <v>9851.0517799352765</v>
          </cell>
          <cell r="V394">
            <v>886594.66019417485</v>
          </cell>
          <cell r="W394">
            <v>10794.237588652482</v>
          </cell>
          <cell r="X394">
            <v>1187366.134751773</v>
          </cell>
          <cell r="Y394">
            <v>10910.304659498208</v>
          </cell>
          <cell r="Z394">
            <v>1200133.5125448029</v>
          </cell>
          <cell r="AA394">
            <v>10591.423103688239</v>
          </cell>
          <cell r="AB394">
            <v>1165056.5414057064</v>
          </cell>
          <cell r="AC394">
            <v>10051.225763342349</v>
          </cell>
          <cell r="AE394" t="str">
            <v>Depreciation</v>
          </cell>
        </row>
        <row r="395">
          <cell r="D395" t="str">
            <v xml:space="preserve">Other Factory overhead </v>
          </cell>
          <cell r="E395">
            <v>3328.5244606883934</v>
          </cell>
          <cell r="F395">
            <v>266281.95685507148</v>
          </cell>
          <cell r="G395">
            <v>2778.859870849943</v>
          </cell>
          <cell r="H395">
            <v>250097.38837649487</v>
          </cell>
          <cell r="I395">
            <v>2702.0136121556093</v>
          </cell>
          <cell r="J395">
            <v>243181.22509400483</v>
          </cell>
          <cell r="K395">
            <v>2423.1658073811504</v>
          </cell>
          <cell r="L395">
            <v>218084.92266430354</v>
          </cell>
          <cell r="M395">
            <v>3481.5600680763655</v>
          </cell>
          <cell r="N395">
            <v>208893.60408458192</v>
          </cell>
          <cell r="O395">
            <v>3361.7727627374452</v>
          </cell>
          <cell r="P395">
            <v>235324.09339162117</v>
          </cell>
          <cell r="Q395">
            <v>2423.1658073811504</v>
          </cell>
          <cell r="R395">
            <v>266548.23881192657</v>
          </cell>
          <cell r="S395">
            <v>3188.3760623436192</v>
          </cell>
          <cell r="T395">
            <v>286953.84561092575</v>
          </cell>
          <cell r="U395">
            <v>2940.735203132464</v>
          </cell>
          <cell r="V395">
            <v>264666.16828192177</v>
          </cell>
          <cell r="W395">
            <v>3222.2949566238703</v>
          </cell>
          <cell r="X395">
            <v>354452.44522862573</v>
          </cell>
          <cell r="Y395">
            <v>3256.9432894907936</v>
          </cell>
          <cell r="Z395">
            <v>358263.76184398727</v>
          </cell>
          <cell r="AA395">
            <v>3161.7507925119394</v>
          </cell>
          <cell r="AB395">
            <v>347792.58717631333</v>
          </cell>
          <cell r="AC395">
            <v>3000.4911249270708</v>
          </cell>
          <cell r="AE395" t="str">
            <v xml:space="preserve">Other Factory overhead </v>
          </cell>
        </row>
        <row r="396">
          <cell r="D396" t="str">
            <v>Running Royalty</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E396" t="str">
            <v>Running Royalty</v>
          </cell>
        </row>
        <row r="397">
          <cell r="E397">
            <v>19809.587842621411</v>
          </cell>
          <cell r="F397">
            <v>1584767.027409713</v>
          </cell>
          <cell r="G397">
            <v>16538.279758518795</v>
          </cell>
          <cell r="H397">
            <v>1488445.1782666915</v>
          </cell>
          <cell r="I397">
            <v>16080.93214699865</v>
          </cell>
          <cell r="J397">
            <v>1447283.8932298783</v>
          </cell>
          <cell r="K397">
            <v>14421.379949428388</v>
          </cell>
          <cell r="L397">
            <v>1297924.1954485551</v>
          </cell>
          <cell r="M397">
            <v>20720.373490558028</v>
          </cell>
          <cell r="N397">
            <v>1243222.4094334817</v>
          </cell>
          <cell r="O397">
            <v>20007.463858807419</v>
          </cell>
          <cell r="P397">
            <v>1400522.4701165196</v>
          </cell>
          <cell r="Q397">
            <v>14421.379949428388</v>
          </cell>
          <cell r="R397">
            <v>1586351.7944371225</v>
          </cell>
          <cell r="S397">
            <v>18975.499933458406</v>
          </cell>
          <cell r="T397">
            <v>1707794.9940112566</v>
          </cell>
          <cell r="U397">
            <v>17501.674695908237</v>
          </cell>
          <cell r="V397">
            <v>1575150.7226317413</v>
          </cell>
          <cell r="W397">
            <v>19177.366954027111</v>
          </cell>
          <cell r="X397">
            <v>2109510.3649429823</v>
          </cell>
          <cell r="Y397">
            <v>19383.575200844611</v>
          </cell>
          <cell r="Z397">
            <v>2132193.2720929068</v>
          </cell>
          <cell r="AA397">
            <v>18817.040643826185</v>
          </cell>
          <cell r="AB397">
            <v>2069874.4708208805</v>
          </cell>
          <cell r="AC397">
            <v>17857.309811674299</v>
          </cell>
        </row>
        <row r="398">
          <cell r="C398" t="str">
            <v>Gross Profit</v>
          </cell>
          <cell r="E398">
            <v>87395.591069287242</v>
          </cell>
          <cell r="F398">
            <v>6991647.2855429845</v>
          </cell>
          <cell r="G398">
            <v>90666.899153389852</v>
          </cell>
          <cell r="H398">
            <v>8160020.9238050859</v>
          </cell>
          <cell r="I398">
            <v>91124.24676491</v>
          </cell>
          <cell r="J398">
            <v>8201182.2088418985</v>
          </cell>
          <cell r="K398">
            <v>92783.798962480258</v>
          </cell>
          <cell r="L398">
            <v>8350541.9066232219</v>
          </cell>
          <cell r="M398">
            <v>86484.805421350611</v>
          </cell>
          <cell r="N398">
            <v>5189088.3252810333</v>
          </cell>
          <cell r="O398">
            <v>87197.71505310123</v>
          </cell>
          <cell r="P398">
            <v>6103840.0537170907</v>
          </cell>
          <cell r="Q398">
            <v>93114.798962480258</v>
          </cell>
          <cell r="R398">
            <v>10242627.88587283</v>
          </cell>
          <cell r="S398">
            <v>88560.678978450247</v>
          </cell>
          <cell r="T398">
            <v>7970461.1080605201</v>
          </cell>
          <cell r="U398">
            <v>90034.504216000409</v>
          </cell>
          <cell r="V398">
            <v>8103105.3794400357</v>
          </cell>
          <cell r="W398">
            <v>88358.811957881539</v>
          </cell>
          <cell r="X398">
            <v>9719469.3153669685</v>
          </cell>
          <cell r="Y398">
            <v>88152.603711064032</v>
          </cell>
          <cell r="Z398">
            <v>9696786.4082170445</v>
          </cell>
          <cell r="AA398">
            <v>88719.138268082461</v>
          </cell>
          <cell r="AB398">
            <v>9759105.2094890699</v>
          </cell>
          <cell r="AC398">
            <v>89534.432736597955</v>
          </cell>
          <cell r="AD398" t="str">
            <v>Gross Profit</v>
          </cell>
        </row>
        <row r="399">
          <cell r="E399">
            <v>8.9040912274356891</v>
          </cell>
          <cell r="F399">
            <v>8.9040912274356963</v>
          </cell>
          <cell r="G399">
            <v>9.2373806446421547</v>
          </cell>
          <cell r="H399">
            <v>9.2373806446421547</v>
          </cell>
          <cell r="I399">
            <v>9.2839764145866219</v>
          </cell>
          <cell r="J399">
            <v>9.2839764145866219</v>
          </cell>
          <cell r="K399">
            <v>9.4530559297322068</v>
          </cell>
          <cell r="L399">
            <v>9.4530559297322068</v>
          </cell>
          <cell r="M399">
            <v>8.811298005276031</v>
          </cell>
          <cell r="N399">
            <v>8.8112980052760257</v>
          </cell>
          <cell r="O399">
            <v>8.8839311017556071</v>
          </cell>
          <cell r="P399">
            <v>8.8839311017556142</v>
          </cell>
          <cell r="Q399">
            <v>9.4867790748041898</v>
          </cell>
          <cell r="R399">
            <v>9.4867790748041916</v>
          </cell>
          <cell r="S399">
            <v>9.0227934285907221</v>
          </cell>
          <cell r="T399">
            <v>9.0227934285907203</v>
          </cell>
          <cell r="U399">
            <v>9.1729505956500965</v>
          </cell>
          <cell r="V399">
            <v>9.1729505956500965</v>
          </cell>
          <cell r="W399">
            <v>9.0022266889536002</v>
          </cell>
          <cell r="X399">
            <v>9.0022266889536002</v>
          </cell>
          <cell r="Y399">
            <v>8.9812176538404103</v>
          </cell>
          <cell r="Z399">
            <v>8.981217653840412</v>
          </cell>
          <cell r="AA399">
            <v>9.0389376751534734</v>
          </cell>
          <cell r="AB399">
            <v>9.0389376751534734</v>
          </cell>
          <cell r="AC399">
            <v>9.1220020063865022</v>
          </cell>
        </row>
        <row r="400">
          <cell r="C400" t="str">
            <v>Other Expenses</v>
          </cell>
          <cell r="AD400" t="str">
            <v>Other Expenses</v>
          </cell>
        </row>
        <row r="401">
          <cell r="D401" t="str">
            <v>Selling Expenses</v>
          </cell>
          <cell r="E401">
            <v>5183.0082521448167</v>
          </cell>
          <cell r="F401">
            <v>414640.66017158533</v>
          </cell>
          <cell r="G401">
            <v>4427.3486746392564</v>
          </cell>
          <cell r="H401">
            <v>398461.38071753306</v>
          </cell>
          <cell r="I401">
            <v>4320.887144065181</v>
          </cell>
          <cell r="J401">
            <v>388879.84296586626</v>
          </cell>
          <cell r="K401">
            <v>3897.7185689144208</v>
          </cell>
          <cell r="L401">
            <v>350794.67120229785</v>
          </cell>
          <cell r="M401">
            <v>5409.2615187305564</v>
          </cell>
          <cell r="N401">
            <v>324555.69112383341</v>
          </cell>
          <cell r="O401">
            <v>5179.8400416559607</v>
          </cell>
          <cell r="P401">
            <v>362588.80291591724</v>
          </cell>
          <cell r="Q401">
            <v>3845.1336292747983</v>
          </cell>
          <cell r="R401">
            <v>422964.69922022783</v>
          </cell>
          <cell r="S401">
            <v>4967.5774890123712</v>
          </cell>
          <cell r="T401">
            <v>447081.9740111134</v>
          </cell>
          <cell r="U401">
            <v>4642.661605420024</v>
          </cell>
          <cell r="V401">
            <v>417839.54448780214</v>
          </cell>
          <cell r="W401">
            <v>5073.1110111757944</v>
          </cell>
          <cell r="X401">
            <v>558042.21122933738</v>
          </cell>
          <cell r="Y401">
            <v>5099.2966467698334</v>
          </cell>
          <cell r="Z401">
            <v>560922.63114468171</v>
          </cell>
          <cell r="AA401">
            <v>4893.3178190345943</v>
          </cell>
          <cell r="AB401">
            <v>538264.96009380533</v>
          </cell>
          <cell r="AC401">
            <v>4713.6700629854558</v>
          </cell>
          <cell r="AE401" t="str">
            <v>Selling Expenses</v>
          </cell>
        </row>
        <row r="402">
          <cell r="D402" t="str">
            <v>Advertisement Expenses</v>
          </cell>
          <cell r="E402">
            <v>800.32572918126152</v>
          </cell>
          <cell r="F402">
            <v>64026.058334500922</v>
          </cell>
          <cell r="G402">
            <v>969.71958993165515</v>
          </cell>
          <cell r="H402">
            <v>87274.76309384896</v>
          </cell>
          <cell r="I402">
            <v>7367.9708551430685</v>
          </cell>
          <cell r="J402">
            <v>663117.37696287618</v>
          </cell>
          <cell r="K402">
            <v>6935.2770964018819</v>
          </cell>
          <cell r="L402">
            <v>624174.93867616937</v>
          </cell>
          <cell r="M402">
            <v>7697.2629504339211</v>
          </cell>
          <cell r="N402">
            <v>461835.77702603524</v>
          </cell>
          <cell r="O402">
            <v>799.8365151483406</v>
          </cell>
          <cell r="P402">
            <v>55988.556060383838</v>
          </cell>
          <cell r="Q402">
            <v>739.89139808437483</v>
          </cell>
          <cell r="R402">
            <v>81388.053789281228</v>
          </cell>
          <cell r="S402">
            <v>4684.9685429207811</v>
          </cell>
          <cell r="T402">
            <v>421647.16886287031</v>
          </cell>
          <cell r="U402">
            <v>5393.2109933565007</v>
          </cell>
          <cell r="V402">
            <v>485388.98940208508</v>
          </cell>
          <cell r="W402">
            <v>783.35612673520234</v>
          </cell>
          <cell r="X402">
            <v>86169.173940872264</v>
          </cell>
          <cell r="Y402">
            <v>8782.5333169589612</v>
          </cell>
          <cell r="Z402">
            <v>966078.66486548574</v>
          </cell>
          <cell r="AA402">
            <v>1104.3291887822443</v>
          </cell>
          <cell r="AB402">
            <v>121476.21076604688</v>
          </cell>
          <cell r="AC402">
            <v>3744.1506652549601</v>
          </cell>
        </row>
        <row r="403">
          <cell r="D403" t="str">
            <v>Administrative Expenses</v>
          </cell>
          <cell r="E403">
            <v>10560.726889052896</v>
          </cell>
          <cell r="F403">
            <v>844858.15112423163</v>
          </cell>
          <cell r="G403">
            <v>9021.0198249495461</v>
          </cell>
          <cell r="H403">
            <v>811891.78424545913</v>
          </cell>
          <cell r="I403">
            <v>8804.0973170376383</v>
          </cell>
          <cell r="J403">
            <v>792368.75853338744</v>
          </cell>
          <cell r="K403">
            <v>7941.8629672567968</v>
          </cell>
          <cell r="L403">
            <v>714767.66705311171</v>
          </cell>
          <cell r="M403">
            <v>11021.733092386507</v>
          </cell>
          <cell r="N403">
            <v>661303.98554319039</v>
          </cell>
          <cell r="O403">
            <v>10554.271447719957</v>
          </cell>
          <cell r="P403">
            <v>738799.00134039694</v>
          </cell>
          <cell r="Q403">
            <v>7834.7176263668644</v>
          </cell>
          <cell r="R403">
            <v>861818.93890035513</v>
          </cell>
          <cell r="S403">
            <v>10121.772262268241</v>
          </cell>
          <cell r="T403">
            <v>910959.50360414176</v>
          </cell>
          <cell r="U403">
            <v>9459.7343604157559</v>
          </cell>
          <cell r="V403">
            <v>851376.09243741806</v>
          </cell>
          <cell r="W403">
            <v>10336.803890810705</v>
          </cell>
          <cell r="X403">
            <v>1137048.4279891774</v>
          </cell>
          <cell r="Y403">
            <v>10390.158879356299</v>
          </cell>
          <cell r="Z403">
            <v>1142917.4767291928</v>
          </cell>
          <cell r="AA403">
            <v>9970.4632047953019</v>
          </cell>
          <cell r="AB403">
            <v>1096750.9525274832</v>
          </cell>
          <cell r="AC403">
            <v>9604.4188545704965</v>
          </cell>
          <cell r="AE403" t="str">
            <v>Administrative Expenses</v>
          </cell>
        </row>
        <row r="404">
          <cell r="D404" t="str">
            <v>Depreciation (Admin. &amp; Selling )</v>
          </cell>
          <cell r="E404">
            <v>2969.9882598191184</v>
          </cell>
          <cell r="F404">
            <v>237599.06078552947</v>
          </cell>
          <cell r="G404">
            <v>2536.9771657922738</v>
          </cell>
          <cell r="H404">
            <v>228327.94492130465</v>
          </cell>
          <cell r="I404">
            <v>2475.9721508385478</v>
          </cell>
          <cell r="J404">
            <v>222837.4935754693</v>
          </cell>
          <cell r="K404">
            <v>2233.4863898710532</v>
          </cell>
          <cell r="L404">
            <v>201013.77508839479</v>
          </cell>
          <cell r="M404">
            <v>3099.6368177250984</v>
          </cell>
          <cell r="N404">
            <v>185978.2090635059</v>
          </cell>
          <cell r="O404">
            <v>2968.1727990868981</v>
          </cell>
          <cell r="P404">
            <v>207772.09593608286</v>
          </cell>
          <cell r="Q404">
            <v>2203.3539560073127</v>
          </cell>
          <cell r="R404">
            <v>242368.93516080439</v>
          </cell>
          <cell r="S404">
            <v>2846.5412564224971</v>
          </cell>
          <cell r="T404">
            <v>256188.71307802474</v>
          </cell>
          <cell r="U404">
            <v>2660.3566484202443</v>
          </cell>
          <cell r="V404">
            <v>239432.09835782199</v>
          </cell>
          <cell r="W404">
            <v>2907.0145002598042</v>
          </cell>
          <cell r="X404">
            <v>319771.59502857848</v>
          </cell>
          <cell r="Y404">
            <v>2922.0194986134175</v>
          </cell>
          <cell r="Z404">
            <v>321422.14484747592</v>
          </cell>
          <cell r="AA404">
            <v>2803.9886812995901</v>
          </cell>
          <cell r="AB404">
            <v>308438.75494295493</v>
          </cell>
          <cell r="AC404">
            <v>2701.0462007144979</v>
          </cell>
          <cell r="AE404" t="str">
            <v>Depreciation (Admin. &amp; Selling )</v>
          </cell>
        </row>
        <row r="405">
          <cell r="D405" t="str">
            <v>Financial Charges -Capital Exp.</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E405" t="str">
            <v>Financial Charges -Capital Exp.</v>
          </cell>
        </row>
        <row r="406">
          <cell r="D406" t="str">
            <v>Financial  Charges -Working Capital</v>
          </cell>
          <cell r="E406">
            <v>530.11444507895521</v>
          </cell>
          <cell r="F406">
            <v>42409.155606316417</v>
          </cell>
          <cell r="G406">
            <v>458.80097155251627</v>
          </cell>
          <cell r="H406">
            <v>41292.087439726463</v>
          </cell>
          <cell r="I406">
            <v>448.49087868071882</v>
          </cell>
          <cell r="J406">
            <v>40364.179081264694</v>
          </cell>
          <cell r="K406">
            <v>407.98094465914818</v>
          </cell>
          <cell r="L406">
            <v>36718.285019323339</v>
          </cell>
          <cell r="M406">
            <v>548.85949175372707</v>
          </cell>
          <cell r="N406">
            <v>32931.569505223626</v>
          </cell>
          <cell r="O406">
            <v>527.77239945924691</v>
          </cell>
          <cell r="P406">
            <v>36944.067962147281</v>
          </cell>
          <cell r="Q406">
            <v>396.96132884259964</v>
          </cell>
          <cell r="R406">
            <v>43665.746172685962</v>
          </cell>
          <cell r="S406">
            <v>498.98402076239711</v>
          </cell>
          <cell r="T406">
            <v>44908.56186861574</v>
          </cell>
          <cell r="U406">
            <v>470.64800851302482</v>
          </cell>
          <cell r="V406">
            <v>42358.320766172234</v>
          </cell>
          <cell r="W406">
            <v>511.61704210669683</v>
          </cell>
          <cell r="X406">
            <v>56277.874631736653</v>
          </cell>
          <cell r="Y406">
            <v>513.76394785157731</v>
          </cell>
          <cell r="Z406">
            <v>56514.034263673508</v>
          </cell>
          <cell r="AA406">
            <v>495.30468493193735</v>
          </cell>
          <cell r="AB406">
            <v>54483.515342513107</v>
          </cell>
          <cell r="AC406">
            <v>480.78854332672643</v>
          </cell>
          <cell r="AE406" t="str">
            <v>Financial  Charges -Working Capital</v>
          </cell>
        </row>
        <row r="407">
          <cell r="D407" t="str">
            <v>Other Expenses (Charity &amp; Donation)</v>
          </cell>
          <cell r="E407">
            <v>368.13503130483002</v>
          </cell>
          <cell r="F407">
            <v>29450.802504386404</v>
          </cell>
          <cell r="G407">
            <v>318.61178580035858</v>
          </cell>
          <cell r="H407">
            <v>28675.060722032271</v>
          </cell>
          <cell r="I407">
            <v>311.4519990838325</v>
          </cell>
          <cell r="J407">
            <v>28030.679917544927</v>
          </cell>
          <cell r="K407">
            <v>283.32010045774183</v>
          </cell>
          <cell r="L407">
            <v>25498.809041196764</v>
          </cell>
          <cell r="M407">
            <v>381.15242482897719</v>
          </cell>
          <cell r="N407">
            <v>22869.145489738632</v>
          </cell>
          <cell r="O407">
            <v>366.50861073558809</v>
          </cell>
          <cell r="P407">
            <v>25655.602751491166</v>
          </cell>
          <cell r="Q407">
            <v>275.66758947402758</v>
          </cell>
          <cell r="R407">
            <v>30323.434842143033</v>
          </cell>
          <cell r="S407">
            <v>346.51668108499797</v>
          </cell>
          <cell r="T407">
            <v>31186.501297649818</v>
          </cell>
          <cell r="U407">
            <v>326.83889480071173</v>
          </cell>
          <cell r="V407">
            <v>29415.500532064056</v>
          </cell>
          <cell r="W407">
            <v>355.28961257409514</v>
          </cell>
          <cell r="X407">
            <v>39081.857383150469</v>
          </cell>
          <cell r="Y407">
            <v>356.78051934137312</v>
          </cell>
          <cell r="Z407">
            <v>39245.85712755104</v>
          </cell>
          <cell r="AA407">
            <v>343.96158675828985</v>
          </cell>
          <cell r="AB407">
            <v>37835.774543411884</v>
          </cell>
          <cell r="AC407">
            <v>333.88093286578226</v>
          </cell>
          <cell r="AE407" t="str">
            <v>Other Expenses (Charity &amp; Donation)</v>
          </cell>
        </row>
        <row r="408">
          <cell r="D408" t="str">
            <v>Other Expenses ( W.P.P.F.)</v>
          </cell>
          <cell r="E408">
            <v>3573.7075858361454</v>
          </cell>
          <cell r="F408">
            <v>285896.60686689161</v>
          </cell>
          <cell r="G408">
            <v>3260.1003648049996</v>
          </cell>
          <cell r="H408">
            <v>293409.03283244994</v>
          </cell>
          <cell r="I408">
            <v>2868.2077932472907</v>
          </cell>
          <cell r="J408">
            <v>258138.70139225616</v>
          </cell>
          <cell r="K408">
            <v>2950.3710885468208</v>
          </cell>
          <cell r="L408">
            <v>265533.3979692139</v>
          </cell>
          <cell r="M408">
            <v>2984.5209973853607</v>
          </cell>
          <cell r="N408">
            <v>179071.25984312163</v>
          </cell>
          <cell r="O408">
            <v>3261.9142882485439</v>
          </cell>
          <cell r="P408">
            <v>228334.00017739806</v>
          </cell>
          <cell r="Q408">
            <v>3221.4233012482478</v>
          </cell>
          <cell r="R408">
            <v>354356.56313730724</v>
          </cell>
          <cell r="S408">
            <v>2697.4681580678207</v>
          </cell>
          <cell r="T408">
            <v>242772.13422610387</v>
          </cell>
          <cell r="U408">
            <v>2877.5317129664104</v>
          </cell>
          <cell r="V408">
            <v>258977.85416697693</v>
          </cell>
          <cell r="W408">
            <v>3280.2679674234987</v>
          </cell>
          <cell r="X408">
            <v>360829.47641658486</v>
          </cell>
          <cell r="Y408">
            <v>2911.8557735997142</v>
          </cell>
          <cell r="Z408">
            <v>320304.13509596855</v>
          </cell>
          <cell r="AA408">
            <v>3464.9058265788067</v>
          </cell>
          <cell r="AB408">
            <v>381139.64092366875</v>
          </cell>
          <cell r="AC408">
            <v>3117.0570936799472</v>
          </cell>
          <cell r="AE408" t="str">
            <v>Other Expenses ( W.P.P.F.)</v>
          </cell>
        </row>
        <row r="409">
          <cell r="D409" t="str">
            <v>Workers Welfare Fund</v>
          </cell>
          <cell r="E409">
            <v>1499.0267372593985</v>
          </cell>
          <cell r="F409">
            <v>119922.13898075189</v>
          </cell>
          <cell r="G409">
            <v>1367.4811090758005</v>
          </cell>
          <cell r="H409">
            <v>123073.29981682205</v>
          </cell>
          <cell r="I409">
            <v>1203.0979219267881</v>
          </cell>
          <cell r="J409">
            <v>108278.81297341092</v>
          </cell>
          <cell r="K409">
            <v>1237.5621229049211</v>
          </cell>
          <cell r="L409">
            <v>111380.5910614429</v>
          </cell>
          <cell r="M409">
            <v>1251.8866374865934</v>
          </cell>
          <cell r="N409">
            <v>75113.198249195601</v>
          </cell>
          <cell r="O409">
            <v>1368.2419770751833</v>
          </cell>
          <cell r="P409">
            <v>95776.938395262827</v>
          </cell>
          <cell r="Q409">
            <v>1351.2576349952574</v>
          </cell>
          <cell r="R409">
            <v>148638.3398494783</v>
          </cell>
          <cell r="S409">
            <v>1131.4795054513236</v>
          </cell>
          <cell r="T409">
            <v>101833.15549061912</v>
          </cell>
          <cell r="U409">
            <v>1207.0089316049207</v>
          </cell>
          <cell r="V409">
            <v>108630.80384444287</v>
          </cell>
          <cell r="W409">
            <v>1375.9406080206418</v>
          </cell>
          <cell r="X409">
            <v>151353.46688227059</v>
          </cell>
          <cell r="Y409">
            <v>1221.4064958669101</v>
          </cell>
          <cell r="Z409">
            <v>134354.7145453601</v>
          </cell>
          <cell r="AA409">
            <v>1453.3887710099996</v>
          </cell>
          <cell r="AB409">
            <v>159872.76481109994</v>
          </cell>
          <cell r="AC409">
            <v>1307.4802044546884</v>
          </cell>
          <cell r="AE409" t="str">
            <v>Workers Welfare Fund</v>
          </cell>
        </row>
        <row r="410">
          <cell r="E410">
            <v>25485.032929677422</v>
          </cell>
          <cell r="F410">
            <v>2038802.6343741934</v>
          </cell>
          <cell r="G410">
            <v>22360.059486546405</v>
          </cell>
          <cell r="H410">
            <v>2012405.3537891768</v>
          </cell>
          <cell r="I410">
            <v>27800.176060023059</v>
          </cell>
          <cell r="J410">
            <v>2502015.8454020759</v>
          </cell>
          <cell r="K410">
            <v>25887.579279012789</v>
          </cell>
          <cell r="L410">
            <v>2329882.1351111503</v>
          </cell>
          <cell r="M410">
            <v>32394.313930730743</v>
          </cell>
          <cell r="N410">
            <v>1943658.8358438443</v>
          </cell>
          <cell r="O410">
            <v>25026.558079129718</v>
          </cell>
          <cell r="P410">
            <v>1751859.0655390802</v>
          </cell>
          <cell r="Q410">
            <v>19868.406464293483</v>
          </cell>
          <cell r="R410">
            <v>2185524.7110722829</v>
          </cell>
          <cell r="S410">
            <v>27295.30791599043</v>
          </cell>
          <cell r="T410">
            <v>2456577.7124391384</v>
          </cell>
          <cell r="U410">
            <v>27037.991155497592</v>
          </cell>
          <cell r="V410">
            <v>2433419.2039947836</v>
          </cell>
          <cell r="W410">
            <v>24623.40075910644</v>
          </cell>
          <cell r="X410">
            <v>2708574.0835017082</v>
          </cell>
          <cell r="Y410">
            <v>32197.815078358082</v>
          </cell>
          <cell r="Z410">
            <v>3541759.6586193894</v>
          </cell>
          <cell r="AA410">
            <v>24529.659763190764</v>
          </cell>
          <cell r="AB410">
            <v>2698262.573950984</v>
          </cell>
          <cell r="AC410">
            <v>26002.492557852554</v>
          </cell>
        </row>
        <row r="411">
          <cell r="D411" t="str">
            <v>Operating Profit</v>
          </cell>
          <cell r="E411">
            <v>61910.558139609821</v>
          </cell>
          <cell r="F411">
            <v>4952844.6511687916</v>
          </cell>
          <cell r="G411">
            <v>68306.839666843443</v>
          </cell>
          <cell r="H411">
            <v>6147615.5700159092</v>
          </cell>
          <cell r="I411">
            <v>63324.070704886937</v>
          </cell>
          <cell r="J411">
            <v>5699166.3634398226</v>
          </cell>
          <cell r="K411">
            <v>66896.219683467469</v>
          </cell>
          <cell r="L411">
            <v>6020659.7715120716</v>
          </cell>
          <cell r="M411">
            <v>54090.491490619868</v>
          </cell>
          <cell r="N411">
            <v>3245429.489437189</v>
          </cell>
          <cell r="O411">
            <v>62171.156973971512</v>
          </cell>
          <cell r="P411">
            <v>4351980.988178011</v>
          </cell>
          <cell r="Q411">
            <v>73246.392498186775</v>
          </cell>
          <cell r="R411">
            <v>8057103.1748005468</v>
          </cell>
          <cell r="S411">
            <v>61265.371062459817</v>
          </cell>
          <cell r="T411">
            <v>5513883.3956213817</v>
          </cell>
          <cell r="U411">
            <v>62996.513060502817</v>
          </cell>
          <cell r="V411">
            <v>5669686.1754452521</v>
          </cell>
          <cell r="W411">
            <v>63735.411198775095</v>
          </cell>
          <cell r="X411">
            <v>7010895.2318652608</v>
          </cell>
          <cell r="Y411">
            <v>55954.788632705953</v>
          </cell>
          <cell r="Z411">
            <v>6155026.7495976556</v>
          </cell>
          <cell r="AA411">
            <v>64189.478504891697</v>
          </cell>
          <cell r="AB411">
            <v>7060842.6355380863</v>
          </cell>
          <cell r="AC411">
            <v>63531.940178745397</v>
          </cell>
          <cell r="AE411" t="str">
            <v>Operating Profit</v>
          </cell>
        </row>
        <row r="413">
          <cell r="C413" t="str">
            <v>Other Income</v>
          </cell>
          <cell r="AD413" t="str">
            <v>Other Income</v>
          </cell>
        </row>
        <row r="414">
          <cell r="D414" t="str">
            <v>H.D</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E414" t="str">
            <v>H.D</v>
          </cell>
        </row>
        <row r="415">
          <cell r="D415" t="str">
            <v>Others</v>
          </cell>
          <cell r="E415">
            <v>18021.978021978022</v>
          </cell>
          <cell r="F415">
            <v>1441758.2417582418</v>
          </cell>
          <cell r="G415">
            <v>15045.871559633028</v>
          </cell>
          <cell r="H415">
            <v>1354128</v>
          </cell>
          <cell r="I415">
            <v>14629.794826048172</v>
          </cell>
          <cell r="J415">
            <v>1316681.5343443356</v>
          </cell>
          <cell r="K415">
            <v>5120</v>
          </cell>
          <cell r="L415">
            <v>460800</v>
          </cell>
          <cell r="M415">
            <v>7356.3218390804595</v>
          </cell>
          <cell r="N415">
            <v>441379.31034482759</v>
          </cell>
          <cell r="O415">
            <v>7103.2186459489458</v>
          </cell>
          <cell r="P415">
            <v>497225.3052164262</v>
          </cell>
          <cell r="Q415">
            <v>5120</v>
          </cell>
          <cell r="R415">
            <v>563200</v>
          </cell>
          <cell r="S415">
            <v>6736.8421052631575</v>
          </cell>
          <cell r="T415">
            <v>606315.78947368416</v>
          </cell>
          <cell r="U415">
            <v>6213.5922330097092</v>
          </cell>
          <cell r="V415">
            <v>559223.3009708738</v>
          </cell>
          <cell r="W415">
            <v>6808.510638297872</v>
          </cell>
          <cell r="X415">
            <v>748936.17021276592</v>
          </cell>
          <cell r="Y415">
            <v>6881.7204301075271</v>
          </cell>
          <cell r="Z415">
            <v>756989.24731182796</v>
          </cell>
          <cell r="AA415">
            <v>6680.5845511482257</v>
          </cell>
          <cell r="AB415">
            <v>734864.30062630482</v>
          </cell>
          <cell r="AC415">
            <v>8619.5465456902602</v>
          </cell>
          <cell r="AE415" t="str">
            <v>Others</v>
          </cell>
        </row>
        <row r="416">
          <cell r="E416">
            <v>18021.978021978022</v>
          </cell>
          <cell r="F416">
            <v>1441758.2417582418</v>
          </cell>
          <cell r="G416">
            <v>15045.871559633028</v>
          </cell>
          <cell r="H416">
            <v>1354128</v>
          </cell>
          <cell r="I416">
            <v>14629.794826048172</v>
          </cell>
          <cell r="J416">
            <v>1316681.5343443356</v>
          </cell>
          <cell r="K416">
            <v>5120</v>
          </cell>
          <cell r="L416">
            <v>460800</v>
          </cell>
          <cell r="M416">
            <v>7356.3218390804595</v>
          </cell>
          <cell r="N416">
            <v>441379.31034482759</v>
          </cell>
          <cell r="O416">
            <v>7103.2186459489458</v>
          </cell>
          <cell r="P416">
            <v>497225.3052164262</v>
          </cell>
          <cell r="Q416">
            <v>5120</v>
          </cell>
          <cell r="R416">
            <v>563200</v>
          </cell>
          <cell r="S416">
            <v>6736.8421052631575</v>
          </cell>
          <cell r="T416">
            <v>606315.78947368416</v>
          </cell>
          <cell r="U416">
            <v>6213.5922330097092</v>
          </cell>
          <cell r="V416">
            <v>559223.3009708738</v>
          </cell>
          <cell r="W416">
            <v>6808.510638297872</v>
          </cell>
          <cell r="X416">
            <v>748936.17021276592</v>
          </cell>
          <cell r="Y416">
            <v>6881.7204301075271</v>
          </cell>
          <cell r="Z416">
            <v>756989.24731182796</v>
          </cell>
          <cell r="AA416">
            <v>6680.5845511482257</v>
          </cell>
          <cell r="AB416">
            <v>734864.30062630482</v>
          </cell>
          <cell r="AC416">
            <v>8619.5465456902602</v>
          </cell>
        </row>
        <row r="417">
          <cell r="H417">
            <v>0</v>
          </cell>
          <cell r="J417">
            <v>0</v>
          </cell>
          <cell r="L417">
            <v>0</v>
          </cell>
          <cell r="N417">
            <v>0</v>
          </cell>
          <cell r="P417">
            <v>0</v>
          </cell>
          <cell r="R417">
            <v>0</v>
          </cell>
          <cell r="T417">
            <v>0</v>
          </cell>
          <cell r="V417">
            <v>0</v>
          </cell>
          <cell r="X417">
            <v>0</v>
          </cell>
          <cell r="Z417">
            <v>0</v>
          </cell>
          <cell r="AB417">
            <v>0</v>
          </cell>
        </row>
        <row r="418">
          <cell r="C418" t="str">
            <v>Profit / (Loss) before tax</v>
          </cell>
          <cell r="E418">
            <v>79932.536161587836</v>
          </cell>
          <cell r="F418">
            <v>6394602.8929270338</v>
          </cell>
          <cell r="G418">
            <v>83352.711226476473</v>
          </cell>
          <cell r="H418">
            <v>7501743.5700159092</v>
          </cell>
          <cell r="I418">
            <v>77953.865530935116</v>
          </cell>
          <cell r="J418">
            <v>7015847.8977841586</v>
          </cell>
          <cell r="K418">
            <v>72016.219683467469</v>
          </cell>
          <cell r="L418">
            <v>6481459.7715120716</v>
          </cell>
          <cell r="M418">
            <v>61446.81332970033</v>
          </cell>
          <cell r="N418">
            <v>3686808.7997820163</v>
          </cell>
          <cell r="O418">
            <v>69274.375619920465</v>
          </cell>
          <cell r="P418">
            <v>4849206.2933944371</v>
          </cell>
          <cell r="Q418">
            <v>78366.392498186775</v>
          </cell>
          <cell r="R418">
            <v>8620303.1748005468</v>
          </cell>
          <cell r="S418">
            <v>68002.213167722977</v>
          </cell>
          <cell r="T418">
            <v>6120199.1850950662</v>
          </cell>
          <cell r="U418">
            <v>69210.105293512519</v>
          </cell>
          <cell r="V418">
            <v>6228909.4764161259</v>
          </cell>
          <cell r="W418">
            <v>70543.921837072965</v>
          </cell>
          <cell r="X418">
            <v>7759831.4020780269</v>
          </cell>
          <cell r="Y418">
            <v>62836.509062813479</v>
          </cell>
          <cell r="Z418">
            <v>6912015.9969094833</v>
          </cell>
          <cell r="AA418">
            <v>70870.063056039915</v>
          </cell>
          <cell r="AB418">
            <v>7795706.9361643912</v>
          </cell>
          <cell r="AC418">
            <v>72151.486724435657</v>
          </cell>
          <cell r="AD418" t="str">
            <v>Profit before tax</v>
          </cell>
        </row>
        <row r="420">
          <cell r="C420" t="str">
            <v>Taxation</v>
          </cell>
          <cell r="AD420" t="str">
            <v>Taxation</v>
          </cell>
        </row>
        <row r="421">
          <cell r="D421" t="str">
            <v>Current</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E421" t="str">
            <v>Current</v>
          </cell>
        </row>
        <row r="422">
          <cell r="D422" t="str">
            <v>Deferred</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E422" t="str">
            <v>Deferred</v>
          </cell>
        </row>
        <row r="423">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row>
        <row r="425">
          <cell r="C425" t="str">
            <v>Net Profit after taxation</v>
          </cell>
          <cell r="E425">
            <v>79932.536161587836</v>
          </cell>
          <cell r="F425">
            <v>6394602.8929270338</v>
          </cell>
          <cell r="G425">
            <v>83352.711226476473</v>
          </cell>
          <cell r="H425">
            <v>7501743.5700159092</v>
          </cell>
          <cell r="I425">
            <v>77953.865530935116</v>
          </cell>
          <cell r="J425">
            <v>7015847.8977841586</v>
          </cell>
          <cell r="K425">
            <v>72016.219683467469</v>
          </cell>
          <cell r="L425">
            <v>6481459.7715120716</v>
          </cell>
          <cell r="M425">
            <v>61446.81332970033</v>
          </cell>
          <cell r="N425">
            <v>3686808.7997820163</v>
          </cell>
          <cell r="O425">
            <v>69274.375619920465</v>
          </cell>
          <cell r="P425">
            <v>4849206.2933944371</v>
          </cell>
          <cell r="Q425">
            <v>78366.392498186775</v>
          </cell>
          <cell r="R425">
            <v>8620303.1748005468</v>
          </cell>
          <cell r="S425">
            <v>68002.213167722977</v>
          </cell>
          <cell r="T425">
            <v>6120199.1850950662</v>
          </cell>
          <cell r="U425">
            <v>69210.105293512519</v>
          </cell>
          <cell r="V425">
            <v>6228909.4764161259</v>
          </cell>
          <cell r="W425">
            <v>70543.921837072965</v>
          </cell>
          <cell r="X425">
            <v>7759831.4020780269</v>
          </cell>
          <cell r="Y425">
            <v>62836.509062813479</v>
          </cell>
          <cell r="Z425">
            <v>6912015.9969094833</v>
          </cell>
          <cell r="AA425">
            <v>70870.063056039915</v>
          </cell>
          <cell r="AB425">
            <v>7795706.9361643912</v>
          </cell>
          <cell r="AC425">
            <v>72151.486724435657</v>
          </cell>
          <cell r="AD425" t="str">
            <v>Net Profit after taxation</v>
          </cell>
        </row>
        <row r="428">
          <cell r="AC428" t="str">
            <v>20D Sunroof</v>
          </cell>
        </row>
        <row r="429">
          <cell r="E429">
            <v>37438</v>
          </cell>
          <cell r="F429">
            <v>37469</v>
          </cell>
          <cell r="G429">
            <v>37500</v>
          </cell>
          <cell r="H429">
            <v>37531</v>
          </cell>
          <cell r="I429">
            <v>37562</v>
          </cell>
          <cell r="J429">
            <v>37593</v>
          </cell>
          <cell r="K429">
            <v>37624</v>
          </cell>
          <cell r="L429">
            <v>37655</v>
          </cell>
          <cell r="M429">
            <v>37686</v>
          </cell>
          <cell r="N429">
            <v>37717</v>
          </cell>
          <cell r="O429">
            <v>37748</v>
          </cell>
          <cell r="P429">
            <v>37779</v>
          </cell>
          <cell r="Q429">
            <v>37779</v>
          </cell>
          <cell r="S429">
            <v>37810</v>
          </cell>
          <cell r="U429">
            <v>37841</v>
          </cell>
          <cell r="W429">
            <v>37872</v>
          </cell>
          <cell r="Y429">
            <v>37903</v>
          </cell>
          <cell r="AA429">
            <v>37934</v>
          </cell>
          <cell r="AC429" t="str">
            <v>Yearly</v>
          </cell>
        </row>
        <row r="430">
          <cell r="D430" t="str">
            <v>20D Sunroof</v>
          </cell>
          <cell r="E430" t="str">
            <v>Per Unit</v>
          </cell>
          <cell r="F430" t="str">
            <v>Total</v>
          </cell>
          <cell r="G430" t="str">
            <v>Per Unit</v>
          </cell>
          <cell r="H430" t="str">
            <v>Total</v>
          </cell>
          <cell r="I430" t="str">
            <v>Per Unit</v>
          </cell>
          <cell r="J430" t="str">
            <v>Total</v>
          </cell>
          <cell r="K430" t="str">
            <v>Per Unit</v>
          </cell>
          <cell r="L430" t="str">
            <v>Total</v>
          </cell>
          <cell r="M430" t="str">
            <v>Per Unit</v>
          </cell>
          <cell r="N430" t="str">
            <v>Total</v>
          </cell>
          <cell r="O430" t="str">
            <v>Per Unit</v>
          </cell>
          <cell r="P430" t="str">
            <v>Total</v>
          </cell>
          <cell r="Q430" t="str">
            <v>Per Unit</v>
          </cell>
          <cell r="R430" t="str">
            <v>Total</v>
          </cell>
          <cell r="S430" t="str">
            <v>Per Unit</v>
          </cell>
          <cell r="T430" t="str">
            <v>Total</v>
          </cell>
          <cell r="U430" t="str">
            <v>Per Unit</v>
          </cell>
          <cell r="V430" t="str">
            <v>Total</v>
          </cell>
          <cell r="W430" t="str">
            <v>Per Unit</v>
          </cell>
          <cell r="X430" t="str">
            <v>Total</v>
          </cell>
          <cell r="Y430" t="str">
            <v>Per Unit</v>
          </cell>
          <cell r="Z430" t="str">
            <v>Total</v>
          </cell>
          <cell r="AA430" t="str">
            <v>Per Unit</v>
          </cell>
          <cell r="AB430" t="str">
            <v>Total</v>
          </cell>
          <cell r="AC430" t="str">
            <v>Average</v>
          </cell>
          <cell r="AD430" t="str">
            <v>20D Sunroof</v>
          </cell>
        </row>
        <row r="432">
          <cell r="C432" t="str">
            <v>Sales Units</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t="str">
            <v>Sales Units</v>
          </cell>
        </row>
        <row r="434">
          <cell r="C434" t="str">
            <v>Selling Price</v>
          </cell>
          <cell r="E434">
            <v>0</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t="e">
            <v>#DIV/0!</v>
          </cell>
          <cell r="AD434" t="str">
            <v>Selling Price</v>
          </cell>
        </row>
        <row r="435">
          <cell r="C435" t="str">
            <v>Less: Dealer commission</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t="e">
            <v>#DIV/0!</v>
          </cell>
          <cell r="AD435" t="str">
            <v>Less: Dealer commission</v>
          </cell>
        </row>
        <row r="436">
          <cell r="D436" t="str">
            <v xml:space="preserve">  Sales tax</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t="e">
            <v>#DIV/0!</v>
          </cell>
          <cell r="AE436" t="str">
            <v xml:space="preserve">  Sales tax</v>
          </cell>
        </row>
        <row r="437">
          <cell r="C437" t="str">
            <v>Net Sales</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t="e">
            <v>#DIV/0!</v>
          </cell>
          <cell r="AD437" t="str">
            <v>Net Sales</v>
          </cell>
        </row>
        <row r="439">
          <cell r="C439" t="str">
            <v>Variable Cost of Sales</v>
          </cell>
          <cell r="AD439" t="str">
            <v>Variable Cost of Sales</v>
          </cell>
        </row>
        <row r="440">
          <cell r="D440" t="str">
            <v>CKD Cost</v>
          </cell>
          <cell r="E440">
            <v>379442.00459626858</v>
          </cell>
          <cell r="F440">
            <v>0</v>
          </cell>
          <cell r="G440">
            <v>379442.00459626858</v>
          </cell>
          <cell r="H440">
            <v>0</v>
          </cell>
          <cell r="I440">
            <v>379442.00459626858</v>
          </cell>
          <cell r="J440">
            <v>0</v>
          </cell>
          <cell r="K440">
            <v>373578.25246353168</v>
          </cell>
          <cell r="L440">
            <v>0</v>
          </cell>
          <cell r="M440">
            <v>373578.25246353168</v>
          </cell>
          <cell r="N440">
            <v>0</v>
          </cell>
          <cell r="O440">
            <v>373578.25246353168</v>
          </cell>
          <cell r="P440">
            <v>0</v>
          </cell>
          <cell r="Q440">
            <v>373578.25246353168</v>
          </cell>
          <cell r="R440">
            <v>0</v>
          </cell>
          <cell r="S440">
            <v>373578.25246353168</v>
          </cell>
          <cell r="T440">
            <v>0</v>
          </cell>
          <cell r="U440">
            <v>373578.25246353168</v>
          </cell>
          <cell r="V440">
            <v>0</v>
          </cell>
          <cell r="W440">
            <v>373578.25246353168</v>
          </cell>
          <cell r="X440">
            <v>0</v>
          </cell>
          <cell r="Y440">
            <v>373578.25246353168</v>
          </cell>
          <cell r="Z440">
            <v>0</v>
          </cell>
          <cell r="AA440">
            <v>373578.25246353168</v>
          </cell>
          <cell r="AB440">
            <v>0</v>
          </cell>
          <cell r="AC440" t="e">
            <v>#DIV/0!</v>
          </cell>
          <cell r="AE440" t="str">
            <v>CKD Cost</v>
          </cell>
        </row>
        <row r="441">
          <cell r="D441" t="str">
            <v>Vendor parts</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t="e">
            <v>#DIV/0!</v>
          </cell>
          <cell r="AE441" t="str">
            <v>Vendor parts</v>
          </cell>
        </row>
        <row r="442">
          <cell r="D442" t="str">
            <v>Nomi Parts</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t="e">
            <v>#DIV/0!</v>
          </cell>
          <cell r="AE442" t="str">
            <v>Nomi Parts</v>
          </cell>
        </row>
        <row r="443">
          <cell r="D443" t="str">
            <v>Paints &amp; Chemicals</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t="e">
            <v>#DIV/0!</v>
          </cell>
          <cell r="AE443" t="str">
            <v>Paints &amp; Chemicals</v>
          </cell>
        </row>
        <row r="444">
          <cell r="D444" t="str">
            <v>Consumables</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t="e">
            <v>#DIV/0!</v>
          </cell>
          <cell r="AE444" t="str">
            <v>Consumables</v>
          </cell>
        </row>
        <row r="445">
          <cell r="D445" t="str">
            <v>KD Parts</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E445" t="str">
            <v>KD Parts</v>
          </cell>
        </row>
        <row r="446">
          <cell r="D446" t="str">
            <v>Spare parts</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t="e">
            <v>#DIV/0!</v>
          </cell>
          <cell r="AE446" t="str">
            <v>Spare parts</v>
          </cell>
        </row>
        <row r="447">
          <cell r="D447" t="str">
            <v>Utilities</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t="e">
            <v>#DIV/0!</v>
          </cell>
          <cell r="AE447" t="str">
            <v>Utilities</v>
          </cell>
        </row>
        <row r="448">
          <cell r="D448" t="str">
            <v>Royalty</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t="e">
            <v>#DIV/0!</v>
          </cell>
          <cell r="AE448" t="str">
            <v>Royalty</v>
          </cell>
        </row>
        <row r="450">
          <cell r="E450">
            <v>379442.00459626858</v>
          </cell>
          <cell r="F450">
            <v>0</v>
          </cell>
          <cell r="G450">
            <v>379442.00459626858</v>
          </cell>
          <cell r="H450">
            <v>0</v>
          </cell>
          <cell r="I450">
            <v>379442.00459626858</v>
          </cell>
          <cell r="J450">
            <v>0</v>
          </cell>
          <cell r="K450">
            <v>373578.25246353168</v>
          </cell>
          <cell r="L450">
            <v>0</v>
          </cell>
          <cell r="M450">
            <v>373578.25246353168</v>
          </cell>
          <cell r="N450">
            <v>0</v>
          </cell>
          <cell r="O450">
            <v>373578.25246353168</v>
          </cell>
          <cell r="P450">
            <v>0</v>
          </cell>
          <cell r="Q450">
            <v>373578.25246353168</v>
          </cell>
          <cell r="R450">
            <v>0</v>
          </cell>
          <cell r="S450">
            <v>373578.25246353168</v>
          </cell>
          <cell r="T450">
            <v>0</v>
          </cell>
          <cell r="U450">
            <v>373578.25246353168</v>
          </cell>
          <cell r="V450">
            <v>0</v>
          </cell>
          <cell r="W450">
            <v>373578.25246353168</v>
          </cell>
          <cell r="X450">
            <v>0</v>
          </cell>
          <cell r="Y450">
            <v>373578.25246353168</v>
          </cell>
          <cell r="Z450">
            <v>0</v>
          </cell>
          <cell r="AA450">
            <v>373578.25246353168</v>
          </cell>
          <cell r="AB450">
            <v>0</v>
          </cell>
          <cell r="AC450" t="e">
            <v>#DIV/0!</v>
          </cell>
        </row>
        <row r="451">
          <cell r="C451" t="str">
            <v>Contribution Margin</v>
          </cell>
          <cell r="E451">
            <v>-379442.00459626858</v>
          </cell>
          <cell r="F451">
            <v>0</v>
          </cell>
          <cell r="G451">
            <v>-379442.00459626858</v>
          </cell>
          <cell r="H451">
            <v>0</v>
          </cell>
          <cell r="I451">
            <v>-379442.00459626858</v>
          </cell>
          <cell r="J451">
            <v>0</v>
          </cell>
          <cell r="K451">
            <v>-373578.25246353168</v>
          </cell>
          <cell r="L451">
            <v>0</v>
          </cell>
          <cell r="M451">
            <v>-373578.25246353168</v>
          </cell>
          <cell r="N451">
            <v>0</v>
          </cell>
          <cell r="O451">
            <v>-373578.25246353168</v>
          </cell>
          <cell r="P451">
            <v>0</v>
          </cell>
          <cell r="Q451">
            <v>-373578.25246353168</v>
          </cell>
          <cell r="R451">
            <v>0</v>
          </cell>
          <cell r="S451">
            <v>-373578.25246353168</v>
          </cell>
          <cell r="T451">
            <v>0</v>
          </cell>
          <cell r="U451">
            <v>-373578.25246353168</v>
          </cell>
          <cell r="V451">
            <v>0</v>
          </cell>
          <cell r="W451">
            <v>-373578.25246353168</v>
          </cell>
          <cell r="X451">
            <v>0</v>
          </cell>
          <cell r="Y451">
            <v>-373578.25246353168</v>
          </cell>
          <cell r="Z451">
            <v>0</v>
          </cell>
          <cell r="AA451">
            <v>-373578.25246353168</v>
          </cell>
          <cell r="AB451">
            <v>0</v>
          </cell>
          <cell r="AC451" t="e">
            <v>#DIV/0!</v>
          </cell>
          <cell r="AD451" t="str">
            <v>Contribution Margin</v>
          </cell>
        </row>
        <row r="453">
          <cell r="C453" t="str">
            <v>Production cost</v>
          </cell>
          <cell r="AD453" t="str">
            <v>Production cost</v>
          </cell>
        </row>
        <row r="454">
          <cell r="D454" t="str">
            <v xml:space="preserve">Salaries &amp; Wages </v>
          </cell>
          <cell r="E454">
            <v>5330.971806841444</v>
          </cell>
          <cell r="F454">
            <v>0</v>
          </cell>
          <cell r="G454">
            <v>4450.6278387391867</v>
          </cell>
          <cell r="H454">
            <v>0</v>
          </cell>
          <cell r="I454">
            <v>4327.5507084975143</v>
          </cell>
          <cell r="J454">
            <v>0</v>
          </cell>
          <cell r="K454">
            <v>3880.9474753805712</v>
          </cell>
          <cell r="L454">
            <v>0</v>
          </cell>
          <cell r="M454">
            <v>5576.0739588801307</v>
          </cell>
          <cell r="N454">
            <v>0</v>
          </cell>
          <cell r="O454">
            <v>5384.2223576312035</v>
          </cell>
          <cell r="P454">
            <v>0</v>
          </cell>
          <cell r="Q454">
            <v>3880.9474753805712</v>
          </cell>
          <cell r="R454">
            <v>0</v>
          </cell>
          <cell r="S454">
            <v>5106.5098360270676</v>
          </cell>
          <cell r="T454">
            <v>0</v>
          </cell>
          <cell r="U454">
            <v>4709.8877128404993</v>
          </cell>
          <cell r="V454">
            <v>0</v>
          </cell>
          <cell r="W454">
            <v>5160.8344087507594</v>
          </cell>
          <cell r="X454">
            <v>0</v>
          </cell>
          <cell r="Y454">
            <v>5216.3272518556068</v>
          </cell>
          <cell r="Z454">
            <v>0</v>
          </cell>
          <cell r="AA454">
            <v>5063.8667476260061</v>
          </cell>
          <cell r="AB454">
            <v>0</v>
          </cell>
          <cell r="AC454" t="e">
            <v>#DIV/0!</v>
          </cell>
          <cell r="AE454" t="str">
            <v xml:space="preserve">Salaries &amp; Wages </v>
          </cell>
        </row>
        <row r="455">
          <cell r="D455" t="str">
            <v xml:space="preserve">Utilities </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E455" t="str">
            <v xml:space="preserve">Utilities </v>
          </cell>
        </row>
        <row r="456">
          <cell r="D456" t="str">
            <v>Depreciation</v>
          </cell>
          <cell r="E456">
            <v>11150.091575091576</v>
          </cell>
          <cell r="F456">
            <v>0</v>
          </cell>
          <cell r="G456">
            <v>9308.7920489296648</v>
          </cell>
          <cell r="H456">
            <v>0</v>
          </cell>
          <cell r="I456">
            <v>9051.3678263455258</v>
          </cell>
          <cell r="J456">
            <v>0</v>
          </cell>
          <cell r="K456">
            <v>8117.2666666666673</v>
          </cell>
          <cell r="L456">
            <v>0</v>
          </cell>
          <cell r="M456">
            <v>11662.739463601532</v>
          </cell>
          <cell r="N456">
            <v>0</v>
          </cell>
          <cell r="O456">
            <v>11261.468738438773</v>
          </cell>
          <cell r="P456">
            <v>0</v>
          </cell>
          <cell r="Q456">
            <v>8117.2666666666673</v>
          </cell>
          <cell r="R456">
            <v>0</v>
          </cell>
          <cell r="S456">
            <v>10680.614035087719</v>
          </cell>
          <cell r="T456">
            <v>0</v>
          </cell>
          <cell r="U456">
            <v>9851.0517799352765</v>
          </cell>
          <cell r="V456">
            <v>0</v>
          </cell>
          <cell r="W456">
            <v>10794.237588652482</v>
          </cell>
          <cell r="X456">
            <v>0</v>
          </cell>
          <cell r="Y456">
            <v>10910.304659498208</v>
          </cell>
          <cell r="Z456">
            <v>0</v>
          </cell>
          <cell r="AA456">
            <v>10591.423103688239</v>
          </cell>
          <cell r="AB456">
            <v>0</v>
          </cell>
          <cell r="AC456" t="e">
            <v>#DIV/0!</v>
          </cell>
          <cell r="AE456" t="str">
            <v>Depreciation</v>
          </cell>
        </row>
        <row r="457">
          <cell r="D457" t="str">
            <v xml:space="preserve">Other Factory overhead </v>
          </cell>
          <cell r="E457">
            <v>3328.5244606883934</v>
          </cell>
          <cell r="F457">
            <v>0</v>
          </cell>
          <cell r="G457">
            <v>2778.859870849943</v>
          </cell>
          <cell r="H457">
            <v>0</v>
          </cell>
          <cell r="I457">
            <v>2702.0136121556093</v>
          </cell>
          <cell r="J457">
            <v>0</v>
          </cell>
          <cell r="K457">
            <v>2423.1658073811504</v>
          </cell>
          <cell r="L457">
            <v>0</v>
          </cell>
          <cell r="M457">
            <v>3481.5600680763655</v>
          </cell>
          <cell r="N457">
            <v>0</v>
          </cell>
          <cell r="O457">
            <v>3361.7727627374452</v>
          </cell>
          <cell r="P457">
            <v>0</v>
          </cell>
          <cell r="Q457">
            <v>2423.1658073811504</v>
          </cell>
          <cell r="R457">
            <v>0</v>
          </cell>
          <cell r="S457">
            <v>3188.3760623436192</v>
          </cell>
          <cell r="T457">
            <v>0</v>
          </cell>
          <cell r="U457">
            <v>2940.735203132464</v>
          </cell>
          <cell r="V457">
            <v>0</v>
          </cell>
          <cell r="W457">
            <v>3222.2949566238703</v>
          </cell>
          <cell r="X457">
            <v>0</v>
          </cell>
          <cell r="Y457">
            <v>3256.9432894907936</v>
          </cell>
          <cell r="Z457">
            <v>0</v>
          </cell>
          <cell r="AA457">
            <v>3161.7507925119394</v>
          </cell>
          <cell r="AB457">
            <v>0</v>
          </cell>
          <cell r="AC457" t="e">
            <v>#DIV/0!</v>
          </cell>
          <cell r="AE457" t="str">
            <v xml:space="preserve">Other Factory overhead </v>
          </cell>
        </row>
        <row r="458">
          <cell r="D458" t="str">
            <v>Running Royalty</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E458" t="str">
            <v>Running Royalty</v>
          </cell>
        </row>
        <row r="459">
          <cell r="E459">
            <v>19809.587842621411</v>
          </cell>
          <cell r="F459">
            <v>0</v>
          </cell>
          <cell r="G459">
            <v>16538.279758518795</v>
          </cell>
          <cell r="H459">
            <v>0</v>
          </cell>
          <cell r="I459">
            <v>16080.93214699865</v>
          </cell>
          <cell r="J459">
            <v>0</v>
          </cell>
          <cell r="K459">
            <v>14421.379949428388</v>
          </cell>
          <cell r="L459">
            <v>0</v>
          </cell>
          <cell r="M459">
            <v>20720.373490558028</v>
          </cell>
          <cell r="N459">
            <v>0</v>
          </cell>
          <cell r="O459">
            <v>20007.463858807419</v>
          </cell>
          <cell r="P459">
            <v>0</v>
          </cell>
          <cell r="Q459">
            <v>14421.379949428388</v>
          </cell>
          <cell r="R459">
            <v>0</v>
          </cell>
          <cell r="S459">
            <v>18975.499933458406</v>
          </cell>
          <cell r="T459">
            <v>0</v>
          </cell>
          <cell r="U459">
            <v>17501.674695908237</v>
          </cell>
          <cell r="V459">
            <v>0</v>
          </cell>
          <cell r="W459">
            <v>19177.366954027111</v>
          </cell>
          <cell r="X459">
            <v>0</v>
          </cell>
          <cell r="Y459">
            <v>19383.575200844611</v>
          </cell>
          <cell r="Z459">
            <v>0</v>
          </cell>
          <cell r="AA459">
            <v>18817.040643826185</v>
          </cell>
          <cell r="AB459">
            <v>0</v>
          </cell>
          <cell r="AC459" t="e">
            <v>#DIV/0!</v>
          </cell>
        </row>
        <row r="460">
          <cell r="C460" t="str">
            <v>Gross Profit</v>
          </cell>
          <cell r="E460">
            <v>-399251.59243889002</v>
          </cell>
          <cell r="F460">
            <v>0</v>
          </cell>
          <cell r="G460">
            <v>-395980.28435478738</v>
          </cell>
          <cell r="H460">
            <v>0</v>
          </cell>
          <cell r="I460">
            <v>-395522.93674326723</v>
          </cell>
          <cell r="J460">
            <v>0</v>
          </cell>
          <cell r="K460">
            <v>-387999.63241296005</v>
          </cell>
          <cell r="L460">
            <v>0</v>
          </cell>
          <cell r="M460">
            <v>-394298.62595408969</v>
          </cell>
          <cell r="N460">
            <v>0</v>
          </cell>
          <cell r="O460">
            <v>-393585.71632233908</v>
          </cell>
          <cell r="P460">
            <v>0</v>
          </cell>
          <cell r="Q460">
            <v>-387999.63241296005</v>
          </cell>
          <cell r="R460">
            <v>0</v>
          </cell>
          <cell r="S460">
            <v>-392553.75239699008</v>
          </cell>
          <cell r="T460">
            <v>0</v>
          </cell>
          <cell r="U460">
            <v>-391079.92715943989</v>
          </cell>
          <cell r="V460">
            <v>0</v>
          </cell>
          <cell r="W460">
            <v>-392755.61941755877</v>
          </cell>
          <cell r="X460">
            <v>0</v>
          </cell>
          <cell r="Y460">
            <v>-392961.82766437629</v>
          </cell>
          <cell r="Z460">
            <v>0</v>
          </cell>
          <cell r="AA460">
            <v>-392395.29310735787</v>
          </cell>
          <cell r="AB460">
            <v>0</v>
          </cell>
          <cell r="AC460" t="e">
            <v>#DIV/0!</v>
          </cell>
          <cell r="AD460" t="str">
            <v>Gross Profit</v>
          </cell>
        </row>
        <row r="462">
          <cell r="C462" t="str">
            <v>Other Expenses</v>
          </cell>
          <cell r="AD462" t="str">
            <v>Other Expenses</v>
          </cell>
        </row>
        <row r="463">
          <cell r="D463" t="str">
            <v>Selling Expenses</v>
          </cell>
          <cell r="E463">
            <v>5183.0082521448167</v>
          </cell>
          <cell r="F463">
            <v>0</v>
          </cell>
          <cell r="G463">
            <v>4427.3486746392564</v>
          </cell>
          <cell r="H463">
            <v>0</v>
          </cell>
          <cell r="I463">
            <v>4320.887144065181</v>
          </cell>
          <cell r="J463">
            <v>0</v>
          </cell>
          <cell r="K463">
            <v>3897.7185689144208</v>
          </cell>
          <cell r="L463">
            <v>0</v>
          </cell>
          <cell r="M463">
            <v>5409.2615187305564</v>
          </cell>
          <cell r="N463">
            <v>0</v>
          </cell>
          <cell r="O463">
            <v>5179.8400416559607</v>
          </cell>
          <cell r="P463">
            <v>0</v>
          </cell>
          <cell r="Q463">
            <v>3845.1336292747983</v>
          </cell>
          <cell r="R463">
            <v>0</v>
          </cell>
          <cell r="S463">
            <v>4967.5774890123712</v>
          </cell>
          <cell r="T463">
            <v>0</v>
          </cell>
          <cell r="U463">
            <v>4642.661605420024</v>
          </cell>
          <cell r="V463">
            <v>0</v>
          </cell>
          <cell r="W463">
            <v>5073.1110111757944</v>
          </cell>
          <cell r="X463">
            <v>0</v>
          </cell>
          <cell r="Y463">
            <v>5099.2966467698334</v>
          </cell>
          <cell r="Z463">
            <v>0</v>
          </cell>
          <cell r="AA463">
            <v>4893.3178190345943</v>
          </cell>
          <cell r="AB463">
            <v>0</v>
          </cell>
          <cell r="AC463" t="e">
            <v>#DIV/0!</v>
          </cell>
          <cell r="AE463" t="str">
            <v>Selling Expenses</v>
          </cell>
        </row>
        <row r="464">
          <cell r="D464" t="str">
            <v>Advertisement Expenses</v>
          </cell>
          <cell r="E464">
            <v>800.32572918126152</v>
          </cell>
          <cell r="F464">
            <v>0</v>
          </cell>
          <cell r="G464">
            <v>969.71958993165515</v>
          </cell>
          <cell r="H464">
            <v>0</v>
          </cell>
          <cell r="I464">
            <v>7367.9708551430685</v>
          </cell>
          <cell r="J464">
            <v>0</v>
          </cell>
          <cell r="K464">
            <v>6935.2770964018819</v>
          </cell>
          <cell r="L464">
            <v>0</v>
          </cell>
          <cell r="M464">
            <v>7697.2629504339211</v>
          </cell>
          <cell r="N464">
            <v>0</v>
          </cell>
          <cell r="O464">
            <v>799.8365151483406</v>
          </cell>
          <cell r="P464">
            <v>0</v>
          </cell>
          <cell r="Q464">
            <v>739.89139808437483</v>
          </cell>
          <cell r="R464">
            <v>0</v>
          </cell>
          <cell r="S464">
            <v>4684.9685429207811</v>
          </cell>
          <cell r="T464">
            <v>0</v>
          </cell>
          <cell r="U464">
            <v>5393.2109933565007</v>
          </cell>
          <cell r="V464">
            <v>0</v>
          </cell>
          <cell r="W464">
            <v>783.35612673520234</v>
          </cell>
          <cell r="X464">
            <v>0</v>
          </cell>
          <cell r="Y464">
            <v>8782.5333169589612</v>
          </cell>
          <cell r="Z464">
            <v>0</v>
          </cell>
          <cell r="AA464">
            <v>1104.3291887822443</v>
          </cell>
          <cell r="AB464">
            <v>0</v>
          </cell>
          <cell r="AC464" t="e">
            <v>#DIV/0!</v>
          </cell>
        </row>
        <row r="465">
          <cell r="D465" t="str">
            <v>Administrative Expenses</v>
          </cell>
          <cell r="E465">
            <v>10560.726889052896</v>
          </cell>
          <cell r="F465">
            <v>0</v>
          </cell>
          <cell r="G465">
            <v>9021.0198249495461</v>
          </cell>
          <cell r="H465">
            <v>0</v>
          </cell>
          <cell r="I465">
            <v>8804.0973170376383</v>
          </cell>
          <cell r="J465">
            <v>0</v>
          </cell>
          <cell r="K465">
            <v>7941.8629672567968</v>
          </cell>
          <cell r="L465">
            <v>0</v>
          </cell>
          <cell r="M465">
            <v>11021.733092386507</v>
          </cell>
          <cell r="N465">
            <v>0</v>
          </cell>
          <cell r="O465">
            <v>10554.271447719957</v>
          </cell>
          <cell r="P465">
            <v>0</v>
          </cell>
          <cell r="Q465">
            <v>7834.7176263668644</v>
          </cell>
          <cell r="R465">
            <v>0</v>
          </cell>
          <cell r="S465">
            <v>10121.772262268241</v>
          </cell>
          <cell r="T465">
            <v>0</v>
          </cell>
          <cell r="U465">
            <v>9459.7343604157559</v>
          </cell>
          <cell r="V465">
            <v>0</v>
          </cell>
          <cell r="W465">
            <v>10336.803890810705</v>
          </cell>
          <cell r="X465">
            <v>0</v>
          </cell>
          <cell r="Y465">
            <v>10390.158879356299</v>
          </cell>
          <cell r="Z465">
            <v>0</v>
          </cell>
          <cell r="AA465">
            <v>9970.4632047953019</v>
          </cell>
          <cell r="AB465">
            <v>0</v>
          </cell>
          <cell r="AC465" t="e">
            <v>#DIV/0!</v>
          </cell>
          <cell r="AE465" t="str">
            <v>Administrative Expenses</v>
          </cell>
        </row>
        <row r="466">
          <cell r="D466" t="str">
            <v>Depreciation (Admin. &amp; Selling )</v>
          </cell>
          <cell r="E466">
            <v>2969.9882598191184</v>
          </cell>
          <cell r="F466">
            <v>0</v>
          </cell>
          <cell r="G466">
            <v>2536.9771657922738</v>
          </cell>
          <cell r="H466">
            <v>0</v>
          </cell>
          <cell r="I466">
            <v>2475.9721508385478</v>
          </cell>
          <cell r="J466">
            <v>0</v>
          </cell>
          <cell r="K466">
            <v>2233.4863898710532</v>
          </cell>
          <cell r="L466">
            <v>0</v>
          </cell>
          <cell r="M466">
            <v>3099.6368177250984</v>
          </cell>
          <cell r="N466">
            <v>0</v>
          </cell>
          <cell r="O466">
            <v>2968.1727990868981</v>
          </cell>
          <cell r="P466">
            <v>0</v>
          </cell>
          <cell r="Q466">
            <v>2203.3539560073127</v>
          </cell>
          <cell r="R466">
            <v>0</v>
          </cell>
          <cell r="S466">
            <v>2846.5412564224971</v>
          </cell>
          <cell r="T466">
            <v>0</v>
          </cell>
          <cell r="U466">
            <v>2660.3566484202443</v>
          </cell>
          <cell r="V466">
            <v>0</v>
          </cell>
          <cell r="W466">
            <v>2907.0145002598042</v>
          </cell>
          <cell r="X466">
            <v>0</v>
          </cell>
          <cell r="Y466">
            <v>2922.0194986134175</v>
          </cell>
          <cell r="Z466">
            <v>0</v>
          </cell>
          <cell r="AA466">
            <v>2803.9886812995901</v>
          </cell>
          <cell r="AB466">
            <v>0</v>
          </cell>
          <cell r="AC466" t="e">
            <v>#DIV/0!</v>
          </cell>
          <cell r="AE466" t="str">
            <v>Depreciation (Admin. &amp; Selling )</v>
          </cell>
        </row>
        <row r="467">
          <cell r="D467" t="str">
            <v>Financial Charges -Capital Exp.</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t="e">
            <v>#DIV/0!</v>
          </cell>
          <cell r="AE467" t="str">
            <v>Financial Charges -Capital Exp.</v>
          </cell>
        </row>
        <row r="468">
          <cell r="D468" t="str">
            <v>Financial  Charges -Working Capital</v>
          </cell>
          <cell r="E468">
            <v>530.11444507895521</v>
          </cell>
          <cell r="F468">
            <v>0</v>
          </cell>
          <cell r="G468">
            <v>458.80097155251627</v>
          </cell>
          <cell r="H468">
            <v>0</v>
          </cell>
          <cell r="I468">
            <v>448.49087868071882</v>
          </cell>
          <cell r="J468">
            <v>0</v>
          </cell>
          <cell r="K468">
            <v>407.98094465914818</v>
          </cell>
          <cell r="L468">
            <v>0</v>
          </cell>
          <cell r="M468">
            <v>548.85949175372707</v>
          </cell>
          <cell r="N468">
            <v>0</v>
          </cell>
          <cell r="O468">
            <v>527.77239945924691</v>
          </cell>
          <cell r="P468">
            <v>0</v>
          </cell>
          <cell r="Q468">
            <v>396.96132884259964</v>
          </cell>
          <cell r="R468">
            <v>0</v>
          </cell>
          <cell r="S468">
            <v>498.98402076239711</v>
          </cell>
          <cell r="T468">
            <v>0</v>
          </cell>
          <cell r="U468">
            <v>470.64800851302482</v>
          </cell>
          <cell r="V468">
            <v>0</v>
          </cell>
          <cell r="W468">
            <v>511.61704210669683</v>
          </cell>
          <cell r="X468">
            <v>0</v>
          </cell>
          <cell r="Y468">
            <v>513.76394785157731</v>
          </cell>
          <cell r="Z468">
            <v>0</v>
          </cell>
          <cell r="AA468">
            <v>495.30468493193735</v>
          </cell>
          <cell r="AB468">
            <v>0</v>
          </cell>
          <cell r="AC468" t="e">
            <v>#DIV/0!</v>
          </cell>
          <cell r="AE468" t="str">
            <v>Financial  Charges -Working Capital</v>
          </cell>
        </row>
        <row r="469">
          <cell r="D469" t="str">
            <v>Other Expenses (Charity &amp; Donation)</v>
          </cell>
          <cell r="E469">
            <v>368.13503130483002</v>
          </cell>
          <cell r="F469">
            <v>0</v>
          </cell>
          <cell r="G469">
            <v>318.61178580035858</v>
          </cell>
          <cell r="H469">
            <v>0</v>
          </cell>
          <cell r="I469">
            <v>311.4519990838325</v>
          </cell>
          <cell r="J469">
            <v>0</v>
          </cell>
          <cell r="K469">
            <v>283.32010045774183</v>
          </cell>
          <cell r="L469">
            <v>0</v>
          </cell>
          <cell r="M469">
            <v>381.15242482897719</v>
          </cell>
          <cell r="N469">
            <v>0</v>
          </cell>
          <cell r="O469">
            <v>366.50861073558809</v>
          </cell>
          <cell r="P469">
            <v>0</v>
          </cell>
          <cell r="Q469">
            <v>275.66758947402758</v>
          </cell>
          <cell r="R469">
            <v>0</v>
          </cell>
          <cell r="S469">
            <v>346.51668108499797</v>
          </cell>
          <cell r="T469">
            <v>0</v>
          </cell>
          <cell r="U469">
            <v>326.83889480071173</v>
          </cell>
          <cell r="V469">
            <v>0</v>
          </cell>
          <cell r="W469">
            <v>355.28961257409514</v>
          </cell>
          <cell r="X469">
            <v>0</v>
          </cell>
          <cell r="Y469">
            <v>356.78051934137312</v>
          </cell>
          <cell r="Z469">
            <v>0</v>
          </cell>
          <cell r="AA469">
            <v>343.96158675828985</v>
          </cell>
          <cell r="AB469">
            <v>0</v>
          </cell>
          <cell r="AC469" t="e">
            <v>#DIV/0!</v>
          </cell>
          <cell r="AE469" t="str">
            <v>Other Expenses (Charity &amp; Donation)</v>
          </cell>
        </row>
        <row r="470">
          <cell r="D470" t="str">
            <v>Other Expenses ( W.P.P.F.)</v>
          </cell>
          <cell r="E470">
            <v>3573.7075858361454</v>
          </cell>
          <cell r="F470">
            <v>0</v>
          </cell>
          <cell r="G470">
            <v>3260.1003648049996</v>
          </cell>
          <cell r="H470">
            <v>0</v>
          </cell>
          <cell r="I470">
            <v>2868.2077932472907</v>
          </cell>
          <cell r="J470">
            <v>0</v>
          </cell>
          <cell r="K470">
            <v>2950.3710885468208</v>
          </cell>
          <cell r="L470">
            <v>0</v>
          </cell>
          <cell r="M470">
            <v>2984.5209973853607</v>
          </cell>
          <cell r="N470">
            <v>0</v>
          </cell>
          <cell r="O470">
            <v>3261.9142882485439</v>
          </cell>
          <cell r="P470">
            <v>0</v>
          </cell>
          <cell r="Q470">
            <v>3221.4233012482478</v>
          </cell>
          <cell r="R470">
            <v>0</v>
          </cell>
          <cell r="S470">
            <v>2697.4681580678207</v>
          </cell>
          <cell r="T470">
            <v>0</v>
          </cell>
          <cell r="U470">
            <v>2877.5317129664104</v>
          </cell>
          <cell r="V470">
            <v>0</v>
          </cell>
          <cell r="W470">
            <v>3280.2679674234987</v>
          </cell>
          <cell r="X470">
            <v>0</v>
          </cell>
          <cell r="Y470">
            <v>2911.8557735997142</v>
          </cell>
          <cell r="Z470">
            <v>0</v>
          </cell>
          <cell r="AA470">
            <v>3464.9058265788067</v>
          </cell>
          <cell r="AB470">
            <v>0</v>
          </cell>
          <cell r="AC470" t="e">
            <v>#DIV/0!</v>
          </cell>
          <cell r="AE470" t="str">
            <v>Other Expenses ( W.P.P.F.)</v>
          </cell>
        </row>
        <row r="471">
          <cell r="D471" t="str">
            <v>Workers Welfare Fund</v>
          </cell>
          <cell r="E471">
            <v>1499.0267372593985</v>
          </cell>
          <cell r="F471">
            <v>0</v>
          </cell>
          <cell r="G471">
            <v>1367.4811090758005</v>
          </cell>
          <cell r="H471">
            <v>0</v>
          </cell>
          <cell r="I471">
            <v>1203.0979219267881</v>
          </cell>
          <cell r="J471">
            <v>0</v>
          </cell>
          <cell r="K471">
            <v>1237.5621229049211</v>
          </cell>
          <cell r="L471">
            <v>0</v>
          </cell>
          <cell r="M471">
            <v>1251.8866374865934</v>
          </cell>
          <cell r="N471">
            <v>0</v>
          </cell>
          <cell r="O471">
            <v>1368.2419770751833</v>
          </cell>
          <cell r="P471">
            <v>0</v>
          </cell>
          <cell r="Q471">
            <v>1351.2576349952574</v>
          </cell>
          <cell r="R471">
            <v>0</v>
          </cell>
          <cell r="S471">
            <v>1131.4795054513236</v>
          </cell>
          <cell r="T471">
            <v>0</v>
          </cell>
          <cell r="U471">
            <v>1207.0089316049207</v>
          </cell>
          <cell r="V471">
            <v>0</v>
          </cell>
          <cell r="W471">
            <v>1375.9406080206418</v>
          </cell>
          <cell r="X471">
            <v>0</v>
          </cell>
          <cell r="Y471">
            <v>1221.4064958669101</v>
          </cell>
          <cell r="Z471">
            <v>0</v>
          </cell>
          <cell r="AA471">
            <v>1453.3887710099996</v>
          </cell>
          <cell r="AB471">
            <v>0</v>
          </cell>
          <cell r="AC471" t="e">
            <v>#DIV/0!</v>
          </cell>
          <cell r="AE471" t="str">
            <v>Workers Welfare Fund</v>
          </cell>
        </row>
        <row r="472">
          <cell r="E472">
            <v>25485.032929677422</v>
          </cell>
          <cell r="F472">
            <v>0</v>
          </cell>
          <cell r="G472">
            <v>22360.059486546405</v>
          </cell>
          <cell r="H472">
            <v>0</v>
          </cell>
          <cell r="I472">
            <v>27800.176060023059</v>
          </cell>
          <cell r="J472">
            <v>0</v>
          </cell>
          <cell r="K472">
            <v>25887.579279012789</v>
          </cell>
          <cell r="L472">
            <v>0</v>
          </cell>
          <cell r="M472">
            <v>32394.313930730743</v>
          </cell>
          <cell r="N472">
            <v>0</v>
          </cell>
          <cell r="O472">
            <v>25026.558079129718</v>
          </cell>
          <cell r="P472">
            <v>0</v>
          </cell>
          <cell r="Q472">
            <v>19868.406464293483</v>
          </cell>
          <cell r="R472">
            <v>0</v>
          </cell>
          <cell r="S472">
            <v>27295.30791599043</v>
          </cell>
          <cell r="T472">
            <v>0</v>
          </cell>
          <cell r="U472">
            <v>27037.991155497592</v>
          </cell>
          <cell r="V472">
            <v>0</v>
          </cell>
          <cell r="W472">
            <v>24623.40075910644</v>
          </cell>
          <cell r="X472">
            <v>0</v>
          </cell>
          <cell r="Y472">
            <v>32197.815078358082</v>
          </cell>
          <cell r="Z472">
            <v>0</v>
          </cell>
          <cell r="AA472">
            <v>24529.659763190764</v>
          </cell>
          <cell r="AB472">
            <v>0</v>
          </cell>
          <cell r="AC472" t="e">
            <v>#DIV/0!</v>
          </cell>
        </row>
        <row r="473">
          <cell r="D473" t="str">
            <v>Operating Profit</v>
          </cell>
          <cell r="E473">
            <v>-424736.62536856742</v>
          </cell>
          <cell r="F473">
            <v>0</v>
          </cell>
          <cell r="G473">
            <v>-418340.34384133376</v>
          </cell>
          <cell r="H473">
            <v>0</v>
          </cell>
          <cell r="I473">
            <v>-423323.11280329031</v>
          </cell>
          <cell r="J473">
            <v>0</v>
          </cell>
          <cell r="K473">
            <v>-413887.21169197286</v>
          </cell>
          <cell r="L473">
            <v>0</v>
          </cell>
          <cell r="M473">
            <v>-426692.93988482043</v>
          </cell>
          <cell r="N473">
            <v>0</v>
          </cell>
          <cell r="O473">
            <v>-418612.27440146881</v>
          </cell>
          <cell r="P473">
            <v>0</v>
          </cell>
          <cell r="Q473">
            <v>-407868.03887725354</v>
          </cell>
          <cell r="R473">
            <v>0</v>
          </cell>
          <cell r="S473">
            <v>-419849.06031298049</v>
          </cell>
          <cell r="T473">
            <v>0</v>
          </cell>
          <cell r="U473">
            <v>-418117.9183149375</v>
          </cell>
          <cell r="V473">
            <v>0</v>
          </cell>
          <cell r="W473">
            <v>-417379.02017666522</v>
          </cell>
          <cell r="X473">
            <v>0</v>
          </cell>
          <cell r="Y473">
            <v>-425159.6427427344</v>
          </cell>
          <cell r="Z473">
            <v>0</v>
          </cell>
          <cell r="AA473">
            <v>-416924.95287054864</v>
          </cell>
          <cell r="AB473">
            <v>0</v>
          </cell>
          <cell r="AC473" t="e">
            <v>#DIV/0!</v>
          </cell>
          <cell r="AE473" t="str">
            <v>Operating Profit</v>
          </cell>
        </row>
        <row r="475">
          <cell r="C475" t="str">
            <v>Other Income</v>
          </cell>
          <cell r="AD475" t="str">
            <v>Other Income</v>
          </cell>
        </row>
        <row r="476">
          <cell r="D476" t="str">
            <v>H.D</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t="e">
            <v>#DIV/0!</v>
          </cell>
          <cell r="AE476" t="str">
            <v>H.D</v>
          </cell>
        </row>
        <row r="477">
          <cell r="D477" t="str">
            <v>Others</v>
          </cell>
          <cell r="E477">
            <v>18021.978021978022</v>
          </cell>
          <cell r="F477">
            <v>0</v>
          </cell>
          <cell r="G477">
            <v>15045.871559633028</v>
          </cell>
          <cell r="H477">
            <v>0</v>
          </cell>
          <cell r="I477">
            <v>14629.794826048172</v>
          </cell>
          <cell r="J477">
            <v>0</v>
          </cell>
          <cell r="K477">
            <v>5120</v>
          </cell>
          <cell r="L477">
            <v>0</v>
          </cell>
          <cell r="M477">
            <v>7356.3218390804595</v>
          </cell>
          <cell r="N477">
            <v>0</v>
          </cell>
          <cell r="O477">
            <v>7103.2186459489458</v>
          </cell>
          <cell r="P477">
            <v>0</v>
          </cell>
          <cell r="Q477">
            <v>5120</v>
          </cell>
          <cell r="R477">
            <v>0</v>
          </cell>
          <cell r="S477">
            <v>6736.8421052631575</v>
          </cell>
          <cell r="T477">
            <v>0</v>
          </cell>
          <cell r="U477">
            <v>6213.5922330097092</v>
          </cell>
          <cell r="V477">
            <v>0</v>
          </cell>
          <cell r="W477">
            <v>6808.510638297872</v>
          </cell>
          <cell r="X477">
            <v>0</v>
          </cell>
          <cell r="Y477">
            <v>6881.7204301075271</v>
          </cell>
          <cell r="Z477">
            <v>0</v>
          </cell>
          <cell r="AA477">
            <v>6680.5845511482257</v>
          </cell>
          <cell r="AB477">
            <v>0</v>
          </cell>
          <cell r="AC477" t="e">
            <v>#DIV/0!</v>
          </cell>
          <cell r="AE477" t="str">
            <v>Others</v>
          </cell>
        </row>
        <row r="478">
          <cell r="E478">
            <v>18021.978021978022</v>
          </cell>
          <cell r="F478">
            <v>0</v>
          </cell>
          <cell r="G478">
            <v>15045.871559633028</v>
          </cell>
          <cell r="H478">
            <v>0</v>
          </cell>
          <cell r="I478">
            <v>14629.794826048172</v>
          </cell>
          <cell r="J478">
            <v>0</v>
          </cell>
          <cell r="K478">
            <v>5120</v>
          </cell>
          <cell r="L478">
            <v>0</v>
          </cell>
          <cell r="M478">
            <v>7356.3218390804595</v>
          </cell>
          <cell r="N478">
            <v>0</v>
          </cell>
          <cell r="O478">
            <v>7103.2186459489458</v>
          </cell>
          <cell r="P478">
            <v>0</v>
          </cell>
          <cell r="Q478">
            <v>5120</v>
          </cell>
          <cell r="R478">
            <v>0</v>
          </cell>
          <cell r="S478">
            <v>6736.8421052631575</v>
          </cell>
          <cell r="T478">
            <v>0</v>
          </cell>
          <cell r="U478">
            <v>6213.5922330097092</v>
          </cell>
          <cell r="V478">
            <v>0</v>
          </cell>
          <cell r="W478">
            <v>6808.510638297872</v>
          </cell>
          <cell r="X478">
            <v>0</v>
          </cell>
          <cell r="Y478">
            <v>6881.7204301075271</v>
          </cell>
          <cell r="Z478">
            <v>0</v>
          </cell>
          <cell r="AA478">
            <v>6680.5845511482257</v>
          </cell>
          <cell r="AB478">
            <v>0</v>
          </cell>
          <cell r="AC478" t="e">
            <v>#DIV/0!</v>
          </cell>
        </row>
        <row r="480">
          <cell r="C480" t="str">
            <v>Profit / (Loss) before tax</v>
          </cell>
          <cell r="E480">
            <v>-406714.64734658937</v>
          </cell>
          <cell r="F480">
            <v>0</v>
          </cell>
          <cell r="G480">
            <v>-403294.47228170076</v>
          </cell>
          <cell r="H480">
            <v>0</v>
          </cell>
          <cell r="I480">
            <v>-408693.31797724211</v>
          </cell>
          <cell r="J480">
            <v>0</v>
          </cell>
          <cell r="K480">
            <v>-408767.21169197286</v>
          </cell>
          <cell r="L480">
            <v>0</v>
          </cell>
          <cell r="M480">
            <v>-419336.61804573995</v>
          </cell>
          <cell r="N480">
            <v>0</v>
          </cell>
          <cell r="O480">
            <v>-411509.05575551989</v>
          </cell>
          <cell r="P480">
            <v>0</v>
          </cell>
          <cell r="Q480">
            <v>-402748.03887725354</v>
          </cell>
          <cell r="R480">
            <v>0</v>
          </cell>
          <cell r="S480">
            <v>-413112.21820771735</v>
          </cell>
          <cell r="T480">
            <v>0</v>
          </cell>
          <cell r="U480">
            <v>-411904.32608192781</v>
          </cell>
          <cell r="V480">
            <v>0</v>
          </cell>
          <cell r="W480">
            <v>-410570.50953836733</v>
          </cell>
          <cell r="X480">
            <v>0</v>
          </cell>
          <cell r="Y480">
            <v>-418277.92231262685</v>
          </cell>
          <cell r="Z480">
            <v>0</v>
          </cell>
          <cell r="AA480">
            <v>-410244.36831940041</v>
          </cell>
          <cell r="AB480">
            <v>0</v>
          </cell>
          <cell r="AC480" t="e">
            <v>#DIV/0!</v>
          </cell>
          <cell r="AD480" t="str">
            <v>Profit before tax</v>
          </cell>
        </row>
        <row r="482">
          <cell r="C482" t="str">
            <v>Taxation</v>
          </cell>
          <cell r="AD482" t="str">
            <v>Taxation</v>
          </cell>
        </row>
        <row r="483">
          <cell r="D483" t="str">
            <v>Current</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t="e">
            <v>#DIV/0!</v>
          </cell>
          <cell r="AE483" t="str">
            <v>Current</v>
          </cell>
        </row>
        <row r="484">
          <cell r="D484" t="str">
            <v>Deferred</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t="e">
            <v>#DIV/0!</v>
          </cell>
          <cell r="AE484" t="str">
            <v>Deferred</v>
          </cell>
        </row>
        <row r="485">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t="e">
            <v>#DIV/0!</v>
          </cell>
        </row>
        <row r="487">
          <cell r="C487" t="str">
            <v>Net Profit after taxation</v>
          </cell>
          <cell r="E487">
            <v>-406714.64734658937</v>
          </cell>
          <cell r="F487">
            <v>0</v>
          </cell>
          <cell r="G487">
            <v>-403294.47228170076</v>
          </cell>
          <cell r="H487">
            <v>0</v>
          </cell>
          <cell r="I487">
            <v>-408693.31797724211</v>
          </cell>
          <cell r="J487">
            <v>0</v>
          </cell>
          <cell r="K487">
            <v>-408767.21169197286</v>
          </cell>
          <cell r="L487">
            <v>0</v>
          </cell>
          <cell r="M487">
            <v>-419336.61804573995</v>
          </cell>
          <cell r="N487">
            <v>0</v>
          </cell>
          <cell r="O487">
            <v>-411509.05575551989</v>
          </cell>
          <cell r="P487">
            <v>0</v>
          </cell>
          <cell r="Q487">
            <v>-402748.03887725354</v>
          </cell>
          <cell r="R487">
            <v>0</v>
          </cell>
          <cell r="S487">
            <v>-413112.21820771735</v>
          </cell>
          <cell r="T487">
            <v>0</v>
          </cell>
          <cell r="U487">
            <v>-411904.32608192781</v>
          </cell>
          <cell r="V487">
            <v>0</v>
          </cell>
          <cell r="W487">
            <v>-410570.50953836733</v>
          </cell>
          <cell r="X487">
            <v>0</v>
          </cell>
          <cell r="Y487">
            <v>-418277.92231262685</v>
          </cell>
          <cell r="Z487">
            <v>0</v>
          </cell>
          <cell r="AA487">
            <v>-410244.36831940041</v>
          </cell>
          <cell r="AB487">
            <v>0</v>
          </cell>
          <cell r="AC487" t="e">
            <v>#DIV/0!</v>
          </cell>
          <cell r="AD487" t="str">
            <v>Net Profit after taxation</v>
          </cell>
        </row>
        <row r="490">
          <cell r="AC490" t="str">
            <v>2.0D</v>
          </cell>
        </row>
        <row r="491">
          <cell r="E491">
            <v>37438</v>
          </cell>
          <cell r="G491">
            <v>37469</v>
          </cell>
          <cell r="I491">
            <v>37500</v>
          </cell>
          <cell r="K491">
            <v>37531</v>
          </cell>
          <cell r="M491">
            <v>37562</v>
          </cell>
          <cell r="O491">
            <v>37593</v>
          </cell>
          <cell r="Q491">
            <v>37624</v>
          </cell>
          <cell r="S491">
            <v>37655</v>
          </cell>
          <cell r="U491">
            <v>37686</v>
          </cell>
          <cell r="W491">
            <v>37717</v>
          </cell>
          <cell r="Y491">
            <v>37748</v>
          </cell>
          <cell r="AA491">
            <v>37779</v>
          </cell>
          <cell r="AC491" t="str">
            <v>Yearly</v>
          </cell>
        </row>
        <row r="492">
          <cell r="D492" t="str">
            <v>2.0D</v>
          </cell>
          <cell r="E492" t="str">
            <v>Per Unit</v>
          </cell>
          <cell r="F492" t="str">
            <v>Total</v>
          </cell>
          <cell r="G492" t="str">
            <v>Per Unit</v>
          </cell>
          <cell r="H492" t="str">
            <v>Total</v>
          </cell>
          <cell r="I492" t="str">
            <v>Per Unit</v>
          </cell>
          <cell r="J492" t="str">
            <v>Total</v>
          </cell>
          <cell r="K492" t="str">
            <v>Per Unit</v>
          </cell>
          <cell r="L492" t="str">
            <v>Total</v>
          </cell>
          <cell r="M492" t="str">
            <v>Per Unit</v>
          </cell>
          <cell r="N492" t="str">
            <v>Total</v>
          </cell>
          <cell r="O492" t="str">
            <v>Per Unit</v>
          </cell>
          <cell r="P492" t="str">
            <v>Total</v>
          </cell>
          <cell r="Q492" t="str">
            <v>Per Unit</v>
          </cell>
          <cell r="R492" t="str">
            <v>Total</v>
          </cell>
          <cell r="S492" t="str">
            <v>Per Unit</v>
          </cell>
          <cell r="T492" t="str">
            <v>Total</v>
          </cell>
          <cell r="U492" t="str">
            <v>Per Unit</v>
          </cell>
          <cell r="V492" t="str">
            <v>Total</v>
          </cell>
          <cell r="W492" t="str">
            <v>Per Unit</v>
          </cell>
          <cell r="X492" t="str">
            <v>Total</v>
          </cell>
          <cell r="Y492" t="str">
            <v>Per Unit</v>
          </cell>
          <cell r="Z492" t="str">
            <v>Total</v>
          </cell>
          <cell r="AA492" t="str">
            <v>Per Unit</v>
          </cell>
          <cell r="AB492" t="str">
            <v>Total</v>
          </cell>
          <cell r="AC492" t="str">
            <v>Average</v>
          </cell>
          <cell r="AD492" t="str">
            <v/>
          </cell>
          <cell r="AE492" t="str">
            <v>2.0D</v>
          </cell>
        </row>
        <row r="494">
          <cell r="C494" t="str">
            <v>Sales Units</v>
          </cell>
          <cell r="E494">
            <v>150</v>
          </cell>
          <cell r="F494">
            <v>150</v>
          </cell>
          <cell r="G494">
            <v>170</v>
          </cell>
          <cell r="H494">
            <v>170</v>
          </cell>
          <cell r="I494">
            <v>170</v>
          </cell>
          <cell r="J494">
            <v>170</v>
          </cell>
          <cell r="K494">
            <v>180</v>
          </cell>
          <cell r="L494">
            <v>180</v>
          </cell>
          <cell r="M494">
            <v>130</v>
          </cell>
          <cell r="N494">
            <v>130</v>
          </cell>
          <cell r="O494">
            <v>130</v>
          </cell>
          <cell r="P494">
            <v>130</v>
          </cell>
          <cell r="Q494">
            <v>170</v>
          </cell>
          <cell r="R494">
            <v>170</v>
          </cell>
          <cell r="S494">
            <v>120</v>
          </cell>
          <cell r="T494">
            <v>120</v>
          </cell>
          <cell r="U494">
            <v>150</v>
          </cell>
          <cell r="V494">
            <v>150</v>
          </cell>
          <cell r="W494">
            <v>160</v>
          </cell>
          <cell r="X494">
            <v>160</v>
          </cell>
          <cell r="Y494">
            <v>150</v>
          </cell>
          <cell r="Z494">
            <v>150</v>
          </cell>
          <cell r="AA494">
            <v>160</v>
          </cell>
          <cell r="AB494">
            <v>160</v>
          </cell>
          <cell r="AC494">
            <v>1840</v>
          </cell>
          <cell r="AD494" t="str">
            <v>Sales Units</v>
          </cell>
        </row>
        <row r="496">
          <cell r="C496" t="str">
            <v>Selling Price</v>
          </cell>
          <cell r="E496">
            <v>999000</v>
          </cell>
          <cell r="F496">
            <v>149850000</v>
          </cell>
          <cell r="G496">
            <v>999000</v>
          </cell>
          <cell r="H496">
            <v>169830000</v>
          </cell>
          <cell r="I496">
            <v>999000</v>
          </cell>
          <cell r="J496">
            <v>169830000</v>
          </cell>
          <cell r="K496">
            <v>999000</v>
          </cell>
          <cell r="L496">
            <v>179820000</v>
          </cell>
          <cell r="M496">
            <v>999000</v>
          </cell>
          <cell r="N496">
            <v>129870000</v>
          </cell>
          <cell r="O496">
            <v>999000</v>
          </cell>
          <cell r="P496">
            <v>129870000</v>
          </cell>
          <cell r="Q496">
            <v>999000</v>
          </cell>
          <cell r="R496">
            <v>169830000</v>
          </cell>
          <cell r="S496">
            <v>999000</v>
          </cell>
          <cell r="T496">
            <v>119880000</v>
          </cell>
          <cell r="U496">
            <v>999000</v>
          </cell>
          <cell r="V496">
            <v>149850000</v>
          </cell>
          <cell r="W496">
            <v>999000</v>
          </cell>
          <cell r="X496">
            <v>159840000</v>
          </cell>
          <cell r="Y496">
            <v>999000</v>
          </cell>
          <cell r="Z496">
            <v>149850000</v>
          </cell>
          <cell r="AA496">
            <v>999000</v>
          </cell>
          <cell r="AB496">
            <v>159840000</v>
          </cell>
          <cell r="AC496">
            <v>999000</v>
          </cell>
          <cell r="AD496" t="str">
            <v>Selling Price</v>
          </cell>
        </row>
        <row r="497">
          <cell r="C497" t="str">
            <v>Less: Dealer commission</v>
          </cell>
          <cell r="E497">
            <v>-20000</v>
          </cell>
          <cell r="F497">
            <v>-3000000</v>
          </cell>
          <cell r="G497">
            <v>-20000</v>
          </cell>
          <cell r="H497">
            <v>-3400000</v>
          </cell>
          <cell r="I497">
            <v>-20000</v>
          </cell>
          <cell r="J497">
            <v>-3400000</v>
          </cell>
          <cell r="K497">
            <v>-20000</v>
          </cell>
          <cell r="L497">
            <v>-3600000</v>
          </cell>
          <cell r="M497">
            <v>-20000</v>
          </cell>
          <cell r="N497">
            <v>-2600000</v>
          </cell>
          <cell r="O497">
            <v>-20000</v>
          </cell>
          <cell r="P497">
            <v>-2600000</v>
          </cell>
          <cell r="Q497">
            <v>-20000</v>
          </cell>
          <cell r="R497">
            <v>-3400000</v>
          </cell>
          <cell r="S497">
            <v>-20000</v>
          </cell>
          <cell r="T497">
            <v>-2400000</v>
          </cell>
          <cell r="U497">
            <v>-20000</v>
          </cell>
          <cell r="V497">
            <v>-3000000</v>
          </cell>
          <cell r="W497">
            <v>-20000</v>
          </cell>
          <cell r="X497">
            <v>-3200000</v>
          </cell>
          <cell r="Y497">
            <v>-20000</v>
          </cell>
          <cell r="Z497">
            <v>-3000000</v>
          </cell>
          <cell r="AA497">
            <v>-20000</v>
          </cell>
          <cell r="AB497">
            <v>-3200000</v>
          </cell>
          <cell r="AC497">
            <v>-20000</v>
          </cell>
          <cell r="AD497" t="str">
            <v>Less: Dealer commission</v>
          </cell>
        </row>
        <row r="498">
          <cell r="D498" t="str">
            <v xml:space="preserve">  Sales tax</v>
          </cell>
          <cell r="E498">
            <v>-130304.34782608696</v>
          </cell>
          <cell r="F498">
            <v>-19545652.173913043</v>
          </cell>
          <cell r="G498">
            <v>-130304.34782608696</v>
          </cell>
          <cell r="H498">
            <v>-22151739.130434781</v>
          </cell>
          <cell r="I498">
            <v>-130304.34782608696</v>
          </cell>
          <cell r="J498">
            <v>-22151739.130434781</v>
          </cell>
          <cell r="K498">
            <v>-130304.34782608696</v>
          </cell>
          <cell r="L498">
            <v>-23454782.608695652</v>
          </cell>
          <cell r="M498">
            <v>-130304.34782608696</v>
          </cell>
          <cell r="N498">
            <v>-16939565.217391305</v>
          </cell>
          <cell r="O498">
            <v>-130304.34782608696</v>
          </cell>
          <cell r="P498">
            <v>-16939565.217391305</v>
          </cell>
          <cell r="Q498">
            <v>-130304.34782608696</v>
          </cell>
          <cell r="R498">
            <v>-22151739.130434781</v>
          </cell>
          <cell r="S498">
            <v>-130304.34782608696</v>
          </cell>
          <cell r="T498">
            <v>-15636521.739130436</v>
          </cell>
          <cell r="U498">
            <v>-130304.34782608696</v>
          </cell>
          <cell r="V498">
            <v>-19545652.173913043</v>
          </cell>
          <cell r="W498">
            <v>-130304.34782608696</v>
          </cell>
          <cell r="X498">
            <v>-20848695.652173914</v>
          </cell>
          <cell r="Y498">
            <v>-130304.34782608696</v>
          </cell>
          <cell r="Z498">
            <v>-19545652.173913043</v>
          </cell>
          <cell r="AA498">
            <v>-130304.34782608696</v>
          </cell>
          <cell r="AB498">
            <v>-20848695.652173914</v>
          </cell>
          <cell r="AC498">
            <v>-130304.34782608695</v>
          </cell>
          <cell r="AE498" t="str">
            <v xml:space="preserve">  Sales tax</v>
          </cell>
        </row>
        <row r="499">
          <cell r="B499">
            <v>0.84954519737128442</v>
          </cell>
          <cell r="C499" t="str">
            <v>Net Sales</v>
          </cell>
          <cell r="E499">
            <v>848695.65217391308</v>
          </cell>
          <cell r="F499">
            <v>127304347.82608695</v>
          </cell>
          <cell r="G499">
            <v>848695.65217391308</v>
          </cell>
          <cell r="H499">
            <v>144278260.86956522</v>
          </cell>
          <cell r="I499">
            <v>848695.65217391308</v>
          </cell>
          <cell r="J499">
            <v>144278260.86956522</v>
          </cell>
          <cell r="K499">
            <v>848695.65217391308</v>
          </cell>
          <cell r="L499">
            <v>152765217.39130434</v>
          </cell>
          <cell r="M499">
            <v>848695.65217391308</v>
          </cell>
          <cell r="N499">
            <v>110330434.78260869</v>
          </cell>
          <cell r="O499">
            <v>848695.65217391308</v>
          </cell>
          <cell r="P499">
            <v>110330434.78260869</v>
          </cell>
          <cell r="Q499">
            <v>848695.65217391308</v>
          </cell>
          <cell r="R499">
            <v>144278260.86956522</v>
          </cell>
          <cell r="S499">
            <v>848695.65217391308</v>
          </cell>
          <cell r="T499">
            <v>101843478.26086956</v>
          </cell>
          <cell r="U499">
            <v>848695.65217391308</v>
          </cell>
          <cell r="V499">
            <v>127304347.82608695</v>
          </cell>
          <cell r="W499">
            <v>848695.65217391308</v>
          </cell>
          <cell r="X499">
            <v>135791304.34782609</v>
          </cell>
          <cell r="Y499">
            <v>848695.65217391308</v>
          </cell>
          <cell r="Z499">
            <v>127304347.82608695</v>
          </cell>
          <cell r="AA499">
            <v>848695.65217391308</v>
          </cell>
          <cell r="AB499">
            <v>135791304.34782609</v>
          </cell>
          <cell r="AC499">
            <v>848695.65217391308</v>
          </cell>
          <cell r="AD499" t="str">
            <v>Net Sales</v>
          </cell>
          <cell r="AE499">
            <v>1561600000</v>
          </cell>
        </row>
        <row r="501">
          <cell r="C501" t="str">
            <v>Variable Cost of Sales</v>
          </cell>
          <cell r="AD501" t="str">
            <v>Variable Cost of Sales</v>
          </cell>
        </row>
        <row r="502">
          <cell r="B502">
            <v>0.3798218264226913</v>
          </cell>
          <cell r="D502" t="str">
            <v>CKD Cost</v>
          </cell>
          <cell r="E502">
            <v>379442.00459626858</v>
          </cell>
          <cell r="F502">
            <v>56916300.689440288</v>
          </cell>
          <cell r="G502">
            <v>379442.00459626858</v>
          </cell>
          <cell r="H502">
            <v>64505140.781365663</v>
          </cell>
          <cell r="I502">
            <v>379442.00459626858</v>
          </cell>
          <cell r="J502">
            <v>64505140.781365663</v>
          </cell>
          <cell r="K502">
            <v>373578.25246353168</v>
          </cell>
          <cell r="L502">
            <v>67244085.443435699</v>
          </cell>
          <cell r="M502">
            <v>373578.25246353168</v>
          </cell>
          <cell r="N502">
            <v>48565172.820259117</v>
          </cell>
          <cell r="O502">
            <v>373578.25246353168</v>
          </cell>
          <cell r="P502">
            <v>48565172.820259117</v>
          </cell>
          <cell r="Q502">
            <v>373578.25246353168</v>
          </cell>
          <cell r="R502">
            <v>63508302.918800384</v>
          </cell>
          <cell r="S502">
            <v>373578.25246353168</v>
          </cell>
          <cell r="T502">
            <v>44829390.295623802</v>
          </cell>
          <cell r="U502">
            <v>373578.25246353168</v>
          </cell>
          <cell r="V502">
            <v>56036737.869529754</v>
          </cell>
          <cell r="W502">
            <v>373578.25246353168</v>
          </cell>
          <cell r="X502">
            <v>59772520.394165069</v>
          </cell>
          <cell r="Y502">
            <v>373578.25246353168</v>
          </cell>
          <cell r="Z502">
            <v>56036737.869529754</v>
          </cell>
          <cell r="AA502">
            <v>373578.25246353168</v>
          </cell>
          <cell r="AB502">
            <v>59772520.394165069</v>
          </cell>
          <cell r="AC502">
            <v>375139.79515105387</v>
          </cell>
          <cell r="AE502" t="str">
            <v>CKD Cost</v>
          </cell>
          <cell r="AF502">
            <v>690257223.07793915</v>
          </cell>
        </row>
        <row r="503">
          <cell r="B503">
            <v>0.20227627627627628</v>
          </cell>
          <cell r="D503" t="str">
            <v>Vendor parts</v>
          </cell>
          <cell r="E503">
            <v>202074</v>
          </cell>
          <cell r="F503">
            <v>30311100</v>
          </cell>
          <cell r="G503">
            <v>202074</v>
          </cell>
          <cell r="H503">
            <v>34352580</v>
          </cell>
          <cell r="I503">
            <v>202074</v>
          </cell>
          <cell r="J503">
            <v>34352580</v>
          </cell>
          <cell r="K503">
            <v>202074</v>
          </cell>
          <cell r="L503">
            <v>36373320</v>
          </cell>
          <cell r="M503">
            <v>202074</v>
          </cell>
          <cell r="N503">
            <v>26269620</v>
          </cell>
          <cell r="O503">
            <v>202074</v>
          </cell>
          <cell r="P503">
            <v>26269620</v>
          </cell>
          <cell r="Q503">
            <v>201743</v>
          </cell>
          <cell r="R503">
            <v>34296310</v>
          </cell>
          <cell r="S503">
            <v>201743</v>
          </cell>
          <cell r="T503">
            <v>24209160</v>
          </cell>
          <cell r="U503">
            <v>201743</v>
          </cell>
          <cell r="V503">
            <v>30261450</v>
          </cell>
          <cell r="W503">
            <v>201743</v>
          </cell>
          <cell r="X503">
            <v>32278880</v>
          </cell>
          <cell r="Y503">
            <v>201743</v>
          </cell>
          <cell r="Z503">
            <v>30261450</v>
          </cell>
          <cell r="AA503">
            <v>201743</v>
          </cell>
          <cell r="AB503">
            <v>32278880</v>
          </cell>
          <cell r="AC503">
            <v>201910.29891304349</v>
          </cell>
          <cell r="AE503" t="str">
            <v>Vendor parts</v>
          </cell>
          <cell r="AF503">
            <v>371514950</v>
          </cell>
        </row>
        <row r="504">
          <cell r="B504">
            <v>0.14195171391391392</v>
          </cell>
          <cell r="D504" t="str">
            <v>Multi Source Parts</v>
          </cell>
          <cell r="E504">
            <v>141809.7622</v>
          </cell>
          <cell r="F504">
            <v>21271464.329999998</v>
          </cell>
          <cell r="G504">
            <v>141809.7622</v>
          </cell>
          <cell r="H504">
            <v>24107659.574000001</v>
          </cell>
          <cell r="I504">
            <v>141809.7622</v>
          </cell>
          <cell r="J504">
            <v>24107659.574000001</v>
          </cell>
          <cell r="K504">
            <v>141809.7622</v>
          </cell>
          <cell r="L504">
            <v>25525757.195999999</v>
          </cell>
          <cell r="M504">
            <v>141809.7622</v>
          </cell>
          <cell r="N504">
            <v>18435269.085999999</v>
          </cell>
          <cell r="O504">
            <v>141809.7622</v>
          </cell>
          <cell r="P504">
            <v>18435269.085999999</v>
          </cell>
          <cell r="Q504">
            <v>141809.7622</v>
          </cell>
          <cell r="R504">
            <v>24107659.574000001</v>
          </cell>
          <cell r="S504">
            <v>141809.7622</v>
          </cell>
          <cell r="T504">
            <v>17017171.464000002</v>
          </cell>
          <cell r="U504">
            <v>141809.7622</v>
          </cell>
          <cell r="V504">
            <v>21271464.329999998</v>
          </cell>
          <cell r="W504">
            <v>141809.7622</v>
          </cell>
          <cell r="X504">
            <v>22689561.952</v>
          </cell>
          <cell r="Y504">
            <v>141809.7622</v>
          </cell>
          <cell r="Z504">
            <v>21271464.329999998</v>
          </cell>
          <cell r="AA504">
            <v>141809.7622</v>
          </cell>
          <cell r="AB504">
            <v>22689561.952</v>
          </cell>
          <cell r="AC504">
            <v>141809.7622</v>
          </cell>
          <cell r="AE504" t="str">
            <v>Nomi Parts</v>
          </cell>
          <cell r="AF504">
            <v>260929962.44799998</v>
          </cell>
        </row>
        <row r="505">
          <cell r="B505">
            <v>1.1366366366366367E-2</v>
          </cell>
          <cell r="D505" t="str">
            <v>Paints &amp; Chemicals</v>
          </cell>
          <cell r="E505">
            <v>11355</v>
          </cell>
          <cell r="F505">
            <v>1703250</v>
          </cell>
          <cell r="G505">
            <v>11355</v>
          </cell>
          <cell r="H505">
            <v>1930350</v>
          </cell>
          <cell r="I505">
            <v>11355</v>
          </cell>
          <cell r="J505">
            <v>1930350</v>
          </cell>
          <cell r="K505">
            <v>11355</v>
          </cell>
          <cell r="L505">
            <v>2043900</v>
          </cell>
          <cell r="M505">
            <v>11355</v>
          </cell>
          <cell r="N505">
            <v>1476150</v>
          </cell>
          <cell r="O505">
            <v>11355</v>
          </cell>
          <cell r="P505">
            <v>1476150</v>
          </cell>
          <cell r="Q505">
            <v>11355</v>
          </cell>
          <cell r="R505">
            <v>1930350</v>
          </cell>
          <cell r="S505">
            <v>11355</v>
          </cell>
          <cell r="T505">
            <v>1362600</v>
          </cell>
          <cell r="U505">
            <v>11355</v>
          </cell>
          <cell r="V505">
            <v>1703250</v>
          </cell>
          <cell r="W505">
            <v>11355</v>
          </cell>
          <cell r="X505">
            <v>1816800</v>
          </cell>
          <cell r="Y505">
            <v>11355</v>
          </cell>
          <cell r="Z505">
            <v>1703250</v>
          </cell>
          <cell r="AA505">
            <v>11355</v>
          </cell>
          <cell r="AB505">
            <v>1816800</v>
          </cell>
          <cell r="AC505">
            <v>11355</v>
          </cell>
          <cell r="AE505" t="str">
            <v>Paints &amp; Chemicals</v>
          </cell>
          <cell r="AF505">
            <v>20893200</v>
          </cell>
        </row>
        <row r="506">
          <cell r="B506">
            <v>5.2412412412412412E-3</v>
          </cell>
          <cell r="D506" t="str">
            <v>Consumables</v>
          </cell>
          <cell r="E506">
            <v>5236</v>
          </cell>
          <cell r="F506">
            <v>785400</v>
          </cell>
          <cell r="G506">
            <v>5236</v>
          </cell>
          <cell r="H506">
            <v>890120</v>
          </cell>
          <cell r="I506">
            <v>5236</v>
          </cell>
          <cell r="J506">
            <v>890120</v>
          </cell>
          <cell r="K506">
            <v>5236</v>
          </cell>
          <cell r="L506">
            <v>942480</v>
          </cell>
          <cell r="M506">
            <v>5236</v>
          </cell>
          <cell r="N506">
            <v>680680</v>
          </cell>
          <cell r="O506">
            <v>5236</v>
          </cell>
          <cell r="P506">
            <v>680680</v>
          </cell>
          <cell r="Q506">
            <v>5236</v>
          </cell>
          <cell r="R506">
            <v>890120</v>
          </cell>
          <cell r="S506">
            <v>5236</v>
          </cell>
          <cell r="T506">
            <v>628320</v>
          </cell>
          <cell r="U506">
            <v>5236</v>
          </cell>
          <cell r="V506">
            <v>785400</v>
          </cell>
          <cell r="W506">
            <v>5236</v>
          </cell>
          <cell r="X506">
            <v>837760</v>
          </cell>
          <cell r="Y506">
            <v>5236</v>
          </cell>
          <cell r="Z506">
            <v>785400</v>
          </cell>
          <cell r="AA506">
            <v>5236</v>
          </cell>
          <cell r="AB506">
            <v>837760</v>
          </cell>
          <cell r="AC506">
            <v>5236</v>
          </cell>
          <cell r="AE506" t="str">
            <v>Consumables</v>
          </cell>
          <cell r="AF506">
            <v>9634240</v>
          </cell>
        </row>
        <row r="507">
          <cell r="B507">
            <v>0</v>
          </cell>
          <cell r="D507" t="str">
            <v>KD Parts</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E507" t="str">
            <v>KD Parts</v>
          </cell>
          <cell r="AF507">
            <v>0</v>
          </cell>
        </row>
        <row r="508">
          <cell r="B508">
            <v>9.0090090090090091E-4</v>
          </cell>
          <cell r="D508" t="str">
            <v>Spare parts</v>
          </cell>
          <cell r="E508">
            <v>900</v>
          </cell>
          <cell r="F508">
            <v>135000</v>
          </cell>
          <cell r="G508">
            <v>900</v>
          </cell>
          <cell r="H508">
            <v>153000</v>
          </cell>
          <cell r="I508">
            <v>900</v>
          </cell>
          <cell r="J508">
            <v>153000</v>
          </cell>
          <cell r="K508">
            <v>900</v>
          </cell>
          <cell r="L508">
            <v>162000</v>
          </cell>
          <cell r="M508">
            <v>900</v>
          </cell>
          <cell r="N508">
            <v>117000</v>
          </cell>
          <cell r="O508">
            <v>900</v>
          </cell>
          <cell r="P508">
            <v>117000</v>
          </cell>
          <cell r="Q508">
            <v>900</v>
          </cell>
          <cell r="R508">
            <v>153000</v>
          </cell>
          <cell r="S508">
            <v>900</v>
          </cell>
          <cell r="T508">
            <v>108000</v>
          </cell>
          <cell r="U508">
            <v>900</v>
          </cell>
          <cell r="V508">
            <v>135000</v>
          </cell>
          <cell r="W508">
            <v>900</v>
          </cell>
          <cell r="X508">
            <v>144000</v>
          </cell>
          <cell r="Y508">
            <v>900</v>
          </cell>
          <cell r="Z508">
            <v>135000</v>
          </cell>
          <cell r="AA508">
            <v>900</v>
          </cell>
          <cell r="AB508">
            <v>144000</v>
          </cell>
          <cell r="AC508">
            <v>900</v>
          </cell>
          <cell r="AE508" t="str">
            <v>Spare parts</v>
          </cell>
          <cell r="AF508">
            <v>1656000</v>
          </cell>
        </row>
        <row r="509">
          <cell r="B509">
            <v>3.881881881881882E-3</v>
          </cell>
          <cell r="D509" t="str">
            <v>Utilities</v>
          </cell>
          <cell r="E509">
            <v>3878</v>
          </cell>
          <cell r="F509">
            <v>581700</v>
          </cell>
          <cell r="G509">
            <v>3878</v>
          </cell>
          <cell r="H509">
            <v>659260</v>
          </cell>
          <cell r="I509">
            <v>3878</v>
          </cell>
          <cell r="J509">
            <v>659260</v>
          </cell>
          <cell r="K509">
            <v>3878</v>
          </cell>
          <cell r="L509">
            <v>698040</v>
          </cell>
          <cell r="M509">
            <v>3878</v>
          </cell>
          <cell r="N509">
            <v>504140</v>
          </cell>
          <cell r="O509">
            <v>3878</v>
          </cell>
          <cell r="P509">
            <v>504140</v>
          </cell>
          <cell r="Q509">
            <v>3878</v>
          </cell>
          <cell r="R509">
            <v>659260</v>
          </cell>
          <cell r="S509">
            <v>3878</v>
          </cell>
          <cell r="T509">
            <v>465360</v>
          </cell>
          <cell r="U509">
            <v>3878</v>
          </cell>
          <cell r="V509">
            <v>581700</v>
          </cell>
          <cell r="W509">
            <v>3878</v>
          </cell>
          <cell r="X509">
            <v>620480</v>
          </cell>
          <cell r="Y509">
            <v>3878</v>
          </cell>
          <cell r="Z509">
            <v>581700</v>
          </cell>
          <cell r="AA509">
            <v>3878</v>
          </cell>
          <cell r="AB509">
            <v>620480</v>
          </cell>
          <cell r="AC509">
            <v>3878</v>
          </cell>
          <cell r="AE509" t="str">
            <v>Utilites</v>
          </cell>
          <cell r="AF509">
            <v>7135520</v>
          </cell>
        </row>
        <row r="510">
          <cell r="B510">
            <v>6.5565565565565568E-3</v>
          </cell>
          <cell r="D510" t="str">
            <v>Royalty</v>
          </cell>
          <cell r="E510">
            <v>6550</v>
          </cell>
          <cell r="F510">
            <v>982500</v>
          </cell>
          <cell r="G510">
            <v>6550</v>
          </cell>
          <cell r="H510">
            <v>1113500</v>
          </cell>
          <cell r="I510">
            <v>6550</v>
          </cell>
          <cell r="J510">
            <v>1113500</v>
          </cell>
          <cell r="K510">
            <v>6550</v>
          </cell>
          <cell r="L510">
            <v>1179000</v>
          </cell>
          <cell r="M510">
            <v>6550</v>
          </cell>
          <cell r="N510">
            <v>851500</v>
          </cell>
          <cell r="O510">
            <v>6550</v>
          </cell>
          <cell r="P510">
            <v>851500</v>
          </cell>
          <cell r="Q510">
            <v>6550</v>
          </cell>
          <cell r="R510">
            <v>1113500</v>
          </cell>
          <cell r="S510">
            <v>6550</v>
          </cell>
          <cell r="T510">
            <v>786000</v>
          </cell>
          <cell r="U510">
            <v>6550</v>
          </cell>
          <cell r="V510">
            <v>982500</v>
          </cell>
          <cell r="W510">
            <v>6550</v>
          </cell>
          <cell r="X510">
            <v>1048000</v>
          </cell>
          <cell r="Y510">
            <v>6550</v>
          </cell>
          <cell r="Z510">
            <v>982500</v>
          </cell>
          <cell r="AA510">
            <v>6550</v>
          </cell>
          <cell r="AB510">
            <v>1048000</v>
          </cell>
          <cell r="AC510">
            <v>6550</v>
          </cell>
          <cell r="AE510" t="str">
            <v>Royalty</v>
          </cell>
          <cell r="AF510">
            <v>12052000</v>
          </cell>
        </row>
        <row r="512">
          <cell r="E512">
            <v>751244.76679626852</v>
          </cell>
          <cell r="F512">
            <v>112686715.01944028</v>
          </cell>
          <cell r="G512">
            <v>751244.76679626852</v>
          </cell>
          <cell r="H512">
            <v>127711610.35536566</v>
          </cell>
          <cell r="I512">
            <v>751244.76679626852</v>
          </cell>
          <cell r="J512">
            <v>127711610.35536566</v>
          </cell>
          <cell r="K512">
            <v>745381.01466353168</v>
          </cell>
          <cell r="L512">
            <v>134168582.63943569</v>
          </cell>
          <cell r="M512">
            <v>745381.01466353168</v>
          </cell>
          <cell r="N512">
            <v>96899531.90625912</v>
          </cell>
          <cell r="O512">
            <v>745381.01466353168</v>
          </cell>
          <cell r="P512">
            <v>96899531.90625912</v>
          </cell>
          <cell r="Q512">
            <v>745050.01466353168</v>
          </cell>
          <cell r="R512">
            <v>126658502.49280038</v>
          </cell>
          <cell r="S512">
            <v>745050.01466353168</v>
          </cell>
          <cell r="T512">
            <v>89406001.759623811</v>
          </cell>
          <cell r="U512">
            <v>745050.01466353168</v>
          </cell>
          <cell r="V512">
            <v>111757502.19952975</v>
          </cell>
          <cell r="W512">
            <v>745050.01466353168</v>
          </cell>
          <cell r="X512">
            <v>119208002.34616506</v>
          </cell>
          <cell r="Y512">
            <v>745050.01466353168</v>
          </cell>
          <cell r="Z512">
            <v>111757502.19952975</v>
          </cell>
          <cell r="AA512">
            <v>745050.01466353168</v>
          </cell>
          <cell r="AB512">
            <v>119208002.34616506</v>
          </cell>
          <cell r="AC512">
            <v>746778.85626409738</v>
          </cell>
          <cell r="AF512">
            <v>1374073095.5259395</v>
          </cell>
        </row>
        <row r="513">
          <cell r="B513">
            <v>9.7548433811456017E-2</v>
          </cell>
          <cell r="C513" t="str">
            <v>Contribution Margin</v>
          </cell>
          <cell r="E513">
            <v>97450.885377644561</v>
          </cell>
          <cell r="F513">
            <v>14617632.806646675</v>
          </cell>
          <cell r="G513">
            <v>97450.885377644561</v>
          </cell>
          <cell r="H513">
            <v>16566650.514199555</v>
          </cell>
          <cell r="I513">
            <v>97450.885377644561</v>
          </cell>
          <cell r="J513">
            <v>16566650.514199555</v>
          </cell>
          <cell r="K513">
            <v>103314.63751038141</v>
          </cell>
          <cell r="L513">
            <v>18596634.75186865</v>
          </cell>
          <cell r="M513">
            <v>103314.63751038141</v>
          </cell>
          <cell r="N513">
            <v>13430902.876349568</v>
          </cell>
          <cell r="O513">
            <v>103314.63751038141</v>
          </cell>
          <cell r="P513">
            <v>13430902.876349568</v>
          </cell>
          <cell r="Q513">
            <v>103645.63751038141</v>
          </cell>
          <cell r="R513">
            <v>17619758.376764834</v>
          </cell>
          <cell r="S513">
            <v>103645.63751038141</v>
          </cell>
          <cell r="T513">
            <v>12437476.501245752</v>
          </cell>
          <cell r="U513">
            <v>103645.63751038141</v>
          </cell>
          <cell r="V513">
            <v>15546845.626557201</v>
          </cell>
          <cell r="W513">
            <v>103645.63751038141</v>
          </cell>
          <cell r="X513">
            <v>16583302.001661032</v>
          </cell>
          <cell r="Y513">
            <v>103645.63751038141</v>
          </cell>
          <cell r="Z513">
            <v>15546845.626557201</v>
          </cell>
          <cell r="AA513">
            <v>103645.63751038141</v>
          </cell>
          <cell r="AB513">
            <v>16583302.001661032</v>
          </cell>
          <cell r="AC513">
            <v>101916.7959098157</v>
          </cell>
          <cell r="AD513" t="str">
            <v>Contribution Margin</v>
          </cell>
        </row>
        <row r="515">
          <cell r="C515" t="str">
            <v>Production cost</v>
          </cell>
          <cell r="AD515" t="str">
            <v>Production cost</v>
          </cell>
        </row>
        <row r="516">
          <cell r="B516">
            <v>5.3363081149564008E-3</v>
          </cell>
          <cell r="D516" t="str">
            <v xml:space="preserve">Salaries &amp; Wages </v>
          </cell>
          <cell r="E516">
            <v>5330.971806841444</v>
          </cell>
          <cell r="F516">
            <v>799645.77102621656</v>
          </cell>
          <cell r="G516">
            <v>4450.6278387391867</v>
          </cell>
          <cell r="H516">
            <v>756606.7325856617</v>
          </cell>
          <cell r="I516">
            <v>4327.5507084975143</v>
          </cell>
          <cell r="J516">
            <v>735683.62044457742</v>
          </cell>
          <cell r="K516">
            <v>3880.9474753805712</v>
          </cell>
          <cell r="L516">
            <v>698570.54556850286</v>
          </cell>
          <cell r="M516">
            <v>5576.0739588801307</v>
          </cell>
          <cell r="N516">
            <v>724889.61465441703</v>
          </cell>
          <cell r="O516">
            <v>5384.2223576312035</v>
          </cell>
          <cell r="P516">
            <v>699948.90649205644</v>
          </cell>
          <cell r="Q516">
            <v>3880.9474753805712</v>
          </cell>
          <cell r="R516">
            <v>659761.07081469707</v>
          </cell>
          <cell r="S516">
            <v>5106.5098360270676</v>
          </cell>
          <cell r="T516">
            <v>612781.18032324815</v>
          </cell>
          <cell r="U516">
            <v>4709.8877128404993</v>
          </cell>
          <cell r="V516">
            <v>706483.15692607488</v>
          </cell>
          <cell r="W516">
            <v>5160.8344087507594</v>
          </cell>
          <cell r="X516">
            <v>825733.50540012144</v>
          </cell>
          <cell r="Y516">
            <v>5216.3272518556068</v>
          </cell>
          <cell r="Z516">
            <v>782449.08777834103</v>
          </cell>
          <cell r="AA516">
            <v>5063.8667476260061</v>
          </cell>
          <cell r="AB516">
            <v>810218.67962016095</v>
          </cell>
          <cell r="AC516">
            <v>4789.5499302359103</v>
          </cell>
          <cell r="AE516" t="str">
            <v xml:space="preserve">Salaries &amp; Wages </v>
          </cell>
        </row>
        <row r="517">
          <cell r="D517" t="str">
            <v xml:space="preserve">Utilities </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E517" t="str">
            <v xml:space="preserve">Utilities </v>
          </cell>
        </row>
        <row r="518">
          <cell r="B518">
            <v>1.1161252827919495E-2</v>
          </cell>
          <cell r="D518" t="str">
            <v>Depreciation</v>
          </cell>
          <cell r="E518">
            <v>11150.091575091576</v>
          </cell>
          <cell r="F518">
            <v>1672513.7362637364</v>
          </cell>
          <cell r="G518">
            <v>9308.7920489296648</v>
          </cell>
          <cell r="H518">
            <v>1582494.648318043</v>
          </cell>
          <cell r="I518">
            <v>9051.3678263455258</v>
          </cell>
          <cell r="J518">
            <v>1538732.5304787394</v>
          </cell>
          <cell r="K518">
            <v>8117.2666666666673</v>
          </cell>
          <cell r="L518">
            <v>1461108.0000000002</v>
          </cell>
          <cell r="M518">
            <v>11662.739463601532</v>
          </cell>
          <cell r="N518">
            <v>1516156.1302681991</v>
          </cell>
          <cell r="O518">
            <v>11261.468738438773</v>
          </cell>
          <cell r="P518">
            <v>1463990.9359970405</v>
          </cell>
          <cell r="Q518">
            <v>8117.2666666666673</v>
          </cell>
          <cell r="R518">
            <v>1379935.3333333335</v>
          </cell>
          <cell r="S518">
            <v>10680.614035087719</v>
          </cell>
          <cell r="T518">
            <v>1281673.6842105263</v>
          </cell>
          <cell r="U518">
            <v>9851.0517799352765</v>
          </cell>
          <cell r="V518">
            <v>1477657.7669902914</v>
          </cell>
          <cell r="W518">
            <v>10794.237588652482</v>
          </cell>
          <cell r="X518">
            <v>1727078.0141843972</v>
          </cell>
          <cell r="Y518">
            <v>10910.304659498208</v>
          </cell>
          <cell r="Z518">
            <v>1636545.6989247312</v>
          </cell>
          <cell r="AA518">
            <v>10591.423103688239</v>
          </cell>
          <cell r="AB518">
            <v>1694627.6965901183</v>
          </cell>
          <cell r="AC518">
            <v>10017.670747586497</v>
          </cell>
          <cell r="AE518" t="str">
            <v>Depreciation</v>
          </cell>
        </row>
        <row r="519">
          <cell r="B519">
            <v>3.3318563170053987E-3</v>
          </cell>
          <cell r="D519" t="str">
            <v xml:space="preserve">Other Factory overhead </v>
          </cell>
          <cell r="E519">
            <v>3328.5244606883934</v>
          </cell>
          <cell r="F519">
            <v>499278.66910325899</v>
          </cell>
          <cell r="G519">
            <v>2778.859870849943</v>
          </cell>
          <cell r="H519">
            <v>472406.17804449034</v>
          </cell>
          <cell r="I519">
            <v>2702.0136121556093</v>
          </cell>
          <cell r="J519">
            <v>459342.3140664536</v>
          </cell>
          <cell r="K519">
            <v>2423.1658073811504</v>
          </cell>
          <cell r="L519">
            <v>436169.84532860707</v>
          </cell>
          <cell r="M519">
            <v>3481.5600680763655</v>
          </cell>
          <cell r="N519">
            <v>452602.8088499275</v>
          </cell>
          <cell r="O519">
            <v>3361.7727627374452</v>
          </cell>
          <cell r="P519">
            <v>437030.45915586787</v>
          </cell>
          <cell r="Q519">
            <v>2423.1658073811504</v>
          </cell>
          <cell r="R519">
            <v>411938.18725479557</v>
          </cell>
          <cell r="S519">
            <v>3188.3760623436192</v>
          </cell>
          <cell r="T519">
            <v>382605.12748123432</v>
          </cell>
          <cell r="U519">
            <v>2940.735203132464</v>
          </cell>
          <cell r="V519">
            <v>441110.28046986961</v>
          </cell>
          <cell r="W519">
            <v>3222.2949566238703</v>
          </cell>
          <cell r="X519">
            <v>515567.19305981928</v>
          </cell>
          <cell r="Y519">
            <v>3256.9432894907936</v>
          </cell>
          <cell r="Z519">
            <v>488541.49342361902</v>
          </cell>
          <cell r="AA519">
            <v>3161.7507925119394</v>
          </cell>
          <cell r="AB519">
            <v>505880.12680191029</v>
          </cell>
          <cell r="AC519">
            <v>2990.4742842607898</v>
          </cell>
          <cell r="AE519" t="str">
            <v xml:space="preserve">Other Factory overhead </v>
          </cell>
        </row>
        <row r="520">
          <cell r="D520" t="str">
            <v>Running Royalty</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E520" t="str">
            <v>Running Royalty</v>
          </cell>
        </row>
        <row r="521">
          <cell r="E521">
            <v>19809.587842621411</v>
          </cell>
          <cell r="F521">
            <v>2971438.1763932118</v>
          </cell>
          <cell r="G521">
            <v>16538.279758518795</v>
          </cell>
          <cell r="H521">
            <v>2811507.5589481951</v>
          </cell>
          <cell r="I521">
            <v>16080.93214699865</v>
          </cell>
          <cell r="J521">
            <v>2733758.4649897702</v>
          </cell>
          <cell r="K521">
            <v>14421.379949428388</v>
          </cell>
          <cell r="L521">
            <v>2595848.3908971101</v>
          </cell>
          <cell r="M521">
            <v>20720.373490558028</v>
          </cell>
          <cell r="N521">
            <v>2693648.5537725436</v>
          </cell>
          <cell r="O521">
            <v>20007.463858807419</v>
          </cell>
          <cell r="P521">
            <v>2600970.3016449646</v>
          </cell>
          <cell r="Q521">
            <v>14421.379949428388</v>
          </cell>
          <cell r="R521">
            <v>2451634.5914028259</v>
          </cell>
          <cell r="S521">
            <v>18975.499933458406</v>
          </cell>
          <cell r="T521">
            <v>2277059.9920150088</v>
          </cell>
          <cell r="U521">
            <v>17501.674695908237</v>
          </cell>
          <cell r="V521">
            <v>2625251.2043862361</v>
          </cell>
          <cell r="W521">
            <v>19177.366954027111</v>
          </cell>
          <cell r="X521">
            <v>3068378.7126443381</v>
          </cell>
          <cell r="Y521">
            <v>19383.575200844611</v>
          </cell>
          <cell r="Z521">
            <v>2907536.2801266913</v>
          </cell>
          <cell r="AA521">
            <v>18817.040643826185</v>
          </cell>
          <cell r="AB521">
            <v>3010726.5030121896</v>
          </cell>
          <cell r="AC521">
            <v>17797.694962083195</v>
          </cell>
        </row>
        <row r="522">
          <cell r="B522">
            <v>7.7719016551574732E-2</v>
          </cell>
          <cell r="C522" t="str">
            <v>Gross Profit</v>
          </cell>
          <cell r="E522">
            <v>77641.297535023157</v>
          </cell>
          <cell r="F522">
            <v>11646194.630253464</v>
          </cell>
          <cell r="G522">
            <v>80912.605619125767</v>
          </cell>
          <cell r="H522">
            <v>13755142.95525136</v>
          </cell>
          <cell r="I522">
            <v>81369.953230645915</v>
          </cell>
          <cell r="J522">
            <v>13832892.049209785</v>
          </cell>
          <cell r="K522">
            <v>88893.257560953018</v>
          </cell>
          <cell r="L522">
            <v>16000786.36097154</v>
          </cell>
          <cell r="M522">
            <v>82594.264019823371</v>
          </cell>
          <cell r="N522">
            <v>10737254.322577026</v>
          </cell>
          <cell r="O522">
            <v>83307.17365157399</v>
          </cell>
          <cell r="P522">
            <v>10829932.574704604</v>
          </cell>
          <cell r="Q522">
            <v>89224.257560953018</v>
          </cell>
          <cell r="R522">
            <v>15168123.785362009</v>
          </cell>
          <cell r="S522">
            <v>84670.137576923007</v>
          </cell>
          <cell r="T522">
            <v>10160416.509230744</v>
          </cell>
          <cell r="U522">
            <v>86143.962814473169</v>
          </cell>
          <cell r="V522">
            <v>12921594.422170965</v>
          </cell>
          <cell r="W522">
            <v>84468.270556354299</v>
          </cell>
          <cell r="X522">
            <v>13514923.289016694</v>
          </cell>
          <cell r="Y522">
            <v>84262.062309536792</v>
          </cell>
          <cell r="Z522">
            <v>12639309.34643051</v>
          </cell>
          <cell r="AA522">
            <v>84828.596866555221</v>
          </cell>
          <cell r="AB522">
            <v>13572575.498648843</v>
          </cell>
          <cell r="AC522">
            <v>84119.100947732513</v>
          </cell>
          <cell r="AD522" t="str">
            <v>Gross Profit</v>
          </cell>
        </row>
        <row r="523">
          <cell r="E523">
            <v>9.1483086234914577</v>
          </cell>
          <cell r="F523">
            <v>9.1483086234914506</v>
          </cell>
          <cell r="G523">
            <v>9.533759883401089</v>
          </cell>
          <cell r="H523">
            <v>9.5337598834010766</v>
          </cell>
          <cell r="I523">
            <v>9.5876481777912712</v>
          </cell>
          <cell r="J523">
            <v>9.587648177791257</v>
          </cell>
          <cell r="K523">
            <v>10.474103093759833</v>
          </cell>
          <cell r="L523">
            <v>10.474103093759831</v>
          </cell>
          <cell r="M523">
            <v>9.7319061088931225</v>
          </cell>
          <cell r="N523">
            <v>9.7319061088931118</v>
          </cell>
          <cell r="O523">
            <v>9.8159067314866881</v>
          </cell>
          <cell r="P523">
            <v>9.8159067314866775</v>
          </cell>
          <cell r="Q523">
            <v>10.513104118349997</v>
          </cell>
          <cell r="R523">
            <v>10.513104118349995</v>
          </cell>
          <cell r="S523">
            <v>9.9765018661333453</v>
          </cell>
          <cell r="T523">
            <v>9.9765018661333311</v>
          </cell>
          <cell r="U523">
            <v>10.15015955293485</v>
          </cell>
          <cell r="V523">
            <v>10.150159552934843</v>
          </cell>
          <cell r="W523">
            <v>9.9527163053081384</v>
          </cell>
          <cell r="X523">
            <v>9.9527163053081438</v>
          </cell>
          <cell r="Y523">
            <v>9.9284192270458309</v>
          </cell>
          <cell r="Z523">
            <v>9.9284192270458238</v>
          </cell>
          <cell r="AA523">
            <v>9.9951727865305848</v>
          </cell>
          <cell r="AB523">
            <v>9.9951727865305902</v>
          </cell>
          <cell r="AC523">
            <v>9.9115743944561867</v>
          </cell>
        </row>
        <row r="524">
          <cell r="C524" t="str">
            <v>Other Expenses</v>
          </cell>
          <cell r="AD524" t="str">
            <v>Other Expenses</v>
          </cell>
        </row>
        <row r="525">
          <cell r="D525" t="str">
            <v>Selling Expenses</v>
          </cell>
          <cell r="E525">
            <v>5183.0082521448167</v>
          </cell>
          <cell r="F525">
            <v>777451.23782172252</v>
          </cell>
          <cell r="G525">
            <v>4427.3486746392564</v>
          </cell>
          <cell r="H525">
            <v>752649.27468867355</v>
          </cell>
          <cell r="I525">
            <v>4320.887144065181</v>
          </cell>
          <cell r="J525">
            <v>734550.81449108082</v>
          </cell>
          <cell r="K525">
            <v>3897.7185689144208</v>
          </cell>
          <cell r="L525">
            <v>701589.34240459569</v>
          </cell>
          <cell r="M525">
            <v>5409.2615187305564</v>
          </cell>
          <cell r="N525">
            <v>703203.99743497232</v>
          </cell>
          <cell r="O525">
            <v>5179.8400416559607</v>
          </cell>
          <cell r="P525">
            <v>673379.20541527495</v>
          </cell>
          <cell r="Q525">
            <v>3845.1336292747983</v>
          </cell>
          <cell r="R525">
            <v>653672.71697671572</v>
          </cell>
          <cell r="S525">
            <v>4967.5774890123712</v>
          </cell>
          <cell r="T525">
            <v>596109.29868148454</v>
          </cell>
          <cell r="U525">
            <v>4642.661605420024</v>
          </cell>
          <cell r="V525">
            <v>696399.24081300362</v>
          </cell>
          <cell r="W525">
            <v>5073.1110111757944</v>
          </cell>
          <cell r="X525">
            <v>811697.76178812713</v>
          </cell>
          <cell r="Y525">
            <v>5099.2966467698334</v>
          </cell>
          <cell r="Z525">
            <v>764894.49701547506</v>
          </cell>
          <cell r="AA525">
            <v>4893.3178190345943</v>
          </cell>
          <cell r="AB525">
            <v>782930.85104553506</v>
          </cell>
          <cell r="AC525">
            <v>4700.2870861829688</v>
          </cell>
          <cell r="AE525" t="str">
            <v>Selling Expenses</v>
          </cell>
        </row>
        <row r="526">
          <cell r="D526" t="str">
            <v>Advertisement Expenses</v>
          </cell>
          <cell r="E526">
            <v>800.32572918126152</v>
          </cell>
          <cell r="F526">
            <v>120048.85937718923</v>
          </cell>
          <cell r="G526">
            <v>969.71958993165515</v>
          </cell>
          <cell r="H526">
            <v>164852.33028838137</v>
          </cell>
          <cell r="I526">
            <v>7367.9708551430685</v>
          </cell>
          <cell r="J526">
            <v>1252555.0453743218</v>
          </cell>
          <cell r="K526">
            <v>6935.2770964018819</v>
          </cell>
          <cell r="L526">
            <v>1248349.8773523387</v>
          </cell>
          <cell r="M526">
            <v>7697.2629504339211</v>
          </cell>
          <cell r="N526">
            <v>1000644.1835564098</v>
          </cell>
          <cell r="O526">
            <v>799.8365151483406</v>
          </cell>
          <cell r="P526">
            <v>103978.74696928427</v>
          </cell>
          <cell r="Q526">
            <v>739.89139808437483</v>
          </cell>
          <cell r="R526">
            <v>125781.53767434372</v>
          </cell>
          <cell r="S526">
            <v>4684.9685429207811</v>
          </cell>
          <cell r="T526">
            <v>562196.22515049379</v>
          </cell>
          <cell r="U526">
            <v>5393.2109933565007</v>
          </cell>
          <cell r="V526">
            <v>808981.64900347509</v>
          </cell>
          <cell r="W526">
            <v>783.35612673520234</v>
          </cell>
          <cell r="X526">
            <v>125336.98027763238</v>
          </cell>
          <cell r="Y526">
            <v>8782.5333169589612</v>
          </cell>
          <cell r="Z526">
            <v>1317379.9975438442</v>
          </cell>
          <cell r="AA526">
            <v>1104.3291887822443</v>
          </cell>
          <cell r="AB526">
            <v>176692.67020515908</v>
          </cell>
          <cell r="AC526">
            <v>3808.04244715917</v>
          </cell>
        </row>
        <row r="527">
          <cell r="D527" t="str">
            <v>Administrative Expenses</v>
          </cell>
          <cell r="E527">
            <v>10560.726889052896</v>
          </cell>
          <cell r="F527">
            <v>1584109.0333579343</v>
          </cell>
          <cell r="G527">
            <v>9021.0198249495461</v>
          </cell>
          <cell r="H527">
            <v>1533573.3702414229</v>
          </cell>
          <cell r="I527">
            <v>8804.0973170376383</v>
          </cell>
          <cell r="J527">
            <v>1496696.5438963985</v>
          </cell>
          <cell r="K527">
            <v>7941.8629672567968</v>
          </cell>
          <cell r="L527">
            <v>1429535.3341062234</v>
          </cell>
          <cell r="M527">
            <v>11021.733092386507</v>
          </cell>
          <cell r="N527">
            <v>1432825.3020102459</v>
          </cell>
          <cell r="O527">
            <v>10554.271447719957</v>
          </cell>
          <cell r="P527">
            <v>1372055.2882035945</v>
          </cell>
          <cell r="Q527">
            <v>7834.7176263668644</v>
          </cell>
          <cell r="R527">
            <v>1331901.9964823669</v>
          </cell>
          <cell r="S527">
            <v>10121.772262268241</v>
          </cell>
          <cell r="T527">
            <v>1214612.671472189</v>
          </cell>
          <cell r="U527">
            <v>9459.7343604157559</v>
          </cell>
          <cell r="V527">
            <v>1418960.1540623633</v>
          </cell>
          <cell r="W527">
            <v>10336.803890810705</v>
          </cell>
          <cell r="X527">
            <v>1653888.6225297127</v>
          </cell>
          <cell r="Y527">
            <v>10390.158879356299</v>
          </cell>
          <cell r="Z527">
            <v>1558523.8319034448</v>
          </cell>
          <cell r="AA527">
            <v>9970.4632047953019</v>
          </cell>
          <cell r="AB527">
            <v>1595274.1127672484</v>
          </cell>
          <cell r="AC527">
            <v>9577.1501418658409</v>
          </cell>
          <cell r="AE527" t="str">
            <v>Administrative Expenses</v>
          </cell>
        </row>
        <row r="528">
          <cell r="D528" t="str">
            <v>Depreciation (Admin. &amp; Selling )</v>
          </cell>
          <cell r="E528">
            <v>2969.9882598191184</v>
          </cell>
          <cell r="F528">
            <v>445498.23897286778</v>
          </cell>
          <cell r="G528">
            <v>2536.9771657922738</v>
          </cell>
          <cell r="H528">
            <v>431286.11818468652</v>
          </cell>
          <cell r="I528">
            <v>2475.9721508385478</v>
          </cell>
          <cell r="J528">
            <v>420915.2656425531</v>
          </cell>
          <cell r="K528">
            <v>2233.4863898710532</v>
          </cell>
          <cell r="L528">
            <v>402027.55017678958</v>
          </cell>
          <cell r="M528">
            <v>3099.6368177250984</v>
          </cell>
          <cell r="N528">
            <v>402952.78630426276</v>
          </cell>
          <cell r="O528">
            <v>2968.1727990868981</v>
          </cell>
          <cell r="P528">
            <v>385862.46388129675</v>
          </cell>
          <cell r="Q528">
            <v>2203.3539560073127</v>
          </cell>
          <cell r="R528">
            <v>374570.17252124316</v>
          </cell>
          <cell r="S528">
            <v>2846.5412564224971</v>
          </cell>
          <cell r="T528">
            <v>341584.95077069965</v>
          </cell>
          <cell r="U528">
            <v>2660.3566484202443</v>
          </cell>
          <cell r="V528">
            <v>399053.49726303661</v>
          </cell>
          <cell r="W528">
            <v>2907.0145002598042</v>
          </cell>
          <cell r="X528">
            <v>465122.32004156866</v>
          </cell>
          <cell r="Y528">
            <v>2922.0194986134175</v>
          </cell>
          <cell r="Z528">
            <v>438302.92479201261</v>
          </cell>
          <cell r="AA528">
            <v>2803.9886812995901</v>
          </cell>
          <cell r="AB528">
            <v>448638.18900793442</v>
          </cell>
          <cell r="AC528">
            <v>2693.3774334559516</v>
          </cell>
          <cell r="AE528" t="str">
            <v>Depreciation (Admin. &amp; Selling )</v>
          </cell>
        </row>
        <row r="529">
          <cell r="D529" t="str">
            <v>Financial Charges -Capital Exp.</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E529" t="str">
            <v>Financial Charges -Capital Exp.</v>
          </cell>
        </row>
        <row r="530">
          <cell r="D530" t="str">
            <v>Financial  Charges -Working Capital</v>
          </cell>
          <cell r="E530">
            <v>530.11444507895521</v>
          </cell>
          <cell r="F530">
            <v>79517.166761843284</v>
          </cell>
          <cell r="G530">
            <v>458.80097155251627</v>
          </cell>
          <cell r="H530">
            <v>77996.16516392777</v>
          </cell>
          <cell r="I530">
            <v>448.49087868071882</v>
          </cell>
          <cell r="J530">
            <v>76243.449375722194</v>
          </cell>
          <cell r="K530">
            <v>407.98094465914818</v>
          </cell>
          <cell r="L530">
            <v>73436.570038646678</v>
          </cell>
          <cell r="M530">
            <v>548.85949175372707</v>
          </cell>
          <cell r="N530">
            <v>71351.733927984518</v>
          </cell>
          <cell r="O530">
            <v>527.77239945924691</v>
          </cell>
          <cell r="P530">
            <v>68610.411929702095</v>
          </cell>
          <cell r="Q530">
            <v>396.96132884259964</v>
          </cell>
          <cell r="R530">
            <v>67483.425903241936</v>
          </cell>
          <cell r="S530">
            <v>498.98402076239711</v>
          </cell>
          <cell r="T530">
            <v>59878.08249148765</v>
          </cell>
          <cell r="U530">
            <v>470.64800851302482</v>
          </cell>
          <cell r="V530">
            <v>70597.201276953725</v>
          </cell>
          <cell r="W530">
            <v>511.61704210669683</v>
          </cell>
          <cell r="X530">
            <v>81858.726737071498</v>
          </cell>
          <cell r="Y530">
            <v>513.76394785157731</v>
          </cell>
          <cell r="Z530">
            <v>77064.592177736602</v>
          </cell>
          <cell r="AA530">
            <v>495.30468493193735</v>
          </cell>
          <cell r="AB530">
            <v>79248.749589109968</v>
          </cell>
          <cell r="AC530">
            <v>480.04688878990646</v>
          </cell>
          <cell r="AE530" t="str">
            <v>Financial  Charges -Working Capital</v>
          </cell>
        </row>
        <row r="531">
          <cell r="D531" t="str">
            <v>Other Expenses (Charity &amp; Donation)</v>
          </cell>
          <cell r="E531">
            <v>368.13503130483002</v>
          </cell>
          <cell r="F531">
            <v>55220.254695724507</v>
          </cell>
          <cell r="G531">
            <v>318.61178580035858</v>
          </cell>
          <cell r="H531">
            <v>54164.003586060957</v>
          </cell>
          <cell r="I531">
            <v>311.4519990838325</v>
          </cell>
          <cell r="J531">
            <v>52946.839844251524</v>
          </cell>
          <cell r="K531">
            <v>283.32010045774183</v>
          </cell>
          <cell r="L531">
            <v>50997.618082393528</v>
          </cell>
          <cell r="M531">
            <v>381.15242482897719</v>
          </cell>
          <cell r="N531">
            <v>49549.815227767038</v>
          </cell>
          <cell r="O531">
            <v>366.50861073558809</v>
          </cell>
          <cell r="P531">
            <v>47646.119395626454</v>
          </cell>
          <cell r="Q531">
            <v>275.66758947402758</v>
          </cell>
          <cell r="R531">
            <v>46863.490210584685</v>
          </cell>
          <cell r="S531">
            <v>346.51668108499797</v>
          </cell>
          <cell r="T531">
            <v>41582.001730199758</v>
          </cell>
          <cell r="U531">
            <v>326.83889480071173</v>
          </cell>
          <cell r="V531">
            <v>49025.834220106757</v>
          </cell>
          <cell r="W531">
            <v>355.28961257409514</v>
          </cell>
          <cell r="X531">
            <v>56846.338011855223</v>
          </cell>
          <cell r="Y531">
            <v>356.78051934137312</v>
          </cell>
          <cell r="Z531">
            <v>53517.077901205965</v>
          </cell>
          <cell r="AA531">
            <v>343.96158675828985</v>
          </cell>
          <cell r="AB531">
            <v>55033.853881326373</v>
          </cell>
          <cell r="AC531">
            <v>333.36589499299072</v>
          </cell>
          <cell r="AE531" t="str">
            <v>Other Expenses (Charity &amp; Donation)</v>
          </cell>
        </row>
        <row r="532">
          <cell r="D532" t="str">
            <v>Other Expenses ( W.P.P.F.)</v>
          </cell>
          <cell r="E532">
            <v>3573.7075858361454</v>
          </cell>
          <cell r="F532">
            <v>536056.13787542179</v>
          </cell>
          <cell r="G532">
            <v>3260.1003648049996</v>
          </cell>
          <cell r="H532">
            <v>554217.06201684987</v>
          </cell>
          <cell r="I532">
            <v>2868.2077932472907</v>
          </cell>
          <cell r="J532">
            <v>487595.3248520394</v>
          </cell>
          <cell r="K532">
            <v>2950.3710885468208</v>
          </cell>
          <cell r="L532">
            <v>531066.79593842779</v>
          </cell>
          <cell r="M532">
            <v>2984.5209973853607</v>
          </cell>
          <cell r="N532">
            <v>387987.72966009687</v>
          </cell>
          <cell r="O532">
            <v>3261.9142882485439</v>
          </cell>
          <cell r="P532">
            <v>424048.85747231072</v>
          </cell>
          <cell r="Q532">
            <v>3221.4233012482478</v>
          </cell>
          <cell r="R532">
            <v>547641.96121220209</v>
          </cell>
          <cell r="S532">
            <v>2697.4681580678207</v>
          </cell>
          <cell r="T532">
            <v>323696.17896813847</v>
          </cell>
          <cell r="U532">
            <v>2877.5317129664104</v>
          </cell>
          <cell r="V532">
            <v>431629.75694496155</v>
          </cell>
          <cell r="W532">
            <v>3280.2679674234987</v>
          </cell>
          <cell r="X532">
            <v>524842.87478775973</v>
          </cell>
          <cell r="Y532">
            <v>2911.8557735997142</v>
          </cell>
          <cell r="Z532">
            <v>436778.36603995715</v>
          </cell>
          <cell r="AA532">
            <v>3464.9058265788067</v>
          </cell>
          <cell r="AB532">
            <v>554384.93225260905</v>
          </cell>
          <cell r="AC532">
            <v>3119.5358576199865</v>
          </cell>
          <cell r="AE532" t="str">
            <v>Other Expenses ( W.P.P.F.)</v>
          </cell>
        </row>
        <row r="533">
          <cell r="D533" t="str">
            <v>Workers Welfare Fund</v>
          </cell>
          <cell r="E533">
            <v>1499.0267372593985</v>
          </cell>
          <cell r="F533">
            <v>224854.01058890976</v>
          </cell>
          <cell r="G533">
            <v>1367.4811090758005</v>
          </cell>
          <cell r="H533">
            <v>232471.78854288609</v>
          </cell>
          <cell r="I533">
            <v>1203.0979219267881</v>
          </cell>
          <cell r="J533">
            <v>204526.64672755398</v>
          </cell>
          <cell r="K533">
            <v>1237.5621229049211</v>
          </cell>
          <cell r="L533">
            <v>222761.1821228858</v>
          </cell>
          <cell r="M533">
            <v>1251.8866374865934</v>
          </cell>
          <cell r="N533">
            <v>162745.26287325713</v>
          </cell>
          <cell r="O533">
            <v>1368.2419770751833</v>
          </cell>
          <cell r="P533">
            <v>177871.45701977384</v>
          </cell>
          <cell r="Q533">
            <v>1351.2576349952574</v>
          </cell>
          <cell r="R533">
            <v>229713.79794919374</v>
          </cell>
          <cell r="S533">
            <v>1131.4795054513236</v>
          </cell>
          <cell r="T533">
            <v>135777.54065415883</v>
          </cell>
          <cell r="U533">
            <v>1207.0089316049207</v>
          </cell>
          <cell r="V533">
            <v>181051.3397407381</v>
          </cell>
          <cell r="W533">
            <v>1375.9406080206418</v>
          </cell>
          <cell r="X533">
            <v>220150.49728330268</v>
          </cell>
          <cell r="Y533">
            <v>1221.4064958669101</v>
          </cell>
          <cell r="Z533">
            <v>183210.9743800365</v>
          </cell>
          <cell r="AA533">
            <v>1453.3887710099996</v>
          </cell>
          <cell r="AB533">
            <v>232542.20336159994</v>
          </cell>
          <cell r="AC533">
            <v>1308.5199463284221</v>
          </cell>
          <cell r="AE533" t="str">
            <v>Workers Welfare Fund</v>
          </cell>
        </row>
        <row r="534">
          <cell r="E534">
            <v>25485.032929677422</v>
          </cell>
          <cell r="F534">
            <v>3822754.9394516139</v>
          </cell>
          <cell r="G534">
            <v>22360.059486546405</v>
          </cell>
          <cell r="H534">
            <v>3801210.112712889</v>
          </cell>
          <cell r="I534">
            <v>27800.176060023059</v>
          </cell>
          <cell r="J534">
            <v>4726029.9302039212</v>
          </cell>
          <cell r="K534">
            <v>25887.579279012789</v>
          </cell>
          <cell r="L534">
            <v>4659764.2702223007</v>
          </cell>
          <cell r="M534">
            <v>32394.313930730743</v>
          </cell>
          <cell r="N534">
            <v>4211260.8109949967</v>
          </cell>
          <cell r="O534">
            <v>25026.558079129718</v>
          </cell>
          <cell r="P534">
            <v>3253452.550286863</v>
          </cell>
          <cell r="Q534">
            <v>19868.406464293483</v>
          </cell>
          <cell r="R534">
            <v>3377629.0989298923</v>
          </cell>
          <cell r="S534">
            <v>27295.30791599043</v>
          </cell>
          <cell r="T534">
            <v>3275436.9499188517</v>
          </cell>
          <cell r="U534">
            <v>27037.991155497592</v>
          </cell>
          <cell r="V534">
            <v>4055698.673324639</v>
          </cell>
          <cell r="W534">
            <v>24623.40075910644</v>
          </cell>
          <cell r="X534">
            <v>3939744.1214570296</v>
          </cell>
          <cell r="Y534">
            <v>32197.815078358082</v>
          </cell>
          <cell r="Z534">
            <v>4829672.2617537128</v>
          </cell>
          <cell r="AA534">
            <v>24529.659763190764</v>
          </cell>
          <cell r="AB534">
            <v>3924745.5621105218</v>
          </cell>
          <cell r="AC534">
            <v>26020.325696395241</v>
          </cell>
        </row>
        <row r="535">
          <cell r="D535" t="str">
            <v>Operating Profit</v>
          </cell>
          <cell r="E535">
            <v>52156.264605345736</v>
          </cell>
          <cell r="F535">
            <v>7823439.6908018496</v>
          </cell>
          <cell r="G535">
            <v>58552.546132579359</v>
          </cell>
          <cell r="H535">
            <v>9953932.8425384723</v>
          </cell>
          <cell r="I535">
            <v>53569.777170622852</v>
          </cell>
          <cell r="J535">
            <v>9106862.1190058626</v>
          </cell>
          <cell r="K535">
            <v>63005.678281940229</v>
          </cell>
          <cell r="L535">
            <v>11341022.09074924</v>
          </cell>
          <cell r="M535">
            <v>50199.950089092628</v>
          </cell>
          <cell r="N535">
            <v>6525993.5115820291</v>
          </cell>
          <cell r="O535">
            <v>58280.615572444272</v>
          </cell>
          <cell r="P535">
            <v>7576480.0244177412</v>
          </cell>
          <cell r="Q535">
            <v>69355.851096659535</v>
          </cell>
          <cell r="R535">
            <v>11790494.686432116</v>
          </cell>
          <cell r="S535">
            <v>57374.829660932577</v>
          </cell>
          <cell r="T535">
            <v>6884979.5593118928</v>
          </cell>
          <cell r="U535">
            <v>59105.971658975577</v>
          </cell>
          <cell r="V535">
            <v>8865895.748846326</v>
          </cell>
          <cell r="W535">
            <v>59844.869797247855</v>
          </cell>
          <cell r="X535">
            <v>9575179.1675596647</v>
          </cell>
          <cell r="Y535">
            <v>52064.247231178713</v>
          </cell>
          <cell r="Z535">
            <v>7809637.0846767975</v>
          </cell>
          <cell r="AA535">
            <v>60298.937103364457</v>
          </cell>
          <cell r="AB535">
            <v>9647829.93653832</v>
          </cell>
          <cell r="AC535">
            <v>58098.775251337269</v>
          </cell>
          <cell r="AE535" t="str">
            <v>Operating Profit</v>
          </cell>
        </row>
        <row r="537">
          <cell r="C537" t="str">
            <v>Other Income</v>
          </cell>
          <cell r="AD537" t="str">
            <v>Other Income</v>
          </cell>
        </row>
        <row r="538">
          <cell r="D538" t="str">
            <v>H.D</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E538" t="str">
            <v>H.D</v>
          </cell>
        </row>
        <row r="539">
          <cell r="D539" t="str">
            <v>Others</v>
          </cell>
          <cell r="E539">
            <v>18021.978021978022</v>
          </cell>
          <cell r="F539">
            <v>2703296.7032967033</v>
          </cell>
          <cell r="G539">
            <v>15045.871559633028</v>
          </cell>
          <cell r="H539">
            <v>2557798</v>
          </cell>
          <cell r="I539">
            <v>14629.794826048172</v>
          </cell>
          <cell r="J539">
            <v>2487065.1204281892</v>
          </cell>
          <cell r="K539">
            <v>5120</v>
          </cell>
          <cell r="L539">
            <v>921600</v>
          </cell>
          <cell r="M539">
            <v>7356.3218390804595</v>
          </cell>
          <cell r="N539">
            <v>956321.83908045979</v>
          </cell>
          <cell r="O539">
            <v>7103.2186459489458</v>
          </cell>
          <cell r="P539">
            <v>923418.42397336289</v>
          </cell>
          <cell r="Q539">
            <v>5120</v>
          </cell>
          <cell r="R539">
            <v>870400</v>
          </cell>
          <cell r="S539">
            <v>6736.8421052631575</v>
          </cell>
          <cell r="T539">
            <v>808421.05263157887</v>
          </cell>
          <cell r="U539">
            <v>6213.5922330097092</v>
          </cell>
          <cell r="V539">
            <v>932038.8349514564</v>
          </cell>
          <cell r="W539">
            <v>6808.510638297872</v>
          </cell>
          <cell r="X539">
            <v>1089361.7021276595</v>
          </cell>
          <cell r="Y539">
            <v>6881.7204301075271</v>
          </cell>
          <cell r="Z539">
            <v>1032258.0645161291</v>
          </cell>
          <cell r="AA539">
            <v>6680.5845511482257</v>
          </cell>
          <cell r="AB539">
            <v>1068893.5281837161</v>
          </cell>
          <cell r="AC539">
            <v>8886.3441680376382</v>
          </cell>
          <cell r="AE539" t="str">
            <v>Others</v>
          </cell>
        </row>
        <row r="540">
          <cell r="E540">
            <v>18021.978021978022</v>
          </cell>
          <cell r="F540">
            <v>2703296.7032967033</v>
          </cell>
          <cell r="G540">
            <v>15045.871559633028</v>
          </cell>
          <cell r="H540">
            <v>2557798</v>
          </cell>
          <cell r="I540">
            <v>14629.794826048172</v>
          </cell>
          <cell r="J540">
            <v>2487065.1204281892</v>
          </cell>
          <cell r="K540">
            <v>5120</v>
          </cell>
          <cell r="L540">
            <v>921600</v>
          </cell>
          <cell r="M540">
            <v>7356.3218390804595</v>
          </cell>
          <cell r="N540">
            <v>956321.83908045979</v>
          </cell>
          <cell r="O540">
            <v>7103.2186459489458</v>
          </cell>
          <cell r="P540">
            <v>923418.42397336289</v>
          </cell>
          <cell r="Q540">
            <v>5120</v>
          </cell>
          <cell r="R540">
            <v>870400</v>
          </cell>
          <cell r="S540">
            <v>6736.8421052631575</v>
          </cell>
          <cell r="T540">
            <v>808421.05263157887</v>
          </cell>
          <cell r="U540">
            <v>6213.5922330097092</v>
          </cell>
          <cell r="V540">
            <v>932038.8349514564</v>
          </cell>
          <cell r="W540">
            <v>6808.510638297872</v>
          </cell>
          <cell r="X540">
            <v>1089361.7021276595</v>
          </cell>
          <cell r="Y540">
            <v>6881.7204301075271</v>
          </cell>
          <cell r="Z540">
            <v>1032258.0645161291</v>
          </cell>
          <cell r="AA540">
            <v>6680.5845511482257</v>
          </cell>
          <cell r="AB540">
            <v>1068893.5281837161</v>
          </cell>
          <cell r="AC540">
            <v>8886.3441680376382</v>
          </cell>
        </row>
        <row r="542">
          <cell r="C542" t="str">
            <v>Profit / (Loss) before tax</v>
          </cell>
          <cell r="E542">
            <v>70178.242627323751</v>
          </cell>
          <cell r="F542">
            <v>10526736.394098554</v>
          </cell>
          <cell r="G542">
            <v>73598.417692212388</v>
          </cell>
          <cell r="H542">
            <v>12511730.842538472</v>
          </cell>
          <cell r="I542">
            <v>68199.571996671031</v>
          </cell>
          <cell r="J542">
            <v>11593927.239434052</v>
          </cell>
          <cell r="K542">
            <v>68125.678281940229</v>
          </cell>
          <cell r="L542">
            <v>12262622.09074924</v>
          </cell>
          <cell r="M542">
            <v>57556.27192817309</v>
          </cell>
          <cell r="N542">
            <v>7482315.3506624885</v>
          </cell>
          <cell r="O542">
            <v>65383.834218393218</v>
          </cell>
          <cell r="P542">
            <v>8499898.4483911041</v>
          </cell>
          <cell r="Q542">
            <v>74475.851096659535</v>
          </cell>
          <cell r="R542">
            <v>12660894.686432116</v>
          </cell>
          <cell r="S542">
            <v>64111.671766195737</v>
          </cell>
          <cell r="T542">
            <v>7693400.6119434722</v>
          </cell>
          <cell r="U542">
            <v>65319.563891985286</v>
          </cell>
          <cell r="V542">
            <v>9797934.5837977827</v>
          </cell>
          <cell r="W542">
            <v>66653.380435545725</v>
          </cell>
          <cell r="X542">
            <v>10664540.869687324</v>
          </cell>
          <cell r="Y542">
            <v>58945.967661286239</v>
          </cell>
          <cell r="Z542">
            <v>8841895.1491929274</v>
          </cell>
          <cell r="AA542">
            <v>66979.521654512675</v>
          </cell>
          <cell r="AB542">
            <v>10716723.464722035</v>
          </cell>
          <cell r="AC542">
            <v>66985.119419374911</v>
          </cell>
          <cell r="AD542" t="str">
            <v>Profit before tax</v>
          </cell>
        </row>
        <row r="544">
          <cell r="C544" t="str">
            <v>Taxation</v>
          </cell>
          <cell r="AD544" t="str">
            <v>Taxation</v>
          </cell>
        </row>
        <row r="545">
          <cell r="D545" t="str">
            <v>Current</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E545" t="str">
            <v>Current</v>
          </cell>
        </row>
        <row r="546">
          <cell r="D546" t="str">
            <v>Deferred</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E546" t="str">
            <v>Deferred</v>
          </cell>
        </row>
        <row r="547">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row>
        <row r="549">
          <cell r="C549" t="str">
            <v>Net Profit after taxation</v>
          </cell>
          <cell r="E549">
            <v>70178.242627323751</v>
          </cell>
          <cell r="F549">
            <v>10526736.394098554</v>
          </cell>
          <cell r="G549">
            <v>73598.417692212388</v>
          </cell>
          <cell r="H549">
            <v>12511730.842538472</v>
          </cell>
          <cell r="I549">
            <v>68199.571996671031</v>
          </cell>
          <cell r="J549">
            <v>11593927.239434052</v>
          </cell>
          <cell r="K549">
            <v>68125.678281940229</v>
          </cell>
          <cell r="L549">
            <v>12262622.09074924</v>
          </cell>
          <cell r="M549">
            <v>57556.27192817309</v>
          </cell>
          <cell r="N549">
            <v>7482315.3506624885</v>
          </cell>
          <cell r="O549">
            <v>65383.834218393218</v>
          </cell>
          <cell r="P549">
            <v>8499898.4483911041</v>
          </cell>
          <cell r="Q549">
            <v>74475.851096659535</v>
          </cell>
          <cell r="R549">
            <v>12660894.686432116</v>
          </cell>
          <cell r="S549">
            <v>64111.671766195737</v>
          </cell>
          <cell r="T549">
            <v>7693400.6119434722</v>
          </cell>
          <cell r="U549">
            <v>65319.563891985286</v>
          </cell>
          <cell r="V549">
            <v>9797934.5837977827</v>
          </cell>
          <cell r="W549">
            <v>66653.380435545725</v>
          </cell>
          <cell r="X549">
            <v>10664540.869687324</v>
          </cell>
          <cell r="Y549">
            <v>58945.967661286239</v>
          </cell>
          <cell r="Z549">
            <v>8841895.1491929274</v>
          </cell>
          <cell r="AA549">
            <v>66979.521654512675</v>
          </cell>
          <cell r="AB549">
            <v>10716723.464722035</v>
          </cell>
          <cell r="AC549">
            <v>66985.119419374911</v>
          </cell>
          <cell r="AD549" t="str">
            <v>Net Profit after taxation</v>
          </cell>
        </row>
        <row r="551">
          <cell r="AC551" t="str">
            <v>2.0D SALOON</v>
          </cell>
        </row>
        <row r="552">
          <cell r="E552">
            <v>37438</v>
          </cell>
          <cell r="G552">
            <v>37469</v>
          </cell>
          <cell r="I552">
            <v>37500</v>
          </cell>
          <cell r="K552">
            <v>37531</v>
          </cell>
          <cell r="M552">
            <v>37562</v>
          </cell>
          <cell r="O552">
            <v>37593</v>
          </cell>
          <cell r="Q552">
            <v>37624</v>
          </cell>
          <cell r="S552">
            <v>37655</v>
          </cell>
          <cell r="U552">
            <v>37686</v>
          </cell>
          <cell r="W552">
            <v>37717</v>
          </cell>
          <cell r="Y552">
            <v>37748</v>
          </cell>
          <cell r="AA552">
            <v>37779</v>
          </cell>
          <cell r="AC552" t="str">
            <v>Yearly</v>
          </cell>
        </row>
        <row r="553">
          <cell r="D553" t="str">
            <v>2.0D SALOON</v>
          </cell>
          <cell r="E553" t="str">
            <v>Per Unit</v>
          </cell>
          <cell r="F553" t="str">
            <v>Total</v>
          </cell>
          <cell r="G553" t="str">
            <v>Per Unit</v>
          </cell>
          <cell r="H553" t="str">
            <v>Total</v>
          </cell>
          <cell r="I553" t="str">
            <v>Per Unit</v>
          </cell>
          <cell r="J553" t="str">
            <v>Total</v>
          </cell>
          <cell r="K553" t="str">
            <v>Per Unit</v>
          </cell>
          <cell r="L553" t="str">
            <v>Total</v>
          </cell>
          <cell r="M553" t="str">
            <v>Per Unit</v>
          </cell>
          <cell r="N553" t="str">
            <v>Total</v>
          </cell>
          <cell r="O553" t="str">
            <v>Per Unit</v>
          </cell>
          <cell r="P553" t="str">
            <v>Total</v>
          </cell>
          <cell r="Q553" t="str">
            <v>Per Unit</v>
          </cell>
          <cell r="R553" t="str">
            <v>Total</v>
          </cell>
          <cell r="S553" t="str">
            <v>Per Unit</v>
          </cell>
          <cell r="T553" t="str">
            <v>Total</v>
          </cell>
          <cell r="U553" t="str">
            <v>Per Unit</v>
          </cell>
          <cell r="V553" t="str">
            <v>Total</v>
          </cell>
          <cell r="W553" t="str">
            <v>Per Unit</v>
          </cell>
          <cell r="X553" t="str">
            <v>Total</v>
          </cell>
          <cell r="Y553" t="str">
            <v>Per Unit</v>
          </cell>
          <cell r="Z553" t="str">
            <v>Total</v>
          </cell>
          <cell r="AA553" t="str">
            <v>Per Unit</v>
          </cell>
          <cell r="AB553" t="str">
            <v>Total</v>
          </cell>
          <cell r="AC553" t="str">
            <v>Average</v>
          </cell>
          <cell r="AD553" t="str">
            <v/>
          </cell>
          <cell r="AE553" t="str">
            <v>2.0DG</v>
          </cell>
        </row>
        <row r="555">
          <cell r="C555" t="str">
            <v>Sales Units</v>
          </cell>
          <cell r="E555">
            <v>240</v>
          </cell>
          <cell r="F555">
            <v>240</v>
          </cell>
          <cell r="G555">
            <v>260</v>
          </cell>
          <cell r="H555">
            <v>260</v>
          </cell>
          <cell r="I555">
            <v>260</v>
          </cell>
          <cell r="J555">
            <v>260</v>
          </cell>
          <cell r="K555">
            <v>290</v>
          </cell>
          <cell r="L555">
            <v>290</v>
          </cell>
          <cell r="M555">
            <v>200</v>
          </cell>
          <cell r="N555">
            <v>200</v>
          </cell>
          <cell r="O555">
            <v>210</v>
          </cell>
          <cell r="P555">
            <v>210</v>
          </cell>
          <cell r="Q555">
            <v>270</v>
          </cell>
          <cell r="R555">
            <v>270</v>
          </cell>
          <cell r="S555">
            <v>200</v>
          </cell>
          <cell r="T555">
            <v>200</v>
          </cell>
          <cell r="U555">
            <v>240</v>
          </cell>
          <cell r="V555">
            <v>240</v>
          </cell>
          <cell r="W555">
            <v>260</v>
          </cell>
          <cell r="X555">
            <v>260</v>
          </cell>
          <cell r="Y555">
            <v>250</v>
          </cell>
          <cell r="Z555">
            <v>250</v>
          </cell>
          <cell r="AA555">
            <v>260</v>
          </cell>
          <cell r="AB555">
            <v>260</v>
          </cell>
          <cell r="AC555">
            <v>2940</v>
          </cell>
          <cell r="AD555" t="str">
            <v>Sales Units</v>
          </cell>
        </row>
        <row r="557">
          <cell r="C557" t="str">
            <v>Selling Price</v>
          </cell>
          <cell r="E557">
            <v>1189000</v>
          </cell>
          <cell r="F557">
            <v>285360000</v>
          </cell>
          <cell r="G557">
            <v>1189000</v>
          </cell>
          <cell r="H557">
            <v>309140000</v>
          </cell>
          <cell r="I557">
            <v>1189000</v>
          </cell>
          <cell r="J557">
            <v>309140000</v>
          </cell>
          <cell r="K557">
            <v>1189000</v>
          </cell>
          <cell r="L557">
            <v>344810000</v>
          </cell>
          <cell r="M557">
            <v>1189000</v>
          </cell>
          <cell r="N557">
            <v>237800000</v>
          </cell>
          <cell r="O557">
            <v>1189000</v>
          </cell>
          <cell r="P557">
            <v>249690000</v>
          </cell>
          <cell r="Q557">
            <v>1189000</v>
          </cell>
          <cell r="R557">
            <v>321030000</v>
          </cell>
          <cell r="S557">
            <v>1189000</v>
          </cell>
          <cell r="T557">
            <v>237800000</v>
          </cell>
          <cell r="U557">
            <v>1189000</v>
          </cell>
          <cell r="V557">
            <v>285360000</v>
          </cell>
          <cell r="W557">
            <v>1189000</v>
          </cell>
          <cell r="X557">
            <v>309140000</v>
          </cell>
          <cell r="Y557">
            <v>1189000</v>
          </cell>
          <cell r="Z557">
            <v>297250000</v>
          </cell>
          <cell r="AA557">
            <v>1189000</v>
          </cell>
          <cell r="AB557">
            <v>309140000</v>
          </cell>
          <cell r="AC557">
            <v>1189000</v>
          </cell>
          <cell r="AD557" t="str">
            <v>Selling Price</v>
          </cell>
        </row>
        <row r="558">
          <cell r="C558" t="str">
            <v>Less: Dealer commission</v>
          </cell>
          <cell r="E558">
            <v>-35000</v>
          </cell>
          <cell r="F558">
            <v>-8400000</v>
          </cell>
          <cell r="G558">
            <v>-35000</v>
          </cell>
          <cell r="H558">
            <v>-9100000</v>
          </cell>
          <cell r="I558">
            <v>-35000</v>
          </cell>
          <cell r="J558">
            <v>-9100000</v>
          </cell>
          <cell r="K558">
            <v>-35000</v>
          </cell>
          <cell r="L558">
            <v>-10150000</v>
          </cell>
          <cell r="M558">
            <v>-35000</v>
          </cell>
          <cell r="N558">
            <v>-7000000</v>
          </cell>
          <cell r="O558">
            <v>-35000</v>
          </cell>
          <cell r="P558">
            <v>-7350000</v>
          </cell>
          <cell r="Q558">
            <v>-35000</v>
          </cell>
          <cell r="R558">
            <v>-9450000</v>
          </cell>
          <cell r="S558">
            <v>-35000</v>
          </cell>
          <cell r="T558">
            <v>-7000000</v>
          </cell>
          <cell r="U558">
            <v>-35000</v>
          </cell>
          <cell r="V558">
            <v>-8400000</v>
          </cell>
          <cell r="W558">
            <v>-35000</v>
          </cell>
          <cell r="X558">
            <v>-9100000</v>
          </cell>
          <cell r="Y558">
            <v>-35000</v>
          </cell>
          <cell r="Z558">
            <v>-8750000</v>
          </cell>
          <cell r="AA558">
            <v>-35000</v>
          </cell>
          <cell r="AB558">
            <v>-9100000</v>
          </cell>
          <cell r="AC558">
            <v>-35000</v>
          </cell>
          <cell r="AD558" t="str">
            <v>Less: Dealer commission</v>
          </cell>
        </row>
        <row r="559">
          <cell r="D559" t="str">
            <v xml:space="preserve">  Sales tax</v>
          </cell>
          <cell r="E559">
            <v>-155086.95652173914</v>
          </cell>
          <cell r="F559">
            <v>-37220869.565217391</v>
          </cell>
          <cell r="G559">
            <v>-155086.95652173914</v>
          </cell>
          <cell r="H559">
            <v>-40322608.695652172</v>
          </cell>
          <cell r="I559">
            <v>-155086.95652173914</v>
          </cell>
          <cell r="J559">
            <v>-40322608.695652172</v>
          </cell>
          <cell r="K559">
            <v>-155086.95652173914</v>
          </cell>
          <cell r="L559">
            <v>-44975217.391304351</v>
          </cell>
          <cell r="M559">
            <v>-155086.95652173914</v>
          </cell>
          <cell r="N559">
            <v>-31017391.304347828</v>
          </cell>
          <cell r="O559">
            <v>-155086.95652173914</v>
          </cell>
          <cell r="P559">
            <v>-32568260.869565219</v>
          </cell>
          <cell r="Q559">
            <v>-155086.95652173914</v>
          </cell>
          <cell r="R559">
            <v>-41873478.26086957</v>
          </cell>
          <cell r="S559">
            <v>-155086.95652173914</v>
          </cell>
          <cell r="T559">
            <v>-31017391.304347828</v>
          </cell>
          <cell r="U559">
            <v>-155086.95652173914</v>
          </cell>
          <cell r="V559">
            <v>-37220869.565217391</v>
          </cell>
          <cell r="W559">
            <v>-155086.95652173914</v>
          </cell>
          <cell r="X559">
            <v>-40322608.695652172</v>
          </cell>
          <cell r="Y559">
            <v>-155086.95652173914</v>
          </cell>
          <cell r="Z559">
            <v>-38771739.130434781</v>
          </cell>
          <cell r="AA559">
            <v>-155086.95652173914</v>
          </cell>
          <cell r="AB559">
            <v>-40322608.695652172</v>
          </cell>
          <cell r="AC559">
            <v>-155086.95652173914</v>
          </cell>
          <cell r="AE559" t="str">
            <v xml:space="preserve">  Sales tax</v>
          </cell>
        </row>
        <row r="560">
          <cell r="B560">
            <v>0.84012871612974005</v>
          </cell>
          <cell r="C560" t="str">
            <v>Net Sales</v>
          </cell>
          <cell r="E560">
            <v>998913.04347826086</v>
          </cell>
          <cell r="F560">
            <v>239739130.43478262</v>
          </cell>
          <cell r="G560">
            <v>998913.04347826086</v>
          </cell>
          <cell r="H560">
            <v>259717391.30434781</v>
          </cell>
          <cell r="I560">
            <v>998913.04347826086</v>
          </cell>
          <cell r="J560">
            <v>259717391.30434781</v>
          </cell>
          <cell r="K560">
            <v>998913.04347826086</v>
          </cell>
          <cell r="L560">
            <v>289684782.60869563</v>
          </cell>
          <cell r="M560">
            <v>998913.04347826086</v>
          </cell>
          <cell r="N560">
            <v>199782608.69565219</v>
          </cell>
          <cell r="O560">
            <v>998913.04347826086</v>
          </cell>
          <cell r="P560">
            <v>209771739.13043478</v>
          </cell>
          <cell r="Q560">
            <v>998913.04347826086</v>
          </cell>
          <cell r="R560">
            <v>269706521.73913044</v>
          </cell>
          <cell r="S560">
            <v>998913.04347826086</v>
          </cell>
          <cell r="T560">
            <v>199782608.69565219</v>
          </cell>
          <cell r="U560">
            <v>998913.04347826086</v>
          </cell>
          <cell r="V560">
            <v>239739130.43478262</v>
          </cell>
          <cell r="W560">
            <v>998913.04347826086</v>
          </cell>
          <cell r="X560">
            <v>259717391.30434781</v>
          </cell>
          <cell r="Y560">
            <v>998913.04347826086</v>
          </cell>
          <cell r="Z560">
            <v>249728260.86956522</v>
          </cell>
          <cell r="AA560">
            <v>998913.04347826086</v>
          </cell>
          <cell r="AB560">
            <v>259717391.30434781</v>
          </cell>
          <cell r="AC560">
            <v>998913.04347826086</v>
          </cell>
          <cell r="AD560" t="str">
            <v>Net Sales</v>
          </cell>
          <cell r="AE560">
            <v>2936804347.826087</v>
          </cell>
        </row>
        <row r="562">
          <cell r="C562" t="str">
            <v>Variable Cost of Sales</v>
          </cell>
          <cell r="AD562" t="str">
            <v>Variable Cost of Sales</v>
          </cell>
        </row>
        <row r="563">
          <cell r="B563">
            <v>0.43283030309798959</v>
          </cell>
          <cell r="D563" t="str">
            <v>CKD Cost</v>
          </cell>
          <cell r="E563">
            <v>514635.2303835096</v>
          </cell>
          <cell r="F563">
            <v>123512455.2920423</v>
          </cell>
          <cell r="G563">
            <v>514635.2303835096</v>
          </cell>
          <cell r="H563">
            <v>133805159.89971249</v>
          </cell>
          <cell r="I563">
            <v>514635.2303835096</v>
          </cell>
          <cell r="J563">
            <v>133805159.89971249</v>
          </cell>
          <cell r="K563">
            <v>514635.2303835096</v>
          </cell>
          <cell r="L563">
            <v>149244216.81121778</v>
          </cell>
          <cell r="M563">
            <v>514635.2303835096</v>
          </cell>
          <cell r="N563">
            <v>102927046.07670192</v>
          </cell>
          <cell r="O563">
            <v>514635.2303835096</v>
          </cell>
          <cell r="P563">
            <v>108073398.38053702</v>
          </cell>
          <cell r="Q563">
            <v>514635.2303835096</v>
          </cell>
          <cell r="R563">
            <v>138951512.2035476</v>
          </cell>
          <cell r="S563">
            <v>514635.2303835096</v>
          </cell>
          <cell r="T563">
            <v>102927046.07670192</v>
          </cell>
          <cell r="U563">
            <v>514635.2303835096</v>
          </cell>
          <cell r="V563">
            <v>123512455.2920423</v>
          </cell>
          <cell r="W563">
            <v>514635.2303835096</v>
          </cell>
          <cell r="X563">
            <v>133805159.89971249</v>
          </cell>
          <cell r="Y563">
            <v>514635.2303835096</v>
          </cell>
          <cell r="Z563">
            <v>128658807.59587739</v>
          </cell>
          <cell r="AA563">
            <v>514635.2303835096</v>
          </cell>
          <cell r="AB563">
            <v>133805159.89971249</v>
          </cell>
          <cell r="AC563">
            <v>514635.2303835096</v>
          </cell>
          <cell r="AE563" t="str">
            <v>CKD Cost</v>
          </cell>
          <cell r="AF563">
            <v>1513027577.3275182</v>
          </cell>
        </row>
        <row r="564">
          <cell r="B564">
            <v>0.19040706476030278</v>
          </cell>
          <cell r="D564" t="str">
            <v>Vendor parts</v>
          </cell>
          <cell r="E564">
            <v>226394</v>
          </cell>
          <cell r="F564">
            <v>54334560</v>
          </cell>
          <cell r="G564">
            <v>226394</v>
          </cell>
          <cell r="H564">
            <v>58862440</v>
          </cell>
          <cell r="I564">
            <v>226394</v>
          </cell>
          <cell r="J564">
            <v>58862440</v>
          </cell>
          <cell r="K564">
            <v>226394</v>
          </cell>
          <cell r="L564">
            <v>65654260</v>
          </cell>
          <cell r="M564">
            <v>226394</v>
          </cell>
          <cell r="N564">
            <v>45278800</v>
          </cell>
          <cell r="O564">
            <v>226394</v>
          </cell>
          <cell r="P564">
            <v>47542740</v>
          </cell>
          <cell r="Q564">
            <v>226063</v>
          </cell>
          <cell r="R564">
            <v>61037010</v>
          </cell>
          <cell r="S564">
            <v>226063</v>
          </cell>
          <cell r="T564">
            <v>45212600</v>
          </cell>
          <cell r="U564">
            <v>226063</v>
          </cell>
          <cell r="V564">
            <v>54255120</v>
          </cell>
          <cell r="W564">
            <v>226063</v>
          </cell>
          <cell r="X564">
            <v>58776380</v>
          </cell>
          <cell r="Y564">
            <v>226063</v>
          </cell>
          <cell r="Z564">
            <v>56515750</v>
          </cell>
          <cell r="AA564">
            <v>226063</v>
          </cell>
          <cell r="AB564">
            <v>58776380</v>
          </cell>
          <cell r="AC564">
            <v>226227.37414965985</v>
          </cell>
          <cell r="AE564" t="str">
            <v>Vendor parts</v>
          </cell>
          <cell r="AF564">
            <v>665108480</v>
          </cell>
        </row>
        <row r="565">
          <cell r="B565">
            <v>0.1287021325904121</v>
          </cell>
          <cell r="D565" t="str">
            <v>Multi Source Parts</v>
          </cell>
          <cell r="E565">
            <v>153026.83564999999</v>
          </cell>
          <cell r="F565">
            <v>36726440.556000002</v>
          </cell>
          <cell r="G565">
            <v>153026.83564999999</v>
          </cell>
          <cell r="H565">
            <v>39786977.269000001</v>
          </cell>
          <cell r="I565">
            <v>153026.83564999999</v>
          </cell>
          <cell r="J565">
            <v>39786977.269000001</v>
          </cell>
          <cell r="K565">
            <v>153026.83564999999</v>
          </cell>
          <cell r="L565">
            <v>44377782.338500001</v>
          </cell>
          <cell r="M565">
            <v>153026.83564999999</v>
          </cell>
          <cell r="N565">
            <v>30605367.129999999</v>
          </cell>
          <cell r="O565">
            <v>153026.83564999999</v>
          </cell>
          <cell r="P565">
            <v>32135635.486499999</v>
          </cell>
          <cell r="Q565">
            <v>153026.83564999999</v>
          </cell>
          <cell r="R565">
            <v>41317245.625500001</v>
          </cell>
          <cell r="S565">
            <v>153026.83564999999</v>
          </cell>
          <cell r="T565">
            <v>30605367.129999999</v>
          </cell>
          <cell r="U565">
            <v>153026.83564999999</v>
          </cell>
          <cell r="V565">
            <v>36726440.556000002</v>
          </cell>
          <cell r="W565">
            <v>153026.83564999999</v>
          </cell>
          <cell r="X565">
            <v>39786977.269000001</v>
          </cell>
          <cell r="Y565">
            <v>153026.83564999999</v>
          </cell>
          <cell r="Z565">
            <v>38256708.912500001</v>
          </cell>
          <cell r="AA565">
            <v>153026.83564999999</v>
          </cell>
          <cell r="AB565">
            <v>39786977.269000001</v>
          </cell>
          <cell r="AC565">
            <v>153026.83564999999</v>
          </cell>
          <cell r="AE565" t="str">
            <v>Nomi Parts</v>
          </cell>
          <cell r="AF565">
            <v>449898896.81099999</v>
          </cell>
        </row>
        <row r="566">
          <cell r="B566">
            <v>1.2300252312867957E-2</v>
          </cell>
          <cell r="D566" t="str">
            <v>Paints &amp; Chemicals</v>
          </cell>
          <cell r="E566">
            <v>14625</v>
          </cell>
          <cell r="F566">
            <v>3510000</v>
          </cell>
          <cell r="G566">
            <v>14625</v>
          </cell>
          <cell r="H566">
            <v>3802500</v>
          </cell>
          <cell r="I566">
            <v>14625</v>
          </cell>
          <cell r="J566">
            <v>3802500</v>
          </cell>
          <cell r="K566">
            <v>14625</v>
          </cell>
          <cell r="L566">
            <v>4241250</v>
          </cell>
          <cell r="M566">
            <v>14625</v>
          </cell>
          <cell r="N566">
            <v>2925000</v>
          </cell>
          <cell r="O566">
            <v>14625</v>
          </cell>
          <cell r="P566">
            <v>3071250</v>
          </cell>
          <cell r="Q566">
            <v>14625</v>
          </cell>
          <cell r="R566">
            <v>3948750</v>
          </cell>
          <cell r="S566">
            <v>14625</v>
          </cell>
          <cell r="T566">
            <v>2925000</v>
          </cell>
          <cell r="U566">
            <v>14625</v>
          </cell>
          <cell r="V566">
            <v>3510000</v>
          </cell>
          <cell r="W566">
            <v>14625</v>
          </cell>
          <cell r="X566">
            <v>3802500</v>
          </cell>
          <cell r="Y566">
            <v>14625</v>
          </cell>
          <cell r="Z566">
            <v>3656250</v>
          </cell>
          <cell r="AA566">
            <v>14625</v>
          </cell>
          <cell r="AB566">
            <v>3802500</v>
          </cell>
          <cell r="AC566">
            <v>14625</v>
          </cell>
          <cell r="AE566" t="str">
            <v>Paints &amp; Chemicals</v>
          </cell>
          <cell r="AF566">
            <v>42997500</v>
          </cell>
        </row>
        <row r="567">
          <cell r="B567">
            <v>4.4962153069806558E-3</v>
          </cell>
          <cell r="D567" t="str">
            <v>Consumables</v>
          </cell>
          <cell r="E567">
            <v>5346</v>
          </cell>
          <cell r="F567">
            <v>1283040</v>
          </cell>
          <cell r="G567">
            <v>5346</v>
          </cell>
          <cell r="H567">
            <v>1389960</v>
          </cell>
          <cell r="I567">
            <v>5346</v>
          </cell>
          <cell r="J567">
            <v>1389960</v>
          </cell>
          <cell r="K567">
            <v>5346</v>
          </cell>
          <cell r="L567">
            <v>1550340</v>
          </cell>
          <cell r="M567">
            <v>5346</v>
          </cell>
          <cell r="N567">
            <v>1069200</v>
          </cell>
          <cell r="O567">
            <v>5346</v>
          </cell>
          <cell r="P567">
            <v>1122660</v>
          </cell>
          <cell r="Q567">
            <v>5346</v>
          </cell>
          <cell r="R567">
            <v>1443420</v>
          </cell>
          <cell r="S567">
            <v>5346</v>
          </cell>
          <cell r="T567">
            <v>1069200</v>
          </cell>
          <cell r="U567">
            <v>5346</v>
          </cell>
          <cell r="V567">
            <v>1283040</v>
          </cell>
          <cell r="W567">
            <v>5346</v>
          </cell>
          <cell r="X567">
            <v>1389960</v>
          </cell>
          <cell r="Y567">
            <v>5346</v>
          </cell>
          <cell r="Z567">
            <v>1336500</v>
          </cell>
          <cell r="AA567">
            <v>5346</v>
          </cell>
          <cell r="AB567">
            <v>1389960</v>
          </cell>
          <cell r="AC567">
            <v>5346</v>
          </cell>
          <cell r="AE567" t="str">
            <v>Consumables</v>
          </cell>
          <cell r="AF567">
            <v>15717240</v>
          </cell>
        </row>
        <row r="568">
          <cell r="B568">
            <v>0</v>
          </cell>
          <cell r="D568" t="str">
            <v>KD Parts</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E568" t="str">
            <v>KD Parts</v>
          </cell>
          <cell r="AF568">
            <v>0</v>
          </cell>
        </row>
        <row r="569">
          <cell r="B569">
            <v>6.6358284272497901E-4</v>
          </cell>
          <cell r="D569" t="str">
            <v>Spare parts</v>
          </cell>
          <cell r="E569">
            <v>789</v>
          </cell>
          <cell r="F569">
            <v>189360</v>
          </cell>
          <cell r="G569">
            <v>789</v>
          </cell>
          <cell r="H569">
            <v>205140</v>
          </cell>
          <cell r="I569">
            <v>789</v>
          </cell>
          <cell r="J569">
            <v>205140</v>
          </cell>
          <cell r="K569">
            <v>789</v>
          </cell>
          <cell r="L569">
            <v>228810</v>
          </cell>
          <cell r="M569">
            <v>789</v>
          </cell>
          <cell r="N569">
            <v>157800</v>
          </cell>
          <cell r="O569">
            <v>789</v>
          </cell>
          <cell r="P569">
            <v>165690</v>
          </cell>
          <cell r="Q569">
            <v>789</v>
          </cell>
          <cell r="R569">
            <v>213030</v>
          </cell>
          <cell r="S569">
            <v>789</v>
          </cell>
          <cell r="T569">
            <v>157800</v>
          </cell>
          <cell r="U569">
            <v>789</v>
          </cell>
          <cell r="V569">
            <v>189360</v>
          </cell>
          <cell r="W569">
            <v>789</v>
          </cell>
          <cell r="X569">
            <v>205140</v>
          </cell>
          <cell r="Y569">
            <v>789</v>
          </cell>
          <cell r="Z569">
            <v>197250</v>
          </cell>
          <cell r="AA569">
            <v>789</v>
          </cell>
          <cell r="AB569">
            <v>205140</v>
          </cell>
          <cell r="AC569">
            <v>789</v>
          </cell>
          <cell r="AE569" t="str">
            <v>Spare parts</v>
          </cell>
          <cell r="AF569">
            <v>2319660</v>
          </cell>
        </row>
        <row r="570">
          <cell r="B570">
            <v>4.2834314550042052E-3</v>
          </cell>
          <cell r="D570" t="str">
            <v>Utilities</v>
          </cell>
          <cell r="E570">
            <v>5093</v>
          </cell>
          <cell r="F570">
            <v>1222320</v>
          </cell>
          <cell r="G570">
            <v>5093</v>
          </cell>
          <cell r="H570">
            <v>1324180</v>
          </cell>
          <cell r="I570">
            <v>5093</v>
          </cell>
          <cell r="J570">
            <v>1324180</v>
          </cell>
          <cell r="K570">
            <v>5093</v>
          </cell>
          <cell r="L570">
            <v>1476970</v>
          </cell>
          <cell r="M570">
            <v>5093</v>
          </cell>
          <cell r="N570">
            <v>1018600</v>
          </cell>
          <cell r="O570">
            <v>5093</v>
          </cell>
          <cell r="P570">
            <v>1069530</v>
          </cell>
          <cell r="Q570">
            <v>5093</v>
          </cell>
          <cell r="R570">
            <v>1375110</v>
          </cell>
          <cell r="S570">
            <v>5093</v>
          </cell>
          <cell r="T570">
            <v>1018600</v>
          </cell>
          <cell r="U570">
            <v>5093</v>
          </cell>
          <cell r="V570">
            <v>1222320</v>
          </cell>
          <cell r="W570">
            <v>5093</v>
          </cell>
          <cell r="X570">
            <v>1324180</v>
          </cell>
          <cell r="Y570">
            <v>5093</v>
          </cell>
          <cell r="Z570">
            <v>1273250</v>
          </cell>
          <cell r="AA570">
            <v>5093</v>
          </cell>
          <cell r="AB570">
            <v>1324180</v>
          </cell>
          <cell r="AC570">
            <v>5093</v>
          </cell>
          <cell r="AE570" t="str">
            <v>Utilites</v>
          </cell>
          <cell r="AF570">
            <v>14973420</v>
          </cell>
        </row>
        <row r="571">
          <cell r="B571">
            <v>5.9764507989907489E-3</v>
          </cell>
          <cell r="D571" t="str">
            <v>Royalty</v>
          </cell>
          <cell r="E571">
            <v>7106</v>
          </cell>
          <cell r="F571">
            <v>1705440</v>
          </cell>
          <cell r="G571">
            <v>7106</v>
          </cell>
          <cell r="H571">
            <v>1847560</v>
          </cell>
          <cell r="I571">
            <v>7106</v>
          </cell>
          <cell r="J571">
            <v>1847560</v>
          </cell>
          <cell r="K571">
            <v>7106</v>
          </cell>
          <cell r="L571">
            <v>2060740</v>
          </cell>
          <cell r="M571">
            <v>7106</v>
          </cell>
          <cell r="N571">
            <v>1421200</v>
          </cell>
          <cell r="O571">
            <v>7106</v>
          </cell>
          <cell r="P571">
            <v>1492260</v>
          </cell>
          <cell r="Q571">
            <v>7106</v>
          </cell>
          <cell r="R571">
            <v>1918620</v>
          </cell>
          <cell r="S571">
            <v>7106</v>
          </cell>
          <cell r="T571">
            <v>1421200</v>
          </cell>
          <cell r="U571">
            <v>7106</v>
          </cell>
          <cell r="V571">
            <v>1705440</v>
          </cell>
          <cell r="W571">
            <v>7106</v>
          </cell>
          <cell r="X571">
            <v>1847560</v>
          </cell>
          <cell r="Y571">
            <v>7106</v>
          </cell>
          <cell r="Z571">
            <v>1776500</v>
          </cell>
          <cell r="AA571">
            <v>7106</v>
          </cell>
          <cell r="AB571">
            <v>1847560</v>
          </cell>
          <cell r="AC571">
            <v>7106</v>
          </cell>
          <cell r="AE571" t="str">
            <v>Royalty</v>
          </cell>
          <cell r="AF571">
            <v>20891640</v>
          </cell>
        </row>
        <row r="573">
          <cell r="E573">
            <v>927015.06603350956</v>
          </cell>
          <cell r="F573">
            <v>222483615.84804231</v>
          </cell>
          <cell r="G573">
            <v>927015.06603350956</v>
          </cell>
          <cell r="H573">
            <v>241023917.1687125</v>
          </cell>
          <cell r="I573">
            <v>927015.06603350956</v>
          </cell>
          <cell r="J573">
            <v>241023917.1687125</v>
          </cell>
          <cell r="K573">
            <v>927015.06603350956</v>
          </cell>
          <cell r="L573">
            <v>268834369.14971781</v>
          </cell>
          <cell r="M573">
            <v>927015.06603350956</v>
          </cell>
          <cell r="N573">
            <v>185403013.20670193</v>
          </cell>
          <cell r="O573">
            <v>927015.06603350956</v>
          </cell>
          <cell r="P573">
            <v>194673163.86703703</v>
          </cell>
          <cell r="Q573">
            <v>926684.06603350956</v>
          </cell>
          <cell r="R573">
            <v>250204697.82904759</v>
          </cell>
          <cell r="S573">
            <v>926684.06603350956</v>
          </cell>
          <cell r="T573">
            <v>185336813.20670193</v>
          </cell>
          <cell r="U573">
            <v>926684.06603350956</v>
          </cell>
          <cell r="V573">
            <v>222404175.84804231</v>
          </cell>
          <cell r="W573">
            <v>926684.06603350956</v>
          </cell>
          <cell r="X573">
            <v>240937857.1687125</v>
          </cell>
          <cell r="Y573">
            <v>926684.06603350956</v>
          </cell>
          <cell r="Z573">
            <v>231671016.5083774</v>
          </cell>
          <cell r="AA573">
            <v>926684.06603350956</v>
          </cell>
          <cell r="AB573">
            <v>240937857.1687125</v>
          </cell>
          <cell r="AC573">
            <v>926848.44018316944</v>
          </cell>
          <cell r="AF573">
            <v>2724934414.1385188</v>
          </cell>
        </row>
        <row r="574">
          <cell r="B574">
            <v>6.0469282964467033E-2</v>
          </cell>
          <cell r="C574" t="str">
            <v>Contribution Margin</v>
          </cell>
          <cell r="E574">
            <v>71897.977444751305</v>
          </cell>
          <cell r="F574">
            <v>17255514.586740315</v>
          </cell>
          <cell r="G574">
            <v>71897.977444751305</v>
          </cell>
          <cell r="H574">
            <v>18693474.135635316</v>
          </cell>
          <cell r="I574">
            <v>71897.977444751305</v>
          </cell>
          <cell r="J574">
            <v>18693474.135635316</v>
          </cell>
          <cell r="K574">
            <v>71897.977444751305</v>
          </cell>
          <cell r="L574">
            <v>20850413.458977818</v>
          </cell>
          <cell r="M574">
            <v>71897.977444751305</v>
          </cell>
          <cell r="N574">
            <v>14379595.488950253</v>
          </cell>
          <cell r="O574">
            <v>71897.977444751305</v>
          </cell>
          <cell r="P574">
            <v>15098575.263397753</v>
          </cell>
          <cell r="Q574">
            <v>72228.977444751305</v>
          </cell>
          <cell r="R574">
            <v>19501823.910082847</v>
          </cell>
          <cell r="S574">
            <v>72228.977444751305</v>
          </cell>
          <cell r="T574">
            <v>14445795.488950253</v>
          </cell>
          <cell r="U574">
            <v>72228.977444751305</v>
          </cell>
          <cell r="V574">
            <v>17334954.586740315</v>
          </cell>
          <cell r="W574">
            <v>72228.977444751305</v>
          </cell>
          <cell r="X574">
            <v>18779534.135635316</v>
          </cell>
          <cell r="Y574">
            <v>72228.977444751305</v>
          </cell>
          <cell r="Z574">
            <v>18057244.361187816</v>
          </cell>
          <cell r="AA574">
            <v>72228.977444751305</v>
          </cell>
          <cell r="AB574">
            <v>18779534.135635316</v>
          </cell>
          <cell r="AC574">
            <v>72064.603295091423</v>
          </cell>
          <cell r="AD574" t="str">
            <v>Contribution Margin</v>
          </cell>
        </row>
        <row r="576">
          <cell r="C576" t="str">
            <v>Production cost</v>
          </cell>
          <cell r="AD576" t="str">
            <v>Production cost</v>
          </cell>
        </row>
        <row r="577">
          <cell r="B577">
            <v>4.4835759519272029E-3</v>
          </cell>
          <cell r="D577" t="str">
            <v xml:space="preserve">Salaries &amp; Wages </v>
          </cell>
          <cell r="E577">
            <v>5330.971806841444</v>
          </cell>
          <cell r="F577">
            <v>1279433.2336419467</v>
          </cell>
          <cell r="G577">
            <v>4450.6278387391867</v>
          </cell>
          <cell r="H577">
            <v>1157163.2380721886</v>
          </cell>
          <cell r="I577">
            <v>4327.5507084975143</v>
          </cell>
          <cell r="J577">
            <v>1125163.1842093538</v>
          </cell>
          <cell r="K577">
            <v>3880.9474753805712</v>
          </cell>
          <cell r="L577">
            <v>1125474.7678603656</v>
          </cell>
          <cell r="M577">
            <v>5576.0739588801307</v>
          </cell>
          <cell r="N577">
            <v>1115214.7917760261</v>
          </cell>
          <cell r="O577">
            <v>5384.2223576312035</v>
          </cell>
          <cell r="P577">
            <v>1130686.6951025527</v>
          </cell>
          <cell r="Q577">
            <v>3880.9474753805712</v>
          </cell>
          <cell r="R577">
            <v>1047855.8183527542</v>
          </cell>
          <cell r="S577">
            <v>5106.5098360270676</v>
          </cell>
          <cell r="T577">
            <v>1021301.9672054135</v>
          </cell>
          <cell r="U577">
            <v>4709.8877128404993</v>
          </cell>
          <cell r="V577">
            <v>1130373.0510817198</v>
          </cell>
          <cell r="W577">
            <v>5160.8344087507594</v>
          </cell>
          <cell r="X577">
            <v>1341816.9462751974</v>
          </cell>
          <cell r="Y577">
            <v>5216.3272518556068</v>
          </cell>
          <cell r="Z577">
            <v>1304081.8129639018</v>
          </cell>
          <cell r="AA577">
            <v>5063.8667476260061</v>
          </cell>
          <cell r="AB577">
            <v>1316605.3543827615</v>
          </cell>
          <cell r="AC577">
            <v>4794.2758030354353</v>
          </cell>
          <cell r="AE577" t="str">
            <v xml:space="preserve">Salaries &amp; Wages </v>
          </cell>
        </row>
        <row r="578">
          <cell r="D578" t="str">
            <v xml:space="preserve">Utilities </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E578" t="str">
            <v xml:space="preserve">Utilities </v>
          </cell>
        </row>
        <row r="579">
          <cell r="B579">
            <v>9.3777052776211744E-3</v>
          </cell>
          <cell r="D579" t="str">
            <v>Depreciation</v>
          </cell>
          <cell r="E579">
            <v>11150.091575091576</v>
          </cell>
          <cell r="F579">
            <v>2676021.9780219779</v>
          </cell>
          <cell r="G579">
            <v>9308.7920489296648</v>
          </cell>
          <cell r="H579">
            <v>2420285.9327217126</v>
          </cell>
          <cell r="I579">
            <v>9051.3678263455258</v>
          </cell>
          <cell r="J579">
            <v>2353355.6348498366</v>
          </cell>
          <cell r="K579">
            <v>8117.2666666666673</v>
          </cell>
          <cell r="L579">
            <v>2354007.3333333335</v>
          </cell>
          <cell r="M579">
            <v>11662.739463601532</v>
          </cell>
          <cell r="N579">
            <v>2332547.8927203063</v>
          </cell>
          <cell r="O579">
            <v>11261.468738438773</v>
          </cell>
          <cell r="P579">
            <v>2364908.4350721422</v>
          </cell>
          <cell r="Q579">
            <v>8117.2666666666673</v>
          </cell>
          <cell r="R579">
            <v>2191662</v>
          </cell>
          <cell r="S579">
            <v>10680.614035087719</v>
          </cell>
          <cell r="T579">
            <v>2136122.8070175438</v>
          </cell>
          <cell r="U579">
            <v>9851.0517799352765</v>
          </cell>
          <cell r="V579">
            <v>2364252.4271844663</v>
          </cell>
          <cell r="W579">
            <v>10794.237588652482</v>
          </cell>
          <cell r="X579">
            <v>2806501.7730496456</v>
          </cell>
          <cell r="Y579">
            <v>10910.304659498208</v>
          </cell>
          <cell r="Z579">
            <v>2727576.1648745518</v>
          </cell>
          <cell r="AA579">
            <v>10591.423103688239</v>
          </cell>
          <cell r="AB579">
            <v>2753770.0069589424</v>
          </cell>
          <cell r="AC579">
            <v>10027.555233266825</v>
          </cell>
          <cell r="AE579" t="str">
            <v>Depreciation</v>
          </cell>
        </row>
        <row r="580">
          <cell r="B580">
            <v>2.7994318424629044E-3</v>
          </cell>
          <cell r="D580" t="str">
            <v xml:space="preserve">Other Factory overhead </v>
          </cell>
          <cell r="E580">
            <v>3328.5244606883934</v>
          </cell>
          <cell r="F580">
            <v>798845.87056521443</v>
          </cell>
          <cell r="G580">
            <v>2778.859870849943</v>
          </cell>
          <cell r="H580">
            <v>722503.56642098515</v>
          </cell>
          <cell r="I580">
            <v>2702.0136121556093</v>
          </cell>
          <cell r="J580">
            <v>702523.53916045837</v>
          </cell>
          <cell r="K580">
            <v>2423.1658073811504</v>
          </cell>
          <cell r="L580">
            <v>702718.08414053358</v>
          </cell>
          <cell r="M580">
            <v>3481.5600680763655</v>
          </cell>
          <cell r="N580">
            <v>696312.01361527306</v>
          </cell>
          <cell r="O580">
            <v>3361.7727627374452</v>
          </cell>
          <cell r="P580">
            <v>705972.28017486352</v>
          </cell>
          <cell r="Q580">
            <v>2423.1658073811504</v>
          </cell>
          <cell r="R580">
            <v>654254.76799291058</v>
          </cell>
          <cell r="S580">
            <v>3188.3760623436192</v>
          </cell>
          <cell r="T580">
            <v>637675.21246872388</v>
          </cell>
          <cell r="U580">
            <v>2940.735203132464</v>
          </cell>
          <cell r="V580">
            <v>705776.44875179138</v>
          </cell>
          <cell r="W580">
            <v>3222.2949566238703</v>
          </cell>
          <cell r="X580">
            <v>837796.68872220628</v>
          </cell>
          <cell r="Y580">
            <v>3256.9432894907936</v>
          </cell>
          <cell r="Z580">
            <v>814235.82237269846</v>
          </cell>
          <cell r="AA580">
            <v>3161.7507925119394</v>
          </cell>
          <cell r="AB580">
            <v>822055.20605310425</v>
          </cell>
          <cell r="AC580">
            <v>2993.4250001492392</v>
          </cell>
          <cell r="AE580" t="str">
            <v xml:space="preserve">Other Factory overhead </v>
          </cell>
        </row>
        <row r="581">
          <cell r="D581" t="str">
            <v>Running Royalty</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E581" t="str">
            <v>Running Royalty</v>
          </cell>
        </row>
        <row r="582">
          <cell r="E582">
            <v>19809.587842621411</v>
          </cell>
          <cell r="F582">
            <v>4754301.0822291393</v>
          </cell>
          <cell r="G582">
            <v>16538.279758518795</v>
          </cell>
          <cell r="H582">
            <v>4299952.7372148866</v>
          </cell>
          <cell r="I582">
            <v>16080.93214699865</v>
          </cell>
          <cell r="J582">
            <v>4181042.3582196487</v>
          </cell>
          <cell r="K582">
            <v>14421.379949428388</v>
          </cell>
          <cell r="L582">
            <v>4182200.1853342326</v>
          </cell>
          <cell r="M582">
            <v>20720.373490558028</v>
          </cell>
          <cell r="N582">
            <v>4144074.6981116054</v>
          </cell>
          <cell r="O582">
            <v>20007.463858807419</v>
          </cell>
          <cell r="P582">
            <v>4201567.4103495581</v>
          </cell>
          <cell r="Q582">
            <v>14421.379949428388</v>
          </cell>
          <cell r="R582">
            <v>3893772.5863456647</v>
          </cell>
          <cell r="S582">
            <v>18975.499933458406</v>
          </cell>
          <cell r="T582">
            <v>3795099.9866916812</v>
          </cell>
          <cell r="U582">
            <v>17501.674695908237</v>
          </cell>
          <cell r="V582">
            <v>4200401.9270179775</v>
          </cell>
          <cell r="W582">
            <v>19177.366954027111</v>
          </cell>
          <cell r="X582">
            <v>4986115.4080470493</v>
          </cell>
          <cell r="Y582">
            <v>19383.575200844611</v>
          </cell>
          <cell r="Z582">
            <v>4845893.8002111521</v>
          </cell>
          <cell r="AA582">
            <v>18817.040643826185</v>
          </cell>
          <cell r="AB582">
            <v>4892430.5673948079</v>
          </cell>
          <cell r="AC582">
            <v>17815.256036451501</v>
          </cell>
        </row>
        <row r="583">
          <cell r="B583">
            <v>4.3808569892455754E-2</v>
          </cell>
          <cell r="C583" t="str">
            <v>Gross Profit</v>
          </cell>
          <cell r="E583">
            <v>52088.389602129893</v>
          </cell>
          <cell r="F583">
            <v>12501213.504511176</v>
          </cell>
          <cell r="G583">
            <v>55359.69768623251</v>
          </cell>
          <cell r="H583">
            <v>14393521.398420431</v>
          </cell>
          <cell r="I583">
            <v>55817.045297752658</v>
          </cell>
          <cell r="J583">
            <v>14512431.777415667</v>
          </cell>
          <cell r="K583">
            <v>57476.597495322916</v>
          </cell>
          <cell r="L583">
            <v>16668213.273643587</v>
          </cell>
          <cell r="M583">
            <v>51177.603954193277</v>
          </cell>
          <cell r="N583">
            <v>10235520.790838648</v>
          </cell>
          <cell r="O583">
            <v>51890.513585943889</v>
          </cell>
          <cell r="P583">
            <v>10897007.853048194</v>
          </cell>
          <cell r="Q583">
            <v>57807.597495322916</v>
          </cell>
          <cell r="R583">
            <v>15608051.323737182</v>
          </cell>
          <cell r="S583">
            <v>53253.477511292898</v>
          </cell>
          <cell r="T583">
            <v>10650695.502258571</v>
          </cell>
          <cell r="U583">
            <v>54727.302748843067</v>
          </cell>
          <cell r="V583">
            <v>13134552.659722337</v>
          </cell>
          <cell r="W583">
            <v>53051.610490724197</v>
          </cell>
          <cell r="X583">
            <v>13793418.727588266</v>
          </cell>
          <cell r="Y583">
            <v>52845.40224390669</v>
          </cell>
          <cell r="Z583">
            <v>13211350.560976664</v>
          </cell>
          <cell r="AA583">
            <v>53411.936800925119</v>
          </cell>
          <cell r="AB583">
            <v>13887103.568240508</v>
          </cell>
          <cell r="AC583">
            <v>54249.347258639922</v>
          </cell>
          <cell r="AD583" t="str">
            <v>Gross Profit</v>
          </cell>
        </row>
        <row r="585">
          <cell r="C585" t="str">
            <v>Other Expenses</v>
          </cell>
          <cell r="AD585" t="str">
            <v>Other Expenses</v>
          </cell>
        </row>
        <row r="586">
          <cell r="D586" t="str">
            <v>Selling Expenses</v>
          </cell>
          <cell r="E586">
            <v>5183.0082521448167</v>
          </cell>
          <cell r="F586">
            <v>1243921.9805147559</v>
          </cell>
          <cell r="G586">
            <v>4427.3486746392564</v>
          </cell>
          <cell r="H586">
            <v>1151110.6554062066</v>
          </cell>
          <cell r="I586">
            <v>4320.887144065181</v>
          </cell>
          <cell r="J586">
            <v>1123430.657456947</v>
          </cell>
          <cell r="K586">
            <v>3897.7185689144208</v>
          </cell>
          <cell r="L586">
            <v>1130338.384985182</v>
          </cell>
          <cell r="M586">
            <v>5409.2615187305564</v>
          </cell>
          <cell r="N586">
            <v>1081852.3037461112</v>
          </cell>
          <cell r="O586">
            <v>5179.8400416559607</v>
          </cell>
          <cell r="P586">
            <v>1087766.4087477517</v>
          </cell>
          <cell r="Q586">
            <v>3845.1336292747983</v>
          </cell>
          <cell r="R586">
            <v>1038186.0799041955</v>
          </cell>
          <cell r="S586">
            <v>4967.5774890123712</v>
          </cell>
          <cell r="T586">
            <v>993515.49780247419</v>
          </cell>
          <cell r="U586">
            <v>4642.661605420024</v>
          </cell>
          <cell r="V586">
            <v>1114238.7853008057</v>
          </cell>
          <cell r="W586">
            <v>5073.1110111757944</v>
          </cell>
          <cell r="X586">
            <v>1319008.8629057065</v>
          </cell>
          <cell r="Y586">
            <v>5099.2966467698334</v>
          </cell>
          <cell r="Z586">
            <v>1274824.1616924584</v>
          </cell>
          <cell r="AA586">
            <v>4893.3178190345943</v>
          </cell>
          <cell r="AB586">
            <v>1272262.6329489946</v>
          </cell>
          <cell r="AC586">
            <v>4704.2368746297925</v>
          </cell>
          <cell r="AE586" t="str">
            <v>Selling Expenses</v>
          </cell>
        </row>
        <row r="587">
          <cell r="D587" t="str">
            <v>Advertisement Expenses</v>
          </cell>
          <cell r="E587">
            <v>800.32572918126152</v>
          </cell>
          <cell r="F587">
            <v>192078.17500350275</v>
          </cell>
          <cell r="G587">
            <v>969.71958993165515</v>
          </cell>
          <cell r="H587">
            <v>252127.09338223035</v>
          </cell>
          <cell r="I587">
            <v>7367.9708551430685</v>
          </cell>
          <cell r="J587">
            <v>1915672.4223371979</v>
          </cell>
          <cell r="K587">
            <v>6935.2770964018819</v>
          </cell>
          <cell r="L587">
            <v>2011230.3579565457</v>
          </cell>
          <cell r="M587">
            <v>7697.2629504339211</v>
          </cell>
          <cell r="N587">
            <v>1539452.5900867842</v>
          </cell>
          <cell r="O587">
            <v>799.8365151483406</v>
          </cell>
          <cell r="P587">
            <v>167965.66818115153</v>
          </cell>
          <cell r="Q587">
            <v>739.89139808437483</v>
          </cell>
          <cell r="R587">
            <v>199770.6774827812</v>
          </cell>
          <cell r="S587">
            <v>4684.9685429207811</v>
          </cell>
          <cell r="T587">
            <v>936993.70858415624</v>
          </cell>
          <cell r="U587">
            <v>5393.2109933565007</v>
          </cell>
          <cell r="V587">
            <v>1294370.6384055601</v>
          </cell>
          <cell r="W587">
            <v>783.35612673520234</v>
          </cell>
          <cell r="X587">
            <v>203672.59295115262</v>
          </cell>
          <cell r="Y587">
            <v>8782.5333169589612</v>
          </cell>
          <cell r="Z587">
            <v>2195633.3292397405</v>
          </cell>
          <cell r="AA587">
            <v>1104.3291887822443</v>
          </cell>
          <cell r="AB587">
            <v>287125.5890833835</v>
          </cell>
          <cell r="AC587">
            <v>3808.1948444538048</v>
          </cell>
        </row>
        <row r="588">
          <cell r="D588" t="str">
            <v>Administrative Expenses</v>
          </cell>
          <cell r="E588">
            <v>10560.726889052896</v>
          </cell>
          <cell r="F588">
            <v>2534574.453372695</v>
          </cell>
          <cell r="G588">
            <v>9021.0198249495461</v>
          </cell>
          <cell r="H588">
            <v>2345465.154486882</v>
          </cell>
          <cell r="I588">
            <v>8804.0973170376383</v>
          </cell>
          <cell r="J588">
            <v>2289065.302429786</v>
          </cell>
          <cell r="K588">
            <v>7941.8629672567968</v>
          </cell>
          <cell r="L588">
            <v>2303140.2605044711</v>
          </cell>
          <cell r="M588">
            <v>11021.733092386507</v>
          </cell>
          <cell r="N588">
            <v>2204346.6184773012</v>
          </cell>
          <cell r="O588">
            <v>10554.271447719957</v>
          </cell>
          <cell r="P588">
            <v>2216397.004021191</v>
          </cell>
          <cell r="Q588">
            <v>7834.7176263668644</v>
          </cell>
          <cell r="R588">
            <v>2115373.7591190534</v>
          </cell>
          <cell r="S588">
            <v>10121.772262268241</v>
          </cell>
          <cell r="T588">
            <v>2024354.4524536482</v>
          </cell>
          <cell r="U588">
            <v>9459.7343604157559</v>
          </cell>
          <cell r="V588">
            <v>2270336.2464997815</v>
          </cell>
          <cell r="W588">
            <v>10336.803890810705</v>
          </cell>
          <cell r="X588">
            <v>2687569.0116107832</v>
          </cell>
          <cell r="Y588">
            <v>10390.158879356299</v>
          </cell>
          <cell r="Z588">
            <v>2597539.7198390746</v>
          </cell>
          <cell r="AA588">
            <v>9970.4632047953019</v>
          </cell>
          <cell r="AB588">
            <v>2592320.4332467783</v>
          </cell>
          <cell r="AC588">
            <v>9585.1981007011727</v>
          </cell>
          <cell r="AE588" t="str">
            <v>Administrative Expenses</v>
          </cell>
        </row>
        <row r="589">
          <cell r="D589" t="str">
            <v>Depreciation (Admin. &amp; Selling )</v>
          </cell>
          <cell r="E589">
            <v>2969.9882598191184</v>
          </cell>
          <cell r="F589">
            <v>712797.18235658843</v>
          </cell>
          <cell r="G589">
            <v>2536.9771657922738</v>
          </cell>
          <cell r="H589">
            <v>659614.06310599123</v>
          </cell>
          <cell r="I589">
            <v>2475.9721508385478</v>
          </cell>
          <cell r="J589">
            <v>643752.75921802246</v>
          </cell>
          <cell r="K589">
            <v>2233.4863898710532</v>
          </cell>
          <cell r="L589">
            <v>647711.05306260544</v>
          </cell>
          <cell r="M589">
            <v>3099.6368177250984</v>
          </cell>
          <cell r="N589">
            <v>619927.36354501965</v>
          </cell>
          <cell r="O589">
            <v>2968.1727990868981</v>
          </cell>
          <cell r="P589">
            <v>623316.28780824854</v>
          </cell>
          <cell r="Q589">
            <v>2203.3539560073127</v>
          </cell>
          <cell r="R589">
            <v>594905.56812197447</v>
          </cell>
          <cell r="S589">
            <v>2846.5412564224971</v>
          </cell>
          <cell r="T589">
            <v>569308.25128449942</v>
          </cell>
          <cell r="U589">
            <v>2660.3566484202443</v>
          </cell>
          <cell r="V589">
            <v>638485.5956208586</v>
          </cell>
          <cell r="W589">
            <v>2907.0145002598042</v>
          </cell>
          <cell r="X589">
            <v>755823.77006754908</v>
          </cell>
          <cell r="Y589">
            <v>2922.0194986134175</v>
          </cell>
          <cell r="Z589">
            <v>730504.8746533544</v>
          </cell>
          <cell r="AA589">
            <v>2803.9886812995901</v>
          </cell>
          <cell r="AB589">
            <v>729037.0571378934</v>
          </cell>
          <cell r="AC589">
            <v>2695.6407571369405</v>
          </cell>
          <cell r="AE589" t="str">
            <v>Depreciation (Admin. &amp; Selling )</v>
          </cell>
        </row>
        <row r="590">
          <cell r="D590" t="str">
            <v>Financial Charges -Capital Exp.</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E590" t="str">
            <v>Financial Charges -Capital Exp.</v>
          </cell>
        </row>
        <row r="591">
          <cell r="D591" t="str">
            <v>Financial  Charges -Working Capital</v>
          </cell>
          <cell r="E591">
            <v>530.11444507895521</v>
          </cell>
          <cell r="F591">
            <v>127227.46681894925</v>
          </cell>
          <cell r="G591">
            <v>458.80097155251627</v>
          </cell>
          <cell r="H591">
            <v>119288.25260365423</v>
          </cell>
          <cell r="I591">
            <v>448.49087868071882</v>
          </cell>
          <cell r="J591">
            <v>116607.62845698689</v>
          </cell>
          <cell r="K591">
            <v>407.98094465914818</v>
          </cell>
          <cell r="L591">
            <v>118314.47395115298</v>
          </cell>
          <cell r="M591">
            <v>548.85949175372707</v>
          </cell>
          <cell r="N591">
            <v>109771.89835074541</v>
          </cell>
          <cell r="O591">
            <v>527.77239945924691</v>
          </cell>
          <cell r="P591">
            <v>110832.20388644186</v>
          </cell>
          <cell r="Q591">
            <v>396.96132884259964</v>
          </cell>
          <cell r="R591">
            <v>107179.5587875019</v>
          </cell>
          <cell r="S591">
            <v>498.98402076239711</v>
          </cell>
          <cell r="T591">
            <v>99796.804152479424</v>
          </cell>
          <cell r="U591">
            <v>470.64800851302482</v>
          </cell>
          <cell r="V591">
            <v>112955.52204312595</v>
          </cell>
          <cell r="W591">
            <v>511.61704210669683</v>
          </cell>
          <cell r="X591">
            <v>133020.43094774117</v>
          </cell>
          <cell r="Y591">
            <v>513.76394785157731</v>
          </cell>
          <cell r="Z591">
            <v>128440.98696289433</v>
          </cell>
          <cell r="AA591">
            <v>495.30468493193735</v>
          </cell>
          <cell r="AB591">
            <v>128779.21808230371</v>
          </cell>
          <cell r="AC591">
            <v>480.345049334686</v>
          </cell>
          <cell r="AE591" t="str">
            <v>Financial  Charges -Working Capital</v>
          </cell>
        </row>
        <row r="592">
          <cell r="D592" t="str">
            <v>Other Expenses (Charity &amp; Donation)</v>
          </cell>
          <cell r="E592">
            <v>368.13503130483002</v>
          </cell>
          <cell r="F592">
            <v>88352.407513159211</v>
          </cell>
          <cell r="G592">
            <v>318.61178580035858</v>
          </cell>
          <cell r="H592">
            <v>82839.064308093235</v>
          </cell>
          <cell r="I592">
            <v>311.4519990838325</v>
          </cell>
          <cell r="J592">
            <v>80977.519761796444</v>
          </cell>
          <cell r="K592">
            <v>283.32010045774183</v>
          </cell>
          <cell r="L592">
            <v>82162.82913274513</v>
          </cell>
          <cell r="M592">
            <v>381.15242482897719</v>
          </cell>
          <cell r="N592">
            <v>76230.484965795433</v>
          </cell>
          <cell r="O592">
            <v>366.50861073558809</v>
          </cell>
          <cell r="P592">
            <v>76966.808254473493</v>
          </cell>
          <cell r="Q592">
            <v>275.66758947402758</v>
          </cell>
          <cell r="R592">
            <v>74430.249157987448</v>
          </cell>
          <cell r="S592">
            <v>346.51668108499797</v>
          </cell>
          <cell r="T592">
            <v>69303.336216999596</v>
          </cell>
          <cell r="U592">
            <v>326.83889480071173</v>
          </cell>
          <cell r="V592">
            <v>78441.33475217082</v>
          </cell>
          <cell r="W592">
            <v>355.28961257409514</v>
          </cell>
          <cell r="X592">
            <v>92375.299269264739</v>
          </cell>
          <cell r="Y592">
            <v>356.78051934137312</v>
          </cell>
          <cell r="Z592">
            <v>89195.129835343279</v>
          </cell>
          <cell r="AA592">
            <v>343.96158675828985</v>
          </cell>
          <cell r="AB592">
            <v>89430.012557155365</v>
          </cell>
          <cell r="AC592">
            <v>333.57295092686536</v>
          </cell>
          <cell r="AE592" t="str">
            <v>Other Expenses (Charity &amp; Donation)</v>
          </cell>
        </row>
        <row r="593">
          <cell r="D593" t="str">
            <v>Other Expenses ( W.P.P.F.)</v>
          </cell>
          <cell r="E593">
            <v>3573.7075858361454</v>
          </cell>
          <cell r="F593">
            <v>857689.82060067495</v>
          </cell>
          <cell r="G593">
            <v>3260.1003648049996</v>
          </cell>
          <cell r="H593">
            <v>847626.09484929987</v>
          </cell>
          <cell r="I593">
            <v>2868.2077932472907</v>
          </cell>
          <cell r="J593">
            <v>745734.02624429564</v>
          </cell>
          <cell r="K593">
            <v>2950.3710885468208</v>
          </cell>
          <cell r="L593">
            <v>855607.61567857803</v>
          </cell>
          <cell r="M593">
            <v>2984.5209973853607</v>
          </cell>
          <cell r="N593">
            <v>596904.19947707211</v>
          </cell>
          <cell r="O593">
            <v>3261.9142882485439</v>
          </cell>
          <cell r="P593">
            <v>685002.00053219427</v>
          </cell>
          <cell r="Q593">
            <v>3221.4233012482478</v>
          </cell>
          <cell r="R593">
            <v>869784.29133702687</v>
          </cell>
          <cell r="S593">
            <v>2697.4681580678207</v>
          </cell>
          <cell r="T593">
            <v>539493.6316135641</v>
          </cell>
          <cell r="U593">
            <v>2877.5317129664104</v>
          </cell>
          <cell r="V593">
            <v>690607.61111193849</v>
          </cell>
          <cell r="W593">
            <v>3280.2679674234987</v>
          </cell>
          <cell r="X593">
            <v>852869.67153010971</v>
          </cell>
          <cell r="Y593">
            <v>2911.8557735997142</v>
          </cell>
          <cell r="Z593">
            <v>727963.94339992851</v>
          </cell>
          <cell r="AA593">
            <v>3464.9058265788067</v>
          </cell>
          <cell r="AB593">
            <v>900875.51491048979</v>
          </cell>
          <cell r="AC593">
            <v>3119.1015038384944</v>
          </cell>
          <cell r="AE593" t="str">
            <v>Other Expenses ( W.P.P.F.)</v>
          </cell>
        </row>
        <row r="594">
          <cell r="D594" t="str">
            <v>Workers Welfare Fund</v>
          </cell>
          <cell r="E594">
            <v>1499.0267372593985</v>
          </cell>
          <cell r="F594">
            <v>359766.41694225563</v>
          </cell>
          <cell r="G594">
            <v>1367.4811090758005</v>
          </cell>
          <cell r="H594">
            <v>355545.08835970814</v>
          </cell>
          <cell r="I594">
            <v>1203.0979219267881</v>
          </cell>
          <cell r="J594">
            <v>312805.45970096492</v>
          </cell>
          <cell r="K594">
            <v>1237.5621229049211</v>
          </cell>
          <cell r="L594">
            <v>358893.01564242714</v>
          </cell>
          <cell r="M594">
            <v>1251.8866374865934</v>
          </cell>
          <cell r="N594">
            <v>250377.32749731868</v>
          </cell>
          <cell r="O594">
            <v>1368.2419770751833</v>
          </cell>
          <cell r="P594">
            <v>287330.8151857885</v>
          </cell>
          <cell r="Q594">
            <v>1351.2576349952574</v>
          </cell>
          <cell r="R594">
            <v>364839.56144871947</v>
          </cell>
          <cell r="S594">
            <v>1131.4795054513236</v>
          </cell>
          <cell r="T594">
            <v>226295.90109026473</v>
          </cell>
          <cell r="U594">
            <v>1207.0089316049207</v>
          </cell>
          <cell r="V594">
            <v>289682.14358518098</v>
          </cell>
          <cell r="W594">
            <v>1375.9406080206418</v>
          </cell>
          <cell r="X594">
            <v>357744.55808536685</v>
          </cell>
          <cell r="Y594">
            <v>1221.4064958669101</v>
          </cell>
          <cell r="Z594">
            <v>305351.62396672752</v>
          </cell>
          <cell r="AA594">
            <v>1453.3887710099996</v>
          </cell>
          <cell r="AB594">
            <v>377881.08046259987</v>
          </cell>
          <cell r="AC594">
            <v>1308.3377523698375</v>
          </cell>
          <cell r="AE594" t="str">
            <v>Workers Welfare Fund</v>
          </cell>
        </row>
        <row r="595">
          <cell r="E595">
            <v>25485.032929677422</v>
          </cell>
          <cell r="F595">
            <v>6116407.9031225815</v>
          </cell>
          <cell r="G595">
            <v>22360.059486546405</v>
          </cell>
          <cell r="H595">
            <v>5813615.4665020648</v>
          </cell>
          <cell r="I595">
            <v>27800.176060023059</v>
          </cell>
          <cell r="J595">
            <v>7228045.7756059971</v>
          </cell>
          <cell r="K595">
            <v>25887.579279012789</v>
          </cell>
          <cell r="L595">
            <v>7507397.9909137068</v>
          </cell>
          <cell r="M595">
            <v>32394.313930730743</v>
          </cell>
          <cell r="N595">
            <v>6478862.7861461481</v>
          </cell>
          <cell r="O595">
            <v>25026.558079129718</v>
          </cell>
          <cell r="P595">
            <v>5255577.196617241</v>
          </cell>
          <cell r="Q595">
            <v>19868.406464293483</v>
          </cell>
          <cell r="R595">
            <v>5364469.7453592401</v>
          </cell>
          <cell r="S595">
            <v>27295.30791599043</v>
          </cell>
          <cell r="T595">
            <v>5459061.5831980845</v>
          </cell>
          <cell r="U595">
            <v>27037.991155497592</v>
          </cell>
          <cell r="V595">
            <v>6489117.8773194216</v>
          </cell>
          <cell r="W595">
            <v>24623.40075910644</v>
          </cell>
          <cell r="X595">
            <v>6402084.1973676747</v>
          </cell>
          <cell r="Y595">
            <v>32197.815078358082</v>
          </cell>
          <cell r="Z595">
            <v>8049453.769589521</v>
          </cell>
          <cell r="AA595">
            <v>24529.659763190764</v>
          </cell>
          <cell r="AB595">
            <v>6377711.5384296002</v>
          </cell>
          <cell r="AC595">
            <v>26034.627833391594</v>
          </cell>
        </row>
        <row r="596">
          <cell r="D596" t="str">
            <v>Operating Profit</v>
          </cell>
          <cell r="E596">
            <v>26603.356672452472</v>
          </cell>
          <cell r="F596">
            <v>6384805.6013885941</v>
          </cell>
          <cell r="G596">
            <v>32999.638199686102</v>
          </cell>
          <cell r="H596">
            <v>8579905.9319183659</v>
          </cell>
          <cell r="I596">
            <v>28016.869237729599</v>
          </cell>
          <cell r="J596">
            <v>7284386.0018096697</v>
          </cell>
          <cell r="K596">
            <v>31589.018216310127</v>
          </cell>
          <cell r="L596">
            <v>9160815.282729879</v>
          </cell>
          <cell r="M596">
            <v>18783.290023462534</v>
          </cell>
          <cell r="N596">
            <v>3756658.0046924995</v>
          </cell>
          <cell r="O596">
            <v>26863.955506814171</v>
          </cell>
          <cell r="P596">
            <v>5641430.6564309532</v>
          </cell>
          <cell r="Q596">
            <v>37939.191031029433</v>
          </cell>
          <cell r="R596">
            <v>10243581.578377942</v>
          </cell>
          <cell r="S596">
            <v>25958.169595302468</v>
          </cell>
          <cell r="T596">
            <v>5191633.9190604864</v>
          </cell>
          <cell r="U596">
            <v>27689.311593345476</v>
          </cell>
          <cell r="V596">
            <v>6645434.7824029159</v>
          </cell>
          <cell r="W596">
            <v>28428.209731617757</v>
          </cell>
          <cell r="X596">
            <v>7391334.5302205915</v>
          </cell>
          <cell r="Y596">
            <v>20647.587165548608</v>
          </cell>
          <cell r="Z596">
            <v>5161896.7913871426</v>
          </cell>
          <cell r="AA596">
            <v>28882.277037734355</v>
          </cell>
          <cell r="AB596">
            <v>7509392.0298109083</v>
          </cell>
          <cell r="AC596">
            <v>28214.719425248328</v>
          </cell>
          <cell r="AE596" t="str">
            <v>Operating Profit</v>
          </cell>
        </row>
        <row r="598">
          <cell r="C598" t="str">
            <v>Other Income</v>
          </cell>
          <cell r="AD598" t="str">
            <v>Other Income</v>
          </cell>
        </row>
        <row r="599">
          <cell r="D599" t="str">
            <v>H.D</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E599" t="str">
            <v>H.D</v>
          </cell>
        </row>
        <row r="600">
          <cell r="D600" t="str">
            <v>Others</v>
          </cell>
          <cell r="E600">
            <v>18021.978021978022</v>
          </cell>
          <cell r="F600">
            <v>4325274.7252747249</v>
          </cell>
          <cell r="G600">
            <v>15045.871559633028</v>
          </cell>
          <cell r="H600">
            <v>3911927</v>
          </cell>
          <cell r="I600">
            <v>14629.794826048172</v>
          </cell>
          <cell r="J600">
            <v>3803746.6547725247</v>
          </cell>
          <cell r="K600">
            <v>5120</v>
          </cell>
          <cell r="L600">
            <v>1484800</v>
          </cell>
          <cell r="M600">
            <v>7356.3218390804595</v>
          </cell>
          <cell r="N600">
            <v>1471264.367816092</v>
          </cell>
          <cell r="O600">
            <v>7103.2186459489458</v>
          </cell>
          <cell r="P600">
            <v>1491675.9156492786</v>
          </cell>
          <cell r="Q600">
            <v>5120</v>
          </cell>
          <cell r="R600">
            <v>1382400</v>
          </cell>
          <cell r="S600">
            <v>6736.8421052631575</v>
          </cell>
          <cell r="T600">
            <v>1347368.4210526315</v>
          </cell>
          <cell r="U600">
            <v>6213.5922330097092</v>
          </cell>
          <cell r="V600">
            <v>1491262.1359223302</v>
          </cell>
          <cell r="W600">
            <v>6808.510638297872</v>
          </cell>
          <cell r="X600">
            <v>1770212.7659574468</v>
          </cell>
          <cell r="Y600">
            <v>6881.7204301075271</v>
          </cell>
          <cell r="Z600">
            <v>1720430.1075268819</v>
          </cell>
          <cell r="AA600">
            <v>6680.5845511482257</v>
          </cell>
          <cell r="AB600">
            <v>1736951.9832985387</v>
          </cell>
          <cell r="AC600">
            <v>8822.2156725409714</v>
          </cell>
          <cell r="AE600" t="str">
            <v>Others</v>
          </cell>
        </row>
        <row r="601">
          <cell r="E601">
            <v>18021.978021978022</v>
          </cell>
          <cell r="F601">
            <v>4325274.7252747249</v>
          </cell>
          <cell r="G601">
            <v>15045.871559633028</v>
          </cell>
          <cell r="H601">
            <v>3911927</v>
          </cell>
          <cell r="I601">
            <v>14629.794826048172</v>
          </cell>
          <cell r="J601">
            <v>3803746.6547725247</v>
          </cell>
          <cell r="K601">
            <v>5120</v>
          </cell>
          <cell r="L601">
            <v>1484800</v>
          </cell>
          <cell r="M601">
            <v>7356.3218390804595</v>
          </cell>
          <cell r="N601">
            <v>1471264.367816092</v>
          </cell>
          <cell r="O601">
            <v>7103.2186459489458</v>
          </cell>
          <cell r="P601">
            <v>1491675.9156492786</v>
          </cell>
          <cell r="Q601">
            <v>5120</v>
          </cell>
          <cell r="R601">
            <v>1382400</v>
          </cell>
          <cell r="S601">
            <v>6736.8421052631575</v>
          </cell>
          <cell r="T601">
            <v>1347368.4210526315</v>
          </cell>
          <cell r="U601">
            <v>6213.5922330097092</v>
          </cell>
          <cell r="V601">
            <v>1491262.1359223302</v>
          </cell>
          <cell r="W601">
            <v>6808.510638297872</v>
          </cell>
          <cell r="X601">
            <v>1770212.7659574468</v>
          </cell>
          <cell r="Y601">
            <v>6881.7204301075271</v>
          </cell>
          <cell r="Z601">
            <v>1720430.1075268819</v>
          </cell>
          <cell r="AA601">
            <v>6680.5845511482257</v>
          </cell>
          <cell r="AB601">
            <v>1736951.9832985387</v>
          </cell>
          <cell r="AC601">
            <v>8822.2156725409714</v>
          </cell>
        </row>
        <row r="603">
          <cell r="C603" t="str">
            <v>Profit / (Loss) before tax</v>
          </cell>
          <cell r="E603">
            <v>44625.334694430494</v>
          </cell>
          <cell r="F603">
            <v>10710080.326663319</v>
          </cell>
          <cell r="G603">
            <v>48045.509759319131</v>
          </cell>
          <cell r="H603">
            <v>12491832.931918366</v>
          </cell>
          <cell r="I603">
            <v>42646.664063777775</v>
          </cell>
          <cell r="J603">
            <v>11088132.656582195</v>
          </cell>
          <cell r="K603">
            <v>36709.018216310127</v>
          </cell>
          <cell r="L603">
            <v>10645615.282729879</v>
          </cell>
          <cell r="M603">
            <v>26139.611862542995</v>
          </cell>
          <cell r="N603">
            <v>5227922.372508591</v>
          </cell>
          <cell r="O603">
            <v>33967.174152763117</v>
          </cell>
          <cell r="P603">
            <v>7133106.5720802322</v>
          </cell>
          <cell r="Q603">
            <v>43059.191031029433</v>
          </cell>
          <cell r="R603">
            <v>11625981.578377942</v>
          </cell>
          <cell r="S603">
            <v>32695.011700565625</v>
          </cell>
          <cell r="T603">
            <v>6539002.3401131183</v>
          </cell>
          <cell r="U603">
            <v>33902.903826355185</v>
          </cell>
          <cell r="V603">
            <v>8136696.9183252463</v>
          </cell>
          <cell r="W603">
            <v>35236.720369915631</v>
          </cell>
          <cell r="X603">
            <v>9161547.2961780392</v>
          </cell>
          <cell r="Y603">
            <v>27529.307595656137</v>
          </cell>
          <cell r="Z603">
            <v>6882326.8989140242</v>
          </cell>
          <cell r="AA603">
            <v>35562.861588882581</v>
          </cell>
          <cell r="AB603">
            <v>9246344.0131094474</v>
          </cell>
          <cell r="AC603">
            <v>37036.935097789297</v>
          </cell>
          <cell r="AD603" t="str">
            <v>Profit before tax</v>
          </cell>
        </row>
        <row r="605">
          <cell r="C605" t="str">
            <v>Taxation</v>
          </cell>
          <cell r="AD605" t="str">
            <v>Taxation</v>
          </cell>
        </row>
        <row r="606">
          <cell r="D606" t="str">
            <v>Current</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E606" t="str">
            <v>Current</v>
          </cell>
        </row>
        <row r="607">
          <cell r="D607" t="str">
            <v>Deferred</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E607" t="str">
            <v>Deferred</v>
          </cell>
        </row>
        <row r="608">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row>
        <row r="610">
          <cell r="C610" t="str">
            <v>Net Profit after taxation</v>
          </cell>
          <cell r="E610">
            <v>44625.334694430494</v>
          </cell>
          <cell r="F610">
            <v>10710080.326663319</v>
          </cell>
          <cell r="G610">
            <v>48045.509759319131</v>
          </cell>
          <cell r="H610">
            <v>12491832.931918366</v>
          </cell>
          <cell r="I610">
            <v>42646.664063777775</v>
          </cell>
          <cell r="J610">
            <v>11088132.656582195</v>
          </cell>
          <cell r="K610">
            <v>36709.018216310127</v>
          </cell>
          <cell r="L610">
            <v>10645615.282729879</v>
          </cell>
          <cell r="M610">
            <v>26139.611862542995</v>
          </cell>
          <cell r="N610">
            <v>5227922.372508591</v>
          </cell>
          <cell r="O610">
            <v>33967.174152763117</v>
          </cell>
          <cell r="P610">
            <v>7133106.5720802322</v>
          </cell>
          <cell r="Q610">
            <v>43059.191031029433</v>
          </cell>
          <cell r="R610">
            <v>11625981.578377942</v>
          </cell>
          <cell r="S610">
            <v>32695.011700565625</v>
          </cell>
          <cell r="T610">
            <v>6539002.3401131183</v>
          </cell>
          <cell r="U610">
            <v>33902.903826355185</v>
          </cell>
          <cell r="V610">
            <v>8136696.9183252463</v>
          </cell>
          <cell r="W610">
            <v>35236.720369915631</v>
          </cell>
          <cell r="X610">
            <v>9161547.2961780392</v>
          </cell>
          <cell r="Y610">
            <v>27529.307595656137</v>
          </cell>
          <cell r="Z610">
            <v>6882326.8989140242</v>
          </cell>
          <cell r="AA610">
            <v>35562.861588882581</v>
          </cell>
          <cell r="AB610">
            <v>9246344.0131094474</v>
          </cell>
          <cell r="AC610">
            <v>37036.935097789297</v>
          </cell>
          <cell r="AD610" t="str">
            <v>Net Profit after taxation</v>
          </cell>
        </row>
        <row r="613">
          <cell r="AC613" t="str">
            <v>2.0DLtd</v>
          </cell>
        </row>
        <row r="614">
          <cell r="E614">
            <v>37438</v>
          </cell>
          <cell r="F614">
            <v>37469</v>
          </cell>
          <cell r="G614">
            <v>37500</v>
          </cell>
          <cell r="H614">
            <v>37531</v>
          </cell>
          <cell r="I614">
            <v>37562</v>
          </cell>
          <cell r="J614">
            <v>37593</v>
          </cell>
          <cell r="K614">
            <v>37624</v>
          </cell>
          <cell r="L614">
            <v>37655</v>
          </cell>
          <cell r="M614">
            <v>37686</v>
          </cell>
          <cell r="N614">
            <v>37717</v>
          </cell>
          <cell r="O614">
            <v>37748</v>
          </cell>
          <cell r="P614">
            <v>37779</v>
          </cell>
          <cell r="Q614">
            <v>37779</v>
          </cell>
          <cell r="S614">
            <v>37810</v>
          </cell>
          <cell r="U614">
            <v>37841</v>
          </cell>
          <cell r="W614">
            <v>37872</v>
          </cell>
          <cell r="Y614">
            <v>37903</v>
          </cell>
          <cell r="AA614">
            <v>37934</v>
          </cell>
          <cell r="AC614" t="str">
            <v>Yearly</v>
          </cell>
        </row>
        <row r="615">
          <cell r="D615" t="str">
            <v>2.0DLtd</v>
          </cell>
          <cell r="E615" t="str">
            <v>Per Unit</v>
          </cell>
          <cell r="F615" t="str">
            <v>Total</v>
          </cell>
          <cell r="G615" t="str">
            <v>Per Unit</v>
          </cell>
          <cell r="H615" t="str">
            <v>Total</v>
          </cell>
          <cell r="I615" t="str">
            <v>Per Unit</v>
          </cell>
          <cell r="J615" t="str">
            <v>Total</v>
          </cell>
          <cell r="K615" t="str">
            <v>Per Unit</v>
          </cell>
          <cell r="L615" t="str">
            <v>Total</v>
          </cell>
          <cell r="M615" t="str">
            <v>Per Unit</v>
          </cell>
          <cell r="N615" t="str">
            <v>Total</v>
          </cell>
          <cell r="O615" t="str">
            <v>Per Unit</v>
          </cell>
          <cell r="P615" t="str">
            <v>Total</v>
          </cell>
          <cell r="Q615" t="str">
            <v>Per Unit</v>
          </cell>
          <cell r="R615" t="str">
            <v>Total</v>
          </cell>
          <cell r="S615" t="str">
            <v>Per Unit</v>
          </cell>
          <cell r="T615" t="str">
            <v>Total</v>
          </cell>
          <cell r="U615" t="str">
            <v>Per Unit</v>
          </cell>
          <cell r="V615" t="str">
            <v>Total</v>
          </cell>
          <cell r="W615" t="str">
            <v>Per Unit</v>
          </cell>
          <cell r="X615" t="str">
            <v>Total</v>
          </cell>
          <cell r="Y615" t="str">
            <v>Per Unit</v>
          </cell>
          <cell r="Z615" t="str">
            <v>Total</v>
          </cell>
          <cell r="AA615" t="str">
            <v>Per Unit</v>
          </cell>
          <cell r="AB615" t="str">
            <v>Total</v>
          </cell>
          <cell r="AC615" t="str">
            <v>Average</v>
          </cell>
          <cell r="AD615" t="str">
            <v/>
          </cell>
          <cell r="AE615" t="str">
            <v>2.0DLtd</v>
          </cell>
        </row>
        <row r="617">
          <cell r="C617" t="str">
            <v>Sales Units</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t="str">
            <v>Sales Units</v>
          </cell>
        </row>
        <row r="619">
          <cell r="C619" t="str">
            <v>Selling Price</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t="e">
            <v>#DIV/0!</v>
          </cell>
          <cell r="AD619" t="str">
            <v>Selling Price</v>
          </cell>
        </row>
        <row r="620">
          <cell r="C620" t="str">
            <v>Less: Dealer commission</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t="e">
            <v>#DIV/0!</v>
          </cell>
          <cell r="AD620" t="str">
            <v>Less: Dealer commission</v>
          </cell>
        </row>
        <row r="621">
          <cell r="D621" t="str">
            <v xml:space="preserve">  Sales tax</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t="e">
            <v>#DIV/0!</v>
          </cell>
          <cell r="AE621" t="str">
            <v xml:space="preserve">  Sales tax</v>
          </cell>
        </row>
        <row r="622">
          <cell r="C622" t="str">
            <v>Net Sales</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t="e">
            <v>#DIV/0!</v>
          </cell>
          <cell r="AD622" t="str">
            <v>Net Sales</v>
          </cell>
        </row>
        <row r="624">
          <cell r="C624" t="str">
            <v>Variable Cost of Sales</v>
          </cell>
          <cell r="AD624" t="str">
            <v>Variable Cost of Sales</v>
          </cell>
        </row>
        <row r="625">
          <cell r="D625" t="str">
            <v>CKD Cost</v>
          </cell>
          <cell r="E625">
            <v>379442.00459626858</v>
          </cell>
          <cell r="F625">
            <v>0</v>
          </cell>
          <cell r="G625">
            <v>379442.00459626858</v>
          </cell>
          <cell r="H625">
            <v>0</v>
          </cell>
          <cell r="I625">
            <v>379442.00459626858</v>
          </cell>
          <cell r="J625">
            <v>0</v>
          </cell>
          <cell r="K625">
            <v>373578.25246353168</v>
          </cell>
          <cell r="L625">
            <v>0</v>
          </cell>
          <cell r="M625">
            <v>373578.25246353168</v>
          </cell>
          <cell r="N625">
            <v>0</v>
          </cell>
          <cell r="O625">
            <v>373578.25246353168</v>
          </cell>
          <cell r="P625">
            <v>0</v>
          </cell>
          <cell r="Q625">
            <v>373578.25246353168</v>
          </cell>
          <cell r="R625">
            <v>0</v>
          </cell>
          <cell r="S625">
            <v>373578.25246353168</v>
          </cell>
          <cell r="T625">
            <v>0</v>
          </cell>
          <cell r="U625">
            <v>373578.25246353168</v>
          </cell>
          <cell r="V625">
            <v>0</v>
          </cell>
          <cell r="W625">
            <v>373578.25246353168</v>
          </cell>
          <cell r="X625">
            <v>0</v>
          </cell>
          <cell r="Y625">
            <v>373578.25246353168</v>
          </cell>
          <cell r="Z625">
            <v>0</v>
          </cell>
          <cell r="AA625">
            <v>373578.25246353168</v>
          </cell>
          <cell r="AB625">
            <v>0</v>
          </cell>
          <cell r="AC625" t="e">
            <v>#DIV/0!</v>
          </cell>
          <cell r="AE625" t="str">
            <v>CKD Cost</v>
          </cell>
        </row>
        <row r="626">
          <cell r="D626" t="str">
            <v>Vendor parts</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t="e">
            <v>#DIV/0!</v>
          </cell>
          <cell r="AE626" t="str">
            <v>Vendor parts</v>
          </cell>
        </row>
        <row r="627">
          <cell r="D627" t="str">
            <v>Nomi Parts</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t="e">
            <v>#DIV/0!</v>
          </cell>
          <cell r="AE627" t="str">
            <v>Nomi Parts</v>
          </cell>
        </row>
        <row r="628">
          <cell r="D628" t="str">
            <v>Paints &amp; Chemicals</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t="e">
            <v>#DIV/0!</v>
          </cell>
          <cell r="AE628" t="str">
            <v>Paints &amp; Chemicals</v>
          </cell>
        </row>
        <row r="629">
          <cell r="D629" t="str">
            <v>Consumables</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t="e">
            <v>#DIV/0!</v>
          </cell>
          <cell r="AE629" t="str">
            <v>Consumables</v>
          </cell>
        </row>
        <row r="630">
          <cell r="D630" t="str">
            <v>KD Parts</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t="e">
            <v>#DIV/0!</v>
          </cell>
          <cell r="AE630" t="str">
            <v>KD Parts</v>
          </cell>
        </row>
        <row r="631">
          <cell r="D631" t="str">
            <v>Spare parts</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t="e">
            <v>#DIV/0!</v>
          </cell>
          <cell r="AE631" t="str">
            <v>Spare parts</v>
          </cell>
        </row>
        <row r="632">
          <cell r="D632" t="str">
            <v>Utilities</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t="e">
            <v>#DIV/0!</v>
          </cell>
          <cell r="AE632" t="str">
            <v>Utilities</v>
          </cell>
        </row>
        <row r="633">
          <cell r="D633" t="str">
            <v>Royalty</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t="e">
            <v>#DIV/0!</v>
          </cell>
          <cell r="AE633" t="str">
            <v>Royalty</v>
          </cell>
        </row>
        <row r="635">
          <cell r="E635">
            <v>379442.00459626858</v>
          </cell>
          <cell r="F635">
            <v>0</v>
          </cell>
          <cell r="G635">
            <v>379442.00459626858</v>
          </cell>
          <cell r="H635">
            <v>0</v>
          </cell>
          <cell r="I635">
            <v>379442.00459626858</v>
          </cell>
          <cell r="J635">
            <v>0</v>
          </cell>
          <cell r="K635">
            <v>373578.25246353168</v>
          </cell>
          <cell r="L635">
            <v>0</v>
          </cell>
          <cell r="M635">
            <v>373578.25246353168</v>
          </cell>
          <cell r="N635">
            <v>0</v>
          </cell>
          <cell r="O635">
            <v>373578.25246353168</v>
          </cell>
          <cell r="P635">
            <v>0</v>
          </cell>
          <cell r="Q635">
            <v>373578.25246353168</v>
          </cell>
          <cell r="R635">
            <v>0</v>
          </cell>
          <cell r="S635">
            <v>373578.25246353168</v>
          </cell>
          <cell r="T635">
            <v>0</v>
          </cell>
          <cell r="U635">
            <v>373578.25246353168</v>
          </cell>
          <cell r="V635">
            <v>0</v>
          </cell>
          <cell r="W635">
            <v>373578.25246353168</v>
          </cell>
          <cell r="X635">
            <v>0</v>
          </cell>
          <cell r="Y635">
            <v>373578.25246353168</v>
          </cell>
          <cell r="Z635">
            <v>0</v>
          </cell>
          <cell r="AA635">
            <v>373578.25246353168</v>
          </cell>
          <cell r="AB635">
            <v>0</v>
          </cell>
          <cell r="AC635" t="e">
            <v>#DIV/0!</v>
          </cell>
        </row>
        <row r="636">
          <cell r="C636" t="str">
            <v>Contribution Margin</v>
          </cell>
          <cell r="E636">
            <v>-379442.00459626858</v>
          </cell>
          <cell r="F636">
            <v>0</v>
          </cell>
          <cell r="G636">
            <v>-379442.00459626858</v>
          </cell>
          <cell r="H636">
            <v>0</v>
          </cell>
          <cell r="I636">
            <v>-379442.00459626858</v>
          </cell>
          <cell r="J636">
            <v>0</v>
          </cell>
          <cell r="K636">
            <v>-373578.25246353168</v>
          </cell>
          <cell r="L636">
            <v>0</v>
          </cell>
          <cell r="M636">
            <v>-373578.25246353168</v>
          </cell>
          <cell r="N636">
            <v>0</v>
          </cell>
          <cell r="O636">
            <v>-373578.25246353168</v>
          </cell>
          <cell r="P636">
            <v>0</v>
          </cell>
          <cell r="Q636">
            <v>-373578.25246353168</v>
          </cell>
          <cell r="R636">
            <v>0</v>
          </cell>
          <cell r="S636">
            <v>-373578.25246353168</v>
          </cell>
          <cell r="T636">
            <v>0</v>
          </cell>
          <cell r="U636">
            <v>-373578.25246353168</v>
          </cell>
          <cell r="V636">
            <v>0</v>
          </cell>
          <cell r="W636">
            <v>-373578.25246353168</v>
          </cell>
          <cell r="X636">
            <v>0</v>
          </cell>
          <cell r="Y636">
            <v>-373578.25246353168</v>
          </cell>
          <cell r="Z636">
            <v>0</v>
          </cell>
          <cell r="AA636">
            <v>-373578.25246353168</v>
          </cell>
          <cell r="AB636">
            <v>0</v>
          </cell>
          <cell r="AC636" t="e">
            <v>#DIV/0!</v>
          </cell>
          <cell r="AD636" t="str">
            <v>Contribution Margin</v>
          </cell>
        </row>
        <row r="638">
          <cell r="C638" t="str">
            <v>Production cost</v>
          </cell>
          <cell r="AD638" t="str">
            <v>Production cost</v>
          </cell>
        </row>
        <row r="639">
          <cell r="D639" t="str">
            <v xml:space="preserve">Salaries &amp; Wages </v>
          </cell>
          <cell r="E639">
            <v>5330.971806841444</v>
          </cell>
          <cell r="F639">
            <v>0</v>
          </cell>
          <cell r="G639">
            <v>4450.6278387391867</v>
          </cell>
          <cell r="H639">
            <v>0</v>
          </cell>
          <cell r="I639">
            <v>4327.5507084975143</v>
          </cell>
          <cell r="J639">
            <v>0</v>
          </cell>
          <cell r="K639">
            <v>3880.9474753805712</v>
          </cell>
          <cell r="L639">
            <v>0</v>
          </cell>
          <cell r="M639">
            <v>5576.0739588801307</v>
          </cell>
          <cell r="N639">
            <v>0</v>
          </cell>
          <cell r="O639">
            <v>5384.2223576312035</v>
          </cell>
          <cell r="P639">
            <v>0</v>
          </cell>
          <cell r="Q639">
            <v>3880.9474753805712</v>
          </cell>
          <cell r="R639">
            <v>0</v>
          </cell>
          <cell r="S639">
            <v>5106.5098360270676</v>
          </cell>
          <cell r="T639">
            <v>0</v>
          </cell>
          <cell r="U639">
            <v>4709.8877128404993</v>
          </cell>
          <cell r="V639">
            <v>0</v>
          </cell>
          <cell r="W639">
            <v>5160.8344087507594</v>
          </cell>
          <cell r="X639">
            <v>0</v>
          </cell>
          <cell r="Y639">
            <v>5216.3272518556068</v>
          </cell>
          <cell r="Z639">
            <v>0</v>
          </cell>
          <cell r="AA639">
            <v>5063.8667476260061</v>
          </cell>
          <cell r="AB639">
            <v>0</v>
          </cell>
          <cell r="AC639" t="e">
            <v>#DIV/0!</v>
          </cell>
          <cell r="AE639" t="str">
            <v xml:space="preserve">Salaries &amp; Wages </v>
          </cell>
        </row>
        <row r="640">
          <cell r="D640" t="str">
            <v xml:space="preserve">Utilities </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t="e">
            <v>#DIV/0!</v>
          </cell>
          <cell r="AE640" t="str">
            <v xml:space="preserve">Utilities </v>
          </cell>
        </row>
        <row r="641">
          <cell r="D641" t="str">
            <v>Depreciation</v>
          </cell>
          <cell r="E641">
            <v>11150.091575091576</v>
          </cell>
          <cell r="F641">
            <v>0</v>
          </cell>
          <cell r="G641">
            <v>9308.7920489296648</v>
          </cell>
          <cell r="H641">
            <v>0</v>
          </cell>
          <cell r="I641">
            <v>9051.3678263455258</v>
          </cell>
          <cell r="J641">
            <v>0</v>
          </cell>
          <cell r="K641">
            <v>8117.2666666666673</v>
          </cell>
          <cell r="L641">
            <v>0</v>
          </cell>
          <cell r="M641">
            <v>11662.739463601532</v>
          </cell>
          <cell r="N641">
            <v>0</v>
          </cell>
          <cell r="O641">
            <v>11261.468738438773</v>
          </cell>
          <cell r="P641">
            <v>0</v>
          </cell>
          <cell r="Q641">
            <v>8117.2666666666673</v>
          </cell>
          <cell r="R641">
            <v>0</v>
          </cell>
          <cell r="S641">
            <v>10680.614035087719</v>
          </cell>
          <cell r="T641">
            <v>0</v>
          </cell>
          <cell r="U641">
            <v>9851.0517799352765</v>
          </cell>
          <cell r="V641">
            <v>0</v>
          </cell>
          <cell r="W641">
            <v>10794.237588652482</v>
          </cell>
          <cell r="X641">
            <v>0</v>
          </cell>
          <cell r="Y641">
            <v>10910.304659498208</v>
          </cell>
          <cell r="Z641">
            <v>0</v>
          </cell>
          <cell r="AA641">
            <v>10591.423103688239</v>
          </cell>
          <cell r="AB641">
            <v>0</v>
          </cell>
          <cell r="AC641" t="e">
            <v>#DIV/0!</v>
          </cell>
          <cell r="AE641" t="str">
            <v>Depreciation</v>
          </cell>
        </row>
        <row r="642">
          <cell r="D642" t="str">
            <v xml:space="preserve">Other Factory overhead </v>
          </cell>
          <cell r="E642">
            <v>3328.5244606883934</v>
          </cell>
          <cell r="F642">
            <v>0</v>
          </cell>
          <cell r="G642">
            <v>2778.859870849943</v>
          </cell>
          <cell r="H642">
            <v>0</v>
          </cell>
          <cell r="I642">
            <v>2702.0136121556093</v>
          </cell>
          <cell r="J642">
            <v>0</v>
          </cell>
          <cell r="K642">
            <v>2423.1658073811504</v>
          </cell>
          <cell r="L642">
            <v>0</v>
          </cell>
          <cell r="M642">
            <v>3481.5600680763655</v>
          </cell>
          <cell r="N642">
            <v>0</v>
          </cell>
          <cell r="O642">
            <v>3361.7727627374452</v>
          </cell>
          <cell r="P642">
            <v>0</v>
          </cell>
          <cell r="Q642">
            <v>2423.1658073811504</v>
          </cell>
          <cell r="R642">
            <v>0</v>
          </cell>
          <cell r="S642">
            <v>3188.3760623436192</v>
          </cell>
          <cell r="T642">
            <v>0</v>
          </cell>
          <cell r="U642">
            <v>2940.735203132464</v>
          </cell>
          <cell r="V642">
            <v>0</v>
          </cell>
          <cell r="W642">
            <v>3222.2949566238703</v>
          </cell>
          <cell r="X642">
            <v>0</v>
          </cell>
          <cell r="Y642">
            <v>3256.9432894907936</v>
          </cell>
          <cell r="Z642">
            <v>0</v>
          </cell>
          <cell r="AA642">
            <v>3161.7507925119394</v>
          </cell>
          <cell r="AB642">
            <v>0</v>
          </cell>
          <cell r="AC642" t="e">
            <v>#DIV/0!</v>
          </cell>
          <cell r="AE642" t="str">
            <v xml:space="preserve">Other Factory overhead </v>
          </cell>
        </row>
        <row r="643">
          <cell r="D643" t="str">
            <v>Running Royalty</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t="e">
            <v>#DIV/0!</v>
          </cell>
          <cell r="AE643" t="str">
            <v>Running Royalty</v>
          </cell>
        </row>
        <row r="644">
          <cell r="E644">
            <v>19809.587842621411</v>
          </cell>
          <cell r="F644">
            <v>0</v>
          </cell>
          <cell r="G644">
            <v>16538.279758518795</v>
          </cell>
          <cell r="H644">
            <v>0</v>
          </cell>
          <cell r="I644">
            <v>16080.93214699865</v>
          </cell>
          <cell r="J644">
            <v>0</v>
          </cell>
          <cell r="K644">
            <v>14421.379949428388</v>
          </cell>
          <cell r="L644">
            <v>0</v>
          </cell>
          <cell r="M644">
            <v>20720.373490558028</v>
          </cell>
          <cell r="N644">
            <v>0</v>
          </cell>
          <cell r="O644">
            <v>20007.463858807419</v>
          </cell>
          <cell r="P644">
            <v>0</v>
          </cell>
          <cell r="Q644">
            <v>14421.379949428388</v>
          </cell>
          <cell r="R644">
            <v>0</v>
          </cell>
          <cell r="S644">
            <v>18975.499933458406</v>
          </cell>
          <cell r="T644">
            <v>0</v>
          </cell>
          <cell r="U644">
            <v>17501.674695908237</v>
          </cell>
          <cell r="V644">
            <v>0</v>
          </cell>
          <cell r="W644">
            <v>19177.366954027111</v>
          </cell>
          <cell r="X644">
            <v>0</v>
          </cell>
          <cell r="Y644">
            <v>19383.575200844611</v>
          </cell>
          <cell r="Z644">
            <v>0</v>
          </cell>
          <cell r="AA644">
            <v>18817.040643826185</v>
          </cell>
          <cell r="AB644">
            <v>0</v>
          </cell>
          <cell r="AC644" t="e">
            <v>#DIV/0!</v>
          </cell>
        </row>
        <row r="645">
          <cell r="C645" t="str">
            <v>Gross Profit</v>
          </cell>
          <cell r="E645">
            <v>-399251.59243889002</v>
          </cell>
          <cell r="F645">
            <v>0</v>
          </cell>
          <cell r="G645">
            <v>-395980.28435478738</v>
          </cell>
          <cell r="H645">
            <v>0</v>
          </cell>
          <cell r="I645">
            <v>-395522.93674326723</v>
          </cell>
          <cell r="J645">
            <v>0</v>
          </cell>
          <cell r="K645">
            <v>-387999.63241296005</v>
          </cell>
          <cell r="L645">
            <v>0</v>
          </cell>
          <cell r="M645">
            <v>-394298.62595408969</v>
          </cell>
          <cell r="N645">
            <v>0</v>
          </cell>
          <cell r="O645">
            <v>-393585.71632233908</v>
          </cell>
          <cell r="P645">
            <v>0</v>
          </cell>
          <cell r="Q645">
            <v>-387999.63241296005</v>
          </cell>
          <cell r="R645">
            <v>0</v>
          </cell>
          <cell r="S645">
            <v>-392553.75239699008</v>
          </cell>
          <cell r="T645">
            <v>0</v>
          </cell>
          <cell r="U645">
            <v>-391079.92715943989</v>
          </cell>
          <cell r="V645">
            <v>0</v>
          </cell>
          <cell r="W645">
            <v>-392755.61941755877</v>
          </cell>
          <cell r="X645">
            <v>0</v>
          </cell>
          <cell r="Y645">
            <v>-392961.82766437629</v>
          </cell>
          <cell r="Z645">
            <v>0</v>
          </cell>
          <cell r="AA645">
            <v>-392395.29310735787</v>
          </cell>
          <cell r="AB645">
            <v>0</v>
          </cell>
          <cell r="AC645" t="e">
            <v>#DIV/0!</v>
          </cell>
          <cell r="AD645" t="str">
            <v>Gross Profit</v>
          </cell>
        </row>
        <row r="647">
          <cell r="C647" t="str">
            <v>Other Expenses</v>
          </cell>
          <cell r="AD647" t="str">
            <v>Other Expenses</v>
          </cell>
        </row>
        <row r="648">
          <cell r="D648" t="str">
            <v>Selling Expenses</v>
          </cell>
          <cell r="E648">
            <v>5183.0082521448167</v>
          </cell>
          <cell r="F648">
            <v>0</v>
          </cell>
          <cell r="G648">
            <v>4427.3486746392564</v>
          </cell>
          <cell r="H648">
            <v>0</v>
          </cell>
          <cell r="I648">
            <v>4320.887144065181</v>
          </cell>
          <cell r="J648">
            <v>0</v>
          </cell>
          <cell r="K648">
            <v>3897.7185689144208</v>
          </cell>
          <cell r="L648">
            <v>0</v>
          </cell>
          <cell r="M648">
            <v>5409.2615187305564</v>
          </cell>
          <cell r="N648">
            <v>0</v>
          </cell>
          <cell r="O648">
            <v>5179.8400416559607</v>
          </cell>
          <cell r="P648">
            <v>0</v>
          </cell>
          <cell r="Q648">
            <v>3845.1336292747983</v>
          </cell>
          <cell r="R648">
            <v>0</v>
          </cell>
          <cell r="S648">
            <v>4967.5774890123712</v>
          </cell>
          <cell r="T648">
            <v>0</v>
          </cell>
          <cell r="U648">
            <v>4642.661605420024</v>
          </cell>
          <cell r="V648">
            <v>0</v>
          </cell>
          <cell r="W648">
            <v>5073.1110111757944</v>
          </cell>
          <cell r="X648">
            <v>0</v>
          </cell>
          <cell r="Y648">
            <v>5099.2966467698334</v>
          </cell>
          <cell r="Z648">
            <v>0</v>
          </cell>
          <cell r="AA648">
            <v>4893.3178190345943</v>
          </cell>
          <cell r="AB648">
            <v>0</v>
          </cell>
          <cell r="AC648" t="e">
            <v>#DIV/0!</v>
          </cell>
          <cell r="AE648" t="str">
            <v>Selling Expenses</v>
          </cell>
        </row>
        <row r="649">
          <cell r="D649" t="str">
            <v>Advertisement Expenses</v>
          </cell>
          <cell r="E649">
            <v>800.32572918126152</v>
          </cell>
          <cell r="F649">
            <v>0</v>
          </cell>
          <cell r="G649">
            <v>969.71958993165515</v>
          </cell>
          <cell r="H649">
            <v>0</v>
          </cell>
          <cell r="I649">
            <v>7367.9708551430685</v>
          </cell>
          <cell r="J649">
            <v>0</v>
          </cell>
          <cell r="K649">
            <v>6935.2770964018819</v>
          </cell>
          <cell r="L649">
            <v>0</v>
          </cell>
          <cell r="M649">
            <v>7697.2629504339211</v>
          </cell>
          <cell r="N649">
            <v>0</v>
          </cell>
          <cell r="O649">
            <v>799.8365151483406</v>
          </cell>
          <cell r="P649">
            <v>0</v>
          </cell>
          <cell r="Q649">
            <v>739.89139808437483</v>
          </cell>
          <cell r="R649">
            <v>0</v>
          </cell>
          <cell r="S649">
            <v>4684.9685429207811</v>
          </cell>
          <cell r="T649">
            <v>0</v>
          </cell>
          <cell r="U649">
            <v>5393.2109933565007</v>
          </cell>
          <cell r="V649">
            <v>0</v>
          </cell>
          <cell r="W649">
            <v>783.35612673520234</v>
          </cell>
          <cell r="X649">
            <v>0</v>
          </cell>
          <cell r="Y649">
            <v>8782.5333169589612</v>
          </cell>
          <cell r="Z649">
            <v>0</v>
          </cell>
          <cell r="AA649">
            <v>1104.3291887822443</v>
          </cell>
          <cell r="AB649">
            <v>0</v>
          </cell>
          <cell r="AC649" t="e">
            <v>#DIV/0!</v>
          </cell>
        </row>
        <row r="650">
          <cell r="D650" t="str">
            <v>Administrative Expenses</v>
          </cell>
          <cell r="E650">
            <v>10560.726889052896</v>
          </cell>
          <cell r="F650">
            <v>0</v>
          </cell>
          <cell r="G650">
            <v>9021.0198249495461</v>
          </cell>
          <cell r="H650">
            <v>0</v>
          </cell>
          <cell r="I650">
            <v>8804.0973170376383</v>
          </cell>
          <cell r="J650">
            <v>0</v>
          </cell>
          <cell r="K650">
            <v>7941.8629672567968</v>
          </cell>
          <cell r="L650">
            <v>0</v>
          </cell>
          <cell r="M650">
            <v>11021.733092386507</v>
          </cell>
          <cell r="N650">
            <v>0</v>
          </cell>
          <cell r="O650">
            <v>10554.271447719957</v>
          </cell>
          <cell r="P650">
            <v>0</v>
          </cell>
          <cell r="Q650">
            <v>7834.7176263668644</v>
          </cell>
          <cell r="R650">
            <v>0</v>
          </cell>
          <cell r="S650">
            <v>10121.772262268241</v>
          </cell>
          <cell r="T650">
            <v>0</v>
          </cell>
          <cell r="U650">
            <v>9459.7343604157559</v>
          </cell>
          <cell r="V650">
            <v>0</v>
          </cell>
          <cell r="W650">
            <v>10336.803890810705</v>
          </cell>
          <cell r="X650">
            <v>0</v>
          </cell>
          <cell r="Y650">
            <v>10390.158879356299</v>
          </cell>
          <cell r="Z650">
            <v>0</v>
          </cell>
          <cell r="AA650">
            <v>9970.4632047953019</v>
          </cell>
          <cell r="AB650">
            <v>0</v>
          </cell>
          <cell r="AC650" t="e">
            <v>#DIV/0!</v>
          </cell>
          <cell r="AE650" t="str">
            <v>Administrative Expenses</v>
          </cell>
        </row>
        <row r="651">
          <cell r="D651" t="str">
            <v>Depreciation (Admin. &amp; Selling )</v>
          </cell>
          <cell r="E651">
            <v>2969.9882598191184</v>
          </cell>
          <cell r="F651">
            <v>0</v>
          </cell>
          <cell r="G651">
            <v>2536.9771657922738</v>
          </cell>
          <cell r="H651">
            <v>0</v>
          </cell>
          <cell r="I651">
            <v>2475.9721508385478</v>
          </cell>
          <cell r="J651">
            <v>0</v>
          </cell>
          <cell r="K651">
            <v>2233.4863898710532</v>
          </cell>
          <cell r="L651">
            <v>0</v>
          </cell>
          <cell r="M651">
            <v>3099.6368177250984</v>
          </cell>
          <cell r="N651">
            <v>0</v>
          </cell>
          <cell r="O651">
            <v>2968.1727990868981</v>
          </cell>
          <cell r="P651">
            <v>0</v>
          </cell>
          <cell r="Q651">
            <v>2203.3539560073127</v>
          </cell>
          <cell r="R651">
            <v>0</v>
          </cell>
          <cell r="S651">
            <v>2846.5412564224971</v>
          </cell>
          <cell r="T651">
            <v>0</v>
          </cell>
          <cell r="U651">
            <v>2660.3566484202443</v>
          </cell>
          <cell r="V651">
            <v>0</v>
          </cell>
          <cell r="W651">
            <v>2907.0145002598042</v>
          </cell>
          <cell r="X651">
            <v>0</v>
          </cell>
          <cell r="Y651">
            <v>2922.0194986134175</v>
          </cell>
          <cell r="Z651">
            <v>0</v>
          </cell>
          <cell r="AA651">
            <v>2803.9886812995901</v>
          </cell>
          <cell r="AB651">
            <v>0</v>
          </cell>
          <cell r="AC651" t="e">
            <v>#DIV/0!</v>
          </cell>
          <cell r="AE651" t="str">
            <v>Depreciation (Admin. &amp; Selling )</v>
          </cell>
        </row>
        <row r="652">
          <cell r="D652" t="str">
            <v>Financial Charges -Capital Exp.</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t="e">
            <v>#DIV/0!</v>
          </cell>
          <cell r="AE652" t="str">
            <v>Financial Charges -Capital Exp.</v>
          </cell>
        </row>
        <row r="653">
          <cell r="D653" t="str">
            <v>Financial  Charges -Working Capital</v>
          </cell>
          <cell r="E653">
            <v>530.11444507895521</v>
          </cell>
          <cell r="F653">
            <v>0</v>
          </cell>
          <cell r="G653">
            <v>458.80097155251627</v>
          </cell>
          <cell r="H653">
            <v>0</v>
          </cell>
          <cell r="I653">
            <v>448.49087868071882</v>
          </cell>
          <cell r="J653">
            <v>0</v>
          </cell>
          <cell r="K653">
            <v>407.98094465914818</v>
          </cell>
          <cell r="L653">
            <v>0</v>
          </cell>
          <cell r="M653">
            <v>548.85949175372707</v>
          </cell>
          <cell r="N653">
            <v>0</v>
          </cell>
          <cell r="O653">
            <v>527.77239945924691</v>
          </cell>
          <cell r="P653">
            <v>0</v>
          </cell>
          <cell r="Q653">
            <v>396.96132884259964</v>
          </cell>
          <cell r="R653">
            <v>0</v>
          </cell>
          <cell r="S653">
            <v>498.98402076239711</v>
          </cell>
          <cell r="T653">
            <v>0</v>
          </cell>
          <cell r="U653">
            <v>470.64800851302482</v>
          </cell>
          <cell r="V653">
            <v>0</v>
          </cell>
          <cell r="W653">
            <v>511.61704210669683</v>
          </cell>
          <cell r="X653">
            <v>0</v>
          </cell>
          <cell r="Y653">
            <v>513.76394785157731</v>
          </cell>
          <cell r="Z653">
            <v>0</v>
          </cell>
          <cell r="AA653">
            <v>495.30468493193735</v>
          </cell>
          <cell r="AB653">
            <v>0</v>
          </cell>
          <cell r="AC653" t="e">
            <v>#DIV/0!</v>
          </cell>
          <cell r="AE653" t="str">
            <v>Financial  Charges -Working Capital</v>
          </cell>
        </row>
        <row r="654">
          <cell r="D654" t="str">
            <v>Other Expenses (Charity &amp; Donation)</v>
          </cell>
          <cell r="E654">
            <v>368.13503130483002</v>
          </cell>
          <cell r="F654">
            <v>0</v>
          </cell>
          <cell r="G654">
            <v>318.61178580035858</v>
          </cell>
          <cell r="H654">
            <v>0</v>
          </cell>
          <cell r="I654">
            <v>311.4519990838325</v>
          </cell>
          <cell r="J654">
            <v>0</v>
          </cell>
          <cell r="K654">
            <v>283.32010045774183</v>
          </cell>
          <cell r="L654">
            <v>0</v>
          </cell>
          <cell r="M654">
            <v>381.15242482897719</v>
          </cell>
          <cell r="N654">
            <v>0</v>
          </cell>
          <cell r="O654">
            <v>366.50861073558809</v>
          </cell>
          <cell r="P654">
            <v>0</v>
          </cell>
          <cell r="Q654">
            <v>275.66758947402758</v>
          </cell>
          <cell r="R654">
            <v>0</v>
          </cell>
          <cell r="S654">
            <v>346.51668108499797</v>
          </cell>
          <cell r="T654">
            <v>0</v>
          </cell>
          <cell r="U654">
            <v>326.83889480071173</v>
          </cell>
          <cell r="V654">
            <v>0</v>
          </cell>
          <cell r="W654">
            <v>355.28961257409514</v>
          </cell>
          <cell r="X654">
            <v>0</v>
          </cell>
          <cell r="Y654">
            <v>356.78051934137312</v>
          </cell>
          <cell r="Z654">
            <v>0</v>
          </cell>
          <cell r="AA654">
            <v>343.96158675828985</v>
          </cell>
          <cell r="AB654">
            <v>0</v>
          </cell>
          <cell r="AC654" t="e">
            <v>#DIV/0!</v>
          </cell>
          <cell r="AE654" t="str">
            <v>Other Expenses (Charity &amp; Donation)</v>
          </cell>
        </row>
        <row r="655">
          <cell r="D655" t="str">
            <v>Other Expenses ( W.P.P.F.)</v>
          </cell>
          <cell r="E655">
            <v>3573.7075858361454</v>
          </cell>
          <cell r="F655">
            <v>0</v>
          </cell>
          <cell r="G655">
            <v>3260.1003648049996</v>
          </cell>
          <cell r="H655">
            <v>0</v>
          </cell>
          <cell r="I655">
            <v>2868.2077932472907</v>
          </cell>
          <cell r="J655">
            <v>0</v>
          </cell>
          <cell r="K655">
            <v>2950.3710885468208</v>
          </cell>
          <cell r="L655">
            <v>0</v>
          </cell>
          <cell r="M655">
            <v>2984.5209973853607</v>
          </cell>
          <cell r="N655">
            <v>0</v>
          </cell>
          <cell r="O655">
            <v>3261.9142882485439</v>
          </cell>
          <cell r="P655">
            <v>0</v>
          </cell>
          <cell r="Q655">
            <v>3221.4233012482478</v>
          </cell>
          <cell r="R655">
            <v>0</v>
          </cell>
          <cell r="S655">
            <v>2697.4681580678207</v>
          </cell>
          <cell r="T655">
            <v>0</v>
          </cell>
          <cell r="U655">
            <v>2877.5317129664104</v>
          </cell>
          <cell r="V655">
            <v>0</v>
          </cell>
          <cell r="W655">
            <v>3280.2679674234987</v>
          </cell>
          <cell r="X655">
            <v>0</v>
          </cell>
          <cell r="Y655">
            <v>2911.8557735997142</v>
          </cell>
          <cell r="Z655">
            <v>0</v>
          </cell>
          <cell r="AA655">
            <v>3464.9058265788067</v>
          </cell>
          <cell r="AB655">
            <v>0</v>
          </cell>
          <cell r="AC655" t="e">
            <v>#DIV/0!</v>
          </cell>
          <cell r="AE655" t="str">
            <v>Other Expenses ( W.P.P.F.)</v>
          </cell>
        </row>
        <row r="656">
          <cell r="D656" t="str">
            <v>Workers Welfare Fund</v>
          </cell>
          <cell r="E656">
            <v>1499.0267372593985</v>
          </cell>
          <cell r="F656">
            <v>0</v>
          </cell>
          <cell r="G656">
            <v>1367.4811090758005</v>
          </cell>
          <cell r="H656">
            <v>0</v>
          </cell>
          <cell r="I656">
            <v>1203.0979219267881</v>
          </cell>
          <cell r="J656">
            <v>0</v>
          </cell>
          <cell r="K656">
            <v>1237.5621229049211</v>
          </cell>
          <cell r="L656">
            <v>0</v>
          </cell>
          <cell r="M656">
            <v>1251.8866374865934</v>
          </cell>
          <cell r="N656">
            <v>0</v>
          </cell>
          <cell r="O656">
            <v>1368.2419770751833</v>
          </cell>
          <cell r="P656">
            <v>0</v>
          </cell>
          <cell r="Q656">
            <v>1351.2576349952574</v>
          </cell>
          <cell r="R656">
            <v>0</v>
          </cell>
          <cell r="S656">
            <v>1131.4795054513236</v>
          </cell>
          <cell r="T656">
            <v>0</v>
          </cell>
          <cell r="U656">
            <v>1207.0089316049207</v>
          </cell>
          <cell r="V656">
            <v>0</v>
          </cell>
          <cell r="W656">
            <v>1375.9406080206418</v>
          </cell>
          <cell r="X656">
            <v>0</v>
          </cell>
          <cell r="Y656">
            <v>1221.4064958669101</v>
          </cell>
          <cell r="Z656">
            <v>0</v>
          </cell>
          <cell r="AA656">
            <v>1453.3887710099996</v>
          </cell>
          <cell r="AB656">
            <v>0</v>
          </cell>
          <cell r="AC656" t="e">
            <v>#DIV/0!</v>
          </cell>
          <cell r="AE656" t="str">
            <v>Workers Welfare Fund</v>
          </cell>
        </row>
        <row r="657">
          <cell r="E657">
            <v>25485.032929677422</v>
          </cell>
          <cell r="F657">
            <v>0</v>
          </cell>
          <cell r="G657">
            <v>22360.059486546405</v>
          </cell>
          <cell r="H657">
            <v>0</v>
          </cell>
          <cell r="I657">
            <v>27800.176060023059</v>
          </cell>
          <cell r="J657">
            <v>0</v>
          </cell>
          <cell r="K657">
            <v>25887.579279012789</v>
          </cell>
          <cell r="L657">
            <v>0</v>
          </cell>
          <cell r="M657">
            <v>32394.313930730743</v>
          </cell>
          <cell r="N657">
            <v>0</v>
          </cell>
          <cell r="O657">
            <v>25026.558079129718</v>
          </cell>
          <cell r="P657">
            <v>0</v>
          </cell>
          <cell r="Q657">
            <v>19868.406464293483</v>
          </cell>
          <cell r="R657">
            <v>0</v>
          </cell>
          <cell r="S657">
            <v>27295.30791599043</v>
          </cell>
          <cell r="T657">
            <v>0</v>
          </cell>
          <cell r="U657">
            <v>27037.991155497592</v>
          </cell>
          <cell r="V657">
            <v>0</v>
          </cell>
          <cell r="W657">
            <v>24623.40075910644</v>
          </cell>
          <cell r="X657">
            <v>0</v>
          </cell>
          <cell r="Y657">
            <v>32197.815078358082</v>
          </cell>
          <cell r="Z657">
            <v>0</v>
          </cell>
          <cell r="AA657">
            <v>24529.659763190764</v>
          </cell>
          <cell r="AB657">
            <v>0</v>
          </cell>
          <cell r="AC657" t="e">
            <v>#DIV/0!</v>
          </cell>
        </row>
        <row r="658">
          <cell r="D658" t="str">
            <v>Operating Profit</v>
          </cell>
          <cell r="E658">
            <v>-424736.62536856742</v>
          </cell>
          <cell r="F658">
            <v>0</v>
          </cell>
          <cell r="G658">
            <v>-418340.34384133376</v>
          </cell>
          <cell r="H658">
            <v>0</v>
          </cell>
          <cell r="I658">
            <v>-423323.11280329031</v>
          </cell>
          <cell r="J658">
            <v>0</v>
          </cell>
          <cell r="K658">
            <v>-413887.21169197286</v>
          </cell>
          <cell r="L658">
            <v>0</v>
          </cell>
          <cell r="M658">
            <v>-426692.93988482043</v>
          </cell>
          <cell r="N658">
            <v>0</v>
          </cell>
          <cell r="O658">
            <v>-418612.27440146881</v>
          </cell>
          <cell r="P658">
            <v>0</v>
          </cell>
          <cell r="Q658">
            <v>-407868.03887725354</v>
          </cell>
          <cell r="R658">
            <v>0</v>
          </cell>
          <cell r="S658">
            <v>-419849.06031298049</v>
          </cell>
          <cell r="T658">
            <v>0</v>
          </cell>
          <cell r="U658">
            <v>-418117.9183149375</v>
          </cell>
          <cell r="V658">
            <v>0</v>
          </cell>
          <cell r="W658">
            <v>-417379.02017666522</v>
          </cell>
          <cell r="X658">
            <v>0</v>
          </cell>
          <cell r="Y658">
            <v>-425159.6427427344</v>
          </cell>
          <cell r="Z658">
            <v>0</v>
          </cell>
          <cell r="AA658">
            <v>-416924.95287054864</v>
          </cell>
          <cell r="AB658">
            <v>0</v>
          </cell>
          <cell r="AC658" t="e">
            <v>#DIV/0!</v>
          </cell>
          <cell r="AE658" t="str">
            <v>Operating Profit</v>
          </cell>
        </row>
        <row r="660">
          <cell r="C660" t="str">
            <v>Other Income</v>
          </cell>
          <cell r="AD660" t="str">
            <v>Other Income</v>
          </cell>
        </row>
        <row r="661">
          <cell r="D661" t="str">
            <v>H.D</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t="e">
            <v>#DIV/0!</v>
          </cell>
          <cell r="AE661" t="str">
            <v>H.D</v>
          </cell>
        </row>
        <row r="662">
          <cell r="D662" t="str">
            <v>Others</v>
          </cell>
          <cell r="E662">
            <v>18021.978021978022</v>
          </cell>
          <cell r="F662">
            <v>0</v>
          </cell>
          <cell r="G662">
            <v>15045.871559633028</v>
          </cell>
          <cell r="H662">
            <v>0</v>
          </cell>
          <cell r="I662">
            <v>14629.794826048172</v>
          </cell>
          <cell r="J662">
            <v>0</v>
          </cell>
          <cell r="K662">
            <v>5120</v>
          </cell>
          <cell r="L662">
            <v>0</v>
          </cell>
          <cell r="M662">
            <v>7356.3218390804595</v>
          </cell>
          <cell r="N662">
            <v>0</v>
          </cell>
          <cell r="O662">
            <v>7103.2186459489458</v>
          </cell>
          <cell r="P662">
            <v>0</v>
          </cell>
          <cell r="Q662">
            <v>5120</v>
          </cell>
          <cell r="R662">
            <v>0</v>
          </cell>
          <cell r="S662">
            <v>6736.8421052631575</v>
          </cell>
          <cell r="T662">
            <v>0</v>
          </cell>
          <cell r="U662">
            <v>6213.5922330097092</v>
          </cell>
          <cell r="V662">
            <v>0</v>
          </cell>
          <cell r="W662">
            <v>6808.510638297872</v>
          </cell>
          <cell r="X662">
            <v>0</v>
          </cell>
          <cell r="Y662">
            <v>6881.7204301075271</v>
          </cell>
          <cell r="Z662">
            <v>0</v>
          </cell>
          <cell r="AA662">
            <v>6680.5845511482257</v>
          </cell>
          <cell r="AB662">
            <v>0</v>
          </cell>
          <cell r="AC662" t="e">
            <v>#DIV/0!</v>
          </cell>
          <cell r="AE662" t="str">
            <v>Others</v>
          </cell>
        </row>
        <row r="663">
          <cell r="E663">
            <v>18021.978021978022</v>
          </cell>
          <cell r="F663">
            <v>0</v>
          </cell>
          <cell r="G663">
            <v>15045.871559633028</v>
          </cell>
          <cell r="H663">
            <v>0</v>
          </cell>
          <cell r="I663">
            <v>14629.794826048172</v>
          </cell>
          <cell r="J663">
            <v>0</v>
          </cell>
          <cell r="K663">
            <v>5120</v>
          </cell>
          <cell r="L663">
            <v>0</v>
          </cell>
          <cell r="M663">
            <v>7356.3218390804595</v>
          </cell>
          <cell r="N663">
            <v>0</v>
          </cell>
          <cell r="O663">
            <v>7103.2186459489458</v>
          </cell>
          <cell r="P663">
            <v>0</v>
          </cell>
          <cell r="Q663">
            <v>5120</v>
          </cell>
          <cell r="R663">
            <v>0</v>
          </cell>
          <cell r="S663">
            <v>6736.8421052631575</v>
          </cell>
          <cell r="T663">
            <v>0</v>
          </cell>
          <cell r="U663">
            <v>6213.5922330097092</v>
          </cell>
          <cell r="V663">
            <v>0</v>
          </cell>
          <cell r="W663">
            <v>6808.510638297872</v>
          </cell>
          <cell r="X663">
            <v>0</v>
          </cell>
          <cell r="Y663">
            <v>6881.7204301075271</v>
          </cell>
          <cell r="Z663">
            <v>0</v>
          </cell>
          <cell r="AA663">
            <v>6680.5845511482257</v>
          </cell>
          <cell r="AB663">
            <v>0</v>
          </cell>
          <cell r="AC663" t="e">
            <v>#DIV/0!</v>
          </cell>
        </row>
        <row r="665">
          <cell r="C665" t="str">
            <v>Profit / (Loss) before tax</v>
          </cell>
          <cell r="E665">
            <v>-406714.64734658937</v>
          </cell>
          <cell r="F665">
            <v>0</v>
          </cell>
          <cell r="G665">
            <v>-403294.47228170076</v>
          </cell>
          <cell r="H665">
            <v>0</v>
          </cell>
          <cell r="I665">
            <v>-408693.31797724211</v>
          </cell>
          <cell r="J665">
            <v>0</v>
          </cell>
          <cell r="K665">
            <v>-408767.21169197286</v>
          </cell>
          <cell r="L665">
            <v>0</v>
          </cell>
          <cell r="M665">
            <v>-419336.61804573995</v>
          </cell>
          <cell r="N665">
            <v>0</v>
          </cell>
          <cell r="O665">
            <v>-411509.05575551989</v>
          </cell>
          <cell r="P665">
            <v>0</v>
          </cell>
          <cell r="Q665">
            <v>-402748.03887725354</v>
          </cell>
          <cell r="R665">
            <v>0</v>
          </cell>
          <cell r="S665">
            <v>-413112.21820771735</v>
          </cell>
          <cell r="T665">
            <v>0</v>
          </cell>
          <cell r="U665">
            <v>-411904.32608192781</v>
          </cell>
          <cell r="V665">
            <v>0</v>
          </cell>
          <cell r="W665">
            <v>-410570.50953836733</v>
          </cell>
          <cell r="X665">
            <v>0</v>
          </cell>
          <cell r="Y665">
            <v>-418277.92231262685</v>
          </cell>
          <cell r="Z665">
            <v>0</v>
          </cell>
          <cell r="AA665">
            <v>-410244.36831940041</v>
          </cell>
          <cell r="AB665">
            <v>0</v>
          </cell>
          <cell r="AC665" t="e">
            <v>#DIV/0!</v>
          </cell>
          <cell r="AD665" t="str">
            <v>Profit before tax</v>
          </cell>
        </row>
        <row r="667">
          <cell r="C667" t="str">
            <v>Taxation</v>
          </cell>
          <cell r="AD667" t="str">
            <v>Taxation</v>
          </cell>
        </row>
        <row r="668">
          <cell r="D668" t="str">
            <v>Current</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t="e">
            <v>#DIV/0!</v>
          </cell>
          <cell r="AE668" t="str">
            <v>Current</v>
          </cell>
        </row>
        <row r="669">
          <cell r="D669" t="str">
            <v>Deferred</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t="e">
            <v>#DIV/0!</v>
          </cell>
          <cell r="AE669" t="str">
            <v>Deferred</v>
          </cell>
        </row>
        <row r="670">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t="e">
            <v>#DIV/0!</v>
          </cell>
        </row>
        <row r="672">
          <cell r="C672" t="str">
            <v>Net Profit after taxation</v>
          </cell>
          <cell r="E672">
            <v>-406714.64734658937</v>
          </cell>
          <cell r="F672">
            <v>0</v>
          </cell>
          <cell r="G672">
            <v>-403294.47228170076</v>
          </cell>
          <cell r="H672">
            <v>0</v>
          </cell>
          <cell r="I672">
            <v>-408693.31797724211</v>
          </cell>
          <cell r="J672">
            <v>0</v>
          </cell>
          <cell r="K672">
            <v>-408767.21169197286</v>
          </cell>
          <cell r="L672">
            <v>0</v>
          </cell>
          <cell r="M672">
            <v>-419336.61804573995</v>
          </cell>
          <cell r="N672">
            <v>0</v>
          </cell>
          <cell r="O672">
            <v>-411509.05575551989</v>
          </cell>
          <cell r="P672">
            <v>0</v>
          </cell>
          <cell r="Q672">
            <v>-402748.03887725354</v>
          </cell>
          <cell r="R672">
            <v>0</v>
          </cell>
          <cell r="S672">
            <v>-413112.21820771735</v>
          </cell>
          <cell r="T672">
            <v>0</v>
          </cell>
          <cell r="U672">
            <v>-411904.32608192781</v>
          </cell>
          <cell r="V672">
            <v>0</v>
          </cell>
          <cell r="W672">
            <v>-410570.50953836733</v>
          </cell>
          <cell r="X672">
            <v>0</v>
          </cell>
          <cell r="Y672">
            <v>-418277.92231262685</v>
          </cell>
          <cell r="Z672">
            <v>0</v>
          </cell>
          <cell r="AA672">
            <v>-410244.36831940041</v>
          </cell>
          <cell r="AB672">
            <v>0</v>
          </cell>
          <cell r="AC672" t="e">
            <v>#DIV/0!</v>
          </cell>
          <cell r="AD672" t="str">
            <v>Net Profit after taxation</v>
          </cell>
        </row>
        <row r="675">
          <cell r="AC675" t="str">
            <v>2.0D (SE)</v>
          </cell>
        </row>
        <row r="676">
          <cell r="E676">
            <v>37438</v>
          </cell>
          <cell r="F676">
            <v>37469</v>
          </cell>
          <cell r="G676">
            <v>37500</v>
          </cell>
          <cell r="H676">
            <v>37531</v>
          </cell>
          <cell r="I676">
            <v>37562</v>
          </cell>
          <cell r="J676">
            <v>37593</v>
          </cell>
          <cell r="K676">
            <v>37624</v>
          </cell>
          <cell r="L676">
            <v>37655</v>
          </cell>
          <cell r="M676">
            <v>37686</v>
          </cell>
          <cell r="N676">
            <v>37717</v>
          </cell>
          <cell r="O676">
            <v>37748</v>
          </cell>
          <cell r="P676">
            <v>37779</v>
          </cell>
          <cell r="Q676">
            <v>37779</v>
          </cell>
          <cell r="S676">
            <v>37810</v>
          </cell>
          <cell r="U676">
            <v>37841</v>
          </cell>
          <cell r="W676">
            <v>37872</v>
          </cell>
          <cell r="Y676">
            <v>37903</v>
          </cell>
          <cell r="AA676">
            <v>37934</v>
          </cell>
          <cell r="AC676" t="str">
            <v>Yearly</v>
          </cell>
        </row>
        <row r="677">
          <cell r="D677" t="str">
            <v>2.0D (SE)</v>
          </cell>
          <cell r="E677" t="str">
            <v>Per Unit</v>
          </cell>
          <cell r="F677" t="str">
            <v>Total</v>
          </cell>
          <cell r="G677" t="str">
            <v>Per Unit</v>
          </cell>
          <cell r="H677" t="str">
            <v>Total</v>
          </cell>
          <cell r="I677" t="str">
            <v>Per Unit</v>
          </cell>
          <cell r="J677" t="str">
            <v>Total</v>
          </cell>
          <cell r="K677" t="str">
            <v>Per Unit</v>
          </cell>
          <cell r="L677" t="str">
            <v>Total</v>
          </cell>
          <cell r="M677" t="str">
            <v>Per Unit</v>
          </cell>
          <cell r="N677" t="str">
            <v>Total</v>
          </cell>
          <cell r="O677" t="str">
            <v>Per Unit</v>
          </cell>
          <cell r="P677" t="str">
            <v>Total</v>
          </cell>
          <cell r="Q677" t="str">
            <v>Per Unit</v>
          </cell>
          <cell r="R677" t="str">
            <v>Total</v>
          </cell>
          <cell r="S677" t="str">
            <v>Per Unit</v>
          </cell>
          <cell r="T677" t="str">
            <v>Total</v>
          </cell>
          <cell r="U677" t="str">
            <v>Per Unit</v>
          </cell>
          <cell r="V677" t="str">
            <v>Total</v>
          </cell>
          <cell r="W677" t="str">
            <v>Per Unit</v>
          </cell>
          <cell r="X677" t="str">
            <v>Total</v>
          </cell>
          <cell r="Y677" t="str">
            <v>Per Unit</v>
          </cell>
          <cell r="Z677" t="str">
            <v>Total</v>
          </cell>
          <cell r="AA677" t="str">
            <v>Per Unit</v>
          </cell>
          <cell r="AB677" t="str">
            <v>Total</v>
          </cell>
          <cell r="AC677" t="str">
            <v>Average</v>
          </cell>
          <cell r="AD677" t="str">
            <v/>
          </cell>
          <cell r="AE677" t="str">
            <v>2.0D (SE)</v>
          </cell>
        </row>
        <row r="679">
          <cell r="C679" t="str">
            <v>Sales Units</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t="str">
            <v>Sales Units</v>
          </cell>
        </row>
        <row r="681">
          <cell r="C681" t="str">
            <v>Selling Price</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t="str">
            <v>Selling Price</v>
          </cell>
        </row>
        <row r="682">
          <cell r="C682" t="str">
            <v>Less: Dealer commission</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t="str">
            <v>Less: Dealer commission</v>
          </cell>
        </row>
        <row r="683">
          <cell r="D683" t="str">
            <v xml:space="preserve">  Sales tax</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E683" t="str">
            <v xml:space="preserve">  Sales tax</v>
          </cell>
        </row>
        <row r="684">
          <cell r="C684" t="str">
            <v>Net Sales</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t="str">
            <v>Net Sales</v>
          </cell>
        </row>
        <row r="686">
          <cell r="C686" t="str">
            <v>Variable Cost of Sales</v>
          </cell>
          <cell r="AD686" t="str">
            <v>Variable Cost of Sales</v>
          </cell>
        </row>
        <row r="687">
          <cell r="D687" t="str">
            <v>CKD Cost</v>
          </cell>
          <cell r="E687">
            <v>379442.00459626858</v>
          </cell>
          <cell r="F687">
            <v>0</v>
          </cell>
          <cell r="G687">
            <v>379442.00459626858</v>
          </cell>
          <cell r="H687">
            <v>0</v>
          </cell>
          <cell r="I687">
            <v>379442.00459626858</v>
          </cell>
          <cell r="J687">
            <v>0</v>
          </cell>
          <cell r="K687">
            <v>373578.25246353168</v>
          </cell>
          <cell r="L687">
            <v>0</v>
          </cell>
          <cell r="M687">
            <v>373578.25246353168</v>
          </cell>
          <cell r="N687">
            <v>0</v>
          </cell>
          <cell r="O687">
            <v>373578.25246353168</v>
          </cell>
          <cell r="P687">
            <v>0</v>
          </cell>
          <cell r="Q687">
            <v>373578.25246353168</v>
          </cell>
          <cell r="R687">
            <v>0</v>
          </cell>
          <cell r="S687">
            <v>373578.25246353168</v>
          </cell>
          <cell r="T687">
            <v>0</v>
          </cell>
          <cell r="U687">
            <v>373578.25246353168</v>
          </cell>
          <cell r="V687">
            <v>0</v>
          </cell>
          <cell r="W687">
            <v>373578.25246353168</v>
          </cell>
          <cell r="X687">
            <v>0</v>
          </cell>
          <cell r="Y687">
            <v>373578.25246353168</v>
          </cell>
          <cell r="Z687">
            <v>0</v>
          </cell>
          <cell r="AA687">
            <v>373578.25246353168</v>
          </cell>
          <cell r="AB687">
            <v>0</v>
          </cell>
          <cell r="AC687">
            <v>0</v>
          </cell>
          <cell r="AE687" t="str">
            <v>CKD Cost</v>
          </cell>
        </row>
        <row r="688">
          <cell r="D688" t="str">
            <v>Vendor parts</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v>0</v>
          </cell>
          <cell r="AE688" t="str">
            <v>Vendor parts</v>
          </cell>
        </row>
        <row r="689">
          <cell r="D689" t="str">
            <v>Nummi Parts</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v>0</v>
          </cell>
          <cell r="AE689" t="str">
            <v>Nummi Parts</v>
          </cell>
        </row>
        <row r="690">
          <cell r="D690" t="str">
            <v>Paints &amp; Chemicals</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E690" t="str">
            <v>Paints &amp; Chemicals</v>
          </cell>
        </row>
        <row r="691">
          <cell r="D691" t="str">
            <v>Consumables</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E691" t="str">
            <v>Consumables</v>
          </cell>
        </row>
        <row r="692">
          <cell r="D692" t="str">
            <v>KD Parts</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E692" t="str">
            <v>KD Parts</v>
          </cell>
        </row>
        <row r="693">
          <cell r="D693" t="str">
            <v>Spare parts</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E693" t="str">
            <v>Spare parts</v>
          </cell>
        </row>
        <row r="694">
          <cell r="D694" t="str">
            <v>Utilities</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E694" t="str">
            <v>Utilities</v>
          </cell>
        </row>
        <row r="695">
          <cell r="D695" t="str">
            <v>Royalty</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E695" t="str">
            <v>Royalty</v>
          </cell>
        </row>
        <row r="697">
          <cell r="E697">
            <v>379442.00459626858</v>
          </cell>
          <cell r="F697">
            <v>0</v>
          </cell>
          <cell r="G697">
            <v>379442.00459626858</v>
          </cell>
          <cell r="H697">
            <v>0</v>
          </cell>
          <cell r="I697">
            <v>379442.00459626858</v>
          </cell>
          <cell r="J697">
            <v>0</v>
          </cell>
          <cell r="K697">
            <v>373578.25246353168</v>
          </cell>
          <cell r="L697">
            <v>0</v>
          </cell>
          <cell r="M697">
            <v>373578.25246353168</v>
          </cell>
          <cell r="N697">
            <v>0</v>
          </cell>
          <cell r="O697">
            <v>373578.25246353168</v>
          </cell>
          <cell r="P697">
            <v>0</v>
          </cell>
          <cell r="Q697">
            <v>373578.25246353168</v>
          </cell>
          <cell r="R697">
            <v>0</v>
          </cell>
          <cell r="S697">
            <v>373578.25246353168</v>
          </cell>
          <cell r="T697">
            <v>0</v>
          </cell>
          <cell r="U697">
            <v>373578.25246353168</v>
          </cell>
          <cell r="V697">
            <v>0</v>
          </cell>
          <cell r="W697">
            <v>373578.25246353168</v>
          </cell>
          <cell r="X697">
            <v>0</v>
          </cell>
          <cell r="Y697">
            <v>373578.25246353168</v>
          </cell>
          <cell r="Z697">
            <v>0</v>
          </cell>
          <cell r="AA697">
            <v>373578.25246353168</v>
          </cell>
          <cell r="AB697">
            <v>0</v>
          </cell>
          <cell r="AC697">
            <v>0</v>
          </cell>
        </row>
        <row r="698">
          <cell r="C698" t="str">
            <v>Contribution Margin</v>
          </cell>
          <cell r="E698">
            <v>-379442.00459626858</v>
          </cell>
          <cell r="F698">
            <v>0</v>
          </cell>
          <cell r="G698">
            <v>-379442.00459626858</v>
          </cell>
          <cell r="H698">
            <v>0</v>
          </cell>
          <cell r="I698">
            <v>-379442.00459626858</v>
          </cell>
          <cell r="J698">
            <v>0</v>
          </cell>
          <cell r="K698">
            <v>-373578.25246353168</v>
          </cell>
          <cell r="L698">
            <v>0</v>
          </cell>
          <cell r="M698">
            <v>-373578.25246353168</v>
          </cell>
          <cell r="N698">
            <v>0</v>
          </cell>
          <cell r="O698">
            <v>-373578.25246353168</v>
          </cell>
          <cell r="P698">
            <v>0</v>
          </cell>
          <cell r="Q698">
            <v>-373578.25246353168</v>
          </cell>
          <cell r="R698">
            <v>0</v>
          </cell>
          <cell r="S698">
            <v>-373578.25246353168</v>
          </cell>
          <cell r="T698">
            <v>0</v>
          </cell>
          <cell r="U698">
            <v>-373578.25246353168</v>
          </cell>
          <cell r="V698">
            <v>0</v>
          </cell>
          <cell r="W698">
            <v>-373578.25246353168</v>
          </cell>
          <cell r="X698">
            <v>0</v>
          </cell>
          <cell r="Y698">
            <v>-373578.25246353168</v>
          </cell>
          <cell r="Z698">
            <v>0</v>
          </cell>
          <cell r="AA698">
            <v>-373578.25246353168</v>
          </cell>
          <cell r="AB698">
            <v>0</v>
          </cell>
          <cell r="AC698">
            <v>0</v>
          </cell>
          <cell r="AD698" t="str">
            <v>Contribution Margin</v>
          </cell>
        </row>
        <row r="700">
          <cell r="C700" t="str">
            <v>Production cost</v>
          </cell>
          <cell r="AD700" t="str">
            <v>Production cost</v>
          </cell>
        </row>
        <row r="701">
          <cell r="D701" t="str">
            <v xml:space="preserve">Salaries &amp; Wages </v>
          </cell>
          <cell r="E701">
            <v>5330.971806841444</v>
          </cell>
          <cell r="F701">
            <v>0</v>
          </cell>
          <cell r="G701">
            <v>4450.6278387391867</v>
          </cell>
          <cell r="H701">
            <v>0</v>
          </cell>
          <cell r="I701">
            <v>4327.5507084975143</v>
          </cell>
          <cell r="J701">
            <v>0</v>
          </cell>
          <cell r="K701">
            <v>3880.9474753805712</v>
          </cell>
          <cell r="L701">
            <v>0</v>
          </cell>
          <cell r="M701">
            <v>5576.0739588801307</v>
          </cell>
          <cell r="N701">
            <v>0</v>
          </cell>
          <cell r="O701">
            <v>5384.2223576312035</v>
          </cell>
          <cell r="P701">
            <v>0</v>
          </cell>
          <cell r="Q701">
            <v>3880.9474753805712</v>
          </cell>
          <cell r="R701">
            <v>0</v>
          </cell>
          <cell r="S701">
            <v>5106.5098360270676</v>
          </cell>
          <cell r="T701">
            <v>0</v>
          </cell>
          <cell r="U701">
            <v>4709.8877128404993</v>
          </cell>
          <cell r="V701">
            <v>0</v>
          </cell>
          <cell r="W701">
            <v>5160.8344087507594</v>
          </cell>
          <cell r="X701">
            <v>0</v>
          </cell>
          <cell r="Y701">
            <v>5216.3272518556068</v>
          </cell>
          <cell r="Z701">
            <v>0</v>
          </cell>
          <cell r="AA701">
            <v>5063.8667476260061</v>
          </cell>
          <cell r="AB701">
            <v>0</v>
          </cell>
          <cell r="AC701">
            <v>0</v>
          </cell>
          <cell r="AE701" t="str">
            <v xml:space="preserve">Salaries &amp; Wages </v>
          </cell>
        </row>
        <row r="702">
          <cell r="D702" t="str">
            <v xml:space="preserve">Utilities </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E702" t="str">
            <v xml:space="preserve">Utilities </v>
          </cell>
        </row>
        <row r="703">
          <cell r="D703" t="str">
            <v>Depreciation</v>
          </cell>
          <cell r="E703">
            <v>11150.091575091576</v>
          </cell>
          <cell r="F703">
            <v>0</v>
          </cell>
          <cell r="G703">
            <v>9308.7920489296648</v>
          </cell>
          <cell r="H703">
            <v>0</v>
          </cell>
          <cell r="I703">
            <v>9051.3678263455258</v>
          </cell>
          <cell r="J703">
            <v>0</v>
          </cell>
          <cell r="K703">
            <v>8117.2666666666673</v>
          </cell>
          <cell r="L703">
            <v>0</v>
          </cell>
          <cell r="M703">
            <v>11662.739463601532</v>
          </cell>
          <cell r="N703">
            <v>0</v>
          </cell>
          <cell r="O703">
            <v>11261.468738438773</v>
          </cell>
          <cell r="P703">
            <v>0</v>
          </cell>
          <cell r="Q703">
            <v>8117.2666666666673</v>
          </cell>
          <cell r="R703">
            <v>0</v>
          </cell>
          <cell r="S703">
            <v>10680.614035087719</v>
          </cell>
          <cell r="T703">
            <v>0</v>
          </cell>
          <cell r="U703">
            <v>9851.0517799352765</v>
          </cell>
          <cell r="V703">
            <v>0</v>
          </cell>
          <cell r="W703">
            <v>10794.237588652482</v>
          </cell>
          <cell r="X703">
            <v>0</v>
          </cell>
          <cell r="Y703">
            <v>10910.304659498208</v>
          </cell>
          <cell r="Z703">
            <v>0</v>
          </cell>
          <cell r="AA703">
            <v>10591.423103688239</v>
          </cell>
          <cell r="AB703">
            <v>0</v>
          </cell>
          <cell r="AC703">
            <v>0</v>
          </cell>
          <cell r="AE703" t="str">
            <v>Depreciation</v>
          </cell>
        </row>
        <row r="704">
          <cell r="D704" t="str">
            <v xml:space="preserve">Other Factory overhead </v>
          </cell>
          <cell r="E704">
            <v>3328.5244606883934</v>
          </cell>
          <cell r="F704">
            <v>0</v>
          </cell>
          <cell r="G704">
            <v>2778.859870849943</v>
          </cell>
          <cell r="H704">
            <v>0</v>
          </cell>
          <cell r="I704">
            <v>2702.0136121556093</v>
          </cell>
          <cell r="J704">
            <v>0</v>
          </cell>
          <cell r="K704">
            <v>2423.1658073811504</v>
          </cell>
          <cell r="L704">
            <v>0</v>
          </cell>
          <cell r="M704">
            <v>3481.5600680763655</v>
          </cell>
          <cell r="N704">
            <v>0</v>
          </cell>
          <cell r="O704">
            <v>3361.7727627374452</v>
          </cell>
          <cell r="P704">
            <v>0</v>
          </cell>
          <cell r="Q704">
            <v>2423.1658073811504</v>
          </cell>
          <cell r="R704">
            <v>0</v>
          </cell>
          <cell r="S704">
            <v>3188.3760623436192</v>
          </cell>
          <cell r="T704">
            <v>0</v>
          </cell>
          <cell r="U704">
            <v>2940.735203132464</v>
          </cell>
          <cell r="V704">
            <v>0</v>
          </cell>
          <cell r="W704">
            <v>3222.2949566238703</v>
          </cell>
          <cell r="X704">
            <v>0</v>
          </cell>
          <cell r="Y704">
            <v>3256.9432894907936</v>
          </cell>
          <cell r="Z704">
            <v>0</v>
          </cell>
          <cell r="AA704">
            <v>3161.7507925119394</v>
          </cell>
          <cell r="AB704">
            <v>0</v>
          </cell>
          <cell r="AC704">
            <v>0</v>
          </cell>
          <cell r="AE704" t="str">
            <v xml:space="preserve">Other Factory overhead </v>
          </cell>
        </row>
        <row r="705">
          <cell r="D705" t="str">
            <v>Running Royalty</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v>0</v>
          </cell>
          <cell r="AE705" t="str">
            <v>Running Royalty</v>
          </cell>
        </row>
        <row r="706">
          <cell r="E706">
            <v>19809.587842621411</v>
          </cell>
          <cell r="F706">
            <v>0</v>
          </cell>
          <cell r="G706">
            <v>16538.279758518795</v>
          </cell>
          <cell r="H706">
            <v>0</v>
          </cell>
          <cell r="I706">
            <v>16080.93214699865</v>
          </cell>
          <cell r="J706">
            <v>0</v>
          </cell>
          <cell r="K706">
            <v>14421.379949428388</v>
          </cell>
          <cell r="L706">
            <v>0</v>
          </cell>
          <cell r="M706">
            <v>20720.373490558028</v>
          </cell>
          <cell r="N706">
            <v>0</v>
          </cell>
          <cell r="O706">
            <v>20007.463858807419</v>
          </cell>
          <cell r="P706">
            <v>0</v>
          </cell>
          <cell r="Q706">
            <v>14421.379949428388</v>
          </cell>
          <cell r="R706">
            <v>0</v>
          </cell>
          <cell r="S706">
            <v>18975.499933458406</v>
          </cell>
          <cell r="T706">
            <v>0</v>
          </cell>
          <cell r="U706">
            <v>17501.674695908237</v>
          </cell>
          <cell r="V706">
            <v>0</v>
          </cell>
          <cell r="W706">
            <v>19177.366954027111</v>
          </cell>
          <cell r="X706">
            <v>0</v>
          </cell>
          <cell r="Y706">
            <v>19383.575200844611</v>
          </cell>
          <cell r="Z706">
            <v>0</v>
          </cell>
          <cell r="AA706">
            <v>18817.040643826185</v>
          </cell>
          <cell r="AB706">
            <v>0</v>
          </cell>
          <cell r="AC706">
            <v>0</v>
          </cell>
        </row>
        <row r="707">
          <cell r="C707" t="str">
            <v>Gross Profit</v>
          </cell>
          <cell r="E707">
            <v>-399251.59243889002</v>
          </cell>
          <cell r="F707">
            <v>0</v>
          </cell>
          <cell r="G707">
            <v>-395980.28435478738</v>
          </cell>
          <cell r="H707">
            <v>0</v>
          </cell>
          <cell r="I707">
            <v>-395522.93674326723</v>
          </cell>
          <cell r="J707">
            <v>0</v>
          </cell>
          <cell r="K707">
            <v>-387999.63241296005</v>
          </cell>
          <cell r="L707">
            <v>0</v>
          </cell>
          <cell r="M707">
            <v>-394298.62595408969</v>
          </cell>
          <cell r="N707">
            <v>0</v>
          </cell>
          <cell r="O707">
            <v>-393585.71632233908</v>
          </cell>
          <cell r="P707">
            <v>0</v>
          </cell>
          <cell r="Q707">
            <v>-387999.63241296005</v>
          </cell>
          <cell r="R707">
            <v>0</v>
          </cell>
          <cell r="S707">
            <v>-392553.75239699008</v>
          </cell>
          <cell r="T707">
            <v>0</v>
          </cell>
          <cell r="U707">
            <v>-391079.92715943989</v>
          </cell>
          <cell r="V707">
            <v>0</v>
          </cell>
          <cell r="W707">
            <v>-392755.61941755877</v>
          </cell>
          <cell r="X707">
            <v>0</v>
          </cell>
          <cell r="Y707">
            <v>-392961.82766437629</v>
          </cell>
          <cell r="Z707">
            <v>0</v>
          </cell>
          <cell r="AA707">
            <v>-392395.29310735787</v>
          </cell>
          <cell r="AB707">
            <v>0</v>
          </cell>
          <cell r="AC707">
            <v>0</v>
          </cell>
          <cell r="AD707" t="str">
            <v>Gross Profit</v>
          </cell>
        </row>
        <row r="709">
          <cell r="C709" t="str">
            <v>Other Expenses</v>
          </cell>
          <cell r="AD709" t="str">
            <v>Other Expenses</v>
          </cell>
        </row>
        <row r="710">
          <cell r="D710" t="str">
            <v>Selling Expenses</v>
          </cell>
          <cell r="E710">
            <v>5183.0082521448167</v>
          </cell>
          <cell r="F710">
            <v>0</v>
          </cell>
          <cell r="G710">
            <v>4427.3486746392564</v>
          </cell>
          <cell r="H710">
            <v>0</v>
          </cell>
          <cell r="I710">
            <v>4320.887144065181</v>
          </cell>
          <cell r="J710">
            <v>0</v>
          </cell>
          <cell r="K710">
            <v>3897.7185689144208</v>
          </cell>
          <cell r="L710">
            <v>0</v>
          </cell>
          <cell r="M710">
            <v>5409.2615187305564</v>
          </cell>
          <cell r="N710">
            <v>0</v>
          </cell>
          <cell r="O710">
            <v>5179.8400416559607</v>
          </cell>
          <cell r="P710">
            <v>0</v>
          </cell>
          <cell r="Q710">
            <v>3845.1336292747983</v>
          </cell>
          <cell r="R710">
            <v>0</v>
          </cell>
          <cell r="S710">
            <v>4967.5774890123712</v>
          </cell>
          <cell r="T710">
            <v>0</v>
          </cell>
          <cell r="U710">
            <v>4642.661605420024</v>
          </cell>
          <cell r="V710">
            <v>0</v>
          </cell>
          <cell r="W710">
            <v>5073.1110111757944</v>
          </cell>
          <cell r="X710">
            <v>0</v>
          </cell>
          <cell r="Y710">
            <v>5099.2966467698334</v>
          </cell>
          <cell r="Z710">
            <v>0</v>
          </cell>
          <cell r="AA710">
            <v>4893.3178190345943</v>
          </cell>
          <cell r="AB710">
            <v>0</v>
          </cell>
          <cell r="AC710">
            <v>0</v>
          </cell>
          <cell r="AE710" t="str">
            <v>Selling Expenses</v>
          </cell>
        </row>
        <row r="711">
          <cell r="D711" t="str">
            <v>Advertisement Expenses</v>
          </cell>
          <cell r="E711">
            <v>800.32572918126152</v>
          </cell>
          <cell r="F711">
            <v>0</v>
          </cell>
          <cell r="G711">
            <v>969.71958993165515</v>
          </cell>
          <cell r="H711">
            <v>0</v>
          </cell>
          <cell r="I711">
            <v>7367.9708551430685</v>
          </cell>
          <cell r="J711">
            <v>0</v>
          </cell>
          <cell r="K711">
            <v>6935.2770964018819</v>
          </cell>
          <cell r="L711">
            <v>0</v>
          </cell>
          <cell r="M711">
            <v>7697.2629504339211</v>
          </cell>
          <cell r="N711">
            <v>0</v>
          </cell>
          <cell r="O711">
            <v>799.8365151483406</v>
          </cell>
          <cell r="P711">
            <v>0</v>
          </cell>
          <cell r="Q711">
            <v>739.89139808437483</v>
          </cell>
          <cell r="R711">
            <v>0</v>
          </cell>
          <cell r="S711">
            <v>4684.9685429207811</v>
          </cell>
          <cell r="T711">
            <v>0</v>
          </cell>
          <cell r="U711">
            <v>5393.2109933565007</v>
          </cell>
          <cell r="V711">
            <v>0</v>
          </cell>
          <cell r="W711">
            <v>783.35612673520234</v>
          </cell>
          <cell r="X711">
            <v>0</v>
          </cell>
          <cell r="Y711">
            <v>8782.5333169589612</v>
          </cell>
          <cell r="Z711">
            <v>0</v>
          </cell>
          <cell r="AA711">
            <v>1104.3291887822443</v>
          </cell>
          <cell r="AB711">
            <v>0</v>
          </cell>
          <cell r="AC711">
            <v>0</v>
          </cell>
        </row>
        <row r="712">
          <cell r="D712" t="str">
            <v>Administrative Expenses</v>
          </cell>
          <cell r="E712">
            <v>10560.726889052896</v>
          </cell>
          <cell r="F712">
            <v>0</v>
          </cell>
          <cell r="G712">
            <v>9021.0198249495461</v>
          </cell>
          <cell r="H712">
            <v>0</v>
          </cell>
          <cell r="I712">
            <v>8804.0973170376383</v>
          </cell>
          <cell r="J712">
            <v>0</v>
          </cell>
          <cell r="K712">
            <v>7941.8629672567968</v>
          </cell>
          <cell r="L712">
            <v>0</v>
          </cell>
          <cell r="M712">
            <v>11021.733092386507</v>
          </cell>
          <cell r="N712">
            <v>0</v>
          </cell>
          <cell r="O712">
            <v>10554.271447719957</v>
          </cell>
          <cell r="P712">
            <v>0</v>
          </cell>
          <cell r="Q712">
            <v>7834.7176263668644</v>
          </cell>
          <cell r="R712">
            <v>0</v>
          </cell>
          <cell r="S712">
            <v>10121.772262268241</v>
          </cell>
          <cell r="T712">
            <v>0</v>
          </cell>
          <cell r="U712">
            <v>9459.7343604157559</v>
          </cell>
          <cell r="V712">
            <v>0</v>
          </cell>
          <cell r="W712">
            <v>10336.803890810705</v>
          </cell>
          <cell r="X712">
            <v>0</v>
          </cell>
          <cell r="Y712">
            <v>10390.158879356299</v>
          </cell>
          <cell r="Z712">
            <v>0</v>
          </cell>
          <cell r="AA712">
            <v>9970.4632047953019</v>
          </cell>
          <cell r="AB712">
            <v>0</v>
          </cell>
          <cell r="AC712">
            <v>0</v>
          </cell>
          <cell r="AE712" t="str">
            <v>Administrative Expenses</v>
          </cell>
        </row>
        <row r="713">
          <cell r="D713" t="str">
            <v>Depreciation (Admin. &amp; Selling )</v>
          </cell>
          <cell r="E713">
            <v>2969.9882598191184</v>
          </cell>
          <cell r="F713">
            <v>0</v>
          </cell>
          <cell r="G713">
            <v>2536.9771657922738</v>
          </cell>
          <cell r="H713">
            <v>0</v>
          </cell>
          <cell r="I713">
            <v>2475.9721508385478</v>
          </cell>
          <cell r="J713">
            <v>0</v>
          </cell>
          <cell r="K713">
            <v>2233.4863898710532</v>
          </cell>
          <cell r="L713">
            <v>0</v>
          </cell>
          <cell r="M713">
            <v>3099.6368177250984</v>
          </cell>
          <cell r="N713">
            <v>0</v>
          </cell>
          <cell r="O713">
            <v>2968.1727990868981</v>
          </cell>
          <cell r="P713">
            <v>0</v>
          </cell>
          <cell r="Q713">
            <v>2203.3539560073127</v>
          </cell>
          <cell r="R713">
            <v>0</v>
          </cell>
          <cell r="S713">
            <v>2846.5412564224971</v>
          </cell>
          <cell r="T713">
            <v>0</v>
          </cell>
          <cell r="U713">
            <v>2660.3566484202443</v>
          </cell>
          <cell r="V713">
            <v>0</v>
          </cell>
          <cell r="W713">
            <v>2907.0145002598042</v>
          </cell>
          <cell r="X713">
            <v>0</v>
          </cell>
          <cell r="Y713">
            <v>2922.0194986134175</v>
          </cell>
          <cell r="Z713">
            <v>0</v>
          </cell>
          <cell r="AA713">
            <v>2803.9886812995901</v>
          </cell>
          <cell r="AB713">
            <v>0</v>
          </cell>
          <cell r="AC713">
            <v>0</v>
          </cell>
          <cell r="AE713" t="str">
            <v>Depreciation (Admin. &amp; Selling )</v>
          </cell>
        </row>
        <row r="714">
          <cell r="D714" t="str">
            <v>Financial Charges -Capital Exp.</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E714" t="str">
            <v>Financial Charges -Capital Exp.</v>
          </cell>
        </row>
        <row r="715">
          <cell r="D715" t="str">
            <v>Financial  Charges -Working Capital</v>
          </cell>
          <cell r="E715">
            <v>530.11444507895521</v>
          </cell>
          <cell r="F715">
            <v>0</v>
          </cell>
          <cell r="G715">
            <v>458.80097155251627</v>
          </cell>
          <cell r="H715">
            <v>0</v>
          </cell>
          <cell r="I715">
            <v>448.49087868071882</v>
          </cell>
          <cell r="J715">
            <v>0</v>
          </cell>
          <cell r="K715">
            <v>407.98094465914818</v>
          </cell>
          <cell r="L715">
            <v>0</v>
          </cell>
          <cell r="M715">
            <v>548.85949175372707</v>
          </cell>
          <cell r="N715">
            <v>0</v>
          </cell>
          <cell r="O715">
            <v>527.77239945924691</v>
          </cell>
          <cell r="P715">
            <v>0</v>
          </cell>
          <cell r="Q715">
            <v>396.96132884259964</v>
          </cell>
          <cell r="R715">
            <v>0</v>
          </cell>
          <cell r="S715">
            <v>498.98402076239711</v>
          </cell>
          <cell r="T715">
            <v>0</v>
          </cell>
          <cell r="U715">
            <v>470.64800851302482</v>
          </cell>
          <cell r="V715">
            <v>0</v>
          </cell>
          <cell r="W715">
            <v>511.61704210669683</v>
          </cell>
          <cell r="X715">
            <v>0</v>
          </cell>
          <cell r="Y715">
            <v>513.76394785157731</v>
          </cell>
          <cell r="Z715">
            <v>0</v>
          </cell>
          <cell r="AA715">
            <v>495.30468493193735</v>
          </cell>
          <cell r="AB715">
            <v>0</v>
          </cell>
          <cell r="AC715">
            <v>0</v>
          </cell>
          <cell r="AE715" t="str">
            <v>Financial  Charges -Working Capital</v>
          </cell>
        </row>
        <row r="716">
          <cell r="D716" t="str">
            <v>Other Expenses (Charity &amp; Donation)</v>
          </cell>
          <cell r="E716">
            <v>368.13503130483002</v>
          </cell>
          <cell r="F716">
            <v>0</v>
          </cell>
          <cell r="G716">
            <v>318.61178580035858</v>
          </cell>
          <cell r="H716">
            <v>0</v>
          </cell>
          <cell r="I716">
            <v>311.4519990838325</v>
          </cell>
          <cell r="J716">
            <v>0</v>
          </cell>
          <cell r="K716">
            <v>283.32010045774183</v>
          </cell>
          <cell r="L716">
            <v>0</v>
          </cell>
          <cell r="M716">
            <v>381.15242482897719</v>
          </cell>
          <cell r="N716">
            <v>0</v>
          </cell>
          <cell r="O716">
            <v>366.50861073558809</v>
          </cell>
          <cell r="P716">
            <v>0</v>
          </cell>
          <cell r="Q716">
            <v>275.66758947402758</v>
          </cell>
          <cell r="R716">
            <v>0</v>
          </cell>
          <cell r="S716">
            <v>346.51668108499797</v>
          </cell>
          <cell r="T716">
            <v>0</v>
          </cell>
          <cell r="U716">
            <v>326.83889480071173</v>
          </cell>
          <cell r="V716">
            <v>0</v>
          </cell>
          <cell r="W716">
            <v>355.28961257409514</v>
          </cell>
          <cell r="X716">
            <v>0</v>
          </cell>
          <cell r="Y716">
            <v>356.78051934137312</v>
          </cell>
          <cell r="Z716">
            <v>0</v>
          </cell>
          <cell r="AA716">
            <v>343.96158675828985</v>
          </cell>
          <cell r="AB716">
            <v>0</v>
          </cell>
          <cell r="AC716">
            <v>0</v>
          </cell>
          <cell r="AE716" t="str">
            <v>Other Expenses (Charity &amp; Donation)</v>
          </cell>
        </row>
        <row r="717">
          <cell r="D717" t="str">
            <v>Other Expenses ( W.P.P.F.)</v>
          </cell>
          <cell r="E717">
            <v>3573.7075858361454</v>
          </cell>
          <cell r="F717">
            <v>0</v>
          </cell>
          <cell r="G717">
            <v>3260.1003648049996</v>
          </cell>
          <cell r="H717">
            <v>0</v>
          </cell>
          <cell r="I717">
            <v>2868.2077932472907</v>
          </cell>
          <cell r="J717">
            <v>0</v>
          </cell>
          <cell r="K717">
            <v>2950.3710885468208</v>
          </cell>
          <cell r="L717">
            <v>0</v>
          </cell>
          <cell r="M717">
            <v>2984.5209973853607</v>
          </cell>
          <cell r="N717">
            <v>0</v>
          </cell>
          <cell r="O717">
            <v>3261.9142882485439</v>
          </cell>
          <cell r="P717">
            <v>0</v>
          </cell>
          <cell r="Q717">
            <v>3221.4233012482478</v>
          </cell>
          <cell r="R717">
            <v>0</v>
          </cell>
          <cell r="S717">
            <v>2697.4681580678207</v>
          </cell>
          <cell r="T717">
            <v>0</v>
          </cell>
          <cell r="U717">
            <v>2877.5317129664104</v>
          </cell>
          <cell r="V717">
            <v>0</v>
          </cell>
          <cell r="W717">
            <v>3280.2679674234987</v>
          </cell>
          <cell r="X717">
            <v>0</v>
          </cell>
          <cell r="Y717">
            <v>2911.8557735997142</v>
          </cell>
          <cell r="Z717">
            <v>0</v>
          </cell>
          <cell r="AA717">
            <v>3464.9058265788067</v>
          </cell>
          <cell r="AB717">
            <v>0</v>
          </cell>
          <cell r="AC717">
            <v>0</v>
          </cell>
          <cell r="AE717" t="str">
            <v>Other Expenses ( W.P.P.F.)</v>
          </cell>
        </row>
        <row r="718">
          <cell r="D718" t="str">
            <v>Workers Welfare Fund</v>
          </cell>
          <cell r="E718">
            <v>1499.0267372593985</v>
          </cell>
          <cell r="F718">
            <v>0</v>
          </cell>
          <cell r="G718">
            <v>1367.4811090758005</v>
          </cell>
          <cell r="H718">
            <v>0</v>
          </cell>
          <cell r="I718">
            <v>1203.0979219267881</v>
          </cell>
          <cell r="J718">
            <v>0</v>
          </cell>
          <cell r="K718">
            <v>1237.5621229049211</v>
          </cell>
          <cell r="L718">
            <v>0</v>
          </cell>
          <cell r="M718">
            <v>1251.8866374865934</v>
          </cell>
          <cell r="N718">
            <v>0</v>
          </cell>
          <cell r="O718">
            <v>1368.2419770751833</v>
          </cell>
          <cell r="P718">
            <v>0</v>
          </cell>
          <cell r="Q718">
            <v>1351.2576349952574</v>
          </cell>
          <cell r="R718">
            <v>0</v>
          </cell>
          <cell r="S718">
            <v>1131.4795054513236</v>
          </cell>
          <cell r="T718">
            <v>0</v>
          </cell>
          <cell r="U718">
            <v>1207.0089316049207</v>
          </cell>
          <cell r="V718">
            <v>0</v>
          </cell>
          <cell r="W718">
            <v>1375.9406080206418</v>
          </cell>
          <cell r="X718">
            <v>0</v>
          </cell>
          <cell r="Y718">
            <v>1221.4064958669101</v>
          </cell>
          <cell r="Z718">
            <v>0</v>
          </cell>
          <cell r="AA718">
            <v>1453.3887710099996</v>
          </cell>
          <cell r="AB718">
            <v>0</v>
          </cell>
          <cell r="AC718">
            <v>0</v>
          </cell>
          <cell r="AE718" t="str">
            <v>Workers Welfare Fund</v>
          </cell>
        </row>
        <row r="719">
          <cell r="E719">
            <v>25485.032929677422</v>
          </cell>
          <cell r="F719">
            <v>0</v>
          </cell>
          <cell r="G719">
            <v>22360.059486546405</v>
          </cell>
          <cell r="H719">
            <v>0</v>
          </cell>
          <cell r="I719">
            <v>27800.176060023059</v>
          </cell>
          <cell r="J719">
            <v>0</v>
          </cell>
          <cell r="K719">
            <v>25887.579279012789</v>
          </cell>
          <cell r="L719">
            <v>0</v>
          </cell>
          <cell r="M719">
            <v>32394.313930730743</v>
          </cell>
          <cell r="N719">
            <v>0</v>
          </cell>
          <cell r="O719">
            <v>25026.558079129718</v>
          </cell>
          <cell r="P719">
            <v>0</v>
          </cell>
          <cell r="Q719">
            <v>19868.406464293483</v>
          </cell>
          <cell r="R719">
            <v>0</v>
          </cell>
          <cell r="S719">
            <v>27295.30791599043</v>
          </cell>
          <cell r="T719">
            <v>0</v>
          </cell>
          <cell r="U719">
            <v>27037.991155497592</v>
          </cell>
          <cell r="V719">
            <v>0</v>
          </cell>
          <cell r="W719">
            <v>24623.40075910644</v>
          </cell>
          <cell r="X719">
            <v>0</v>
          </cell>
          <cell r="Y719">
            <v>32197.815078358082</v>
          </cell>
          <cell r="Z719">
            <v>0</v>
          </cell>
          <cell r="AA719">
            <v>24529.659763190764</v>
          </cell>
          <cell r="AB719">
            <v>0</v>
          </cell>
          <cell r="AC719">
            <v>0</v>
          </cell>
        </row>
        <row r="720">
          <cell r="D720" t="str">
            <v>Operating Profit</v>
          </cell>
          <cell r="E720">
            <v>-424736.62536856742</v>
          </cell>
          <cell r="F720">
            <v>0</v>
          </cell>
          <cell r="G720">
            <v>-418340.34384133376</v>
          </cell>
          <cell r="H720">
            <v>0</v>
          </cell>
          <cell r="I720">
            <v>-423323.11280329031</v>
          </cell>
          <cell r="J720">
            <v>0</v>
          </cell>
          <cell r="K720">
            <v>-413887.21169197286</v>
          </cell>
          <cell r="L720">
            <v>0</v>
          </cell>
          <cell r="M720">
            <v>-426692.93988482043</v>
          </cell>
          <cell r="N720">
            <v>0</v>
          </cell>
          <cell r="O720">
            <v>-418612.27440146881</v>
          </cell>
          <cell r="P720">
            <v>0</v>
          </cell>
          <cell r="Q720">
            <v>-407868.03887725354</v>
          </cell>
          <cell r="R720">
            <v>0</v>
          </cell>
          <cell r="S720">
            <v>-419849.06031298049</v>
          </cell>
          <cell r="T720">
            <v>0</v>
          </cell>
          <cell r="U720">
            <v>-418117.9183149375</v>
          </cell>
          <cell r="V720">
            <v>0</v>
          </cell>
          <cell r="W720">
            <v>-417379.02017666522</v>
          </cell>
          <cell r="X720">
            <v>0</v>
          </cell>
          <cell r="Y720">
            <v>-425159.6427427344</v>
          </cell>
          <cell r="Z720">
            <v>0</v>
          </cell>
          <cell r="AA720">
            <v>-416924.95287054864</v>
          </cell>
          <cell r="AB720">
            <v>0</v>
          </cell>
          <cell r="AC720">
            <v>0</v>
          </cell>
          <cell r="AE720" t="str">
            <v>Operating Profit</v>
          </cell>
        </row>
        <row r="722">
          <cell r="C722" t="str">
            <v>Other Income</v>
          </cell>
          <cell r="AD722" t="str">
            <v>Other Income</v>
          </cell>
        </row>
        <row r="723">
          <cell r="D723" t="str">
            <v>H.D</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E723" t="str">
            <v>H.D</v>
          </cell>
        </row>
        <row r="724">
          <cell r="D724" t="str">
            <v>Others</v>
          </cell>
          <cell r="E724">
            <v>18021.978021978022</v>
          </cell>
          <cell r="F724">
            <v>0</v>
          </cell>
          <cell r="G724">
            <v>15045.871559633028</v>
          </cell>
          <cell r="H724">
            <v>0</v>
          </cell>
          <cell r="I724">
            <v>14629.794826048172</v>
          </cell>
          <cell r="J724">
            <v>0</v>
          </cell>
          <cell r="K724">
            <v>5120</v>
          </cell>
          <cell r="L724">
            <v>0</v>
          </cell>
          <cell r="M724">
            <v>7356.3218390804595</v>
          </cell>
          <cell r="N724">
            <v>0</v>
          </cell>
          <cell r="O724">
            <v>7103.2186459489458</v>
          </cell>
          <cell r="P724">
            <v>0</v>
          </cell>
          <cell r="Q724">
            <v>5120</v>
          </cell>
          <cell r="R724">
            <v>0</v>
          </cell>
          <cell r="S724">
            <v>6736.8421052631575</v>
          </cell>
          <cell r="T724">
            <v>0</v>
          </cell>
          <cell r="U724">
            <v>6213.5922330097092</v>
          </cell>
          <cell r="V724">
            <v>0</v>
          </cell>
          <cell r="W724">
            <v>6808.510638297872</v>
          </cell>
          <cell r="X724">
            <v>0</v>
          </cell>
          <cell r="Y724">
            <v>6881.7204301075271</v>
          </cell>
          <cell r="Z724">
            <v>0</v>
          </cell>
          <cell r="AA724">
            <v>6680.5845511482257</v>
          </cell>
          <cell r="AB724">
            <v>0</v>
          </cell>
          <cell r="AC724">
            <v>0</v>
          </cell>
          <cell r="AE724" t="str">
            <v>Others</v>
          </cell>
        </row>
        <row r="725">
          <cell r="E725">
            <v>18021.978021978022</v>
          </cell>
          <cell r="F725">
            <v>0</v>
          </cell>
          <cell r="G725">
            <v>15045.871559633028</v>
          </cell>
          <cell r="H725">
            <v>0</v>
          </cell>
          <cell r="I725">
            <v>14629.794826048172</v>
          </cell>
          <cell r="J725">
            <v>0</v>
          </cell>
          <cell r="K725">
            <v>5120</v>
          </cell>
          <cell r="L725">
            <v>0</v>
          </cell>
          <cell r="M725">
            <v>7356.3218390804595</v>
          </cell>
          <cell r="N725">
            <v>0</v>
          </cell>
          <cell r="O725">
            <v>7103.2186459489458</v>
          </cell>
          <cell r="P725">
            <v>0</v>
          </cell>
          <cell r="Q725">
            <v>5120</v>
          </cell>
          <cell r="R725">
            <v>0</v>
          </cell>
          <cell r="S725">
            <v>6736.8421052631575</v>
          </cell>
          <cell r="T725">
            <v>0</v>
          </cell>
          <cell r="U725">
            <v>6213.5922330097092</v>
          </cell>
          <cell r="V725">
            <v>0</v>
          </cell>
          <cell r="W725">
            <v>6808.510638297872</v>
          </cell>
          <cell r="X725">
            <v>0</v>
          </cell>
          <cell r="Y725">
            <v>6881.7204301075271</v>
          </cell>
          <cell r="Z725">
            <v>0</v>
          </cell>
          <cell r="AA725">
            <v>6680.5845511482257</v>
          </cell>
          <cell r="AB725">
            <v>0</v>
          </cell>
          <cell r="AC725">
            <v>0</v>
          </cell>
        </row>
        <row r="726">
          <cell r="F726">
            <v>0</v>
          </cell>
          <cell r="H726">
            <v>0</v>
          </cell>
          <cell r="J726">
            <v>0</v>
          </cell>
          <cell r="L726">
            <v>0</v>
          </cell>
          <cell r="N726">
            <v>0</v>
          </cell>
          <cell r="P726">
            <v>0</v>
          </cell>
          <cell r="R726">
            <v>0</v>
          </cell>
          <cell r="T726">
            <v>0</v>
          </cell>
          <cell r="V726">
            <v>0</v>
          </cell>
          <cell r="X726">
            <v>0</v>
          </cell>
          <cell r="Z726">
            <v>0</v>
          </cell>
          <cell r="AB726">
            <v>0</v>
          </cell>
        </row>
        <row r="727">
          <cell r="C727" t="str">
            <v>Profit / (Loss) before tax</v>
          </cell>
          <cell r="E727">
            <v>-406714.64734658937</v>
          </cell>
          <cell r="F727">
            <v>0</v>
          </cell>
          <cell r="G727">
            <v>-403294.47228170076</v>
          </cell>
          <cell r="H727">
            <v>0</v>
          </cell>
          <cell r="I727">
            <v>-408693.31797724211</v>
          </cell>
          <cell r="J727">
            <v>0</v>
          </cell>
          <cell r="K727">
            <v>-408767.21169197286</v>
          </cell>
          <cell r="L727">
            <v>0</v>
          </cell>
          <cell r="M727">
            <v>-419336.61804573995</v>
          </cell>
          <cell r="N727">
            <v>0</v>
          </cell>
          <cell r="O727">
            <v>-411509.05575551989</v>
          </cell>
          <cell r="P727">
            <v>0</v>
          </cell>
          <cell r="Q727">
            <v>-402748.03887725354</v>
          </cell>
          <cell r="R727">
            <v>0</v>
          </cell>
          <cell r="S727">
            <v>-413112.21820771735</v>
          </cell>
          <cell r="T727">
            <v>0</v>
          </cell>
          <cell r="U727">
            <v>-411904.32608192781</v>
          </cell>
          <cell r="V727">
            <v>0</v>
          </cell>
          <cell r="W727">
            <v>-410570.50953836733</v>
          </cell>
          <cell r="X727">
            <v>0</v>
          </cell>
          <cell r="Y727">
            <v>-418277.92231262685</v>
          </cell>
          <cell r="Z727">
            <v>0</v>
          </cell>
          <cell r="AA727">
            <v>-410244.36831940041</v>
          </cell>
          <cell r="AB727">
            <v>0</v>
          </cell>
          <cell r="AC727">
            <v>0</v>
          </cell>
          <cell r="AD727" t="str">
            <v>Profit before tax</v>
          </cell>
        </row>
        <row r="729">
          <cell r="C729" t="str">
            <v>Taxation</v>
          </cell>
          <cell r="AD729" t="str">
            <v>Taxation</v>
          </cell>
        </row>
        <row r="730">
          <cell r="D730" t="str">
            <v>Current</v>
          </cell>
          <cell r="E730">
            <v>0</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v>0</v>
          </cell>
          <cell r="AA730">
            <v>0</v>
          </cell>
          <cell r="AB730">
            <v>0</v>
          </cell>
          <cell r="AC730" t="e">
            <v>#DIV/0!</v>
          </cell>
          <cell r="AE730" t="str">
            <v>Current</v>
          </cell>
        </row>
        <row r="731">
          <cell r="D731" t="str">
            <v>Deferred</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t="e">
            <v>#DIV/0!</v>
          </cell>
          <cell r="AE731" t="str">
            <v>Deferred</v>
          </cell>
        </row>
        <row r="732">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t="e">
            <v>#DIV/0!</v>
          </cell>
        </row>
        <row r="734">
          <cell r="C734" t="str">
            <v>Net Profit after taxation</v>
          </cell>
          <cell r="E734">
            <v>-406714.64734658937</v>
          </cell>
          <cell r="F734">
            <v>0</v>
          </cell>
          <cell r="G734">
            <v>-403294.47228170076</v>
          </cell>
          <cell r="H734">
            <v>0</v>
          </cell>
          <cell r="I734">
            <v>-408693.31797724211</v>
          </cell>
          <cell r="J734">
            <v>0</v>
          </cell>
          <cell r="K734">
            <v>-408767.21169197286</v>
          </cell>
          <cell r="L734">
            <v>0</v>
          </cell>
          <cell r="M734">
            <v>-419336.61804573995</v>
          </cell>
          <cell r="N734">
            <v>0</v>
          </cell>
          <cell r="O734">
            <v>-411509.05575551989</v>
          </cell>
          <cell r="P734">
            <v>0</v>
          </cell>
          <cell r="Q734">
            <v>-402748.03887725354</v>
          </cell>
          <cell r="R734">
            <v>0</v>
          </cell>
          <cell r="S734">
            <v>-413112.21820771735</v>
          </cell>
          <cell r="T734">
            <v>0</v>
          </cell>
          <cell r="U734">
            <v>-411904.32608192781</v>
          </cell>
          <cell r="V734">
            <v>0</v>
          </cell>
          <cell r="W734">
            <v>-410570.50953836733</v>
          </cell>
          <cell r="X734">
            <v>0</v>
          </cell>
          <cell r="Y734">
            <v>-418277.92231262685</v>
          </cell>
          <cell r="Z734">
            <v>0</v>
          </cell>
          <cell r="AA734">
            <v>-410244.36831940041</v>
          </cell>
          <cell r="AB734">
            <v>0</v>
          </cell>
          <cell r="AC734" t="e">
            <v>#DIV/0!</v>
          </cell>
          <cell r="AD734" t="str">
            <v>Net Profit after taxation</v>
          </cell>
        </row>
        <row r="736">
          <cell r="AC736" t="str">
            <v>Hilux 4x2 Std.</v>
          </cell>
        </row>
        <row r="737">
          <cell r="E737">
            <v>37438</v>
          </cell>
          <cell r="G737">
            <v>37469</v>
          </cell>
          <cell r="I737">
            <v>37500</v>
          </cell>
          <cell r="K737">
            <v>37531</v>
          </cell>
          <cell r="M737">
            <v>37562</v>
          </cell>
          <cell r="O737">
            <v>37593</v>
          </cell>
          <cell r="Q737">
            <v>37624</v>
          </cell>
          <cell r="S737">
            <v>37655</v>
          </cell>
          <cell r="U737">
            <v>37686</v>
          </cell>
          <cell r="W737">
            <v>37717</v>
          </cell>
          <cell r="Y737">
            <v>37748</v>
          </cell>
          <cell r="AA737">
            <v>37779</v>
          </cell>
          <cell r="AC737" t="str">
            <v>Yearly</v>
          </cell>
        </row>
        <row r="738">
          <cell r="D738" t="str">
            <v>Hilux 4x2 Std.</v>
          </cell>
          <cell r="E738" t="str">
            <v>Per Unit</v>
          </cell>
          <cell r="F738" t="str">
            <v>Total</v>
          </cell>
          <cell r="G738" t="str">
            <v>Per Unit</v>
          </cell>
          <cell r="H738" t="str">
            <v>Total</v>
          </cell>
          <cell r="I738" t="str">
            <v>Per Unit</v>
          </cell>
          <cell r="J738" t="str">
            <v>Total</v>
          </cell>
          <cell r="K738" t="str">
            <v>Per Unit</v>
          </cell>
          <cell r="L738" t="str">
            <v>Total</v>
          </cell>
          <cell r="M738" t="str">
            <v>Per Unit</v>
          </cell>
          <cell r="N738" t="str">
            <v>Total</v>
          </cell>
          <cell r="O738" t="str">
            <v>Per Unit</v>
          </cell>
          <cell r="P738" t="str">
            <v>Total</v>
          </cell>
          <cell r="Q738" t="str">
            <v>Per Unit</v>
          </cell>
          <cell r="R738" t="str">
            <v>Total</v>
          </cell>
          <cell r="S738" t="str">
            <v>Per Unit</v>
          </cell>
          <cell r="T738" t="str">
            <v>Total</v>
          </cell>
          <cell r="U738" t="str">
            <v>Per Unit</v>
          </cell>
          <cell r="V738" t="str">
            <v>Total</v>
          </cell>
          <cell r="W738" t="str">
            <v>Per Unit</v>
          </cell>
          <cell r="X738" t="str">
            <v>Total</v>
          </cell>
          <cell r="Y738" t="str">
            <v>Per Unit</v>
          </cell>
          <cell r="Z738" t="str">
            <v>Total</v>
          </cell>
          <cell r="AA738" t="str">
            <v>Per Unit</v>
          </cell>
          <cell r="AB738" t="str">
            <v>Total</v>
          </cell>
          <cell r="AC738" t="str">
            <v>Average</v>
          </cell>
          <cell r="AD738" t="str">
            <v/>
          </cell>
          <cell r="AE738" t="str">
            <v>Hilux 4x2 Std.</v>
          </cell>
        </row>
        <row r="740">
          <cell r="C740" t="str">
            <v>Sales Units</v>
          </cell>
          <cell r="E740">
            <v>51</v>
          </cell>
          <cell r="F740">
            <v>51</v>
          </cell>
          <cell r="G740">
            <v>50</v>
          </cell>
          <cell r="H740">
            <v>50</v>
          </cell>
          <cell r="I740">
            <v>44</v>
          </cell>
          <cell r="J740">
            <v>44</v>
          </cell>
          <cell r="K740">
            <v>55</v>
          </cell>
          <cell r="L740">
            <v>55</v>
          </cell>
          <cell r="M740">
            <v>98</v>
          </cell>
          <cell r="N740">
            <v>98</v>
          </cell>
          <cell r="O740">
            <v>23</v>
          </cell>
          <cell r="P740">
            <v>23</v>
          </cell>
          <cell r="Q740">
            <v>100</v>
          </cell>
          <cell r="R740">
            <v>100</v>
          </cell>
          <cell r="S740">
            <v>52</v>
          </cell>
          <cell r="T740">
            <v>52</v>
          </cell>
          <cell r="U740">
            <v>280</v>
          </cell>
          <cell r="V740">
            <v>280</v>
          </cell>
          <cell r="W740">
            <v>120</v>
          </cell>
          <cell r="X740">
            <v>120</v>
          </cell>
          <cell r="Y740">
            <v>120</v>
          </cell>
          <cell r="Z740">
            <v>120</v>
          </cell>
          <cell r="AA740">
            <v>128</v>
          </cell>
          <cell r="AB740">
            <v>128</v>
          </cell>
          <cell r="AC740">
            <v>1121</v>
          </cell>
          <cell r="AD740" t="str">
            <v>Sales Units</v>
          </cell>
        </row>
        <row r="742">
          <cell r="C742" t="str">
            <v>Selling Price</v>
          </cell>
          <cell r="E742">
            <v>799000</v>
          </cell>
          <cell r="F742">
            <v>40749000</v>
          </cell>
          <cell r="G742">
            <v>799000</v>
          </cell>
          <cell r="H742">
            <v>39950000</v>
          </cell>
          <cell r="I742">
            <v>799000</v>
          </cell>
          <cell r="J742">
            <v>35156000</v>
          </cell>
          <cell r="K742">
            <v>799000</v>
          </cell>
          <cell r="L742">
            <v>43945000</v>
          </cell>
          <cell r="M742">
            <v>799000</v>
          </cell>
          <cell r="N742">
            <v>78302000</v>
          </cell>
          <cell r="O742">
            <v>799000</v>
          </cell>
          <cell r="P742">
            <v>18377000</v>
          </cell>
          <cell r="Q742">
            <v>799000</v>
          </cell>
          <cell r="R742">
            <v>79900000</v>
          </cell>
          <cell r="S742">
            <v>799000</v>
          </cell>
          <cell r="T742">
            <v>41548000</v>
          </cell>
          <cell r="U742">
            <v>799000</v>
          </cell>
          <cell r="V742">
            <v>223720000</v>
          </cell>
          <cell r="W742">
            <v>799000</v>
          </cell>
          <cell r="X742">
            <v>95880000</v>
          </cell>
          <cell r="Y742">
            <v>799000</v>
          </cell>
          <cell r="Z742">
            <v>95880000</v>
          </cell>
          <cell r="AA742">
            <v>799000</v>
          </cell>
          <cell r="AB742">
            <v>102272000</v>
          </cell>
          <cell r="AC742">
            <v>799000</v>
          </cell>
          <cell r="AD742" t="str">
            <v>Selling Price</v>
          </cell>
        </row>
        <row r="743">
          <cell r="C743" t="str">
            <v>Less: Dealer commission</v>
          </cell>
          <cell r="E743">
            <v>-20000</v>
          </cell>
          <cell r="F743">
            <v>-1020000</v>
          </cell>
          <cell r="G743">
            <v>-20000</v>
          </cell>
          <cell r="H743">
            <v>-1000000</v>
          </cell>
          <cell r="I743">
            <v>-20000</v>
          </cell>
          <cell r="J743">
            <v>-880000</v>
          </cell>
          <cell r="K743">
            <v>-20000</v>
          </cell>
          <cell r="L743">
            <v>-1100000</v>
          </cell>
          <cell r="M743">
            <v>-20000</v>
          </cell>
          <cell r="N743">
            <v>-1960000</v>
          </cell>
          <cell r="O743">
            <v>-20000</v>
          </cell>
          <cell r="P743">
            <v>-460000</v>
          </cell>
          <cell r="Q743">
            <v>-20000</v>
          </cell>
          <cell r="R743">
            <v>-2000000</v>
          </cell>
          <cell r="S743">
            <v>-20000</v>
          </cell>
          <cell r="T743">
            <v>-1040000</v>
          </cell>
          <cell r="U743">
            <v>-20000</v>
          </cell>
          <cell r="V743">
            <v>-5600000</v>
          </cell>
          <cell r="W743">
            <v>-20000</v>
          </cell>
          <cell r="X743">
            <v>-2400000</v>
          </cell>
          <cell r="Y743">
            <v>-20000</v>
          </cell>
          <cell r="Z743">
            <v>-2400000</v>
          </cell>
          <cell r="AA743">
            <v>-20000</v>
          </cell>
          <cell r="AB743">
            <v>-2560000</v>
          </cell>
          <cell r="AC743">
            <v>-20000</v>
          </cell>
          <cell r="AD743" t="str">
            <v>Less: Dealer commission</v>
          </cell>
        </row>
        <row r="744">
          <cell r="D744" t="str">
            <v xml:space="preserve">  Sales tax</v>
          </cell>
          <cell r="E744">
            <v>-104217.39130434782</v>
          </cell>
          <cell r="F744">
            <v>-5315086.9565217393</v>
          </cell>
          <cell r="G744">
            <v>-104217.39130434782</v>
          </cell>
          <cell r="H744">
            <v>-5210869.5652173916</v>
          </cell>
          <cell r="I744">
            <v>-104217.39130434782</v>
          </cell>
          <cell r="J744">
            <v>-4585565.2173913047</v>
          </cell>
          <cell r="K744">
            <v>-104217.39130434782</v>
          </cell>
          <cell r="L744">
            <v>-5731956.5217391299</v>
          </cell>
          <cell r="M744">
            <v>-104217.39130434782</v>
          </cell>
          <cell r="N744">
            <v>-10213304.347826086</v>
          </cell>
          <cell r="O744">
            <v>-104217.39130434782</v>
          </cell>
          <cell r="P744">
            <v>-2397000</v>
          </cell>
          <cell r="Q744">
            <v>-104217.39130434782</v>
          </cell>
          <cell r="R744">
            <v>-10421739.130434783</v>
          </cell>
          <cell r="S744">
            <v>-104217.39130434782</v>
          </cell>
          <cell r="T744">
            <v>-5419304.3478260869</v>
          </cell>
          <cell r="U744">
            <v>-104217.39130434782</v>
          </cell>
          <cell r="V744">
            <v>-29180869.565217391</v>
          </cell>
          <cell r="W744">
            <v>-104217.39130434782</v>
          </cell>
          <cell r="X744">
            <v>-12506086.956521738</v>
          </cell>
          <cell r="Y744">
            <v>-104217.39130434782</v>
          </cell>
          <cell r="Z744">
            <v>-12506086.956521738</v>
          </cell>
          <cell r="AA744">
            <v>-104217.39130434782</v>
          </cell>
          <cell r="AB744">
            <v>-13339826.086956521</v>
          </cell>
          <cell r="AC744">
            <v>-104217.39130434781</v>
          </cell>
          <cell r="AE744" t="str">
            <v xml:space="preserve">  Sales tax</v>
          </cell>
        </row>
        <row r="745">
          <cell r="C745" t="str">
            <v>Net Sales</v>
          </cell>
          <cell r="E745">
            <v>674782.60869565222</v>
          </cell>
          <cell r="F745">
            <v>34413913.043478258</v>
          </cell>
          <cell r="G745">
            <v>674782.60869565222</v>
          </cell>
          <cell r="H745">
            <v>33739130.434782609</v>
          </cell>
          <cell r="I745">
            <v>674782.60869565222</v>
          </cell>
          <cell r="J745">
            <v>29690434.782608695</v>
          </cell>
          <cell r="K745">
            <v>674782.60869565222</v>
          </cell>
          <cell r="L745">
            <v>37113043.478260867</v>
          </cell>
          <cell r="M745">
            <v>674782.60869565222</v>
          </cell>
          <cell r="N745">
            <v>66128695.652173914</v>
          </cell>
          <cell r="O745">
            <v>674782.60869565222</v>
          </cell>
          <cell r="P745">
            <v>15520000</v>
          </cell>
          <cell r="Q745">
            <v>674782.60869565222</v>
          </cell>
          <cell r="R745">
            <v>67478260.869565219</v>
          </cell>
          <cell r="S745">
            <v>674782.60869565222</v>
          </cell>
          <cell r="T745">
            <v>35088695.652173914</v>
          </cell>
          <cell r="U745">
            <v>674782.60869565222</v>
          </cell>
          <cell r="V745">
            <v>188939130.43478262</v>
          </cell>
          <cell r="W745">
            <v>674782.60869565222</v>
          </cell>
          <cell r="X745">
            <v>80973913.043478265</v>
          </cell>
          <cell r="Y745">
            <v>674782.60869565222</v>
          </cell>
          <cell r="Z745">
            <v>80973913.043478265</v>
          </cell>
          <cell r="AA745">
            <v>674782.60869565222</v>
          </cell>
          <cell r="AB745">
            <v>86372173.913043484</v>
          </cell>
          <cell r="AC745">
            <v>674782.60869565222</v>
          </cell>
          <cell r="AD745" t="str">
            <v>Net Sales</v>
          </cell>
          <cell r="AE745">
            <v>756431304.34782612</v>
          </cell>
        </row>
        <row r="747">
          <cell r="C747" t="str">
            <v>Variable Cost of Sales</v>
          </cell>
          <cell r="AD747" t="str">
            <v>Variable Cost of Sales</v>
          </cell>
        </row>
        <row r="748">
          <cell r="D748" t="str">
            <v>CKD Cost</v>
          </cell>
          <cell r="E748">
            <v>456549.51474417676</v>
          </cell>
          <cell r="F748">
            <v>23284025.251953013</v>
          </cell>
          <cell r="G748">
            <v>456549.51474417676</v>
          </cell>
          <cell r="H748">
            <v>22827475.73720884</v>
          </cell>
          <cell r="I748">
            <v>456549.51474417676</v>
          </cell>
          <cell r="J748">
            <v>20088178.648743778</v>
          </cell>
          <cell r="K748">
            <v>456549.51474417676</v>
          </cell>
          <cell r="L748">
            <v>25110223.310929723</v>
          </cell>
          <cell r="M748">
            <v>456549.51474417676</v>
          </cell>
          <cell r="N748">
            <v>44741852.444929324</v>
          </cell>
          <cell r="O748">
            <v>456549.51474417676</v>
          </cell>
          <cell r="P748">
            <v>10500638.839116065</v>
          </cell>
          <cell r="Q748">
            <v>456549.51474417676</v>
          </cell>
          <cell r="R748">
            <v>45654951.474417679</v>
          </cell>
          <cell r="S748">
            <v>456549.51474417676</v>
          </cell>
          <cell r="T748">
            <v>23740574.766697191</v>
          </cell>
          <cell r="U748">
            <v>456549.51474417676</v>
          </cell>
          <cell r="V748">
            <v>127833864.1283695</v>
          </cell>
          <cell r="W748">
            <v>456549.51474417676</v>
          </cell>
          <cell r="X748">
            <v>54785941.769301213</v>
          </cell>
          <cell r="Y748">
            <v>456549.51474417676</v>
          </cell>
          <cell r="Z748">
            <v>54785941.769301213</v>
          </cell>
          <cell r="AA748">
            <v>456549.51474417676</v>
          </cell>
          <cell r="AB748">
            <v>58438337.887254626</v>
          </cell>
          <cell r="AC748">
            <v>456549.51474417682</v>
          </cell>
          <cell r="AE748" t="str">
            <v>CKD Cost</v>
          </cell>
          <cell r="AF748">
            <v>511792006.0282222</v>
          </cell>
        </row>
        <row r="749">
          <cell r="D749" t="str">
            <v>Vendor parts</v>
          </cell>
          <cell r="E749">
            <v>139346</v>
          </cell>
          <cell r="F749">
            <v>7106646</v>
          </cell>
          <cell r="G749">
            <v>139346</v>
          </cell>
          <cell r="H749">
            <v>6967300</v>
          </cell>
          <cell r="I749">
            <v>139346</v>
          </cell>
          <cell r="J749">
            <v>6131224</v>
          </cell>
          <cell r="K749">
            <v>139346</v>
          </cell>
          <cell r="L749">
            <v>7664030</v>
          </cell>
          <cell r="M749">
            <v>139346</v>
          </cell>
          <cell r="N749">
            <v>13655908</v>
          </cell>
          <cell r="O749">
            <v>139346</v>
          </cell>
          <cell r="P749">
            <v>3204958</v>
          </cell>
          <cell r="Q749">
            <v>139346</v>
          </cell>
          <cell r="R749">
            <v>13934600</v>
          </cell>
          <cell r="S749">
            <v>139346</v>
          </cell>
          <cell r="T749">
            <v>7245992</v>
          </cell>
          <cell r="U749">
            <v>139346</v>
          </cell>
          <cell r="V749">
            <v>39016880</v>
          </cell>
          <cell r="W749">
            <v>139346</v>
          </cell>
          <cell r="X749">
            <v>16721520</v>
          </cell>
          <cell r="Y749">
            <v>139346</v>
          </cell>
          <cell r="Z749">
            <v>16721520</v>
          </cell>
          <cell r="AA749">
            <v>139346</v>
          </cell>
          <cell r="AB749">
            <v>17836288</v>
          </cell>
          <cell r="AC749">
            <v>139346</v>
          </cell>
          <cell r="AE749" t="str">
            <v>Vendor parts</v>
          </cell>
          <cell r="AF749">
            <v>156206866</v>
          </cell>
        </row>
        <row r="750">
          <cell r="D750" t="str">
            <v>Nummi Parts</v>
          </cell>
          <cell r="AE750" t="str">
            <v>Nomi Parts</v>
          </cell>
          <cell r="AF750">
            <v>0</v>
          </cell>
        </row>
        <row r="751">
          <cell r="D751" t="str">
            <v>Paints &amp; Chemicals</v>
          </cell>
          <cell r="E751">
            <v>11677</v>
          </cell>
          <cell r="F751">
            <v>595527</v>
          </cell>
          <cell r="G751">
            <v>11677</v>
          </cell>
          <cell r="H751">
            <v>583850</v>
          </cell>
          <cell r="I751">
            <v>11677</v>
          </cell>
          <cell r="J751">
            <v>513788</v>
          </cell>
          <cell r="K751">
            <v>11677</v>
          </cell>
          <cell r="L751">
            <v>642235</v>
          </cell>
          <cell r="M751">
            <v>11677</v>
          </cell>
          <cell r="N751">
            <v>1144346</v>
          </cell>
          <cell r="O751">
            <v>11677</v>
          </cell>
          <cell r="P751">
            <v>268571</v>
          </cell>
          <cell r="Q751">
            <v>11677</v>
          </cell>
          <cell r="R751">
            <v>1167700</v>
          </cell>
          <cell r="S751">
            <v>11677</v>
          </cell>
          <cell r="T751">
            <v>607204</v>
          </cell>
          <cell r="U751">
            <v>11677</v>
          </cell>
          <cell r="V751">
            <v>3269560</v>
          </cell>
          <cell r="W751">
            <v>11677</v>
          </cell>
          <cell r="X751">
            <v>1401240</v>
          </cell>
          <cell r="Y751">
            <v>11677</v>
          </cell>
          <cell r="Z751">
            <v>1401240</v>
          </cell>
          <cell r="AA751">
            <v>11677</v>
          </cell>
          <cell r="AB751">
            <v>1494656</v>
          </cell>
          <cell r="AC751">
            <v>11677</v>
          </cell>
          <cell r="AE751" t="str">
            <v>Paints &amp; Chemicals</v>
          </cell>
          <cell r="AF751">
            <v>13089917</v>
          </cell>
        </row>
        <row r="752">
          <cell r="D752" t="str">
            <v>Consumables</v>
          </cell>
          <cell r="E752">
            <v>3227</v>
          </cell>
          <cell r="F752">
            <v>164577</v>
          </cell>
          <cell r="G752">
            <v>3227</v>
          </cell>
          <cell r="H752">
            <v>161350</v>
          </cell>
          <cell r="I752">
            <v>3227</v>
          </cell>
          <cell r="J752">
            <v>141988</v>
          </cell>
          <cell r="K752">
            <v>3227</v>
          </cell>
          <cell r="L752">
            <v>177485</v>
          </cell>
          <cell r="M752">
            <v>3227</v>
          </cell>
          <cell r="N752">
            <v>316246</v>
          </cell>
          <cell r="O752">
            <v>3227</v>
          </cell>
          <cell r="P752">
            <v>74221</v>
          </cell>
          <cell r="Q752">
            <v>3227</v>
          </cell>
          <cell r="R752">
            <v>322700</v>
          </cell>
          <cell r="S752">
            <v>3227</v>
          </cell>
          <cell r="T752">
            <v>167804</v>
          </cell>
          <cell r="U752">
            <v>3227</v>
          </cell>
          <cell r="V752">
            <v>903560</v>
          </cell>
          <cell r="W752">
            <v>3227</v>
          </cell>
          <cell r="X752">
            <v>387240</v>
          </cell>
          <cell r="Y752">
            <v>3227</v>
          </cell>
          <cell r="Z752">
            <v>387240</v>
          </cell>
          <cell r="AA752">
            <v>3227</v>
          </cell>
          <cell r="AB752">
            <v>413056</v>
          </cell>
          <cell r="AC752">
            <v>3227</v>
          </cell>
          <cell r="AE752" t="str">
            <v>Consumables</v>
          </cell>
          <cell r="AF752">
            <v>3617467</v>
          </cell>
        </row>
        <row r="753">
          <cell r="D753" t="str">
            <v>KD Parts</v>
          </cell>
          <cell r="E753">
            <v>0</v>
          </cell>
          <cell r="F753">
            <v>0</v>
          </cell>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E753" t="str">
            <v>KD Parts</v>
          </cell>
          <cell r="AF753">
            <v>0</v>
          </cell>
        </row>
        <row r="754">
          <cell r="D754" t="str">
            <v>Spare parts</v>
          </cell>
          <cell r="E754">
            <v>41</v>
          </cell>
          <cell r="F754">
            <v>2091</v>
          </cell>
          <cell r="G754">
            <v>41</v>
          </cell>
          <cell r="H754">
            <v>2050</v>
          </cell>
          <cell r="I754">
            <v>41</v>
          </cell>
          <cell r="J754">
            <v>1804</v>
          </cell>
          <cell r="K754">
            <v>41</v>
          </cell>
          <cell r="L754">
            <v>2255</v>
          </cell>
          <cell r="M754">
            <v>41</v>
          </cell>
          <cell r="N754">
            <v>4018</v>
          </cell>
          <cell r="O754">
            <v>41</v>
          </cell>
          <cell r="P754">
            <v>943</v>
          </cell>
          <cell r="Q754">
            <v>41</v>
          </cell>
          <cell r="R754">
            <v>4100</v>
          </cell>
          <cell r="S754">
            <v>41</v>
          </cell>
          <cell r="T754">
            <v>2132</v>
          </cell>
          <cell r="U754">
            <v>41</v>
          </cell>
          <cell r="V754">
            <v>11480</v>
          </cell>
          <cell r="W754">
            <v>41</v>
          </cell>
          <cell r="X754">
            <v>4920</v>
          </cell>
          <cell r="Y754">
            <v>41</v>
          </cell>
          <cell r="Z754">
            <v>4920</v>
          </cell>
          <cell r="AA754">
            <v>41</v>
          </cell>
          <cell r="AB754">
            <v>5248</v>
          </cell>
          <cell r="AC754">
            <v>41</v>
          </cell>
          <cell r="AE754" t="str">
            <v>Spare parts</v>
          </cell>
          <cell r="AF754">
            <v>45961</v>
          </cell>
        </row>
        <row r="755">
          <cell r="D755" t="str">
            <v>Utilities</v>
          </cell>
          <cell r="E755">
            <v>4297</v>
          </cell>
          <cell r="F755">
            <v>219147</v>
          </cell>
          <cell r="G755">
            <v>4297</v>
          </cell>
          <cell r="H755">
            <v>214850</v>
          </cell>
          <cell r="I755">
            <v>4297</v>
          </cell>
          <cell r="J755">
            <v>189068</v>
          </cell>
          <cell r="K755">
            <v>4297</v>
          </cell>
          <cell r="L755">
            <v>236335</v>
          </cell>
          <cell r="M755">
            <v>4297</v>
          </cell>
          <cell r="N755">
            <v>421106</v>
          </cell>
          <cell r="O755">
            <v>4297</v>
          </cell>
          <cell r="P755">
            <v>98831</v>
          </cell>
          <cell r="Q755">
            <v>4297</v>
          </cell>
          <cell r="R755">
            <v>429700</v>
          </cell>
          <cell r="S755">
            <v>4297</v>
          </cell>
          <cell r="T755">
            <v>223444</v>
          </cell>
          <cell r="U755">
            <v>4297</v>
          </cell>
          <cell r="V755">
            <v>1203160</v>
          </cell>
          <cell r="W755">
            <v>4297</v>
          </cell>
          <cell r="X755">
            <v>515640</v>
          </cell>
          <cell r="Y755">
            <v>4297</v>
          </cell>
          <cell r="Z755">
            <v>515640</v>
          </cell>
          <cell r="AA755">
            <v>4297</v>
          </cell>
          <cell r="AB755">
            <v>550016</v>
          </cell>
          <cell r="AC755">
            <v>4297</v>
          </cell>
          <cell r="AE755" t="str">
            <v>Utilites</v>
          </cell>
          <cell r="AF755">
            <v>4816937</v>
          </cell>
        </row>
        <row r="756">
          <cell r="D756" t="str">
            <v>Royalty</v>
          </cell>
          <cell r="E756">
            <v>3399.76</v>
          </cell>
          <cell r="F756">
            <v>173387.76</v>
          </cell>
          <cell r="G756">
            <v>3399.76</v>
          </cell>
          <cell r="H756">
            <v>169988</v>
          </cell>
          <cell r="I756">
            <v>3399.76</v>
          </cell>
          <cell r="J756">
            <v>149589.44</v>
          </cell>
          <cell r="K756">
            <v>3399.76</v>
          </cell>
          <cell r="L756">
            <v>186986.80000000002</v>
          </cell>
          <cell r="M756">
            <v>3399.76</v>
          </cell>
          <cell r="N756">
            <v>333176.48000000004</v>
          </cell>
          <cell r="O756">
            <v>3399.76</v>
          </cell>
          <cell r="P756">
            <v>78194.48000000001</v>
          </cell>
          <cell r="Q756">
            <v>3399.76</v>
          </cell>
          <cell r="R756">
            <v>339976</v>
          </cell>
          <cell r="S756">
            <v>3399.76</v>
          </cell>
          <cell r="T756">
            <v>176787.52000000002</v>
          </cell>
          <cell r="U756">
            <v>3399.76</v>
          </cell>
          <cell r="V756">
            <v>951932.8</v>
          </cell>
          <cell r="W756">
            <v>3399.76</v>
          </cell>
          <cell r="X756">
            <v>407971.2</v>
          </cell>
          <cell r="Y756">
            <v>3399.76</v>
          </cell>
          <cell r="Z756">
            <v>407971.2</v>
          </cell>
          <cell r="AA756">
            <v>3399.76</v>
          </cell>
          <cell r="AB756">
            <v>435169.28000000003</v>
          </cell>
          <cell r="AC756">
            <v>3399.7600000000007</v>
          </cell>
          <cell r="AE756" t="str">
            <v>Royalty</v>
          </cell>
          <cell r="AF756">
            <v>3811130.9600000009</v>
          </cell>
        </row>
        <row r="758">
          <cell r="E758">
            <v>618537.27474417677</v>
          </cell>
          <cell r="F758">
            <v>31545401.011953015</v>
          </cell>
          <cell r="G758">
            <v>618537.27474417677</v>
          </cell>
          <cell r="H758">
            <v>30926863.73720884</v>
          </cell>
          <cell r="I758">
            <v>618537.27474417677</v>
          </cell>
          <cell r="J758">
            <v>27215640.08874378</v>
          </cell>
          <cell r="K758">
            <v>618537.27474417677</v>
          </cell>
          <cell r="L758">
            <v>34019550.11092972</v>
          </cell>
          <cell r="M758">
            <v>618537.27474417677</v>
          </cell>
          <cell r="N758">
            <v>60616652.924929321</v>
          </cell>
          <cell r="O758">
            <v>618537.27474417677</v>
          </cell>
          <cell r="P758">
            <v>14226357.319116065</v>
          </cell>
          <cell r="Q758">
            <v>618537.27474417677</v>
          </cell>
          <cell r="R758">
            <v>61853727.474417679</v>
          </cell>
          <cell r="S758">
            <v>618537.27474417677</v>
          </cell>
          <cell r="T758">
            <v>32163938.28669719</v>
          </cell>
          <cell r="U758">
            <v>618537.27474417677</v>
          </cell>
          <cell r="V758">
            <v>173190436.92836952</v>
          </cell>
          <cell r="W758">
            <v>618537.27474417677</v>
          </cell>
          <cell r="X758">
            <v>74224472.969301209</v>
          </cell>
          <cell r="Y758">
            <v>618537.27474417677</v>
          </cell>
          <cell r="Z758">
            <v>74224472.969301209</v>
          </cell>
          <cell r="AA758">
            <v>618537.27474417677</v>
          </cell>
          <cell r="AB758">
            <v>79172771.167254627</v>
          </cell>
          <cell r="AC758">
            <v>618537.27474417677</v>
          </cell>
          <cell r="AF758">
            <v>693380284.98822212</v>
          </cell>
        </row>
        <row r="759">
          <cell r="C759" t="str">
            <v>Contribution Margin</v>
          </cell>
          <cell r="E759">
            <v>56245.333951475448</v>
          </cell>
          <cell r="F759">
            <v>2868512.0315252431</v>
          </cell>
          <cell r="G759">
            <v>56245.333951475448</v>
          </cell>
          <cell r="H759">
            <v>2812266.6975737698</v>
          </cell>
          <cell r="I759">
            <v>56245.333951475448</v>
          </cell>
          <cell r="J759">
            <v>2474794.6938649155</v>
          </cell>
          <cell r="K759">
            <v>56245.333951475448</v>
          </cell>
          <cell r="L759">
            <v>3093493.3673311472</v>
          </cell>
          <cell r="M759">
            <v>56245.333951475448</v>
          </cell>
          <cell r="N759">
            <v>5512042.7272445932</v>
          </cell>
          <cell r="O759">
            <v>56245.333951475448</v>
          </cell>
          <cell r="P759">
            <v>1293642.6808839347</v>
          </cell>
          <cell r="Q759">
            <v>56245.333951475448</v>
          </cell>
          <cell r="R759">
            <v>5624533.3951475397</v>
          </cell>
          <cell r="S759">
            <v>56245.333951475448</v>
          </cell>
          <cell r="T759">
            <v>2924757.3654767238</v>
          </cell>
          <cell r="U759">
            <v>56245.333951475448</v>
          </cell>
          <cell r="V759">
            <v>15748693.506413102</v>
          </cell>
          <cell r="W759">
            <v>56245.333951475448</v>
          </cell>
          <cell r="X759">
            <v>6749440.0741770566</v>
          </cell>
          <cell r="Y759">
            <v>56245.333951475448</v>
          </cell>
          <cell r="Z759">
            <v>6749440.0741770566</v>
          </cell>
          <cell r="AA759">
            <v>56245.333951475448</v>
          </cell>
          <cell r="AB759">
            <v>7199402.7457888573</v>
          </cell>
          <cell r="AC759">
            <v>56245.333951475448</v>
          </cell>
          <cell r="AD759" t="str">
            <v>Contribution Margin</v>
          </cell>
        </row>
        <row r="761">
          <cell r="C761" t="str">
            <v>Production cost</v>
          </cell>
          <cell r="AD761" t="str">
            <v>Production cost</v>
          </cell>
        </row>
        <row r="762">
          <cell r="D762" t="str">
            <v xml:space="preserve">Salaries &amp; Wages </v>
          </cell>
          <cell r="E762">
            <v>5330.971806841444</v>
          </cell>
          <cell r="F762">
            <v>271879.56214891362</v>
          </cell>
          <cell r="G762">
            <v>4450.6278387391867</v>
          </cell>
          <cell r="H762">
            <v>222531.39193695935</v>
          </cell>
          <cell r="I762">
            <v>4327.5507084975143</v>
          </cell>
          <cell r="J762">
            <v>190412.23117389064</v>
          </cell>
          <cell r="K762">
            <v>3880.9474753805712</v>
          </cell>
          <cell r="L762">
            <v>213452.11114593141</v>
          </cell>
          <cell r="M762">
            <v>5576.0739588801307</v>
          </cell>
          <cell r="N762">
            <v>546455.24797025276</v>
          </cell>
          <cell r="O762">
            <v>5384.2223576312035</v>
          </cell>
          <cell r="P762">
            <v>123837.11422551768</v>
          </cell>
          <cell r="Q762">
            <v>3880.9474753805712</v>
          </cell>
          <cell r="R762">
            <v>388094.7475380571</v>
          </cell>
          <cell r="S762">
            <v>5106.5098360270676</v>
          </cell>
          <cell r="T762">
            <v>265538.5114734075</v>
          </cell>
          <cell r="U762">
            <v>4709.8877128404993</v>
          </cell>
          <cell r="V762">
            <v>1318768.5595953397</v>
          </cell>
          <cell r="W762">
            <v>5160.8344087507594</v>
          </cell>
          <cell r="X762">
            <v>619300.12905009114</v>
          </cell>
          <cell r="Y762">
            <v>5216.3272518556068</v>
          </cell>
          <cell r="Z762">
            <v>625959.27022267284</v>
          </cell>
          <cell r="AA762">
            <v>5063.8667476260061</v>
          </cell>
          <cell r="AB762">
            <v>648174.94369612879</v>
          </cell>
          <cell r="AC762">
            <v>4847.8178592124559</v>
          </cell>
          <cell r="AE762" t="str">
            <v xml:space="preserve">Salaries &amp; Wages </v>
          </cell>
        </row>
        <row r="763">
          <cell r="D763" t="str">
            <v xml:space="preserve">Utilities </v>
          </cell>
          <cell r="E763">
            <v>0</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E763" t="str">
            <v xml:space="preserve">Utilities </v>
          </cell>
        </row>
        <row r="764">
          <cell r="D764" t="str">
            <v>Depreciation</v>
          </cell>
          <cell r="E764">
            <v>11150.091575091576</v>
          </cell>
          <cell r="F764">
            <v>568654.67032967031</v>
          </cell>
          <cell r="G764">
            <v>9308.7920489296648</v>
          </cell>
          <cell r="H764">
            <v>465439.60244648322</v>
          </cell>
          <cell r="I764">
            <v>9051.3678263455258</v>
          </cell>
          <cell r="J764">
            <v>398260.18435920315</v>
          </cell>
          <cell r="K764">
            <v>8117.2666666666673</v>
          </cell>
          <cell r="L764">
            <v>446449.66666666669</v>
          </cell>
          <cell r="M764">
            <v>11662.739463601532</v>
          </cell>
          <cell r="N764">
            <v>1142948.4674329502</v>
          </cell>
          <cell r="O764">
            <v>11261.468738438773</v>
          </cell>
          <cell r="P764">
            <v>259013.78098409178</v>
          </cell>
          <cell r="Q764">
            <v>8117.2666666666673</v>
          </cell>
          <cell r="R764">
            <v>811726.66666666674</v>
          </cell>
          <cell r="S764">
            <v>10680.614035087719</v>
          </cell>
          <cell r="T764">
            <v>555391.92982456146</v>
          </cell>
          <cell r="U764">
            <v>9851.0517799352765</v>
          </cell>
          <cell r="V764">
            <v>2758294.4983818773</v>
          </cell>
          <cell r="W764">
            <v>10794.237588652482</v>
          </cell>
          <cell r="X764">
            <v>1295308.510638298</v>
          </cell>
          <cell r="Y764">
            <v>10910.304659498208</v>
          </cell>
          <cell r="Z764">
            <v>1309236.5591397849</v>
          </cell>
          <cell r="AA764">
            <v>10591.423103688239</v>
          </cell>
          <cell r="AB764">
            <v>1355702.1572720946</v>
          </cell>
          <cell r="AC764">
            <v>10139.542100037777</v>
          </cell>
          <cell r="AE764" t="str">
            <v>Depreciation</v>
          </cell>
        </row>
        <row r="765">
          <cell r="D765" t="str">
            <v xml:space="preserve">Other Factory overhead </v>
          </cell>
          <cell r="E765">
            <v>3328.5244606883934</v>
          </cell>
          <cell r="F765">
            <v>169754.74749510805</v>
          </cell>
          <cell r="G765">
            <v>2778.859870849943</v>
          </cell>
          <cell r="H765">
            <v>138942.99354249716</v>
          </cell>
          <cell r="I765">
            <v>2702.0136121556093</v>
          </cell>
          <cell r="J765">
            <v>118888.59893484681</v>
          </cell>
          <cell r="K765">
            <v>2423.1658073811504</v>
          </cell>
          <cell r="L765">
            <v>133274.11940596328</v>
          </cell>
          <cell r="M765">
            <v>3481.5600680763655</v>
          </cell>
          <cell r="N765">
            <v>341192.88667148381</v>
          </cell>
          <cell r="O765">
            <v>3361.7727627374452</v>
          </cell>
          <cell r="P765">
            <v>77320.773542961237</v>
          </cell>
          <cell r="Q765">
            <v>2423.1658073811504</v>
          </cell>
          <cell r="R765">
            <v>242316.58073811504</v>
          </cell>
          <cell r="S765">
            <v>3188.3760623436192</v>
          </cell>
          <cell r="T765">
            <v>165795.55524186819</v>
          </cell>
          <cell r="U765">
            <v>2940.735203132464</v>
          </cell>
          <cell r="V765">
            <v>823405.85687708994</v>
          </cell>
          <cell r="W765">
            <v>3222.2949566238703</v>
          </cell>
          <cell r="X765">
            <v>386675.39479486446</v>
          </cell>
          <cell r="Y765">
            <v>3256.9432894907936</v>
          </cell>
          <cell r="Z765">
            <v>390833.19473889522</v>
          </cell>
          <cell r="AA765">
            <v>3161.7507925119394</v>
          </cell>
          <cell r="AB765">
            <v>404704.10144152824</v>
          </cell>
          <cell r="AC765">
            <v>3026.8553108164328</v>
          </cell>
          <cell r="AE765" t="str">
            <v xml:space="preserve">Other Factory overhead </v>
          </cell>
        </row>
        <row r="766">
          <cell r="D766" t="str">
            <v>Running Royalty</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E766" t="str">
            <v>Running Royalty</v>
          </cell>
        </row>
        <row r="767">
          <cell r="E767">
            <v>19809.587842621411</v>
          </cell>
          <cell r="F767">
            <v>1010288.979973692</v>
          </cell>
          <cell r="G767">
            <v>16538.279758518795</v>
          </cell>
          <cell r="H767">
            <v>826913.98792593973</v>
          </cell>
          <cell r="I767">
            <v>16080.93214699865</v>
          </cell>
          <cell r="J767">
            <v>707561.01446794055</v>
          </cell>
          <cell r="K767">
            <v>14421.379949428388</v>
          </cell>
          <cell r="L767">
            <v>793175.89721856127</v>
          </cell>
          <cell r="M767">
            <v>20720.373490558028</v>
          </cell>
          <cell r="N767">
            <v>2030596.6020746867</v>
          </cell>
          <cell r="O767">
            <v>20007.463858807419</v>
          </cell>
          <cell r="P767">
            <v>460171.66875257069</v>
          </cell>
          <cell r="Q767">
            <v>14421.379949428388</v>
          </cell>
          <cell r="R767">
            <v>1442137.994942839</v>
          </cell>
          <cell r="S767">
            <v>18975.499933458406</v>
          </cell>
          <cell r="T767">
            <v>986725.99653983722</v>
          </cell>
          <cell r="U767">
            <v>17501.674695908237</v>
          </cell>
          <cell r="V767">
            <v>4900468.9148543067</v>
          </cell>
          <cell r="W767">
            <v>19177.366954027111</v>
          </cell>
          <cell r="X767">
            <v>2301284.0344832535</v>
          </cell>
          <cell r="Y767">
            <v>19383.575200844611</v>
          </cell>
          <cell r="Z767">
            <v>2326029.0241013528</v>
          </cell>
          <cell r="AA767">
            <v>18817.040643826185</v>
          </cell>
          <cell r="AB767">
            <v>2408581.2024097517</v>
          </cell>
          <cell r="AC767">
            <v>18014.215270066667</v>
          </cell>
        </row>
        <row r="768">
          <cell r="C768" t="str">
            <v>Gross Profit</v>
          </cell>
          <cell r="E768">
            <v>36435.746108854037</v>
          </cell>
          <cell r="F768">
            <v>1858223.0515515511</v>
          </cell>
          <cell r="G768">
            <v>39707.054192956653</v>
          </cell>
          <cell r="H768">
            <v>1985352.7096478301</v>
          </cell>
          <cell r="I768">
            <v>40164.401804476802</v>
          </cell>
          <cell r="J768">
            <v>1767233.6793969749</v>
          </cell>
          <cell r="K768">
            <v>41823.954002047059</v>
          </cell>
          <cell r="L768">
            <v>2300317.4701125859</v>
          </cell>
          <cell r="M768">
            <v>35524.96046091742</v>
          </cell>
          <cell r="N768">
            <v>3481446.1251699068</v>
          </cell>
          <cell r="O768">
            <v>36237.870092668032</v>
          </cell>
          <cell r="P768">
            <v>833471.01213136408</v>
          </cell>
          <cell r="Q768">
            <v>41823.954002047059</v>
          </cell>
          <cell r="R768">
            <v>4182395.4002047004</v>
          </cell>
          <cell r="S768">
            <v>37269.834018017042</v>
          </cell>
          <cell r="T768">
            <v>1938031.3689368865</v>
          </cell>
          <cell r="U768">
            <v>38743.65925556721</v>
          </cell>
          <cell r="V768">
            <v>10848224.591558795</v>
          </cell>
          <cell r="W768">
            <v>37067.96699744834</v>
          </cell>
          <cell r="X768">
            <v>4448156.0396938026</v>
          </cell>
          <cell r="Y768">
            <v>36861.758750630834</v>
          </cell>
          <cell r="Z768">
            <v>4423411.0500757042</v>
          </cell>
          <cell r="AA768">
            <v>37428.293307649263</v>
          </cell>
          <cell r="AB768">
            <v>4790821.5433791056</v>
          </cell>
          <cell r="AC768">
            <v>38231.118681408785</v>
          </cell>
          <cell r="AD768" t="str">
            <v>Gross Profit</v>
          </cell>
        </row>
        <row r="769">
          <cell r="E769">
            <v>5.3996273228327496</v>
          </cell>
          <cell r="F769">
            <v>5.3996273228327372</v>
          </cell>
          <cell r="G769">
            <v>5.8844216909665139</v>
          </cell>
          <cell r="H769">
            <v>5.8844216909665059</v>
          </cell>
          <cell r="I769">
            <v>5.9521987210242679</v>
          </cell>
          <cell r="J769">
            <v>5.9521987210242537</v>
          </cell>
          <cell r="K769">
            <v>6.1981375131899634</v>
          </cell>
          <cell r="L769">
            <v>6.1981375131899581</v>
          </cell>
          <cell r="M769">
            <v>5.2646526456256479</v>
          </cell>
          <cell r="N769">
            <v>5.2646526456256479</v>
          </cell>
          <cell r="O769">
            <v>5.3703029132175564</v>
          </cell>
          <cell r="P769">
            <v>5.3703029132175519</v>
          </cell>
          <cell r="Q769">
            <v>6.1981375131899634</v>
          </cell>
          <cell r="R769">
            <v>6.1981375131899554</v>
          </cell>
          <cell r="S769">
            <v>5.5232357114329371</v>
          </cell>
          <cell r="T769">
            <v>5.5232357114329389</v>
          </cell>
          <cell r="U769">
            <v>5.7416505340080271</v>
          </cell>
          <cell r="V769">
            <v>5.7416505340080146</v>
          </cell>
          <cell r="W769">
            <v>5.4933198514259773</v>
          </cell>
          <cell r="X769">
            <v>5.49331985142598</v>
          </cell>
          <cell r="Y769">
            <v>5.4627606395909094</v>
          </cell>
          <cell r="Z769">
            <v>5.4627606395909147</v>
          </cell>
          <cell r="AA769">
            <v>5.5467187247160634</v>
          </cell>
          <cell r="AB769">
            <v>5.5467187247160634</v>
          </cell>
          <cell r="AC769">
            <v>5.6656941344871266</v>
          </cell>
        </row>
        <row r="770">
          <cell r="C770" t="str">
            <v>Other Expenses</v>
          </cell>
          <cell r="AD770" t="str">
            <v>Other Expenses</v>
          </cell>
        </row>
        <row r="771">
          <cell r="D771" t="str">
            <v>Selling Expenses</v>
          </cell>
          <cell r="E771">
            <v>5183.0082521448167</v>
          </cell>
          <cell r="F771">
            <v>264333.42085938563</v>
          </cell>
          <cell r="G771">
            <v>4427.3486746392564</v>
          </cell>
          <cell r="H771">
            <v>221367.43373196281</v>
          </cell>
          <cell r="I771">
            <v>4320.887144065181</v>
          </cell>
          <cell r="J771">
            <v>190119.03433886796</v>
          </cell>
          <cell r="K771">
            <v>3897.7185689144208</v>
          </cell>
          <cell r="L771">
            <v>214374.52129029314</v>
          </cell>
          <cell r="M771">
            <v>5409.2615187305564</v>
          </cell>
          <cell r="N771">
            <v>530107.62883559451</v>
          </cell>
          <cell r="O771">
            <v>5179.8400416559607</v>
          </cell>
          <cell r="P771">
            <v>119136.32095808709</v>
          </cell>
          <cell r="Q771">
            <v>3845.1336292747983</v>
          </cell>
          <cell r="R771">
            <v>384513.36292747984</v>
          </cell>
          <cell r="S771">
            <v>4967.5774890123712</v>
          </cell>
          <cell r="T771">
            <v>258314.02942864329</v>
          </cell>
          <cell r="U771">
            <v>4642.661605420024</v>
          </cell>
          <cell r="V771">
            <v>1299945.2495176068</v>
          </cell>
          <cell r="W771">
            <v>5073.1110111757944</v>
          </cell>
          <cell r="X771">
            <v>608773.32134109538</v>
          </cell>
          <cell r="Y771">
            <v>5099.2966467698334</v>
          </cell>
          <cell r="Z771">
            <v>611915.59761238005</v>
          </cell>
          <cell r="AA771">
            <v>4893.3178190345943</v>
          </cell>
          <cell r="AB771">
            <v>626344.68083642807</v>
          </cell>
          <cell r="AC771">
            <v>4754.0094573397191</v>
          </cell>
          <cell r="AE771" t="str">
            <v>Selling Expenses</v>
          </cell>
        </row>
        <row r="772">
          <cell r="D772" t="str">
            <v>Advertisement Expenses</v>
          </cell>
          <cell r="E772">
            <v>800.32572918126152</v>
          </cell>
          <cell r="F772">
            <v>40816.61218824434</v>
          </cell>
          <cell r="G772">
            <v>969.71958993165515</v>
          </cell>
          <cell r="H772">
            <v>48485.97949658276</v>
          </cell>
          <cell r="I772">
            <v>7367.9708551430685</v>
          </cell>
          <cell r="J772">
            <v>324190.71762629499</v>
          </cell>
          <cell r="K772">
            <v>6935.2770964018819</v>
          </cell>
          <cell r="L772">
            <v>381440.24030210351</v>
          </cell>
          <cell r="M772">
            <v>7697.2629504339211</v>
          </cell>
          <cell r="N772">
            <v>754331.76914252422</v>
          </cell>
          <cell r="O772">
            <v>799.8365151483406</v>
          </cell>
          <cell r="P772">
            <v>18396.239848411835</v>
          </cell>
          <cell r="Q772">
            <v>739.89139808437483</v>
          </cell>
          <cell r="R772">
            <v>73989.139808437481</v>
          </cell>
          <cell r="S772">
            <v>4684.9685429207811</v>
          </cell>
          <cell r="T772">
            <v>243618.36423188061</v>
          </cell>
          <cell r="U772">
            <v>5393.2109933565007</v>
          </cell>
          <cell r="V772">
            <v>1510099.0781398201</v>
          </cell>
          <cell r="W772">
            <v>783.35612673520234</v>
          </cell>
          <cell r="X772">
            <v>94002.735208224287</v>
          </cell>
          <cell r="Y772">
            <v>8782.5333169589612</v>
          </cell>
          <cell r="Z772">
            <v>1053903.9980350754</v>
          </cell>
          <cell r="AA772">
            <v>1104.3291887822443</v>
          </cell>
          <cell r="AB772">
            <v>141354.13616412727</v>
          </cell>
          <cell r="AC772">
            <v>4178.9732472718342</v>
          </cell>
        </row>
        <row r="773">
          <cell r="D773" t="str">
            <v>Administrative Expenses</v>
          </cell>
          <cell r="E773">
            <v>10560.726889052896</v>
          </cell>
          <cell r="F773">
            <v>538597.07134169771</v>
          </cell>
          <cell r="G773">
            <v>9021.0198249495461</v>
          </cell>
          <cell r="H773">
            <v>451050.9912474773</v>
          </cell>
          <cell r="I773">
            <v>8804.0973170376383</v>
          </cell>
          <cell r="J773">
            <v>387380.28194965608</v>
          </cell>
          <cell r="K773">
            <v>7941.8629672567968</v>
          </cell>
          <cell r="L773">
            <v>436802.4631991238</v>
          </cell>
          <cell r="M773">
            <v>11021.733092386507</v>
          </cell>
          <cell r="N773">
            <v>1080129.8430538776</v>
          </cell>
          <cell r="O773">
            <v>10554.271447719957</v>
          </cell>
          <cell r="P773">
            <v>242748.24329755901</v>
          </cell>
          <cell r="Q773">
            <v>7834.7176263668644</v>
          </cell>
          <cell r="R773">
            <v>783471.76263668644</v>
          </cell>
          <cell r="S773">
            <v>10121.772262268241</v>
          </cell>
          <cell r="T773">
            <v>526332.15763794852</v>
          </cell>
          <cell r="U773">
            <v>9459.7343604157559</v>
          </cell>
          <cell r="V773">
            <v>2648725.6209164117</v>
          </cell>
          <cell r="W773">
            <v>10336.803890810705</v>
          </cell>
          <cell r="X773">
            <v>1240416.4668972846</v>
          </cell>
          <cell r="Y773">
            <v>10390.158879356299</v>
          </cell>
          <cell r="Z773">
            <v>1246819.065522756</v>
          </cell>
          <cell r="AA773">
            <v>9970.4632047953019</v>
          </cell>
          <cell r="AB773">
            <v>1276219.2902137986</v>
          </cell>
          <cell r="AC773">
            <v>9686.6130757486881</v>
          </cell>
          <cell r="AE773" t="str">
            <v>Administrative Expenses</v>
          </cell>
        </row>
        <row r="774">
          <cell r="D774" t="str">
            <v>Depreciation (Admin. &amp; Selling )</v>
          </cell>
          <cell r="E774">
            <v>2969.9882598191184</v>
          </cell>
          <cell r="F774">
            <v>151469.40125077503</v>
          </cell>
          <cell r="G774">
            <v>2536.9771657922738</v>
          </cell>
          <cell r="H774">
            <v>126848.85828961369</v>
          </cell>
          <cell r="I774">
            <v>2475.9721508385478</v>
          </cell>
          <cell r="J774">
            <v>108942.77463689611</v>
          </cell>
          <cell r="K774">
            <v>2233.4863898710532</v>
          </cell>
          <cell r="L774">
            <v>122841.75144290793</v>
          </cell>
          <cell r="M774">
            <v>3099.6368177250984</v>
          </cell>
          <cell r="N774">
            <v>303764.40813705965</v>
          </cell>
          <cell r="O774">
            <v>2968.1727990868981</v>
          </cell>
          <cell r="P774">
            <v>68267.974378998653</v>
          </cell>
          <cell r="Q774">
            <v>2203.3539560073127</v>
          </cell>
          <cell r="R774">
            <v>220335.39560073128</v>
          </cell>
          <cell r="S774">
            <v>2846.5412564224971</v>
          </cell>
          <cell r="T774">
            <v>148020.14533396985</v>
          </cell>
          <cell r="U774">
            <v>2660.3566484202443</v>
          </cell>
          <cell r="V774">
            <v>744899.86155766842</v>
          </cell>
          <cell r="W774">
            <v>2907.0145002598042</v>
          </cell>
          <cell r="X774">
            <v>348841.74003117648</v>
          </cell>
          <cell r="Y774">
            <v>2922.0194986134175</v>
          </cell>
          <cell r="Z774">
            <v>350642.33983361011</v>
          </cell>
          <cell r="AA774">
            <v>2803.9886812995901</v>
          </cell>
          <cell r="AB774">
            <v>358910.55120634753</v>
          </cell>
          <cell r="AC774">
            <v>2724.161642907899</v>
          </cell>
          <cell r="AE774" t="str">
            <v>Depreciation (Admin. &amp; Selling )</v>
          </cell>
        </row>
        <row r="775">
          <cell r="D775" t="str">
            <v>Financial Charges -Capital Exp.</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E775" t="str">
            <v>Financial Charges -Capital Exp.</v>
          </cell>
        </row>
        <row r="776">
          <cell r="D776" t="str">
            <v>Financial  Charges -Working Capital</v>
          </cell>
          <cell r="E776">
            <v>530.11444507895521</v>
          </cell>
          <cell r="F776">
            <v>27035.836699026717</v>
          </cell>
          <cell r="G776">
            <v>458.80097155251627</v>
          </cell>
          <cell r="H776">
            <v>22940.048577625814</v>
          </cell>
          <cell r="I776">
            <v>448.49087868071882</v>
          </cell>
          <cell r="J776">
            <v>19733.59866195163</v>
          </cell>
          <cell r="K776">
            <v>407.98094465914818</v>
          </cell>
          <cell r="L776">
            <v>22438.95195625315</v>
          </cell>
          <cell r="M776">
            <v>548.85949175372707</v>
          </cell>
          <cell r="N776">
            <v>53788.230191865252</v>
          </cell>
          <cell r="O776">
            <v>527.77239945924691</v>
          </cell>
          <cell r="P776">
            <v>12138.76518756268</v>
          </cell>
          <cell r="Q776">
            <v>396.96132884259964</v>
          </cell>
          <cell r="R776">
            <v>39696.132884259961</v>
          </cell>
          <cell r="S776">
            <v>498.98402076239711</v>
          </cell>
          <cell r="T776">
            <v>25947.169079644649</v>
          </cell>
          <cell r="U776">
            <v>470.64800851302482</v>
          </cell>
          <cell r="V776">
            <v>131781.44238364694</v>
          </cell>
          <cell r="W776">
            <v>511.61704210669683</v>
          </cell>
          <cell r="X776">
            <v>61394.045052803616</v>
          </cell>
          <cell r="Y776">
            <v>513.76394785157731</v>
          </cell>
          <cell r="Z776">
            <v>61651.673742189276</v>
          </cell>
          <cell r="AA776">
            <v>495.30468493193735</v>
          </cell>
          <cell r="AB776">
            <v>63398.99967128798</v>
          </cell>
          <cell r="AC776">
            <v>483.44771997155902</v>
          </cell>
          <cell r="AE776" t="str">
            <v>Financial  Charges -Working Capital</v>
          </cell>
        </row>
        <row r="777">
          <cell r="D777" t="str">
            <v>Other Expenses (Charity &amp; Donation)</v>
          </cell>
          <cell r="E777">
            <v>368.13503130483002</v>
          </cell>
          <cell r="F777">
            <v>18774.88659654633</v>
          </cell>
          <cell r="G777">
            <v>318.61178580035858</v>
          </cell>
          <cell r="H777">
            <v>15930.589290017928</v>
          </cell>
          <cell r="I777">
            <v>311.4519990838325</v>
          </cell>
          <cell r="J777">
            <v>13703.887959688631</v>
          </cell>
          <cell r="K777">
            <v>283.32010045774183</v>
          </cell>
          <cell r="L777">
            <v>15582.605525175801</v>
          </cell>
          <cell r="M777">
            <v>381.15242482897719</v>
          </cell>
          <cell r="N777">
            <v>37352.937633239766</v>
          </cell>
          <cell r="O777">
            <v>366.50861073558809</v>
          </cell>
          <cell r="P777">
            <v>8429.6980469185255</v>
          </cell>
          <cell r="Q777">
            <v>275.66758947402758</v>
          </cell>
          <cell r="R777">
            <v>27566.758947402759</v>
          </cell>
          <cell r="S777">
            <v>346.51668108499797</v>
          </cell>
          <cell r="T777">
            <v>18018.867416419893</v>
          </cell>
          <cell r="U777">
            <v>326.83889480071173</v>
          </cell>
          <cell r="V777">
            <v>91514.890544199283</v>
          </cell>
          <cell r="W777">
            <v>355.28961257409514</v>
          </cell>
          <cell r="X777">
            <v>42634.753508891416</v>
          </cell>
          <cell r="Y777">
            <v>356.78051934137312</v>
          </cell>
          <cell r="Z777">
            <v>42813.662320964773</v>
          </cell>
          <cell r="AA777">
            <v>343.96158675828985</v>
          </cell>
          <cell r="AB777">
            <v>44027.083105061101</v>
          </cell>
          <cell r="AC777">
            <v>335.72758331358267</v>
          </cell>
          <cell r="AE777" t="str">
            <v>Other Expenses (Charity &amp; Donation)</v>
          </cell>
        </row>
        <row r="778">
          <cell r="D778" t="str">
            <v>Other Expenses ( W.P.P.F.)</v>
          </cell>
          <cell r="E778">
            <v>3573.7075858361454</v>
          </cell>
          <cell r="F778">
            <v>182259.08687764342</v>
          </cell>
          <cell r="G778">
            <v>3260.1003648049996</v>
          </cell>
          <cell r="H778">
            <v>163005.01824024998</v>
          </cell>
          <cell r="I778">
            <v>2868.2077932472907</v>
          </cell>
          <cell r="J778">
            <v>126201.14290288079</v>
          </cell>
          <cell r="K778">
            <v>2950.3710885468208</v>
          </cell>
          <cell r="L778">
            <v>162270.40987007515</v>
          </cell>
          <cell r="M778">
            <v>2984.5209973853607</v>
          </cell>
          <cell r="N778">
            <v>292483.05774376536</v>
          </cell>
          <cell r="O778">
            <v>3261.9142882485439</v>
          </cell>
          <cell r="P778">
            <v>75024.028629716515</v>
          </cell>
          <cell r="Q778">
            <v>3221.4233012482478</v>
          </cell>
          <cell r="R778">
            <v>322142.33012482477</v>
          </cell>
          <cell r="S778">
            <v>2697.4681580678207</v>
          </cell>
          <cell r="T778">
            <v>140268.34421952668</v>
          </cell>
          <cell r="U778">
            <v>2877.5317129664104</v>
          </cell>
          <cell r="V778">
            <v>805708.87963059486</v>
          </cell>
          <cell r="W778">
            <v>3280.2679674234987</v>
          </cell>
          <cell r="X778">
            <v>393632.15609081986</v>
          </cell>
          <cell r="Y778">
            <v>2911.8557735997142</v>
          </cell>
          <cell r="Z778">
            <v>349422.69283196569</v>
          </cell>
          <cell r="AA778">
            <v>3464.9058265788067</v>
          </cell>
          <cell r="AB778">
            <v>443507.94580208726</v>
          </cell>
          <cell r="AC778">
            <v>3082.8948197717668</v>
          </cell>
          <cell r="AE778" t="str">
            <v>Other Expenses ( W.P.P.F.)</v>
          </cell>
        </row>
        <row r="779">
          <cell r="D779" t="str">
            <v>Workers Welfare Fund</v>
          </cell>
          <cell r="E779">
            <v>1499.0267372593985</v>
          </cell>
          <cell r="F779">
            <v>76450.363600229321</v>
          </cell>
          <cell r="G779">
            <v>1367.4811090758005</v>
          </cell>
          <cell r="H779">
            <v>68374.055453790032</v>
          </cell>
          <cell r="I779">
            <v>1203.0979219267881</v>
          </cell>
          <cell r="J779">
            <v>52936.308564778679</v>
          </cell>
          <cell r="K779">
            <v>1237.5621229049211</v>
          </cell>
          <cell r="L779">
            <v>68065.916759770655</v>
          </cell>
          <cell r="M779">
            <v>1251.8866374865934</v>
          </cell>
          <cell r="N779">
            <v>122684.89047368614</v>
          </cell>
          <cell r="O779">
            <v>1368.2419770751833</v>
          </cell>
          <cell r="P779">
            <v>31469.565472729217</v>
          </cell>
          <cell r="Q779">
            <v>1351.2576349952574</v>
          </cell>
          <cell r="R779">
            <v>135125.76349952572</v>
          </cell>
          <cell r="S779">
            <v>1131.4795054513236</v>
          </cell>
          <cell r="T779">
            <v>58836.934283468829</v>
          </cell>
          <cell r="U779">
            <v>1207.0089316049207</v>
          </cell>
          <cell r="V779">
            <v>337962.50084937777</v>
          </cell>
          <cell r="W779">
            <v>1375.9406080206418</v>
          </cell>
          <cell r="X779">
            <v>165112.87296247701</v>
          </cell>
          <cell r="Y779">
            <v>1221.4064958669101</v>
          </cell>
          <cell r="Z779">
            <v>146568.7795040292</v>
          </cell>
          <cell r="AA779">
            <v>1453.3887710099996</v>
          </cell>
          <cell r="AB779">
            <v>186033.76268927995</v>
          </cell>
          <cell r="AC779">
            <v>1293.1505032231421</v>
          </cell>
          <cell r="AE779" t="str">
            <v>Workers Welfare Fund</v>
          </cell>
        </row>
        <row r="780">
          <cell r="E780">
            <v>25485.032929677422</v>
          </cell>
          <cell r="F780">
            <v>1299736.6794135487</v>
          </cell>
          <cell r="G780">
            <v>22360.059486546405</v>
          </cell>
          <cell r="H780">
            <v>1118002.9743273205</v>
          </cell>
          <cell r="I780">
            <v>27800.176060023059</v>
          </cell>
          <cell r="J780">
            <v>1223207.7466410149</v>
          </cell>
          <cell r="K780">
            <v>25887.579279012789</v>
          </cell>
          <cell r="L780">
            <v>1423816.8603457031</v>
          </cell>
          <cell r="M780">
            <v>32394.313930730743</v>
          </cell>
          <cell r="N780">
            <v>3174642.7652116125</v>
          </cell>
          <cell r="O780">
            <v>25026.558079129718</v>
          </cell>
          <cell r="P780">
            <v>575610.83581998362</v>
          </cell>
          <cell r="Q780">
            <v>19868.406464293483</v>
          </cell>
          <cell r="R780">
            <v>1986840.6464293483</v>
          </cell>
          <cell r="S780">
            <v>27295.30791599043</v>
          </cell>
          <cell r="T780">
            <v>1419356.0116315023</v>
          </cell>
          <cell r="U780">
            <v>27037.991155497592</v>
          </cell>
          <cell r="V780">
            <v>7570637.5235393252</v>
          </cell>
          <cell r="W780">
            <v>24623.40075910644</v>
          </cell>
          <cell r="X780">
            <v>2954808.0910927728</v>
          </cell>
          <cell r="Y780">
            <v>32197.815078358082</v>
          </cell>
          <cell r="Z780">
            <v>3863737.8094029706</v>
          </cell>
          <cell r="AA780">
            <v>24529.659763190764</v>
          </cell>
          <cell r="AB780">
            <v>3139796.4496884178</v>
          </cell>
          <cell r="AC780">
            <v>26538.978049548194</v>
          </cell>
        </row>
        <row r="781">
          <cell r="D781" t="str">
            <v>Operating Profit</v>
          </cell>
          <cell r="E781">
            <v>10950.713179176615</v>
          </cell>
          <cell r="F781">
            <v>558486.37213800242</v>
          </cell>
          <cell r="G781">
            <v>17346.994706410249</v>
          </cell>
          <cell r="H781">
            <v>867349.73532050964</v>
          </cell>
          <cell r="I781">
            <v>12364.225744453743</v>
          </cell>
          <cell r="J781">
            <v>544025.93275595992</v>
          </cell>
          <cell r="K781">
            <v>15936.374723034271</v>
          </cell>
          <cell r="L781">
            <v>876500.60976688284</v>
          </cell>
          <cell r="M781">
            <v>3130.6465301866774</v>
          </cell>
          <cell r="N781">
            <v>306803.35995829431</v>
          </cell>
          <cell r="O781">
            <v>11211.312013538314</v>
          </cell>
          <cell r="P781">
            <v>257860.17631138046</v>
          </cell>
          <cell r="Q781">
            <v>21955.547537753577</v>
          </cell>
          <cell r="R781">
            <v>2195554.7537753521</v>
          </cell>
          <cell r="S781">
            <v>9974.5261020266116</v>
          </cell>
          <cell r="T781">
            <v>518675.35730538424</v>
          </cell>
          <cell r="U781">
            <v>11705.668100069619</v>
          </cell>
          <cell r="V781">
            <v>3277587.0680194702</v>
          </cell>
          <cell r="W781">
            <v>12444.5662383419</v>
          </cell>
          <cell r="X781">
            <v>1493347.9486010298</v>
          </cell>
          <cell r="Y781">
            <v>4663.9436722727514</v>
          </cell>
          <cell r="Z781">
            <v>559673.24067273363</v>
          </cell>
          <cell r="AA781">
            <v>12898.633544458498</v>
          </cell>
          <cell r="AB781">
            <v>1651025.0936906878</v>
          </cell>
          <cell r="AC781">
            <v>11692.140631860591</v>
          </cell>
          <cell r="AE781" t="str">
            <v>Operating Profit</v>
          </cell>
        </row>
        <row r="783">
          <cell r="C783" t="str">
            <v>Other Income</v>
          </cell>
          <cell r="AD783" t="str">
            <v>Other Income</v>
          </cell>
        </row>
        <row r="784">
          <cell r="D784" t="str">
            <v>H.D</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E784" t="str">
            <v>H.D</v>
          </cell>
        </row>
        <row r="785">
          <cell r="D785" t="str">
            <v>Others</v>
          </cell>
          <cell r="E785">
            <v>18021.978021978022</v>
          </cell>
          <cell r="F785">
            <v>919120.87912087911</v>
          </cell>
          <cell r="G785">
            <v>15045.871559633028</v>
          </cell>
          <cell r="H785">
            <v>752294</v>
          </cell>
          <cell r="I785">
            <v>14629.794826048172</v>
          </cell>
          <cell r="J785">
            <v>643710.97234611958</v>
          </cell>
          <cell r="K785">
            <v>5120</v>
          </cell>
          <cell r="L785">
            <v>281600</v>
          </cell>
          <cell r="M785">
            <v>7356.3218390804595</v>
          </cell>
          <cell r="N785">
            <v>720919.54022988502</v>
          </cell>
          <cell r="O785">
            <v>7103.2186459489458</v>
          </cell>
          <cell r="P785">
            <v>163374.02885682575</v>
          </cell>
          <cell r="Q785">
            <v>5120</v>
          </cell>
          <cell r="R785">
            <v>512000</v>
          </cell>
          <cell r="S785">
            <v>6736.8421052631575</v>
          </cell>
          <cell r="T785">
            <v>350315.78947368421</v>
          </cell>
          <cell r="U785">
            <v>6213.5922330097092</v>
          </cell>
          <cell r="V785">
            <v>1739805.8252427187</v>
          </cell>
          <cell r="W785">
            <v>6808.510638297872</v>
          </cell>
          <cell r="X785">
            <v>817021.27659574465</v>
          </cell>
          <cell r="Y785">
            <v>6881.7204301075271</v>
          </cell>
          <cell r="Z785">
            <v>825806.45161290327</v>
          </cell>
          <cell r="AA785">
            <v>6680.5845511482257</v>
          </cell>
          <cell r="AB785">
            <v>855114.82254697289</v>
          </cell>
          <cell r="AC785">
            <v>7654.847088336961</v>
          </cell>
          <cell r="AE785" t="str">
            <v>Others</v>
          </cell>
        </row>
        <row r="786">
          <cell r="E786">
            <v>18021.978021978022</v>
          </cell>
          <cell r="F786">
            <v>919120.87912087911</v>
          </cell>
          <cell r="G786">
            <v>15045.871559633028</v>
          </cell>
          <cell r="H786">
            <v>752294</v>
          </cell>
          <cell r="I786">
            <v>14629.794826048172</v>
          </cell>
          <cell r="J786">
            <v>643710.97234611958</v>
          </cell>
          <cell r="K786">
            <v>5120</v>
          </cell>
          <cell r="L786">
            <v>281600</v>
          </cell>
          <cell r="M786">
            <v>7356.3218390804595</v>
          </cell>
          <cell r="N786">
            <v>720919.54022988502</v>
          </cell>
          <cell r="O786">
            <v>7103.2186459489458</v>
          </cell>
          <cell r="P786">
            <v>163374.02885682575</v>
          </cell>
          <cell r="Q786">
            <v>5120</v>
          </cell>
          <cell r="R786">
            <v>512000</v>
          </cell>
          <cell r="S786">
            <v>6736.8421052631575</v>
          </cell>
          <cell r="T786">
            <v>350315.78947368421</v>
          </cell>
          <cell r="U786">
            <v>6213.5922330097092</v>
          </cell>
          <cell r="V786">
            <v>1739805.8252427187</v>
          </cell>
          <cell r="W786">
            <v>6808.510638297872</v>
          </cell>
          <cell r="X786">
            <v>817021.27659574465</v>
          </cell>
          <cell r="Y786">
            <v>6881.7204301075271</v>
          </cell>
          <cell r="Z786">
            <v>825806.45161290327</v>
          </cell>
          <cell r="AA786">
            <v>6680.5845511482257</v>
          </cell>
          <cell r="AB786">
            <v>855114.82254697289</v>
          </cell>
          <cell r="AC786">
            <v>7654.847088336961</v>
          </cell>
        </row>
        <row r="788">
          <cell r="C788" t="str">
            <v>Profit / (Loss) before tax</v>
          </cell>
          <cell r="E788">
            <v>28972.691201154637</v>
          </cell>
          <cell r="F788">
            <v>1477607.2512588815</v>
          </cell>
          <cell r="G788">
            <v>32392.866266043275</v>
          </cell>
          <cell r="H788">
            <v>1619643.7353205096</v>
          </cell>
          <cell r="I788">
            <v>26994.020570501914</v>
          </cell>
          <cell r="J788">
            <v>1187736.9051020795</v>
          </cell>
          <cell r="K788">
            <v>21056.374723034271</v>
          </cell>
          <cell r="L788">
            <v>1158100.6097668828</v>
          </cell>
          <cell r="M788">
            <v>10486.968369267137</v>
          </cell>
          <cell r="N788">
            <v>1027722.9001881793</v>
          </cell>
          <cell r="O788">
            <v>18314.53065948726</v>
          </cell>
          <cell r="P788">
            <v>421234.20516820624</v>
          </cell>
          <cell r="Q788">
            <v>27075.547537753577</v>
          </cell>
          <cell r="R788">
            <v>2707554.7537753521</v>
          </cell>
          <cell r="S788">
            <v>16711.368207289768</v>
          </cell>
          <cell r="T788">
            <v>868991.14677906851</v>
          </cell>
          <cell r="U788">
            <v>17919.260333079328</v>
          </cell>
          <cell r="V788">
            <v>5017392.8932621889</v>
          </cell>
          <cell r="W788">
            <v>19253.076876639774</v>
          </cell>
          <cell r="X788">
            <v>2310369.2251967746</v>
          </cell>
          <cell r="Y788">
            <v>11545.664102380279</v>
          </cell>
          <cell r="Z788">
            <v>1385479.6922856369</v>
          </cell>
          <cell r="AA788">
            <v>19579.218095606724</v>
          </cell>
          <cell r="AB788">
            <v>2506139.9162376607</v>
          </cell>
          <cell r="AC788">
            <v>19346.987720197554</v>
          </cell>
          <cell r="AD788" t="str">
            <v>Profit before tax</v>
          </cell>
        </row>
        <row r="790">
          <cell r="C790" t="str">
            <v>Taxation</v>
          </cell>
          <cell r="AD790" t="str">
            <v>Taxation</v>
          </cell>
        </row>
        <row r="791">
          <cell r="D791" t="str">
            <v>Current</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E791" t="str">
            <v>Current</v>
          </cell>
        </row>
        <row r="792">
          <cell r="D792" t="str">
            <v>Deferred</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E792" t="str">
            <v>Deferred</v>
          </cell>
        </row>
        <row r="793">
          <cell r="E793">
            <v>0</v>
          </cell>
          <cell r="F793">
            <v>0</v>
          </cell>
          <cell r="G793">
            <v>0</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row>
        <row r="795">
          <cell r="C795" t="str">
            <v>Net Profit after taxation</v>
          </cell>
          <cell r="E795">
            <v>28972.691201154637</v>
          </cell>
          <cell r="F795">
            <v>1477607.2512588815</v>
          </cell>
          <cell r="G795">
            <v>32392.866266043275</v>
          </cell>
          <cell r="H795">
            <v>1619643.7353205096</v>
          </cell>
          <cell r="I795">
            <v>26994.020570501914</v>
          </cell>
          <cell r="J795">
            <v>1187736.9051020795</v>
          </cell>
          <cell r="K795">
            <v>21056.374723034271</v>
          </cell>
          <cell r="L795">
            <v>1158100.6097668828</v>
          </cell>
          <cell r="M795">
            <v>10486.968369267137</v>
          </cell>
          <cell r="N795">
            <v>1027722.9001881793</v>
          </cell>
          <cell r="O795">
            <v>18314.53065948726</v>
          </cell>
          <cell r="P795">
            <v>421234.20516820624</v>
          </cell>
          <cell r="Q795">
            <v>27075.547537753577</v>
          </cell>
          <cell r="R795">
            <v>2707554.7537753521</v>
          </cell>
          <cell r="S795">
            <v>16711.368207289768</v>
          </cell>
          <cell r="T795">
            <v>868991.14677906851</v>
          </cell>
          <cell r="U795">
            <v>17919.260333079328</v>
          </cell>
          <cell r="V795">
            <v>5017392.8932621889</v>
          </cell>
          <cell r="W795">
            <v>19253.076876639774</v>
          </cell>
          <cell r="X795">
            <v>2310369.2251967746</v>
          </cell>
          <cell r="Y795">
            <v>11545.664102380279</v>
          </cell>
          <cell r="Z795">
            <v>1385479.6922856369</v>
          </cell>
          <cell r="AA795">
            <v>19579.218095606724</v>
          </cell>
          <cell r="AB795">
            <v>2506139.9162376607</v>
          </cell>
          <cell r="AC795">
            <v>19346.987720197554</v>
          </cell>
          <cell r="AD795" t="str">
            <v>Net Profit after taxation</v>
          </cell>
        </row>
        <row r="797">
          <cell r="AC797" t="str">
            <v>Hilux 4x2 POLICE</v>
          </cell>
        </row>
        <row r="798">
          <cell r="E798">
            <v>37438</v>
          </cell>
          <cell r="G798">
            <v>37469</v>
          </cell>
          <cell r="I798">
            <v>37500</v>
          </cell>
          <cell r="K798">
            <v>37531</v>
          </cell>
          <cell r="M798">
            <v>37562</v>
          </cell>
          <cell r="O798">
            <v>37593</v>
          </cell>
          <cell r="Q798">
            <v>37624</v>
          </cell>
          <cell r="S798">
            <v>37655</v>
          </cell>
          <cell r="U798">
            <v>37686</v>
          </cell>
          <cell r="W798">
            <v>37717</v>
          </cell>
          <cell r="Y798">
            <v>37748</v>
          </cell>
          <cell r="AA798">
            <v>37779</v>
          </cell>
          <cell r="AC798" t="str">
            <v>Yearly</v>
          </cell>
        </row>
        <row r="799">
          <cell r="D799" t="str">
            <v>Hilux 4x2 POLICE</v>
          </cell>
          <cell r="E799" t="str">
            <v>Per Unit</v>
          </cell>
          <cell r="F799" t="str">
            <v>Total</v>
          </cell>
          <cell r="G799" t="str">
            <v>Per Unit</v>
          </cell>
          <cell r="H799" t="str">
            <v>Total</v>
          </cell>
          <cell r="I799" t="str">
            <v>Per Unit</v>
          </cell>
          <cell r="J799" t="str">
            <v>Total</v>
          </cell>
          <cell r="K799" t="str">
            <v>Per Unit</v>
          </cell>
          <cell r="L799" t="str">
            <v>Total</v>
          </cell>
          <cell r="M799" t="str">
            <v>Per Unit</v>
          </cell>
          <cell r="N799" t="str">
            <v>Total</v>
          </cell>
          <cell r="O799" t="str">
            <v>Per Unit</v>
          </cell>
          <cell r="P799" t="str">
            <v>Total</v>
          </cell>
          <cell r="Q799" t="str">
            <v>Per Unit</v>
          </cell>
          <cell r="R799" t="str">
            <v>Total</v>
          </cell>
          <cell r="S799" t="str">
            <v>Per Unit</v>
          </cell>
          <cell r="T799" t="str">
            <v>Total</v>
          </cell>
          <cell r="U799" t="str">
            <v>Per Unit</v>
          </cell>
          <cell r="V799" t="str">
            <v>Total</v>
          </cell>
          <cell r="W799" t="str">
            <v>Per Unit</v>
          </cell>
          <cell r="X799" t="str">
            <v>Total</v>
          </cell>
          <cell r="Y799" t="str">
            <v>Per Unit</v>
          </cell>
          <cell r="Z799" t="str">
            <v>Total</v>
          </cell>
          <cell r="AA799" t="str">
            <v>Per Unit</v>
          </cell>
          <cell r="AB799" t="str">
            <v>Total</v>
          </cell>
          <cell r="AC799" t="str">
            <v>Average</v>
          </cell>
          <cell r="AD799" t="str">
            <v/>
          </cell>
          <cell r="AE799" t="str">
            <v>Hilux 4x2 Deckless</v>
          </cell>
        </row>
        <row r="801">
          <cell r="C801" t="str">
            <v>Sales Units</v>
          </cell>
          <cell r="E801">
            <v>69</v>
          </cell>
          <cell r="F801">
            <v>69</v>
          </cell>
          <cell r="G801">
            <v>190</v>
          </cell>
          <cell r="H801">
            <v>190</v>
          </cell>
          <cell r="I801">
            <v>227</v>
          </cell>
          <cell r="J801">
            <v>227</v>
          </cell>
          <cell r="K801">
            <v>265</v>
          </cell>
          <cell r="L801">
            <v>265</v>
          </cell>
          <cell r="M801">
            <v>112</v>
          </cell>
          <cell r="N801">
            <v>112</v>
          </cell>
          <cell r="O801">
            <v>208</v>
          </cell>
          <cell r="P801">
            <v>208</v>
          </cell>
          <cell r="Q801">
            <v>220</v>
          </cell>
          <cell r="R801">
            <v>220</v>
          </cell>
          <cell r="S801">
            <v>188</v>
          </cell>
          <cell r="T801">
            <v>188</v>
          </cell>
          <cell r="U801">
            <v>0</v>
          </cell>
          <cell r="V801">
            <v>0</v>
          </cell>
          <cell r="W801">
            <v>0</v>
          </cell>
          <cell r="X801">
            <v>0</v>
          </cell>
          <cell r="Y801">
            <v>0</v>
          </cell>
          <cell r="Z801">
            <v>0</v>
          </cell>
          <cell r="AA801">
            <v>0</v>
          </cell>
          <cell r="AB801">
            <v>0</v>
          </cell>
          <cell r="AC801">
            <v>1479</v>
          </cell>
          <cell r="AD801" t="str">
            <v>Sales Units</v>
          </cell>
        </row>
        <row r="803">
          <cell r="C803" t="str">
            <v>Selling Price</v>
          </cell>
          <cell r="E803">
            <v>765000</v>
          </cell>
          <cell r="F803">
            <v>52785000</v>
          </cell>
          <cell r="G803">
            <v>765000</v>
          </cell>
          <cell r="H803">
            <v>145350000</v>
          </cell>
          <cell r="I803">
            <v>765000</v>
          </cell>
          <cell r="J803">
            <v>173655000</v>
          </cell>
          <cell r="K803">
            <v>765000</v>
          </cell>
          <cell r="L803">
            <v>202725000</v>
          </cell>
          <cell r="M803">
            <v>765000</v>
          </cell>
          <cell r="N803">
            <v>85680000</v>
          </cell>
          <cell r="O803">
            <v>765000</v>
          </cell>
          <cell r="P803">
            <v>159120000</v>
          </cell>
          <cell r="Q803">
            <v>765000</v>
          </cell>
          <cell r="R803">
            <v>168300000</v>
          </cell>
          <cell r="S803">
            <v>765000</v>
          </cell>
          <cell r="T803">
            <v>143820000</v>
          </cell>
          <cell r="U803">
            <v>765000</v>
          </cell>
          <cell r="V803">
            <v>0</v>
          </cell>
          <cell r="W803">
            <v>765000</v>
          </cell>
          <cell r="X803">
            <v>0</v>
          </cell>
          <cell r="Y803">
            <v>765000</v>
          </cell>
          <cell r="Z803">
            <v>0</v>
          </cell>
          <cell r="AA803">
            <v>765000</v>
          </cell>
          <cell r="AB803">
            <v>0</v>
          </cell>
          <cell r="AC803">
            <v>765000</v>
          </cell>
          <cell r="AD803" t="str">
            <v>Selling Price</v>
          </cell>
        </row>
        <row r="804">
          <cell r="C804" t="str">
            <v>Less: Dealer commission</v>
          </cell>
          <cell r="E804">
            <v>-20000</v>
          </cell>
          <cell r="F804">
            <v>-1380000</v>
          </cell>
          <cell r="G804">
            <v>-20000</v>
          </cell>
          <cell r="H804">
            <v>-3800000</v>
          </cell>
          <cell r="I804">
            <v>-20000</v>
          </cell>
          <cell r="J804">
            <v>-4540000</v>
          </cell>
          <cell r="K804">
            <v>-20000</v>
          </cell>
          <cell r="L804">
            <v>-5300000</v>
          </cell>
          <cell r="M804">
            <v>-20000</v>
          </cell>
          <cell r="N804">
            <v>-2240000</v>
          </cell>
          <cell r="O804">
            <v>-20000</v>
          </cell>
          <cell r="P804">
            <v>-4160000</v>
          </cell>
          <cell r="Q804">
            <v>-20000</v>
          </cell>
          <cell r="R804">
            <v>-4400000</v>
          </cell>
          <cell r="S804">
            <v>-20000</v>
          </cell>
          <cell r="T804">
            <v>-3760000</v>
          </cell>
          <cell r="U804">
            <v>-20000</v>
          </cell>
          <cell r="V804">
            <v>0</v>
          </cell>
          <cell r="W804">
            <v>-20000</v>
          </cell>
          <cell r="X804">
            <v>0</v>
          </cell>
          <cell r="Y804">
            <v>-20000</v>
          </cell>
          <cell r="Z804">
            <v>0</v>
          </cell>
          <cell r="AA804">
            <v>-20000</v>
          </cell>
          <cell r="AB804">
            <v>0</v>
          </cell>
          <cell r="AC804">
            <v>-20000</v>
          </cell>
          <cell r="AD804" t="str">
            <v>Less: Dealer commission</v>
          </cell>
        </row>
        <row r="805">
          <cell r="D805" t="str">
            <v xml:space="preserve">  Sales tax</v>
          </cell>
          <cell r="E805">
            <v>-99782.608695652176</v>
          </cell>
          <cell r="F805">
            <v>-6885000</v>
          </cell>
          <cell r="G805">
            <v>-99782.608695652176</v>
          </cell>
          <cell r="H805">
            <v>-18958695.652173914</v>
          </cell>
          <cell r="I805">
            <v>-99782.608695652176</v>
          </cell>
          <cell r="J805">
            <v>-22650652.173913043</v>
          </cell>
          <cell r="K805">
            <v>-99782.608695652176</v>
          </cell>
          <cell r="L805">
            <v>-26442391.304347828</v>
          </cell>
          <cell r="M805">
            <v>-99782.608695652176</v>
          </cell>
          <cell r="N805">
            <v>-11175652.173913043</v>
          </cell>
          <cell r="O805">
            <v>-99782.608695652176</v>
          </cell>
          <cell r="P805">
            <v>-20754782.608695652</v>
          </cell>
          <cell r="Q805">
            <v>-99782.608695652176</v>
          </cell>
          <cell r="R805">
            <v>-21952173.91304348</v>
          </cell>
          <cell r="S805">
            <v>-99782.608695652176</v>
          </cell>
          <cell r="T805">
            <v>-18759130.434782609</v>
          </cell>
          <cell r="U805">
            <v>-99782.608695652176</v>
          </cell>
          <cell r="V805">
            <v>0</v>
          </cell>
          <cell r="W805">
            <v>-99782.608695652176</v>
          </cell>
          <cell r="X805">
            <v>0</v>
          </cell>
          <cell r="Y805">
            <v>-99782.608695652176</v>
          </cell>
          <cell r="Z805">
            <v>0</v>
          </cell>
          <cell r="AA805">
            <v>-99782.608695652176</v>
          </cell>
          <cell r="AB805">
            <v>0</v>
          </cell>
          <cell r="AC805">
            <v>-99782.608695652176</v>
          </cell>
          <cell r="AE805" t="str">
            <v xml:space="preserve">  Sales tax</v>
          </cell>
        </row>
        <row r="806">
          <cell r="C806" t="str">
            <v>Net Sales</v>
          </cell>
          <cell r="E806">
            <v>645217.39130434778</v>
          </cell>
          <cell r="F806">
            <v>44520000</v>
          </cell>
          <cell r="G806">
            <v>645217.39130434778</v>
          </cell>
          <cell r="H806">
            <v>122591304.34782609</v>
          </cell>
          <cell r="I806">
            <v>645217.39130434778</v>
          </cell>
          <cell r="J806">
            <v>146464347.82608697</v>
          </cell>
          <cell r="K806">
            <v>645217.39130434778</v>
          </cell>
          <cell r="L806">
            <v>170982608.69565219</v>
          </cell>
          <cell r="M806">
            <v>645217.39130434778</v>
          </cell>
          <cell r="N806">
            <v>72264347.826086953</v>
          </cell>
          <cell r="O806">
            <v>645217.39130434778</v>
          </cell>
          <cell r="P806">
            <v>134205217.39130434</v>
          </cell>
          <cell r="Q806">
            <v>645217.39130434778</v>
          </cell>
          <cell r="R806">
            <v>141947826.08695653</v>
          </cell>
          <cell r="S806">
            <v>645217.39130434778</v>
          </cell>
          <cell r="T806">
            <v>121300869.56521739</v>
          </cell>
          <cell r="U806">
            <v>645217.39130434778</v>
          </cell>
          <cell r="V806">
            <v>0</v>
          </cell>
          <cell r="W806">
            <v>645217.39130434778</v>
          </cell>
          <cell r="X806">
            <v>0</v>
          </cell>
          <cell r="Y806">
            <v>645217.39130434778</v>
          </cell>
          <cell r="Z806">
            <v>0</v>
          </cell>
          <cell r="AA806">
            <v>645217.39130434778</v>
          </cell>
          <cell r="AB806">
            <v>0</v>
          </cell>
          <cell r="AC806">
            <v>645217.39130434778</v>
          </cell>
          <cell r="AD806" t="str">
            <v>Net Sales</v>
          </cell>
          <cell r="AE806">
            <v>954276521.7391305</v>
          </cell>
        </row>
        <row r="808">
          <cell r="C808" t="str">
            <v>Variable Cost of Sales</v>
          </cell>
          <cell r="AD808" t="str">
            <v>Variable Cost of Sales</v>
          </cell>
        </row>
        <row r="809">
          <cell r="D809" t="str">
            <v>CKD Cost</v>
          </cell>
          <cell r="E809">
            <v>456549.51474417676</v>
          </cell>
          <cell r="F809">
            <v>31501916.517348196</v>
          </cell>
          <cell r="G809">
            <v>456549.51474417676</v>
          </cell>
          <cell r="H809">
            <v>86744407.801393583</v>
          </cell>
          <cell r="I809">
            <v>456549.51474417676</v>
          </cell>
          <cell r="J809">
            <v>103636739.84692812</v>
          </cell>
          <cell r="K809">
            <v>456549.51474417676</v>
          </cell>
          <cell r="L809">
            <v>120985621.40720685</v>
          </cell>
          <cell r="M809">
            <v>456549.51474417676</v>
          </cell>
          <cell r="N809">
            <v>51133545.651347801</v>
          </cell>
          <cell r="O809">
            <v>456549.51474417676</v>
          </cell>
          <cell r="P809">
            <v>94962299.066788763</v>
          </cell>
          <cell r="Q809">
            <v>456549.51474417676</v>
          </cell>
          <cell r="R809">
            <v>100440893.24371889</v>
          </cell>
          <cell r="S809">
            <v>456549.51474417676</v>
          </cell>
          <cell r="T809">
            <v>85831308.771905228</v>
          </cell>
          <cell r="U809">
            <v>456549.51474417676</v>
          </cell>
          <cell r="V809">
            <v>0</v>
          </cell>
          <cell r="W809">
            <v>456549.51474417676</v>
          </cell>
          <cell r="X809">
            <v>0</v>
          </cell>
          <cell r="Y809">
            <v>456549.51474417676</v>
          </cell>
          <cell r="Z809">
            <v>0</v>
          </cell>
          <cell r="AA809">
            <v>456549.51474417676</v>
          </cell>
          <cell r="AB809">
            <v>0</v>
          </cell>
          <cell r="AC809">
            <v>456549.51474417676</v>
          </cell>
          <cell r="AE809" t="str">
            <v>CKD Cost</v>
          </cell>
          <cell r="AF809">
            <v>675236732.30663741</v>
          </cell>
        </row>
        <row r="810">
          <cell r="D810" t="str">
            <v>Vendor parts</v>
          </cell>
          <cell r="E810">
            <v>139346</v>
          </cell>
          <cell r="F810">
            <v>9614874</v>
          </cell>
          <cell r="G810">
            <v>139346</v>
          </cell>
          <cell r="H810">
            <v>26475740</v>
          </cell>
          <cell r="I810">
            <v>139346</v>
          </cell>
          <cell r="J810">
            <v>31631542</v>
          </cell>
          <cell r="K810">
            <v>139346</v>
          </cell>
          <cell r="L810">
            <v>36926690</v>
          </cell>
          <cell r="M810">
            <v>139346</v>
          </cell>
          <cell r="N810">
            <v>15606752</v>
          </cell>
          <cell r="O810">
            <v>139346</v>
          </cell>
          <cell r="P810">
            <v>28983968</v>
          </cell>
          <cell r="Q810">
            <v>139346</v>
          </cell>
          <cell r="R810">
            <v>30656120</v>
          </cell>
          <cell r="S810">
            <v>139346</v>
          </cell>
          <cell r="T810">
            <v>26197048</v>
          </cell>
          <cell r="U810">
            <v>139346</v>
          </cell>
          <cell r="V810">
            <v>0</v>
          </cell>
          <cell r="W810">
            <v>139346</v>
          </cell>
          <cell r="X810">
            <v>0</v>
          </cell>
          <cell r="Y810">
            <v>139346</v>
          </cell>
          <cell r="Z810">
            <v>0</v>
          </cell>
          <cell r="AA810">
            <v>139346</v>
          </cell>
          <cell r="AB810">
            <v>0</v>
          </cell>
          <cell r="AC810">
            <v>139346</v>
          </cell>
          <cell r="AE810" t="str">
            <v>Vendor parts</v>
          </cell>
          <cell r="AF810">
            <v>206092734</v>
          </cell>
        </row>
        <row r="811">
          <cell r="D811" t="str">
            <v>Nummi Parts</v>
          </cell>
          <cell r="AE811" t="str">
            <v>Nomi Parts</v>
          </cell>
          <cell r="AF811">
            <v>0</v>
          </cell>
        </row>
        <row r="812">
          <cell r="D812" t="str">
            <v>Paints &amp; Chemicals</v>
          </cell>
          <cell r="E812">
            <v>11677</v>
          </cell>
          <cell r="F812">
            <v>805713</v>
          </cell>
          <cell r="G812">
            <v>11677</v>
          </cell>
          <cell r="H812">
            <v>2218630</v>
          </cell>
          <cell r="I812">
            <v>11677</v>
          </cell>
          <cell r="J812">
            <v>2650679</v>
          </cell>
          <cell r="K812">
            <v>11677</v>
          </cell>
          <cell r="L812">
            <v>3094405</v>
          </cell>
          <cell r="M812">
            <v>11677</v>
          </cell>
          <cell r="N812">
            <v>1307824</v>
          </cell>
          <cell r="O812">
            <v>11677</v>
          </cell>
          <cell r="P812">
            <v>2428816</v>
          </cell>
          <cell r="Q812">
            <v>11677</v>
          </cell>
          <cell r="R812">
            <v>2568940</v>
          </cell>
          <cell r="S812">
            <v>11677</v>
          </cell>
          <cell r="T812">
            <v>2195276</v>
          </cell>
          <cell r="U812">
            <v>11677</v>
          </cell>
          <cell r="V812">
            <v>0</v>
          </cell>
          <cell r="W812">
            <v>11677</v>
          </cell>
          <cell r="X812">
            <v>0</v>
          </cell>
          <cell r="Y812">
            <v>11677</v>
          </cell>
          <cell r="Z812">
            <v>0</v>
          </cell>
          <cell r="AA812">
            <v>11677</v>
          </cell>
          <cell r="AB812">
            <v>0</v>
          </cell>
          <cell r="AC812">
            <v>11677</v>
          </cell>
          <cell r="AE812" t="str">
            <v>Paints &amp; Chemicals</v>
          </cell>
          <cell r="AF812">
            <v>17270283</v>
          </cell>
        </row>
        <row r="813">
          <cell r="D813" t="str">
            <v>Consumables</v>
          </cell>
          <cell r="E813">
            <v>3227</v>
          </cell>
          <cell r="F813">
            <v>222663</v>
          </cell>
          <cell r="G813">
            <v>3227</v>
          </cell>
          <cell r="H813">
            <v>613130</v>
          </cell>
          <cell r="I813">
            <v>3227</v>
          </cell>
          <cell r="J813">
            <v>732529</v>
          </cell>
          <cell r="K813">
            <v>3227</v>
          </cell>
          <cell r="L813">
            <v>855155</v>
          </cell>
          <cell r="M813">
            <v>3227</v>
          </cell>
          <cell r="N813">
            <v>361424</v>
          </cell>
          <cell r="O813">
            <v>3227</v>
          </cell>
          <cell r="P813">
            <v>671216</v>
          </cell>
          <cell r="Q813">
            <v>3227</v>
          </cell>
          <cell r="R813">
            <v>709940</v>
          </cell>
          <cell r="S813">
            <v>3227</v>
          </cell>
          <cell r="T813">
            <v>606676</v>
          </cell>
          <cell r="U813">
            <v>3227</v>
          </cell>
          <cell r="V813">
            <v>0</v>
          </cell>
          <cell r="W813">
            <v>3227</v>
          </cell>
          <cell r="X813">
            <v>0</v>
          </cell>
          <cell r="Y813">
            <v>3227</v>
          </cell>
          <cell r="Z813">
            <v>0</v>
          </cell>
          <cell r="AA813">
            <v>3227</v>
          </cell>
          <cell r="AB813">
            <v>0</v>
          </cell>
          <cell r="AC813">
            <v>3227</v>
          </cell>
          <cell r="AE813" t="str">
            <v>Consumables</v>
          </cell>
          <cell r="AF813">
            <v>4772733</v>
          </cell>
        </row>
        <row r="814">
          <cell r="D814" t="str">
            <v>KD Parts</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E814" t="str">
            <v>KD Parts</v>
          </cell>
          <cell r="AF814">
            <v>0</v>
          </cell>
        </row>
        <row r="815">
          <cell r="D815" t="str">
            <v>Spare parts</v>
          </cell>
          <cell r="E815">
            <v>41</v>
          </cell>
          <cell r="F815">
            <v>2829</v>
          </cell>
          <cell r="G815">
            <v>41</v>
          </cell>
          <cell r="H815">
            <v>7790</v>
          </cell>
          <cell r="I815">
            <v>41</v>
          </cell>
          <cell r="J815">
            <v>9307</v>
          </cell>
          <cell r="K815">
            <v>41</v>
          </cell>
          <cell r="L815">
            <v>10865</v>
          </cell>
          <cell r="M815">
            <v>41</v>
          </cell>
          <cell r="N815">
            <v>4592</v>
          </cell>
          <cell r="O815">
            <v>41</v>
          </cell>
          <cell r="P815">
            <v>8528</v>
          </cell>
          <cell r="Q815">
            <v>41</v>
          </cell>
          <cell r="R815">
            <v>9020</v>
          </cell>
          <cell r="S815">
            <v>41</v>
          </cell>
          <cell r="T815">
            <v>7708</v>
          </cell>
          <cell r="U815">
            <v>41</v>
          </cell>
          <cell r="V815">
            <v>0</v>
          </cell>
          <cell r="W815">
            <v>41</v>
          </cell>
          <cell r="X815">
            <v>0</v>
          </cell>
          <cell r="Y815">
            <v>41</v>
          </cell>
          <cell r="Z815">
            <v>0</v>
          </cell>
          <cell r="AA815">
            <v>41</v>
          </cell>
          <cell r="AB815">
            <v>0</v>
          </cell>
          <cell r="AC815">
            <v>41</v>
          </cell>
          <cell r="AE815" t="str">
            <v>Spare parts</v>
          </cell>
          <cell r="AF815">
            <v>60639</v>
          </cell>
        </row>
        <row r="816">
          <cell r="D816" t="str">
            <v>Utilities</v>
          </cell>
          <cell r="E816">
            <v>4297</v>
          </cell>
          <cell r="F816">
            <v>296493</v>
          </cell>
          <cell r="G816">
            <v>4297</v>
          </cell>
          <cell r="H816">
            <v>816430</v>
          </cell>
          <cell r="I816">
            <v>4297</v>
          </cell>
          <cell r="J816">
            <v>975419</v>
          </cell>
          <cell r="K816">
            <v>4297</v>
          </cell>
          <cell r="L816">
            <v>1138705</v>
          </cell>
          <cell r="M816">
            <v>4297</v>
          </cell>
          <cell r="N816">
            <v>481264</v>
          </cell>
          <cell r="O816">
            <v>4297</v>
          </cell>
          <cell r="P816">
            <v>893776</v>
          </cell>
          <cell r="Q816">
            <v>4297</v>
          </cell>
          <cell r="R816">
            <v>945340</v>
          </cell>
          <cell r="S816">
            <v>4297</v>
          </cell>
          <cell r="T816">
            <v>807836</v>
          </cell>
          <cell r="U816">
            <v>4297</v>
          </cell>
          <cell r="V816">
            <v>0</v>
          </cell>
          <cell r="W816">
            <v>4297</v>
          </cell>
          <cell r="X816">
            <v>0</v>
          </cell>
          <cell r="Y816">
            <v>4297</v>
          </cell>
          <cell r="Z816">
            <v>0</v>
          </cell>
          <cell r="AA816">
            <v>4297</v>
          </cell>
          <cell r="AB816">
            <v>0</v>
          </cell>
          <cell r="AC816">
            <v>4297</v>
          </cell>
          <cell r="AE816" t="str">
            <v>Utilites</v>
          </cell>
          <cell r="AF816">
            <v>6355263</v>
          </cell>
        </row>
        <row r="817">
          <cell r="D817" t="str">
            <v>Royalty</v>
          </cell>
          <cell r="E817">
            <v>3399.76</v>
          </cell>
          <cell r="F817">
            <v>234583.44</v>
          </cell>
          <cell r="G817">
            <v>3399.76</v>
          </cell>
          <cell r="H817">
            <v>645954.4</v>
          </cell>
          <cell r="I817">
            <v>3399.76</v>
          </cell>
          <cell r="J817">
            <v>771745.52</v>
          </cell>
          <cell r="K817">
            <v>3399.76</v>
          </cell>
          <cell r="L817">
            <v>900936.4</v>
          </cell>
          <cell r="M817">
            <v>3399.76</v>
          </cell>
          <cell r="N817">
            <v>380773.12</v>
          </cell>
          <cell r="O817">
            <v>3399.76</v>
          </cell>
          <cell r="P817">
            <v>707150.08000000007</v>
          </cell>
          <cell r="Q817">
            <v>3399.76</v>
          </cell>
          <cell r="R817">
            <v>747947.20000000007</v>
          </cell>
          <cell r="S817">
            <v>3399.76</v>
          </cell>
          <cell r="T817">
            <v>639154.88</v>
          </cell>
          <cell r="U817">
            <v>3399.76</v>
          </cell>
          <cell r="V817">
            <v>0</v>
          </cell>
          <cell r="W817">
            <v>3399.76</v>
          </cell>
          <cell r="X817">
            <v>0</v>
          </cell>
          <cell r="Y817">
            <v>3399.76</v>
          </cell>
          <cell r="Z817">
            <v>0</v>
          </cell>
          <cell r="AA817">
            <v>3399.76</v>
          </cell>
          <cell r="AB817">
            <v>0</v>
          </cell>
          <cell r="AC817">
            <v>3399.76</v>
          </cell>
          <cell r="AE817" t="str">
            <v>Royalty</v>
          </cell>
          <cell r="AF817">
            <v>5028245.04</v>
          </cell>
        </row>
        <row r="819">
          <cell r="E819">
            <v>618537.27474417677</v>
          </cell>
          <cell r="F819">
            <v>42679071.957348198</v>
          </cell>
          <cell r="G819">
            <v>618537.27474417677</v>
          </cell>
          <cell r="H819">
            <v>117522082.20139359</v>
          </cell>
          <cell r="I819">
            <v>618537.27474417677</v>
          </cell>
          <cell r="J819">
            <v>140407961.36692813</v>
          </cell>
          <cell r="K819">
            <v>618537.27474417677</v>
          </cell>
          <cell r="L819">
            <v>163912377.80720684</v>
          </cell>
          <cell r="M819">
            <v>618537.27474417677</v>
          </cell>
          <cell r="N819">
            <v>69276174.771347806</v>
          </cell>
          <cell r="O819">
            <v>618537.27474417677</v>
          </cell>
          <cell r="P819">
            <v>128655753.14678876</v>
          </cell>
          <cell r="Q819">
            <v>618537.27474417677</v>
          </cell>
          <cell r="R819">
            <v>136078200.44371888</v>
          </cell>
          <cell r="S819">
            <v>618537.27474417677</v>
          </cell>
          <cell r="T819">
            <v>116285007.65190522</v>
          </cell>
          <cell r="U819">
            <v>618537.27474417677</v>
          </cell>
          <cell r="V819">
            <v>0</v>
          </cell>
          <cell r="W819">
            <v>618537.27474417677</v>
          </cell>
          <cell r="X819">
            <v>0</v>
          </cell>
          <cell r="Y819">
            <v>618537.27474417677</v>
          </cell>
          <cell r="Z819">
            <v>0</v>
          </cell>
          <cell r="AA819">
            <v>618537.27474417677</v>
          </cell>
          <cell r="AB819">
            <v>0</v>
          </cell>
          <cell r="AC819">
            <v>618537.27474417677</v>
          </cell>
          <cell r="AF819">
            <v>914816629.34663749</v>
          </cell>
        </row>
        <row r="820">
          <cell r="C820" t="str">
            <v>Contribution Margin</v>
          </cell>
          <cell r="E820">
            <v>26680.116560171009</v>
          </cell>
          <cell r="F820">
            <v>1840928.0426518023</v>
          </cell>
          <cell r="G820">
            <v>26680.116560171009</v>
          </cell>
          <cell r="H820">
            <v>5069222.1464325041</v>
          </cell>
          <cell r="I820">
            <v>26680.116560171009</v>
          </cell>
          <cell r="J820">
            <v>6056386.4591588378</v>
          </cell>
          <cell r="K820">
            <v>26680.116560171009</v>
          </cell>
          <cell r="L820">
            <v>7070230.8884453475</v>
          </cell>
          <cell r="M820">
            <v>26680.116560171009</v>
          </cell>
          <cell r="N820">
            <v>2988173.0547391474</v>
          </cell>
          <cell r="O820">
            <v>26680.116560171009</v>
          </cell>
          <cell r="P820">
            <v>5549464.2445155829</v>
          </cell>
          <cell r="Q820">
            <v>26680.116560171009</v>
          </cell>
          <cell r="R820">
            <v>5869625.6432376504</v>
          </cell>
          <cell r="S820">
            <v>26680.116560171009</v>
          </cell>
          <cell r="T820">
            <v>5015861.9133121669</v>
          </cell>
          <cell r="U820">
            <v>26680.116560171009</v>
          </cell>
          <cell r="V820">
            <v>0</v>
          </cell>
          <cell r="W820">
            <v>26680.116560171009</v>
          </cell>
          <cell r="X820">
            <v>0</v>
          </cell>
          <cell r="Y820">
            <v>26680.116560171009</v>
          </cell>
          <cell r="Z820">
            <v>0</v>
          </cell>
          <cell r="AA820">
            <v>26680.116560171009</v>
          </cell>
          <cell r="AB820">
            <v>0</v>
          </cell>
          <cell r="AC820">
            <v>26680.116560171009</v>
          </cell>
          <cell r="AD820" t="str">
            <v>Contribution Margin</v>
          </cell>
        </row>
        <row r="822">
          <cell r="C822" t="str">
            <v>Production cost</v>
          </cell>
          <cell r="AD822" t="str">
            <v>Production cost</v>
          </cell>
        </row>
        <row r="823">
          <cell r="D823" t="str">
            <v xml:space="preserve">Salaries &amp; Wages </v>
          </cell>
          <cell r="E823">
            <v>5330.971806841444</v>
          </cell>
          <cell r="F823">
            <v>367837.05467205966</v>
          </cell>
          <cell r="G823">
            <v>4450.6278387391867</v>
          </cell>
          <cell r="H823">
            <v>845619.28936044546</v>
          </cell>
          <cell r="I823">
            <v>4327.5507084975143</v>
          </cell>
          <cell r="J823">
            <v>982354.01082893577</v>
          </cell>
          <cell r="K823">
            <v>3880.9474753805712</v>
          </cell>
          <cell r="L823">
            <v>1028451.0809758514</v>
          </cell>
          <cell r="M823">
            <v>5576.0739588801307</v>
          </cell>
          <cell r="N823">
            <v>624520.28339457465</v>
          </cell>
          <cell r="O823">
            <v>5384.2223576312035</v>
          </cell>
          <cell r="P823">
            <v>1119918.2503872903</v>
          </cell>
          <cell r="Q823">
            <v>3880.9474753805712</v>
          </cell>
          <cell r="R823">
            <v>853808.44458372565</v>
          </cell>
          <cell r="S823">
            <v>5106.5098360270676</v>
          </cell>
          <cell r="T823">
            <v>960023.84917308867</v>
          </cell>
          <cell r="U823">
            <v>4709.8877128404993</v>
          </cell>
          <cell r="V823">
            <v>0</v>
          </cell>
          <cell r="W823">
            <v>5160.8344087507594</v>
          </cell>
          <cell r="X823">
            <v>0</v>
          </cell>
          <cell r="Y823">
            <v>5216.3272518556068</v>
          </cell>
          <cell r="Z823">
            <v>0</v>
          </cell>
          <cell r="AA823">
            <v>5063.8667476260061</v>
          </cell>
          <cell r="AB823">
            <v>0</v>
          </cell>
          <cell r="AC823">
            <v>4585.8906446085002</v>
          </cell>
          <cell r="AE823" t="str">
            <v xml:space="preserve">Salaries &amp; Wages </v>
          </cell>
        </row>
        <row r="824">
          <cell r="D824" t="str">
            <v xml:space="preserve">Utilities </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E824" t="str">
            <v xml:space="preserve">Utilities </v>
          </cell>
        </row>
        <row r="825">
          <cell r="D825" t="str">
            <v>Depreciation</v>
          </cell>
          <cell r="E825">
            <v>11150.091575091576</v>
          </cell>
          <cell r="F825">
            <v>769356.31868131866</v>
          </cell>
          <cell r="G825">
            <v>9308.7920489296648</v>
          </cell>
          <cell r="H825">
            <v>1768670.4892966363</v>
          </cell>
          <cell r="I825">
            <v>9051.3678263455258</v>
          </cell>
          <cell r="J825">
            <v>2054660.4965804343</v>
          </cell>
          <cell r="K825">
            <v>8117.2666666666673</v>
          </cell>
          <cell r="L825">
            <v>2151075.666666667</v>
          </cell>
          <cell r="M825">
            <v>11662.739463601532</v>
          </cell>
          <cell r="N825">
            <v>1306226.8199233715</v>
          </cell>
          <cell r="O825">
            <v>11261.468738438773</v>
          </cell>
          <cell r="P825">
            <v>2342385.4975952646</v>
          </cell>
          <cell r="Q825">
            <v>8117.2666666666673</v>
          </cell>
          <cell r="R825">
            <v>1785798.6666666667</v>
          </cell>
          <cell r="S825">
            <v>10680.614035087719</v>
          </cell>
          <cell r="T825">
            <v>2007955.4385964912</v>
          </cell>
          <cell r="U825">
            <v>9851.0517799352765</v>
          </cell>
          <cell r="V825">
            <v>0</v>
          </cell>
          <cell r="W825">
            <v>10794.237588652482</v>
          </cell>
          <cell r="X825">
            <v>0</v>
          </cell>
          <cell r="Y825">
            <v>10910.304659498208</v>
          </cell>
          <cell r="Z825">
            <v>0</v>
          </cell>
          <cell r="AA825">
            <v>10591.423103688239</v>
          </cell>
          <cell r="AB825">
            <v>0</v>
          </cell>
          <cell r="AC825">
            <v>9591.7034442236982</v>
          </cell>
          <cell r="AE825" t="str">
            <v>Depreciation</v>
          </cell>
        </row>
        <row r="826">
          <cell r="D826" t="str">
            <v xml:space="preserve">Other Factory overhead </v>
          </cell>
          <cell r="E826">
            <v>3328.5244606883934</v>
          </cell>
          <cell r="F826">
            <v>229668.18778749916</v>
          </cell>
          <cell r="G826">
            <v>2778.859870849943</v>
          </cell>
          <cell r="H826">
            <v>527983.3754614892</v>
          </cell>
          <cell r="I826">
            <v>2702.0136121556093</v>
          </cell>
          <cell r="J826">
            <v>613357.08995932329</v>
          </cell>
          <cell r="K826">
            <v>2423.1658073811504</v>
          </cell>
          <cell r="L826">
            <v>642138.93895600492</v>
          </cell>
          <cell r="M826">
            <v>3481.5600680763655</v>
          </cell>
          <cell r="N826">
            <v>389934.72762455291</v>
          </cell>
          <cell r="O826">
            <v>3361.7727627374452</v>
          </cell>
          <cell r="P826">
            <v>699248.73464938859</v>
          </cell>
          <cell r="Q826">
            <v>2423.1658073811504</v>
          </cell>
          <cell r="R826">
            <v>533096.47762385313</v>
          </cell>
          <cell r="S826">
            <v>3188.3760623436192</v>
          </cell>
          <cell r="T826">
            <v>599414.69972060039</v>
          </cell>
          <cell r="U826">
            <v>2940.735203132464</v>
          </cell>
          <cell r="V826">
            <v>0</v>
          </cell>
          <cell r="W826">
            <v>3222.2949566238703</v>
          </cell>
          <cell r="X826">
            <v>0</v>
          </cell>
          <cell r="Y826">
            <v>3256.9432894907936</v>
          </cell>
          <cell r="Z826">
            <v>0</v>
          </cell>
          <cell r="AA826">
            <v>3161.7507925119394</v>
          </cell>
          <cell r="AB826">
            <v>0</v>
          </cell>
          <cell r="AC826">
            <v>2863.3145583385476</v>
          </cell>
          <cell r="AE826" t="str">
            <v xml:space="preserve">Other Factory overhead </v>
          </cell>
        </row>
        <row r="827">
          <cell r="D827" t="str">
            <v>Running Royalty</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E827" t="str">
            <v>Running Royalty</v>
          </cell>
        </row>
        <row r="828">
          <cell r="E828">
            <v>19809.587842621411</v>
          </cell>
          <cell r="F828">
            <v>1366861.5611408777</v>
          </cell>
          <cell r="G828">
            <v>16538.279758518795</v>
          </cell>
          <cell r="H828">
            <v>3142273.1541185705</v>
          </cell>
          <cell r="I828">
            <v>16080.93214699865</v>
          </cell>
          <cell r="J828">
            <v>3650371.5973686934</v>
          </cell>
          <cell r="K828">
            <v>14421.379949428388</v>
          </cell>
          <cell r="L828">
            <v>3821665.6865985235</v>
          </cell>
          <cell r="M828">
            <v>20720.373490558028</v>
          </cell>
          <cell r="N828">
            <v>2320681.830942499</v>
          </cell>
          <cell r="O828">
            <v>20007.463858807419</v>
          </cell>
          <cell r="P828">
            <v>4161552.4826319437</v>
          </cell>
          <cell r="Q828">
            <v>14421.379949428388</v>
          </cell>
          <cell r="R828">
            <v>3172703.5888742451</v>
          </cell>
          <cell r="S828">
            <v>18975.499933458406</v>
          </cell>
          <cell r="T828">
            <v>3567393.9874901799</v>
          </cell>
          <cell r="U828">
            <v>17501.674695908237</v>
          </cell>
          <cell r="V828">
            <v>0</v>
          </cell>
          <cell r="W828">
            <v>19177.366954027111</v>
          </cell>
          <cell r="X828">
            <v>0</v>
          </cell>
          <cell r="Y828">
            <v>19383.575200844611</v>
          </cell>
          <cell r="Z828">
            <v>0</v>
          </cell>
          <cell r="AA828">
            <v>18817.040643826185</v>
          </cell>
          <cell r="AB828">
            <v>0</v>
          </cell>
          <cell r="AC828">
            <v>17040.908647170745</v>
          </cell>
        </row>
        <row r="829">
          <cell r="C829" t="str">
            <v>Gross Profit</v>
          </cell>
          <cell r="E829">
            <v>6870.5287175495978</v>
          </cell>
          <cell r="F829">
            <v>474066.48151092464</v>
          </cell>
          <cell r="G829">
            <v>10141.836801652214</v>
          </cell>
          <cell r="H829">
            <v>1926948.9923139336</v>
          </cell>
          <cell r="I829">
            <v>10599.184413172359</v>
          </cell>
          <cell r="J829">
            <v>2406014.8617901444</v>
          </cell>
          <cell r="K829">
            <v>12258.736610742621</v>
          </cell>
          <cell r="L829">
            <v>3248565.201846824</v>
          </cell>
          <cell r="M829">
            <v>5959.7430696129813</v>
          </cell>
          <cell r="N829">
            <v>667491.22379664844</v>
          </cell>
          <cell r="O829">
            <v>6672.6527013635896</v>
          </cell>
          <cell r="P829">
            <v>1387911.7618836393</v>
          </cell>
          <cell r="Q829">
            <v>12258.736610742621</v>
          </cell>
          <cell r="R829">
            <v>2696922.0543634053</v>
          </cell>
          <cell r="S829">
            <v>7704.6166267126027</v>
          </cell>
          <cell r="T829">
            <v>1448467.925821987</v>
          </cell>
          <cell r="U829">
            <v>9178.4418642627716</v>
          </cell>
          <cell r="V829">
            <v>0</v>
          </cell>
          <cell r="W829">
            <v>7502.7496061438978</v>
          </cell>
          <cell r="X829">
            <v>0</v>
          </cell>
          <cell r="Y829">
            <v>7296.5413593263984</v>
          </cell>
          <cell r="Z829">
            <v>0</v>
          </cell>
          <cell r="AA829">
            <v>7863.0759163448238</v>
          </cell>
          <cell r="AB829">
            <v>0</v>
          </cell>
          <cell r="AC829">
            <v>9639.2079130002639</v>
          </cell>
          <cell r="AD829" t="str">
            <v>Gross Profit</v>
          </cell>
        </row>
        <row r="830">
          <cell r="E830">
            <v>1.0648393564935361</v>
          </cell>
          <cell r="F830">
            <v>1.0648393564935414</v>
          </cell>
          <cell r="G830">
            <v>1.5718480218194133</v>
          </cell>
          <cell r="H830">
            <v>1.5718480218194237</v>
          </cell>
          <cell r="I830">
            <v>1.6427307378905951</v>
          </cell>
          <cell r="J830">
            <v>1.6427307378906075</v>
          </cell>
          <cell r="K830">
            <v>1.8999389625814034</v>
          </cell>
          <cell r="L830">
            <v>1.8999389625814205</v>
          </cell>
          <cell r="M830">
            <v>0.92367985580255108</v>
          </cell>
          <cell r="N830">
            <v>0.92367985580254341</v>
          </cell>
          <cell r="O830">
            <v>1.0341712407773758</v>
          </cell>
          <cell r="P830">
            <v>1.0341712407773853</v>
          </cell>
          <cell r="Q830">
            <v>1.8999389625814034</v>
          </cell>
          <cell r="R830">
            <v>1.8999389625814236</v>
          </cell>
          <cell r="S830">
            <v>1.1941117413368589</v>
          </cell>
          <cell r="T830">
            <v>1.1941117413368734</v>
          </cell>
          <cell r="U830">
            <v>1.4225347902833136</v>
          </cell>
          <cell r="V830" t="e">
            <v>#DIV/0!</v>
          </cell>
          <cell r="W830">
            <v>1.1628250737285017</v>
          </cell>
          <cell r="X830" t="e">
            <v>#DIV/0!</v>
          </cell>
          <cell r="Y830">
            <v>1.1308655745586738</v>
          </cell>
          <cell r="Z830" t="e">
            <v>#DIV/0!</v>
          </cell>
          <cell r="AA830">
            <v>1.2186707956599121</v>
          </cell>
          <cell r="AB830" t="e">
            <v>#DIV/0!</v>
          </cell>
          <cell r="AC830">
            <v>1.4939473180526015</v>
          </cell>
        </row>
        <row r="831">
          <cell r="C831" t="str">
            <v>Other Expenses</v>
          </cell>
          <cell r="AD831" t="str">
            <v>Other Expenses</v>
          </cell>
        </row>
        <row r="832">
          <cell r="D832" t="str">
            <v>Selling Expenses</v>
          </cell>
          <cell r="E832">
            <v>5183.0082521448167</v>
          </cell>
          <cell r="F832">
            <v>357627.56939799234</v>
          </cell>
          <cell r="G832">
            <v>4427.3486746392564</v>
          </cell>
          <cell r="H832">
            <v>841196.24818145868</v>
          </cell>
          <cell r="I832">
            <v>4320.887144065181</v>
          </cell>
          <cell r="J832">
            <v>980841.38170279609</v>
          </cell>
          <cell r="K832">
            <v>3897.7185689144208</v>
          </cell>
          <cell r="L832">
            <v>1032895.4207623214</v>
          </cell>
          <cell r="M832">
            <v>5409.2615187305564</v>
          </cell>
          <cell r="N832">
            <v>605837.29009782232</v>
          </cell>
          <cell r="O832">
            <v>5179.8400416559607</v>
          </cell>
          <cell r="P832">
            <v>1077406.7286644399</v>
          </cell>
          <cell r="Q832">
            <v>3845.1336292747983</v>
          </cell>
          <cell r="R832">
            <v>845929.39844045567</v>
          </cell>
          <cell r="S832">
            <v>4967.5774890123712</v>
          </cell>
          <cell r="T832">
            <v>933904.56793432578</v>
          </cell>
          <cell r="U832">
            <v>4642.661605420024</v>
          </cell>
          <cell r="V832">
            <v>0</v>
          </cell>
          <cell r="W832">
            <v>5073.1110111757944</v>
          </cell>
          <cell r="X832">
            <v>0</v>
          </cell>
          <cell r="Y832">
            <v>5099.2966467698334</v>
          </cell>
          <cell r="Z832">
            <v>0</v>
          </cell>
          <cell r="AA832">
            <v>4893.3178190345943</v>
          </cell>
          <cell r="AB832">
            <v>0</v>
          </cell>
          <cell r="AC832">
            <v>4513.6163659104886</v>
          </cell>
          <cell r="AE832" t="str">
            <v>Selling Expenses</v>
          </cell>
        </row>
        <row r="833">
          <cell r="D833" t="str">
            <v>Advertisement Expenses</v>
          </cell>
          <cell r="E833">
            <v>800.32572918126152</v>
          </cell>
          <cell r="F833">
            <v>55222.475313507042</v>
          </cell>
          <cell r="G833">
            <v>969.71958993165515</v>
          </cell>
          <cell r="H833">
            <v>184246.72208701447</v>
          </cell>
          <cell r="I833">
            <v>7367.9708551430685</v>
          </cell>
          <cell r="J833">
            <v>1672529.3841174766</v>
          </cell>
          <cell r="K833">
            <v>6935.2770964018819</v>
          </cell>
          <cell r="L833">
            <v>1837848.4305464986</v>
          </cell>
          <cell r="M833">
            <v>7697.2629504339211</v>
          </cell>
          <cell r="N833">
            <v>862093.45044859918</v>
          </cell>
          <cell r="O833">
            <v>799.8365151483406</v>
          </cell>
          <cell r="P833">
            <v>166365.99515085484</v>
          </cell>
          <cell r="Q833">
            <v>739.89139808437483</v>
          </cell>
          <cell r="R833">
            <v>162776.10757856246</v>
          </cell>
          <cell r="S833">
            <v>4684.9685429207811</v>
          </cell>
          <cell r="T833">
            <v>880774.08606910682</v>
          </cell>
          <cell r="U833">
            <v>5393.2109933565007</v>
          </cell>
          <cell r="V833">
            <v>0</v>
          </cell>
          <cell r="W833">
            <v>783.35612673520234</v>
          </cell>
          <cell r="X833">
            <v>0</v>
          </cell>
          <cell r="Y833">
            <v>8782.5333169589612</v>
          </cell>
          <cell r="Z833">
            <v>0</v>
          </cell>
          <cell r="AA833">
            <v>1104.3291887822443</v>
          </cell>
          <cell r="AB833">
            <v>0</v>
          </cell>
          <cell r="AC833">
            <v>3936.3466202242198</v>
          </cell>
        </row>
        <row r="834">
          <cell r="D834" t="str">
            <v>Administrative Expenses</v>
          </cell>
          <cell r="E834">
            <v>10560.726889052896</v>
          </cell>
          <cell r="F834">
            <v>728690.1553446498</v>
          </cell>
          <cell r="G834">
            <v>9021.0198249495461</v>
          </cell>
          <cell r="H834">
            <v>1713993.7667404138</v>
          </cell>
          <cell r="I834">
            <v>8804.0973170376383</v>
          </cell>
          <cell r="J834">
            <v>1998530.0909675439</v>
          </cell>
          <cell r="K834">
            <v>7941.8629672567968</v>
          </cell>
          <cell r="L834">
            <v>2104593.6863230513</v>
          </cell>
          <cell r="M834">
            <v>11021.733092386507</v>
          </cell>
          <cell r="N834">
            <v>1234434.1063472887</v>
          </cell>
          <cell r="O834">
            <v>10554.271447719957</v>
          </cell>
          <cell r="P834">
            <v>2195288.461125751</v>
          </cell>
          <cell r="Q834">
            <v>7834.7176263668644</v>
          </cell>
          <cell r="R834">
            <v>1723637.8778007103</v>
          </cell>
          <cell r="S834">
            <v>10121.772262268241</v>
          </cell>
          <cell r="T834">
            <v>1902893.1853064294</v>
          </cell>
          <cell r="U834">
            <v>9459.7343604157559</v>
          </cell>
          <cell r="V834">
            <v>0</v>
          </cell>
          <cell r="W834">
            <v>10336.803890810705</v>
          </cell>
          <cell r="X834">
            <v>0</v>
          </cell>
          <cell r="Y834">
            <v>10390.158879356299</v>
          </cell>
          <cell r="Z834">
            <v>0</v>
          </cell>
          <cell r="AA834">
            <v>9970.4632047953019</v>
          </cell>
          <cell r="AB834">
            <v>0</v>
          </cell>
          <cell r="AC834">
            <v>9196.7960310722374</v>
          </cell>
          <cell r="AE834" t="str">
            <v>Administrative Expenses</v>
          </cell>
        </row>
        <row r="835">
          <cell r="D835" t="str">
            <v>Depreciation (Admin. &amp; Selling )</v>
          </cell>
          <cell r="E835">
            <v>2969.9882598191184</v>
          </cell>
          <cell r="F835">
            <v>204929.18992751918</v>
          </cell>
          <cell r="G835">
            <v>2536.9771657922738</v>
          </cell>
          <cell r="H835">
            <v>482025.66150053201</v>
          </cell>
          <cell r="I835">
            <v>2475.9721508385478</v>
          </cell>
          <cell r="J835">
            <v>562045.67824035033</v>
          </cell>
          <cell r="K835">
            <v>2233.4863898710532</v>
          </cell>
          <cell r="L835">
            <v>591873.8933158291</v>
          </cell>
          <cell r="M835">
            <v>3099.6368177250984</v>
          </cell>
          <cell r="N835">
            <v>347159.32358521101</v>
          </cell>
          <cell r="O835">
            <v>2968.1727990868981</v>
          </cell>
          <cell r="P835">
            <v>617379.94221007475</v>
          </cell>
          <cell r="Q835">
            <v>2203.3539560073127</v>
          </cell>
          <cell r="R835">
            <v>484737.87032160879</v>
          </cell>
          <cell r="S835">
            <v>2846.5412564224971</v>
          </cell>
          <cell r="T835">
            <v>535149.75620742945</v>
          </cell>
          <cell r="U835">
            <v>2660.3566484202443</v>
          </cell>
          <cell r="V835">
            <v>0</v>
          </cell>
          <cell r="W835">
            <v>2907.0145002598042</v>
          </cell>
          <cell r="X835">
            <v>0</v>
          </cell>
          <cell r="Y835">
            <v>2922.0194986134175</v>
          </cell>
          <cell r="Z835">
            <v>0</v>
          </cell>
          <cell r="AA835">
            <v>2803.9886812995901</v>
          </cell>
          <cell r="AB835">
            <v>0</v>
          </cell>
          <cell r="AC835">
            <v>2586.4106256312061</v>
          </cell>
          <cell r="AE835" t="str">
            <v>Depreciation (Admin. &amp; Selling )</v>
          </cell>
        </row>
        <row r="836">
          <cell r="D836" t="str">
            <v>Financial Charges -Capital Exp.</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E836" t="str">
            <v>Financial Charges -Capital Exp.</v>
          </cell>
        </row>
        <row r="837">
          <cell r="D837" t="str">
            <v>Financial  Charges -Working Capital</v>
          </cell>
          <cell r="E837">
            <v>530.11444507895521</v>
          </cell>
          <cell r="F837">
            <v>36577.896710447909</v>
          </cell>
          <cell r="G837">
            <v>458.80097155251627</v>
          </cell>
          <cell r="H837">
            <v>87172.184594978098</v>
          </cell>
          <cell r="I837">
            <v>448.49087868071882</v>
          </cell>
          <cell r="J837">
            <v>101807.42946052317</v>
          </cell>
          <cell r="K837">
            <v>407.98094465914818</v>
          </cell>
          <cell r="L837">
            <v>108114.95033467427</v>
          </cell>
          <cell r="M837">
            <v>548.85949175372707</v>
          </cell>
          <cell r="N837">
            <v>61472.263076417432</v>
          </cell>
          <cell r="O837">
            <v>527.77239945924691</v>
          </cell>
          <cell r="P837">
            <v>109776.65908752335</v>
          </cell>
          <cell r="Q837">
            <v>396.96132884259964</v>
          </cell>
          <cell r="R837">
            <v>87331.492345371924</v>
          </cell>
          <cell r="S837">
            <v>498.98402076239711</v>
          </cell>
          <cell r="T837">
            <v>93808.995903330651</v>
          </cell>
          <cell r="U837">
            <v>470.64800851302482</v>
          </cell>
          <cell r="V837">
            <v>0</v>
          </cell>
          <cell r="W837">
            <v>511.61704210669683</v>
          </cell>
          <cell r="X837">
            <v>0</v>
          </cell>
          <cell r="Y837">
            <v>513.76394785157731</v>
          </cell>
          <cell r="Z837">
            <v>0</v>
          </cell>
          <cell r="AA837">
            <v>495.30468493193735</v>
          </cell>
          <cell r="AB837">
            <v>0</v>
          </cell>
          <cell r="AC837">
            <v>463.86874341667806</v>
          </cell>
          <cell r="AE837" t="str">
            <v>Financial  Charges -Working Capital</v>
          </cell>
        </row>
        <row r="838">
          <cell r="D838" t="str">
            <v>Other Expenses (Charity &amp; Donation)</v>
          </cell>
          <cell r="E838">
            <v>368.13503130483002</v>
          </cell>
          <cell r="F838">
            <v>25401.317160033272</v>
          </cell>
          <cell r="G838">
            <v>318.61178580035858</v>
          </cell>
          <cell r="H838">
            <v>60536.239302068127</v>
          </cell>
          <cell r="I838">
            <v>311.4519990838325</v>
          </cell>
          <cell r="J838">
            <v>70699.603792029971</v>
          </cell>
          <cell r="K838">
            <v>283.32010045774183</v>
          </cell>
          <cell r="L838">
            <v>75079.826621301589</v>
          </cell>
          <cell r="M838">
            <v>381.15242482897719</v>
          </cell>
          <cell r="N838">
            <v>42689.071580845448</v>
          </cell>
          <cell r="O838">
            <v>366.50861073558809</v>
          </cell>
          <cell r="P838">
            <v>76233.79103300233</v>
          </cell>
          <cell r="Q838">
            <v>275.66758947402758</v>
          </cell>
          <cell r="R838">
            <v>60646.869684286066</v>
          </cell>
          <cell r="S838">
            <v>346.51668108499797</v>
          </cell>
          <cell r="T838">
            <v>65145.136043979619</v>
          </cell>
          <cell r="U838">
            <v>326.83889480071173</v>
          </cell>
          <cell r="V838">
            <v>0</v>
          </cell>
          <cell r="W838">
            <v>355.28961257409514</v>
          </cell>
          <cell r="X838">
            <v>0</v>
          </cell>
          <cell r="Y838">
            <v>356.78051934137312</v>
          </cell>
          <cell r="Z838">
            <v>0</v>
          </cell>
          <cell r="AA838">
            <v>343.96158675828985</v>
          </cell>
          <cell r="AB838">
            <v>0</v>
          </cell>
          <cell r="AC838">
            <v>322.13107181713752</v>
          </cell>
          <cell r="AE838" t="str">
            <v>Other Expenses (Charity &amp; Donation)</v>
          </cell>
        </row>
        <row r="839">
          <cell r="D839" t="str">
            <v>Other Expenses ( W.P.P.F.)</v>
          </cell>
          <cell r="E839">
            <v>3573.7075858361454</v>
          </cell>
          <cell r="F839">
            <v>246585.82342269403</v>
          </cell>
          <cell r="G839">
            <v>3260.1003648049996</v>
          </cell>
          <cell r="H839">
            <v>619419.0693129499</v>
          </cell>
          <cell r="I839">
            <v>2868.2077932472907</v>
          </cell>
          <cell r="J839">
            <v>651083.16906713496</v>
          </cell>
          <cell r="K839">
            <v>2950.3710885468208</v>
          </cell>
          <cell r="L839">
            <v>781848.33846490749</v>
          </cell>
          <cell r="M839">
            <v>2984.5209973853607</v>
          </cell>
          <cell r="N839">
            <v>334266.35170716041</v>
          </cell>
          <cell r="O839">
            <v>3261.9142882485439</v>
          </cell>
          <cell r="P839">
            <v>678478.17195569712</v>
          </cell>
          <cell r="Q839">
            <v>3221.4233012482478</v>
          </cell>
          <cell r="R839">
            <v>708713.12627461448</v>
          </cell>
          <cell r="S839">
            <v>2697.4681580678207</v>
          </cell>
          <cell r="T839">
            <v>507124.01371675031</v>
          </cell>
          <cell r="U839">
            <v>2877.5317129664104</v>
          </cell>
          <cell r="V839">
            <v>0</v>
          </cell>
          <cell r="W839">
            <v>3280.2679674234987</v>
          </cell>
          <cell r="X839">
            <v>0</v>
          </cell>
          <cell r="Y839">
            <v>2911.8557735997142</v>
          </cell>
          <cell r="Z839">
            <v>0</v>
          </cell>
          <cell r="AA839">
            <v>3464.9058265788067</v>
          </cell>
          <cell r="AB839">
            <v>0</v>
          </cell>
          <cell r="AC839">
            <v>3061.2022068437518</v>
          </cell>
          <cell r="AE839" t="str">
            <v>Other Expenses ( W.P.P.F.)</v>
          </cell>
        </row>
        <row r="840">
          <cell r="D840" t="str">
            <v>Workers Welfare Fund</v>
          </cell>
          <cell r="E840">
            <v>1499.0267372593985</v>
          </cell>
          <cell r="F840">
            <v>103432.84487089849</v>
          </cell>
          <cell r="G840">
            <v>1367.4811090758005</v>
          </cell>
          <cell r="H840">
            <v>259821.41072440211</v>
          </cell>
          <cell r="I840">
            <v>1203.0979219267881</v>
          </cell>
          <cell r="J840">
            <v>273103.22827738093</v>
          </cell>
          <cell r="K840">
            <v>1237.5621229049211</v>
          </cell>
          <cell r="L840">
            <v>327953.96256980411</v>
          </cell>
          <cell r="M840">
            <v>1251.8866374865934</v>
          </cell>
          <cell r="N840">
            <v>140211.30339849845</v>
          </cell>
          <cell r="O840">
            <v>1368.2419770751833</v>
          </cell>
          <cell r="P840">
            <v>284594.33123163815</v>
          </cell>
          <cell r="Q840">
            <v>1351.2576349952574</v>
          </cell>
          <cell r="R840">
            <v>297276.67969895661</v>
          </cell>
          <cell r="S840">
            <v>1131.4795054513236</v>
          </cell>
          <cell r="T840">
            <v>212718.14702484882</v>
          </cell>
          <cell r="U840">
            <v>1207.0089316049207</v>
          </cell>
          <cell r="V840">
            <v>0</v>
          </cell>
          <cell r="W840">
            <v>1375.9406080206418</v>
          </cell>
          <cell r="X840">
            <v>0</v>
          </cell>
          <cell r="Y840">
            <v>1221.4064958669101</v>
          </cell>
          <cell r="Z840">
            <v>0</v>
          </cell>
          <cell r="AA840">
            <v>1453.3887710099996</v>
          </cell>
          <cell r="AB840">
            <v>0</v>
          </cell>
          <cell r="AC840">
            <v>1284.0513237298362</v>
          </cell>
          <cell r="AE840" t="str">
            <v>Workers Welfare Fund</v>
          </cell>
        </row>
        <row r="841">
          <cell r="E841">
            <v>25485.032929677422</v>
          </cell>
          <cell r="F841">
            <v>1758467.2721477421</v>
          </cell>
          <cell r="G841">
            <v>22360.059486546405</v>
          </cell>
          <cell r="H841">
            <v>4248411.3024438173</v>
          </cell>
          <cell r="I841">
            <v>27800.176060023059</v>
          </cell>
          <cell r="J841">
            <v>6310639.9656252358</v>
          </cell>
          <cell r="K841">
            <v>25887.579279012789</v>
          </cell>
          <cell r="L841">
            <v>6860208.508938388</v>
          </cell>
          <cell r="M841">
            <v>32394.313930730743</v>
          </cell>
          <cell r="N841">
            <v>3628163.1602418427</v>
          </cell>
          <cell r="O841">
            <v>25026.558079129718</v>
          </cell>
          <cell r="P841">
            <v>5205524.080458981</v>
          </cell>
          <cell r="Q841">
            <v>19868.406464293483</v>
          </cell>
          <cell r="R841">
            <v>4371049.4221445657</v>
          </cell>
          <cell r="S841">
            <v>27295.30791599043</v>
          </cell>
          <cell r="T841">
            <v>5131517.8882062016</v>
          </cell>
          <cell r="U841">
            <v>27037.991155497592</v>
          </cell>
          <cell r="V841">
            <v>0</v>
          </cell>
          <cell r="W841">
            <v>24623.40075910644</v>
          </cell>
          <cell r="X841">
            <v>0</v>
          </cell>
          <cell r="Y841">
            <v>32197.815078358082</v>
          </cell>
          <cell r="Z841">
            <v>0</v>
          </cell>
          <cell r="AA841">
            <v>24529.659763190764</v>
          </cell>
          <cell r="AB841">
            <v>0</v>
          </cell>
          <cell r="AC841">
            <v>25364.422988645558</v>
          </cell>
        </row>
        <row r="842">
          <cell r="D842" t="str">
            <v>Operating Profit</v>
          </cell>
          <cell r="E842">
            <v>-18614.504212127824</v>
          </cell>
          <cell r="F842">
            <v>-1284400.7906368175</v>
          </cell>
          <cell r="G842">
            <v>-12218.22268489419</v>
          </cell>
          <cell r="H842">
            <v>-2321462.3101298837</v>
          </cell>
          <cell r="I842">
            <v>-17200.9916468507</v>
          </cell>
          <cell r="J842">
            <v>-3904625.1038350915</v>
          </cell>
          <cell r="K842">
            <v>-13628.842668270168</v>
          </cell>
          <cell r="L842">
            <v>-3611643.3070915639</v>
          </cell>
          <cell r="M842">
            <v>-26434.570861117762</v>
          </cell>
          <cell r="N842">
            <v>-2960671.9364451943</v>
          </cell>
          <cell r="O842">
            <v>-18353.905377766128</v>
          </cell>
          <cell r="P842">
            <v>-3817612.3185753417</v>
          </cell>
          <cell r="Q842">
            <v>-7609.6698535508622</v>
          </cell>
          <cell r="R842">
            <v>-1674127.3677811604</v>
          </cell>
          <cell r="S842">
            <v>-19590.691289277827</v>
          </cell>
          <cell r="T842">
            <v>-3683049.9623842146</v>
          </cell>
          <cell r="U842">
            <v>-17859.54929123482</v>
          </cell>
          <cell r="V842">
            <v>0</v>
          </cell>
          <cell r="W842">
            <v>-17120.651152962542</v>
          </cell>
          <cell r="X842">
            <v>0</v>
          </cell>
          <cell r="Y842">
            <v>-24901.273719031684</v>
          </cell>
          <cell r="Z842">
            <v>0</v>
          </cell>
          <cell r="AA842">
            <v>-16666.583846845941</v>
          </cell>
          <cell r="AB842">
            <v>0</v>
          </cell>
          <cell r="AC842">
            <v>-15725.215075645294</v>
          </cell>
          <cell r="AE842" t="str">
            <v>Operating Profit</v>
          </cell>
        </row>
        <row r="844">
          <cell r="C844" t="str">
            <v>Other Income</v>
          </cell>
          <cell r="AD844" t="str">
            <v>Other Income</v>
          </cell>
        </row>
        <row r="845">
          <cell r="D845" t="str">
            <v>H.D</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E845" t="str">
            <v>H.D</v>
          </cell>
        </row>
        <row r="846">
          <cell r="D846" t="str">
            <v>Others</v>
          </cell>
          <cell r="E846">
            <v>18021.978021978022</v>
          </cell>
          <cell r="F846">
            <v>1243516.4835164836</v>
          </cell>
          <cell r="G846">
            <v>15045.871559633028</v>
          </cell>
          <cell r="H846">
            <v>2858716</v>
          </cell>
          <cell r="I846">
            <v>14629.794826048172</v>
          </cell>
          <cell r="J846">
            <v>3320963.425512935</v>
          </cell>
          <cell r="K846">
            <v>5120</v>
          </cell>
          <cell r="L846">
            <v>1356800</v>
          </cell>
          <cell r="M846">
            <v>7356.3218390804595</v>
          </cell>
          <cell r="N846">
            <v>823908.04597701144</v>
          </cell>
          <cell r="O846">
            <v>7103.2186459489458</v>
          </cell>
          <cell r="P846">
            <v>1477469.4783573807</v>
          </cell>
          <cell r="Q846">
            <v>5120</v>
          </cell>
          <cell r="R846">
            <v>1126400</v>
          </cell>
          <cell r="S846">
            <v>6736.8421052631575</v>
          </cell>
          <cell r="T846">
            <v>1266526.3157894737</v>
          </cell>
          <cell r="U846">
            <v>6213.5922330097092</v>
          </cell>
          <cell r="V846">
            <v>0</v>
          </cell>
          <cell r="W846">
            <v>6808.510638297872</v>
          </cell>
          <cell r="X846">
            <v>0</v>
          </cell>
          <cell r="Y846">
            <v>6881.7204301075271</v>
          </cell>
          <cell r="Z846">
            <v>0</v>
          </cell>
          <cell r="AA846">
            <v>6680.5845511482257</v>
          </cell>
          <cell r="AB846">
            <v>0</v>
          </cell>
          <cell r="AC846">
            <v>9110.4122712327826</v>
          </cell>
          <cell r="AE846" t="str">
            <v>Others</v>
          </cell>
        </row>
        <row r="847">
          <cell r="E847">
            <v>18021.978021978022</v>
          </cell>
          <cell r="F847">
            <v>1243516.4835164836</v>
          </cell>
          <cell r="G847">
            <v>15045.871559633028</v>
          </cell>
          <cell r="H847">
            <v>2858716</v>
          </cell>
          <cell r="I847">
            <v>14629.794826048172</v>
          </cell>
          <cell r="J847">
            <v>3320963.425512935</v>
          </cell>
          <cell r="K847">
            <v>5120</v>
          </cell>
          <cell r="L847">
            <v>1356800</v>
          </cell>
          <cell r="M847">
            <v>7356.3218390804595</v>
          </cell>
          <cell r="N847">
            <v>823908.04597701144</v>
          </cell>
          <cell r="O847">
            <v>7103.2186459489458</v>
          </cell>
          <cell r="P847">
            <v>1477469.4783573807</v>
          </cell>
          <cell r="Q847">
            <v>5120</v>
          </cell>
          <cell r="R847">
            <v>1126400</v>
          </cell>
          <cell r="S847">
            <v>6736.8421052631575</v>
          </cell>
          <cell r="T847">
            <v>1266526.3157894737</v>
          </cell>
          <cell r="U847">
            <v>6213.5922330097092</v>
          </cell>
          <cell r="V847">
            <v>0</v>
          </cell>
          <cell r="W847">
            <v>6808.510638297872</v>
          </cell>
          <cell r="X847">
            <v>0</v>
          </cell>
          <cell r="Y847">
            <v>6881.7204301075271</v>
          </cell>
          <cell r="Z847">
            <v>0</v>
          </cell>
          <cell r="AA847">
            <v>6680.5845511482257</v>
          </cell>
          <cell r="AB847">
            <v>0</v>
          </cell>
          <cell r="AC847">
            <v>9110.4122712327826</v>
          </cell>
        </row>
        <row r="849">
          <cell r="C849" t="str">
            <v>Profit / (Loss) before tax</v>
          </cell>
          <cell r="E849">
            <v>-592.52619014980155</v>
          </cell>
          <cell r="F849">
            <v>-40884.307120333891</v>
          </cell>
          <cell r="G849">
            <v>2827.6488747388375</v>
          </cell>
          <cell r="H849">
            <v>537253.6898701163</v>
          </cell>
          <cell r="I849">
            <v>-2571.1968208025282</v>
          </cell>
          <cell r="J849">
            <v>-583661.67832215643</v>
          </cell>
          <cell r="K849">
            <v>-8508.8426682701684</v>
          </cell>
          <cell r="L849">
            <v>-2254843.3070915639</v>
          </cell>
          <cell r="M849">
            <v>-19078.2490220373</v>
          </cell>
          <cell r="N849">
            <v>-2136763.890468183</v>
          </cell>
          <cell r="O849">
            <v>-11250.686731817183</v>
          </cell>
          <cell r="P849">
            <v>-2340142.840217961</v>
          </cell>
          <cell r="Q849">
            <v>-2489.6698535508622</v>
          </cell>
          <cell r="R849">
            <v>-547727.3677811604</v>
          </cell>
          <cell r="S849">
            <v>-12853.849184014671</v>
          </cell>
          <cell r="T849">
            <v>-2416523.6465947409</v>
          </cell>
          <cell r="U849">
            <v>-11645.957058225111</v>
          </cell>
          <cell r="V849">
            <v>0</v>
          </cell>
          <cell r="W849">
            <v>-10312.14051466467</v>
          </cell>
          <cell r="X849">
            <v>0</v>
          </cell>
          <cell r="Y849">
            <v>-18019.553288924159</v>
          </cell>
          <cell r="Z849">
            <v>0</v>
          </cell>
          <cell r="AA849">
            <v>-9985.9992956977148</v>
          </cell>
          <cell r="AB849">
            <v>0</v>
          </cell>
          <cell r="AC849">
            <v>-6614.8028044125113</v>
          </cell>
          <cell r="AD849" t="str">
            <v>Profit before tax</v>
          </cell>
        </row>
        <row r="851">
          <cell r="C851" t="str">
            <v>Taxation</v>
          </cell>
          <cell r="AD851" t="str">
            <v>Taxation</v>
          </cell>
        </row>
        <row r="852">
          <cell r="D852" t="str">
            <v>Current</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E852" t="str">
            <v>Current</v>
          </cell>
        </row>
        <row r="853">
          <cell r="D853" t="str">
            <v>Deferred</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E853" t="str">
            <v>Deferred</v>
          </cell>
        </row>
        <row r="854">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v>0</v>
          </cell>
        </row>
        <row r="856">
          <cell r="C856" t="str">
            <v>Net Profit after taxation</v>
          </cell>
          <cell r="E856">
            <v>-592.52619014980155</v>
          </cell>
          <cell r="F856">
            <v>-40884.307120333891</v>
          </cell>
          <cell r="G856">
            <v>2827.6488747388375</v>
          </cell>
          <cell r="H856">
            <v>537253.6898701163</v>
          </cell>
          <cell r="I856">
            <v>-2571.1968208025282</v>
          </cell>
          <cell r="J856">
            <v>-583661.67832215643</v>
          </cell>
          <cell r="K856">
            <v>-8508.8426682701684</v>
          </cell>
          <cell r="L856">
            <v>-2254843.3070915639</v>
          </cell>
          <cell r="M856">
            <v>-19078.2490220373</v>
          </cell>
          <cell r="N856">
            <v>-2136763.890468183</v>
          </cell>
          <cell r="O856">
            <v>-11250.686731817183</v>
          </cell>
          <cell r="P856">
            <v>-2340142.840217961</v>
          </cell>
          <cell r="Q856">
            <v>-2489.6698535508622</v>
          </cell>
          <cell r="R856">
            <v>-547727.3677811604</v>
          </cell>
          <cell r="S856">
            <v>-12853.849184014671</v>
          </cell>
          <cell r="T856">
            <v>-2416523.6465947409</v>
          </cell>
          <cell r="U856">
            <v>-11645.957058225111</v>
          </cell>
          <cell r="V856">
            <v>0</v>
          </cell>
          <cell r="W856">
            <v>-10312.14051466467</v>
          </cell>
          <cell r="X856">
            <v>0</v>
          </cell>
          <cell r="Y856">
            <v>-18019.553288924159</v>
          </cell>
          <cell r="Z856">
            <v>0</v>
          </cell>
          <cell r="AA856">
            <v>-9985.9992956977148</v>
          </cell>
          <cell r="AB856">
            <v>0</v>
          </cell>
          <cell r="AC856">
            <v>-6614.8028044125113</v>
          </cell>
          <cell r="AD856" t="str">
            <v>Net Profit after taxation</v>
          </cell>
        </row>
        <row r="879">
          <cell r="D879" t="str">
            <v>CKD Cost</v>
          </cell>
          <cell r="F879">
            <v>369663971.30700254</v>
          </cell>
          <cell r="H879">
            <v>450551562.35896379</v>
          </cell>
          <cell r="J879">
            <v>464704597.31603324</v>
          </cell>
          <cell r="L879">
            <v>515647415.57598603</v>
          </cell>
          <cell r="N879">
            <v>357540078.34464455</v>
          </cell>
          <cell r="P879">
            <v>372946775.57358611</v>
          </cell>
          <cell r="R879">
            <v>515370386.6659956</v>
          </cell>
          <cell r="T879">
            <v>390165817.12889147</v>
          </cell>
          <cell r="V879">
            <v>432625350.41702187</v>
          </cell>
          <cell r="X879">
            <v>390456031.30240053</v>
          </cell>
          <cell r="Z879">
            <v>384144953.7933985</v>
          </cell>
          <cell r="AB879">
            <v>396679484.73982227</v>
          </cell>
          <cell r="AC879">
            <v>5040496424.5237465</v>
          </cell>
          <cell r="AE879" t="str">
            <v>CKD Cost</v>
          </cell>
        </row>
        <row r="880">
          <cell r="D880" t="str">
            <v>Vendor parts</v>
          </cell>
          <cell r="F880">
            <v>187353990</v>
          </cell>
          <cell r="H880">
            <v>217250520</v>
          </cell>
          <cell r="J880">
            <v>221570246</v>
          </cell>
          <cell r="L880">
            <v>245609450</v>
          </cell>
          <cell r="N880">
            <v>172005940</v>
          </cell>
          <cell r="P880">
            <v>177196716</v>
          </cell>
          <cell r="R880">
            <v>245957730</v>
          </cell>
          <cell r="T880">
            <v>187232020</v>
          </cell>
          <cell r="V880">
            <v>202033980</v>
          </cell>
          <cell r="X880">
            <v>195551810</v>
          </cell>
          <cell r="Z880">
            <v>193277010</v>
          </cell>
          <cell r="AB880">
            <v>198669838</v>
          </cell>
          <cell r="AC880">
            <v>2443709250</v>
          </cell>
          <cell r="AE880" t="str">
            <v>Vendor parts</v>
          </cell>
        </row>
        <row r="881">
          <cell r="D881" t="str">
            <v>Nomi Parts</v>
          </cell>
          <cell r="F881">
            <v>117802428.56350002</v>
          </cell>
          <cell r="H881">
            <v>127066614.34150001</v>
          </cell>
          <cell r="J881">
            <v>127066614.34150001</v>
          </cell>
          <cell r="L881">
            <v>138824172.13049999</v>
          </cell>
          <cell r="N881">
            <v>98685112.07249999</v>
          </cell>
          <cell r="P881">
            <v>100228914.926</v>
          </cell>
          <cell r="R881">
            <v>139716114.0695</v>
          </cell>
          <cell r="T881">
            <v>106722820.65700001</v>
          </cell>
          <cell r="V881">
            <v>113360418.47600001</v>
          </cell>
          <cell r="X881">
            <v>124552661.7845</v>
          </cell>
          <cell r="Z881">
            <v>122968627.17399999</v>
          </cell>
          <cell r="AB881">
            <v>125916993.1525</v>
          </cell>
          <cell r="AC881">
            <v>1442911491.6890001</v>
          </cell>
          <cell r="AE881" t="str">
            <v>Nomi Parts</v>
          </cell>
        </row>
        <row r="882">
          <cell r="D882" t="str">
            <v>Paints &amp; Chemicals</v>
          </cell>
          <cell r="F882">
            <v>12002800</v>
          </cell>
          <cell r="H882">
            <v>14214370</v>
          </cell>
          <cell r="J882">
            <v>14576357</v>
          </cell>
          <cell r="L882">
            <v>16220060</v>
          </cell>
          <cell r="N882">
            <v>11313360</v>
          </cell>
          <cell r="P882">
            <v>11706557</v>
          </cell>
          <cell r="R882">
            <v>16281820</v>
          </cell>
          <cell r="T882">
            <v>12394390</v>
          </cell>
          <cell r="V882">
            <v>13409460</v>
          </cell>
          <cell r="X882">
            <v>12562430</v>
          </cell>
          <cell r="Z882">
            <v>12416280</v>
          </cell>
          <cell r="AB882">
            <v>12769496</v>
          </cell>
          <cell r="AC882">
            <v>159867380</v>
          </cell>
          <cell r="AE882" t="str">
            <v>Paints &amp; Chemicals</v>
          </cell>
        </row>
        <row r="883">
          <cell r="D883" t="str">
            <v>Consumables</v>
          </cell>
          <cell r="F883">
            <v>4578810</v>
          </cell>
          <cell r="H883">
            <v>5284580</v>
          </cell>
          <cell r="J883">
            <v>5384617</v>
          </cell>
          <cell r="L883">
            <v>5967130</v>
          </cell>
          <cell r="N883">
            <v>4179650</v>
          </cell>
          <cell r="P883">
            <v>4300927</v>
          </cell>
          <cell r="R883">
            <v>5969260</v>
          </cell>
          <cell r="T883">
            <v>4543790</v>
          </cell>
          <cell r="V883">
            <v>4885490</v>
          </cell>
          <cell r="X883">
            <v>4743350</v>
          </cell>
          <cell r="Z883">
            <v>4689900</v>
          </cell>
          <cell r="AB883">
            <v>4821536</v>
          </cell>
          <cell r="AC883">
            <v>59349040</v>
          </cell>
          <cell r="AE883" t="str">
            <v>Consumables</v>
          </cell>
        </row>
        <row r="884">
          <cell r="D884" t="str">
            <v>KD Parts</v>
          </cell>
          <cell r="F884">
            <v>0</v>
          </cell>
          <cell r="H884">
            <v>0</v>
          </cell>
          <cell r="J884">
            <v>0</v>
          </cell>
          <cell r="L884">
            <v>0</v>
          </cell>
          <cell r="N884">
            <v>0</v>
          </cell>
          <cell r="P884">
            <v>0</v>
          </cell>
          <cell r="R884">
            <v>0</v>
          </cell>
          <cell r="T884">
            <v>0</v>
          </cell>
          <cell r="V884">
            <v>0</v>
          </cell>
          <cell r="X884">
            <v>0</v>
          </cell>
          <cell r="Z884">
            <v>0</v>
          </cell>
          <cell r="AB884">
            <v>0</v>
          </cell>
          <cell r="AC884">
            <v>0</v>
          </cell>
          <cell r="AE884" t="str">
            <v>KD Parts</v>
          </cell>
        </row>
        <row r="885">
          <cell r="D885" t="str">
            <v>Spare parts</v>
          </cell>
          <cell r="F885">
            <v>683550</v>
          </cell>
          <cell r="H885">
            <v>737930</v>
          </cell>
          <cell r="J885">
            <v>739201</v>
          </cell>
          <cell r="L885">
            <v>810470</v>
          </cell>
          <cell r="N885">
            <v>574040</v>
          </cell>
          <cell r="P885">
            <v>582691</v>
          </cell>
          <cell r="R885">
            <v>807710</v>
          </cell>
          <cell r="T885">
            <v>616890</v>
          </cell>
          <cell r="V885">
            <v>646260</v>
          </cell>
          <cell r="X885">
            <v>696520</v>
          </cell>
          <cell r="Z885">
            <v>688970</v>
          </cell>
          <cell r="AB885">
            <v>706188</v>
          </cell>
          <cell r="AC885">
            <v>8290420</v>
          </cell>
          <cell r="AE885" t="str">
            <v>Spare parts</v>
          </cell>
        </row>
        <row r="886">
          <cell r="D886" t="str">
            <v>Utilities</v>
          </cell>
          <cell r="F886">
            <v>4182410</v>
          </cell>
          <cell r="H886">
            <v>4973770</v>
          </cell>
          <cell r="J886">
            <v>5106977</v>
          </cell>
          <cell r="L886">
            <v>5695130</v>
          </cell>
          <cell r="N886">
            <v>3965500</v>
          </cell>
          <cell r="P886">
            <v>4106147</v>
          </cell>
          <cell r="R886">
            <v>5698430</v>
          </cell>
          <cell r="T886">
            <v>4336670</v>
          </cell>
          <cell r="V886">
            <v>4699100</v>
          </cell>
          <cell r="X886">
            <v>4336460</v>
          </cell>
          <cell r="Z886">
            <v>4295410</v>
          </cell>
          <cell r="AB886">
            <v>4419496</v>
          </cell>
          <cell r="AC886">
            <v>55815500</v>
          </cell>
          <cell r="AE886" t="str">
            <v>Utilites</v>
          </cell>
        </row>
        <row r="887">
          <cell r="D887" t="str">
            <v>Royalty</v>
          </cell>
          <cell r="F887">
            <v>5920251.2000000002</v>
          </cell>
          <cell r="H887">
            <v>6750042.4000000004</v>
          </cell>
          <cell r="J887">
            <v>6855434.9600000009</v>
          </cell>
          <cell r="L887">
            <v>7575603.2000000002</v>
          </cell>
          <cell r="N887">
            <v>5316729.6000000006</v>
          </cell>
          <cell r="P887">
            <v>5464784.5600000005</v>
          </cell>
          <cell r="R887">
            <v>7598643.2000000002</v>
          </cell>
          <cell r="T887">
            <v>5792832.3999999994</v>
          </cell>
          <cell r="V887">
            <v>6207892.7999999998</v>
          </cell>
          <cell r="X887">
            <v>6172081.2000000002</v>
          </cell>
          <cell r="Z887">
            <v>6102261.2000000002</v>
          </cell>
          <cell r="AB887">
            <v>6266019.2800000003</v>
          </cell>
          <cell r="AC887">
            <v>76022576</v>
          </cell>
          <cell r="AE887" t="str">
            <v>Royalty</v>
          </cell>
        </row>
        <row r="889">
          <cell r="F889">
            <v>702188211.07050264</v>
          </cell>
          <cell r="H889">
            <v>826829389.10046375</v>
          </cell>
          <cell r="J889">
            <v>846004044.61753333</v>
          </cell>
          <cell r="L889">
            <v>936349430.90648603</v>
          </cell>
          <cell r="N889">
            <v>653580410.01714456</v>
          </cell>
          <cell r="P889">
            <v>676533513.05958605</v>
          </cell>
          <cell r="R889">
            <v>937400093.93549562</v>
          </cell>
          <cell r="T889">
            <v>711805230.18589151</v>
          </cell>
          <cell r="V889">
            <v>777867951.69302177</v>
          </cell>
          <cell r="X889">
            <v>739071344.28690064</v>
          </cell>
          <cell r="Z889">
            <v>728583412.16739857</v>
          </cell>
          <cell r="AB889">
            <v>750249051.17232227</v>
          </cell>
          <cell r="AC889">
            <v>9286462082.2127457</v>
          </cell>
        </row>
        <row r="890">
          <cell r="F890">
            <v>0</v>
          </cell>
          <cell r="H890">
            <v>0</v>
          </cell>
          <cell r="J890">
            <v>0</v>
          </cell>
          <cell r="L890">
            <v>0</v>
          </cell>
          <cell r="N890">
            <v>0</v>
          </cell>
          <cell r="P890">
            <v>0</v>
          </cell>
          <cell r="R890">
            <v>0</v>
          </cell>
          <cell r="T890">
            <v>0</v>
          </cell>
          <cell r="V890">
            <v>0</v>
          </cell>
          <cell r="X890">
            <v>0</v>
          </cell>
          <cell r="Z890">
            <v>0</v>
          </cell>
          <cell r="AB890">
            <v>0</v>
          </cell>
          <cell r="AC890">
            <v>0</v>
          </cell>
        </row>
        <row r="893">
          <cell r="D893" t="str">
            <v>Total of Toyota &amp; Daihatsu</v>
          </cell>
        </row>
        <row r="895">
          <cell r="D895" t="str">
            <v>CKD Cost</v>
          </cell>
          <cell r="F895">
            <v>425285643.83674955</v>
          </cell>
          <cell r="H895">
            <v>506173234.8887108</v>
          </cell>
          <cell r="J895">
            <v>520326269.84578025</v>
          </cell>
          <cell r="L895">
            <v>571269088.10573304</v>
          </cell>
          <cell r="N895">
            <v>413161750.87439156</v>
          </cell>
          <cell r="P895">
            <v>428568448.10333312</v>
          </cell>
          <cell r="R895">
            <v>573773142.82222998</v>
          </cell>
          <cell r="T895">
            <v>448568573.28512579</v>
          </cell>
          <cell r="V895">
            <v>491028106.57325619</v>
          </cell>
          <cell r="X895">
            <v>448858787.45863485</v>
          </cell>
          <cell r="Z895">
            <v>442547709.94963282</v>
          </cell>
          <cell r="AB895">
            <v>455082240.89605659</v>
          </cell>
          <cell r="AC895">
            <v>5724642996.6396341</v>
          </cell>
        </row>
        <row r="896">
          <cell r="D896" t="str">
            <v>Vendor parts</v>
          </cell>
          <cell r="F896">
            <v>215104860</v>
          </cell>
          <cell r="H896">
            <v>245001390</v>
          </cell>
          <cell r="J896">
            <v>249321116</v>
          </cell>
          <cell r="L896">
            <v>273360320</v>
          </cell>
          <cell r="N896">
            <v>199756810</v>
          </cell>
          <cell r="P896">
            <v>204947586</v>
          </cell>
          <cell r="R896">
            <v>275092065</v>
          </cell>
          <cell r="T896">
            <v>216366355</v>
          </cell>
          <cell r="V896">
            <v>231168315</v>
          </cell>
          <cell r="X896">
            <v>224686145</v>
          </cell>
          <cell r="Z896">
            <v>222411345</v>
          </cell>
          <cell r="AB896">
            <v>227804173</v>
          </cell>
          <cell r="AC896">
            <v>2785020480</v>
          </cell>
          <cell r="AD896">
            <v>2811070560.0000005</v>
          </cell>
        </row>
        <row r="897">
          <cell r="D897" t="str">
            <v>Nomi Parts</v>
          </cell>
          <cell r="F897">
            <v>117802428.56350002</v>
          </cell>
          <cell r="H897">
            <v>127066614.34150001</v>
          </cell>
          <cell r="J897">
            <v>127066614.34150001</v>
          </cell>
          <cell r="L897">
            <v>138824172.13049999</v>
          </cell>
          <cell r="N897">
            <v>98685112.07249999</v>
          </cell>
          <cell r="P897">
            <v>100228914.926</v>
          </cell>
          <cell r="R897">
            <v>139716114.0695</v>
          </cell>
          <cell r="T897">
            <v>106722820.65700001</v>
          </cell>
          <cell r="V897">
            <v>113360418.47600001</v>
          </cell>
          <cell r="X897">
            <v>124552661.7845</v>
          </cell>
          <cell r="Z897">
            <v>122968627.17399999</v>
          </cell>
          <cell r="AB897">
            <v>125916993.1525</v>
          </cell>
          <cell r="AC897">
            <v>1442911491.6890001</v>
          </cell>
        </row>
        <row r="898">
          <cell r="D898" t="str">
            <v>Paints &amp; Chemicals</v>
          </cell>
          <cell r="F898">
            <v>13734850</v>
          </cell>
          <cell r="H898">
            <v>15946420</v>
          </cell>
          <cell r="J898">
            <v>16308407</v>
          </cell>
          <cell r="L898">
            <v>17952110</v>
          </cell>
          <cell r="N898">
            <v>13045410</v>
          </cell>
          <cell r="P898">
            <v>13438607</v>
          </cell>
          <cell r="R898">
            <v>18063985</v>
          </cell>
          <cell r="T898">
            <v>14176555</v>
          </cell>
          <cell r="V898">
            <v>15191625</v>
          </cell>
          <cell r="X898">
            <v>14344595</v>
          </cell>
          <cell r="Z898">
            <v>14198445</v>
          </cell>
          <cell r="AB898">
            <v>14551661</v>
          </cell>
          <cell r="AC898">
            <v>180952670</v>
          </cell>
        </row>
        <row r="899">
          <cell r="D899" t="str">
            <v>Consumables</v>
          </cell>
          <cell r="F899">
            <v>5582190</v>
          </cell>
          <cell r="H899">
            <v>6287960</v>
          </cell>
          <cell r="J899">
            <v>6387997</v>
          </cell>
          <cell r="L899">
            <v>6970510</v>
          </cell>
          <cell r="N899">
            <v>5183030</v>
          </cell>
          <cell r="P899">
            <v>5304307</v>
          </cell>
          <cell r="R899">
            <v>7022200</v>
          </cell>
          <cell r="T899">
            <v>5596730</v>
          </cell>
          <cell r="V899">
            <v>5938430</v>
          </cell>
          <cell r="X899">
            <v>5796290</v>
          </cell>
          <cell r="Z899">
            <v>5742840</v>
          </cell>
          <cell r="AB899">
            <v>5874476</v>
          </cell>
          <cell r="AC899">
            <v>71686960</v>
          </cell>
        </row>
        <row r="900">
          <cell r="D900" t="str">
            <v>KD Parts</v>
          </cell>
          <cell r="F900">
            <v>0</v>
          </cell>
          <cell r="H900">
            <v>0</v>
          </cell>
          <cell r="J900">
            <v>0</v>
          </cell>
          <cell r="L900">
            <v>0</v>
          </cell>
          <cell r="N900">
            <v>0</v>
          </cell>
          <cell r="P900">
            <v>0</v>
          </cell>
          <cell r="R900">
            <v>0</v>
          </cell>
          <cell r="T900">
            <v>0</v>
          </cell>
          <cell r="V900">
            <v>0</v>
          </cell>
          <cell r="X900">
            <v>0</v>
          </cell>
          <cell r="Z900">
            <v>0</v>
          </cell>
          <cell r="AB900">
            <v>0</v>
          </cell>
          <cell r="AC900">
            <v>0</v>
          </cell>
        </row>
        <row r="901">
          <cell r="D901" t="str">
            <v>Spare parts</v>
          </cell>
          <cell r="F901">
            <v>695700</v>
          </cell>
          <cell r="H901">
            <v>750080</v>
          </cell>
          <cell r="J901">
            <v>751351</v>
          </cell>
          <cell r="L901">
            <v>822620</v>
          </cell>
          <cell r="N901">
            <v>586190</v>
          </cell>
          <cell r="P901">
            <v>594841</v>
          </cell>
          <cell r="R901">
            <v>820520</v>
          </cell>
          <cell r="T901">
            <v>629700</v>
          </cell>
          <cell r="V901">
            <v>659070</v>
          </cell>
          <cell r="X901">
            <v>709330</v>
          </cell>
          <cell r="Z901">
            <v>701780</v>
          </cell>
          <cell r="AB901">
            <v>718998</v>
          </cell>
          <cell r="AC901">
            <v>8440180</v>
          </cell>
        </row>
        <row r="902">
          <cell r="D902" t="str">
            <v>Utilities</v>
          </cell>
          <cell r="F902">
            <v>5454320</v>
          </cell>
          <cell r="H902">
            <v>6245680</v>
          </cell>
          <cell r="J902">
            <v>6378887</v>
          </cell>
          <cell r="L902">
            <v>6967040</v>
          </cell>
          <cell r="N902">
            <v>5237410</v>
          </cell>
          <cell r="P902">
            <v>5378057</v>
          </cell>
          <cell r="R902">
            <v>7028465</v>
          </cell>
          <cell r="T902">
            <v>5666705</v>
          </cell>
          <cell r="V902">
            <v>6029135</v>
          </cell>
          <cell r="X902">
            <v>5666495</v>
          </cell>
          <cell r="Z902">
            <v>5625445</v>
          </cell>
          <cell r="AB902">
            <v>5749531</v>
          </cell>
          <cell r="AC902">
            <v>71427170</v>
          </cell>
        </row>
        <row r="903">
          <cell r="D903" t="str">
            <v>Royalty</v>
          </cell>
          <cell r="F903">
            <v>6532761.2000000002</v>
          </cell>
          <cell r="H903">
            <v>7362552.4000000004</v>
          </cell>
          <cell r="J903">
            <v>7467944.9600000009</v>
          </cell>
          <cell r="L903">
            <v>8188113.2000000002</v>
          </cell>
          <cell r="N903">
            <v>5929239.6000000006</v>
          </cell>
          <cell r="P903">
            <v>6077294.5600000005</v>
          </cell>
          <cell r="R903">
            <v>8239563.2000000002</v>
          </cell>
          <cell r="T903">
            <v>6433752.3999999994</v>
          </cell>
          <cell r="V903">
            <v>6848812.7999999998</v>
          </cell>
          <cell r="X903">
            <v>6813001.2000000002</v>
          </cell>
          <cell r="Z903">
            <v>6743181.2000000002</v>
          </cell>
          <cell r="AB903">
            <v>6906939.2800000003</v>
          </cell>
          <cell r="AC903">
            <v>83543156</v>
          </cell>
        </row>
        <row r="905">
          <cell r="F905">
            <v>790192753.60024965</v>
          </cell>
          <cell r="H905">
            <v>914833931.63021076</v>
          </cell>
          <cell r="J905">
            <v>934008587.14728034</v>
          </cell>
          <cell r="L905">
            <v>1024353973.436233</v>
          </cell>
          <cell r="N905">
            <v>741584952.54689157</v>
          </cell>
          <cell r="P905">
            <v>764538055.58933306</v>
          </cell>
          <cell r="R905">
            <v>1029756055.09173</v>
          </cell>
          <cell r="T905">
            <v>804161191.34212577</v>
          </cell>
          <cell r="V905">
            <v>870223912.84925628</v>
          </cell>
          <cell r="X905">
            <v>831427305.4431349</v>
          </cell>
          <cell r="Z905">
            <v>820939373.32363296</v>
          </cell>
          <cell r="AB905">
            <v>842605012.32855666</v>
          </cell>
          <cell r="AC905">
            <v>10368625104.328634</v>
          </cell>
        </row>
        <row r="906">
          <cell r="F906">
            <v>790192753.60024965</v>
          </cell>
          <cell r="H906">
            <v>914833931.63021076</v>
          </cell>
          <cell r="J906">
            <v>934008587.14728034</v>
          </cell>
          <cell r="L906">
            <v>1024353973.436233</v>
          </cell>
          <cell r="N906">
            <v>741584952.54689157</v>
          </cell>
          <cell r="P906">
            <v>764538055.58933306</v>
          </cell>
          <cell r="R906">
            <v>1029756055.09173</v>
          </cell>
          <cell r="T906">
            <v>804161191.34212589</v>
          </cell>
          <cell r="V906">
            <v>870223912.84925616</v>
          </cell>
          <cell r="X906">
            <v>831427305.44313502</v>
          </cell>
          <cell r="Z906">
            <v>820939373.32363296</v>
          </cell>
          <cell r="AB906">
            <v>842605012.32855666</v>
          </cell>
          <cell r="AC906">
            <v>10368625104.328634</v>
          </cell>
        </row>
      </sheetData>
      <sheetData sheetId="8" refreshError="1">
        <row r="31">
          <cell r="C31" t="str">
            <v>Administrative Expenses</v>
          </cell>
          <cell r="E31">
            <v>2485312.1650571409</v>
          </cell>
          <cell r="F31">
            <v>2115436.7437724951</v>
          </cell>
          <cell r="G31">
            <v>2630140.4642356052</v>
          </cell>
          <cell r="H31">
            <v>2552540.5501344446</v>
          </cell>
          <cell r="I31">
            <v>3162807.2610109751</v>
          </cell>
          <cell r="J31">
            <v>2647360.6452571996</v>
          </cell>
          <cell r="K31">
            <v>2229835.3690278996</v>
          </cell>
          <cell r="L31">
            <v>2829538.7565519735</v>
          </cell>
          <cell r="M31">
            <v>2680454.9061953821</v>
          </cell>
          <cell r="N31">
            <v>2261078.8615890397</v>
          </cell>
          <cell r="O31">
            <v>3140357.017075324</v>
          </cell>
          <cell r="P31">
            <v>2645366.179356942</v>
          </cell>
          <cell r="Q31">
            <v>31380228.919264421</v>
          </cell>
          <cell r="R31">
            <v>15593597.829467859</v>
          </cell>
          <cell r="S31">
            <v>15786631.089796562</v>
          </cell>
          <cell r="T31">
            <v>31380228.919264421</v>
          </cell>
          <cell r="U31">
            <v>23333426.861243118</v>
          </cell>
        </row>
        <row r="32">
          <cell r="B32" t="str">
            <v>Operating Profit</v>
          </cell>
          <cell r="E32">
            <v>13941169.897835946</v>
          </cell>
          <cell r="F32">
            <v>12871874.884337975</v>
          </cell>
          <cell r="G32">
            <v>11981482.816048786</v>
          </cell>
          <cell r="H32">
            <v>12462311.24532631</v>
          </cell>
          <cell r="I32">
            <v>12380727.139864067</v>
          </cell>
          <cell r="J32">
            <v>14711032.538226532</v>
          </cell>
          <cell r="K32">
            <v>16553285.501904571</v>
          </cell>
          <cell r="L32">
            <v>13632988.157858746</v>
          </cell>
          <cell r="M32">
            <v>13062486.790824041</v>
          </cell>
          <cell r="N32">
            <v>13184715.96586515</v>
          </cell>
          <cell r="O32">
            <v>13025023.027770177</v>
          </cell>
          <cell r="P32">
            <v>16904089.90896681</v>
          </cell>
          <cell r="Q32">
            <v>164711187.87482908</v>
          </cell>
          <cell r="R32">
            <v>78348598.521639615</v>
          </cell>
          <cell r="S32">
            <v>86362589.353189498</v>
          </cell>
          <cell r="T32">
            <v>164711187.87482911</v>
          </cell>
          <cell r="U32">
            <v>121597358.97222696</v>
          </cell>
          <cell r="V32" t="str">
            <v>Operating Profit</v>
          </cell>
        </row>
        <row r="33">
          <cell r="U33">
            <v>0</v>
          </cell>
        </row>
        <row r="34">
          <cell r="B34" t="str">
            <v>Other income</v>
          </cell>
          <cell r="U34">
            <v>0</v>
          </cell>
          <cell r="V34" t="str">
            <v>Other income</v>
          </cell>
        </row>
        <row r="35">
          <cell r="C35" t="str">
            <v>Home Delivery Commission</v>
          </cell>
          <cell r="E35">
            <v>537328</v>
          </cell>
          <cell r="F35">
            <v>427928</v>
          </cell>
          <cell r="G35">
            <v>507960</v>
          </cell>
          <cell r="H35">
            <v>9525448</v>
          </cell>
          <cell r="I35">
            <v>9587968</v>
          </cell>
          <cell r="J35">
            <v>9511316</v>
          </cell>
          <cell r="K35">
            <v>2546760</v>
          </cell>
          <cell r="L35">
            <v>474808</v>
          </cell>
          <cell r="M35">
            <v>570075.99999999988</v>
          </cell>
          <cell r="N35">
            <v>427927.99999999994</v>
          </cell>
          <cell r="O35">
            <v>474808</v>
          </cell>
          <cell r="P35">
            <v>507960</v>
          </cell>
          <cell r="Q35">
            <v>35100288</v>
          </cell>
          <cell r="R35">
            <v>30097948</v>
          </cell>
          <cell r="S35">
            <v>5002340</v>
          </cell>
          <cell r="T35">
            <v>35100288</v>
          </cell>
          <cell r="U35">
            <v>33689592</v>
          </cell>
          <cell r="V35" t="str">
            <v>Home Delivery Commission</v>
          </cell>
        </row>
        <row r="36">
          <cell r="C36" t="str">
            <v>Other Income</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t="str">
            <v>Other Income</v>
          </cell>
        </row>
        <row r="37">
          <cell r="E37">
            <v>537328</v>
          </cell>
          <cell r="F37">
            <v>427928</v>
          </cell>
          <cell r="G37">
            <v>507960</v>
          </cell>
          <cell r="H37">
            <v>9525448</v>
          </cell>
          <cell r="I37">
            <v>9587968</v>
          </cell>
          <cell r="J37">
            <v>9511316</v>
          </cell>
          <cell r="K37">
            <v>2546760</v>
          </cell>
          <cell r="L37">
            <v>474808</v>
          </cell>
          <cell r="M37">
            <v>570075.99999999988</v>
          </cell>
          <cell r="N37">
            <v>427927.99999999994</v>
          </cell>
          <cell r="O37">
            <v>474808</v>
          </cell>
          <cell r="P37">
            <v>507960</v>
          </cell>
          <cell r="Q37">
            <v>35100288</v>
          </cell>
          <cell r="R37">
            <v>30097948</v>
          </cell>
          <cell r="S37">
            <v>5002340</v>
          </cell>
          <cell r="T37">
            <v>35100288</v>
          </cell>
          <cell r="U37">
            <v>33689592</v>
          </cell>
        </row>
        <row r="38">
          <cell r="U38">
            <v>0</v>
          </cell>
        </row>
        <row r="39">
          <cell r="B39" t="str">
            <v>Profit before tax</v>
          </cell>
          <cell r="E39">
            <v>14478497.897835946</v>
          </cell>
          <cell r="F39">
            <v>13299802.884337975</v>
          </cell>
          <cell r="G39">
            <v>12489442.816048786</v>
          </cell>
          <cell r="H39">
            <v>21987759.24532631</v>
          </cell>
          <cell r="I39">
            <v>21968695.139864065</v>
          </cell>
          <cell r="J39">
            <v>24222348.53822653</v>
          </cell>
          <cell r="K39">
            <v>19100045.50190457</v>
          </cell>
          <cell r="L39">
            <v>14107796.157858746</v>
          </cell>
          <cell r="M39">
            <v>13632562.790824041</v>
          </cell>
          <cell r="N39">
            <v>13612643.96586515</v>
          </cell>
          <cell r="O39">
            <v>13499831.027770177</v>
          </cell>
          <cell r="P39">
            <v>17412049.90896681</v>
          </cell>
          <cell r="Q39">
            <v>199811475.87482908</v>
          </cell>
          <cell r="R39">
            <v>108446546.5216396</v>
          </cell>
          <cell r="S39">
            <v>91364929.353189498</v>
          </cell>
          <cell r="T39">
            <v>199811475.87482911</v>
          </cell>
          <cell r="U39">
            <v>155286950.97222698</v>
          </cell>
          <cell r="V39" t="str">
            <v>Profit before tax</v>
          </cell>
        </row>
        <row r="40">
          <cell r="U40">
            <v>0</v>
          </cell>
        </row>
        <row r="41">
          <cell r="B41" t="str">
            <v>Taxation</v>
          </cell>
          <cell r="U41">
            <v>0</v>
          </cell>
          <cell r="V41" t="str">
            <v>Taxation</v>
          </cell>
        </row>
        <row r="42">
          <cell r="C42" t="str">
            <v>Presumptive</v>
          </cell>
          <cell r="E42">
            <v>4312603.9179655453</v>
          </cell>
          <cell r="F42">
            <v>3473328.9179655453</v>
          </cell>
          <cell r="G42">
            <v>3825440.9179655453</v>
          </cell>
          <cell r="H42">
            <v>3995144.4331419198</v>
          </cell>
          <cell r="I42">
            <v>4053888.690730107</v>
          </cell>
          <cell r="J42">
            <v>4541051.690730107</v>
          </cell>
          <cell r="K42">
            <v>4608365.3347005742</v>
          </cell>
          <cell r="L42">
            <v>4255758.3347005742</v>
          </cell>
          <cell r="M42">
            <v>4061909.3347005742</v>
          </cell>
          <cell r="N42">
            <v>3967525.3347005742</v>
          </cell>
          <cell r="O42">
            <v>4161374.3347005742</v>
          </cell>
          <cell r="P42">
            <v>4802214.3347005742</v>
          </cell>
          <cell r="Q42">
            <v>50058605.576702222</v>
          </cell>
          <cell r="R42">
            <v>24201458.568498768</v>
          </cell>
          <cell r="S42">
            <v>25857147.008203443</v>
          </cell>
          <cell r="T42">
            <v>50058605.576702207</v>
          </cell>
          <cell r="U42">
            <v>37127491.572600491</v>
          </cell>
          <cell r="V42" t="str">
            <v>Presumptive</v>
          </cell>
        </row>
        <row r="43">
          <cell r="C43" t="str">
            <v>Others</v>
          </cell>
          <cell r="E43">
            <v>193077.5</v>
          </cell>
          <cell r="F43">
            <v>193077.5</v>
          </cell>
          <cell r="G43">
            <v>193077.5</v>
          </cell>
          <cell r="H43">
            <v>227111.5</v>
          </cell>
          <cell r="I43">
            <v>227111.5</v>
          </cell>
          <cell r="J43">
            <v>227111.5</v>
          </cell>
          <cell r="K43">
            <v>294525</v>
          </cell>
          <cell r="L43">
            <v>294525</v>
          </cell>
          <cell r="M43">
            <v>294525</v>
          </cell>
          <cell r="N43">
            <v>310887.5</v>
          </cell>
          <cell r="O43">
            <v>310887.5</v>
          </cell>
          <cell r="P43">
            <v>310887.5</v>
          </cell>
          <cell r="Q43">
            <v>3076804.5</v>
          </cell>
          <cell r="R43">
            <v>1260567</v>
          </cell>
          <cell r="S43">
            <v>1816237.5</v>
          </cell>
          <cell r="T43">
            <v>3076804.5</v>
          </cell>
          <cell r="U43">
            <v>2144142</v>
          </cell>
          <cell r="V43" t="str">
            <v>Others</v>
          </cell>
        </row>
        <row r="44">
          <cell r="E44">
            <v>4505681.4179655453</v>
          </cell>
          <cell r="F44">
            <v>3666406.4179655453</v>
          </cell>
          <cell r="G44">
            <v>4018518.4179655453</v>
          </cell>
          <cell r="H44">
            <v>4222255.9331419198</v>
          </cell>
          <cell r="I44">
            <v>4281000.190730107</v>
          </cell>
          <cell r="J44">
            <v>4768163.190730107</v>
          </cell>
          <cell r="K44">
            <v>4902890.3347005742</v>
          </cell>
          <cell r="L44">
            <v>4550283.3347005742</v>
          </cell>
          <cell r="M44">
            <v>4356434.3347005742</v>
          </cell>
          <cell r="N44">
            <v>4278412.8347005742</v>
          </cell>
          <cell r="O44">
            <v>4472261.8347005742</v>
          </cell>
          <cell r="P44">
            <v>5113101.8347005742</v>
          </cell>
          <cell r="Q44">
            <v>53135410.076702222</v>
          </cell>
          <cell r="R44">
            <v>25462025.568498768</v>
          </cell>
          <cell r="S44">
            <v>27673384.508203443</v>
          </cell>
          <cell r="T44">
            <v>53135410.076702207</v>
          </cell>
          <cell r="U44">
            <v>39271633.572600491</v>
          </cell>
        </row>
        <row r="45">
          <cell r="B45" t="str">
            <v>Profit after tax</v>
          </cell>
          <cell r="E45">
            <v>9972816.4798704013</v>
          </cell>
          <cell r="F45">
            <v>9633396.4663724303</v>
          </cell>
          <cell r="G45">
            <v>8470924.3980832398</v>
          </cell>
          <cell r="H45">
            <v>17765503.31218439</v>
          </cell>
          <cell r="I45">
            <v>17687694.949133959</v>
          </cell>
          <cell r="J45">
            <v>19454185.347496424</v>
          </cell>
          <cell r="K45">
            <v>14197155.167203996</v>
          </cell>
          <cell r="L45">
            <v>9557512.823158171</v>
          </cell>
          <cell r="M45">
            <v>9276128.4561234675</v>
          </cell>
          <cell r="N45">
            <v>9334231.1311645769</v>
          </cell>
          <cell r="O45">
            <v>9027569.1930696033</v>
          </cell>
          <cell r="P45">
            <v>12298948.074266236</v>
          </cell>
          <cell r="Q45">
            <v>146676065.79812688</v>
          </cell>
          <cell r="R45">
            <v>82984520.95314084</v>
          </cell>
          <cell r="S45">
            <v>63691544.844986051</v>
          </cell>
          <cell r="T45">
            <v>146676065.79812688</v>
          </cell>
          <cell r="U45">
            <v>116015317.39962646</v>
          </cell>
          <cell r="V45" t="str">
            <v>Profit after tax</v>
          </cell>
        </row>
        <row r="46">
          <cell r="E46">
            <v>7763857.4598337682</v>
          </cell>
          <cell r="F46">
            <v>8050934.95324565</v>
          </cell>
          <cell r="G46">
            <v>7191768.381252938</v>
          </cell>
          <cell r="H46">
            <v>14884164.309670573</v>
          </cell>
          <cell r="I46">
            <v>14364989.342569456</v>
          </cell>
          <cell r="J46">
            <v>14501654.617506377</v>
          </cell>
          <cell r="K46">
            <v>11396183.077640176</v>
          </cell>
          <cell r="L46">
            <v>7822939.3617507955</v>
          </cell>
          <cell r="M46">
            <v>7892369.0129531221</v>
          </cell>
          <cell r="N46">
            <v>8095537.7332376549</v>
          </cell>
          <cell r="O46">
            <v>7548131.7973562693</v>
          </cell>
          <cell r="P46">
            <v>11787971.226440158</v>
          </cell>
          <cell r="Q46">
            <v>121300501.27345693</v>
          </cell>
          <cell r="R46">
            <v>66757369.064078763</v>
          </cell>
          <cell r="S46">
            <v>54543132.209378183</v>
          </cell>
          <cell r="T46">
            <v>121300501.27345695</v>
          </cell>
        </row>
        <row r="47">
          <cell r="E47">
            <v>-2208959.0200366331</v>
          </cell>
          <cell r="F47">
            <v>-1582461.5131267803</v>
          </cell>
          <cell r="G47">
            <v>-1279156.0168303018</v>
          </cell>
          <cell r="H47">
            <v>-2881339.0025138166</v>
          </cell>
          <cell r="I47">
            <v>-3322705.6065645032</v>
          </cell>
          <cell r="J47">
            <v>-4952530.7299900465</v>
          </cell>
          <cell r="K47">
            <v>-2800972.0895638205</v>
          </cell>
          <cell r="L47">
            <v>-1734573.4614073755</v>
          </cell>
          <cell r="M47">
            <v>-1383759.4431703454</v>
          </cell>
          <cell r="N47">
            <v>-1238693.397926922</v>
          </cell>
          <cell r="O47">
            <v>-1479437.395713334</v>
          </cell>
          <cell r="P47">
            <v>-510976.84782607853</v>
          </cell>
          <cell r="Q47">
            <v>-25375564.524669956</v>
          </cell>
          <cell r="R47">
            <v>-16227151.889062081</v>
          </cell>
          <cell r="S47">
            <v>-9148412.6356078759</v>
          </cell>
          <cell r="T47">
            <v>-25375564.524669956</v>
          </cell>
        </row>
        <row r="48">
          <cell r="Q48">
            <v>500562170.76853019</v>
          </cell>
        </row>
        <row r="49">
          <cell r="B49" t="str">
            <v>*Note: Rs 16 Million reduced from GP is for Parts incentive to be given to dealers</v>
          </cell>
        </row>
        <row r="51">
          <cell r="B51" t="str">
            <v>INDUS MOTOR COMPANY LIMITED</v>
          </cell>
        </row>
        <row r="52">
          <cell r="B52" t="str">
            <v>PERUNIT PROFIT &amp; LOSS ACCOUNT - CBU</v>
          </cell>
        </row>
        <row r="53">
          <cell r="B53" t="str">
            <v>FOR THE YEAR 1999~2000</v>
          </cell>
        </row>
        <row r="54">
          <cell r="X54" t="str">
            <v>C:\FH Files\Budget 2002-2003\Final Budget\[Final Budget 2002-2003.xls]CKD Variant</v>
          </cell>
        </row>
        <row r="55">
          <cell r="E55">
            <v>913</v>
          </cell>
          <cell r="G55">
            <v>944</v>
          </cell>
          <cell r="I55">
            <v>975</v>
          </cell>
          <cell r="K55">
            <v>1006</v>
          </cell>
          <cell r="M55">
            <v>1037</v>
          </cell>
          <cell r="O55">
            <v>1068</v>
          </cell>
          <cell r="Q55">
            <v>1099</v>
          </cell>
          <cell r="S55">
            <v>1130</v>
          </cell>
          <cell r="V55">
            <v>1161</v>
          </cell>
          <cell r="X55">
            <v>1192</v>
          </cell>
          <cell r="Z55">
            <v>1223</v>
          </cell>
          <cell r="AB55">
            <v>1254</v>
          </cell>
          <cell r="AD55" t="str">
            <v>Yearly</v>
          </cell>
        </row>
        <row r="56">
          <cell r="C56" t="str">
            <v>Hilux  4 x 2 - D/C</v>
          </cell>
          <cell r="E56" t="str">
            <v>Per Unit</v>
          </cell>
          <cell r="F56" t="str">
            <v>Total</v>
          </cell>
          <cell r="G56" t="str">
            <v>Per Unit</v>
          </cell>
          <cell r="H56" t="str">
            <v>Total</v>
          </cell>
          <cell r="I56" t="str">
            <v>Per Unit</v>
          </cell>
          <cell r="J56" t="str">
            <v>Total</v>
          </cell>
          <cell r="K56" t="str">
            <v>Per Unit</v>
          </cell>
          <cell r="L56" t="str">
            <v>Total</v>
          </cell>
          <cell r="M56" t="str">
            <v>Per Unit</v>
          </cell>
          <cell r="N56" t="str">
            <v>Total</v>
          </cell>
          <cell r="O56" t="str">
            <v>Per Unit</v>
          </cell>
          <cell r="P56" t="str">
            <v>Total</v>
          </cell>
          <cell r="Q56" t="str">
            <v>Per Unit</v>
          </cell>
          <cell r="R56" t="str">
            <v>Total</v>
          </cell>
          <cell r="S56" t="str">
            <v>Per Unit</v>
          </cell>
          <cell r="U56" t="str">
            <v>Total</v>
          </cell>
          <cell r="V56" t="str">
            <v>Per Unit</v>
          </cell>
          <cell r="W56" t="str">
            <v>Total</v>
          </cell>
          <cell r="X56" t="str">
            <v>Per Unit</v>
          </cell>
          <cell r="Y56" t="str">
            <v>Total</v>
          </cell>
          <cell r="Z56" t="str">
            <v>Per Unit</v>
          </cell>
          <cell r="AA56" t="str">
            <v>Total</v>
          </cell>
          <cell r="AB56" t="str">
            <v>Per Unit</v>
          </cell>
          <cell r="AC56" t="str">
            <v>Total</v>
          </cell>
          <cell r="AD56" t="str">
            <v>Average</v>
          </cell>
        </row>
        <row r="58">
          <cell r="C58" t="str">
            <v>Sales Units</v>
          </cell>
          <cell r="E58">
            <v>3</v>
          </cell>
          <cell r="F58">
            <v>3</v>
          </cell>
          <cell r="G58">
            <v>3</v>
          </cell>
          <cell r="H58">
            <v>3</v>
          </cell>
          <cell r="I58">
            <v>3</v>
          </cell>
          <cell r="J58">
            <v>3</v>
          </cell>
          <cell r="K58">
            <v>3</v>
          </cell>
          <cell r="L58">
            <v>3</v>
          </cell>
          <cell r="M58">
            <v>3</v>
          </cell>
          <cell r="N58">
            <v>3</v>
          </cell>
          <cell r="O58">
            <v>3</v>
          </cell>
          <cell r="P58">
            <v>3</v>
          </cell>
          <cell r="Q58">
            <v>3</v>
          </cell>
          <cell r="R58">
            <v>3</v>
          </cell>
          <cell r="S58">
            <v>3</v>
          </cell>
          <cell r="T58">
            <v>3</v>
          </cell>
          <cell r="U58">
            <v>3</v>
          </cell>
          <cell r="V58">
            <v>3</v>
          </cell>
          <cell r="W58">
            <v>3</v>
          </cell>
          <cell r="X58">
            <v>3</v>
          </cell>
          <cell r="Y58">
            <v>3</v>
          </cell>
          <cell r="Z58">
            <v>3</v>
          </cell>
          <cell r="AA58">
            <v>3</v>
          </cell>
          <cell r="AB58">
            <v>3</v>
          </cell>
          <cell r="AC58">
            <v>3</v>
          </cell>
          <cell r="AD58">
            <v>36</v>
          </cell>
          <cell r="AG58">
            <v>131615648.08695649</v>
          </cell>
        </row>
        <row r="59">
          <cell r="U59">
            <v>0</v>
          </cell>
          <cell r="AG59">
            <v>340092.1139197842</v>
          </cell>
        </row>
        <row r="60">
          <cell r="C60" t="str">
            <v>Selling Price</v>
          </cell>
          <cell r="E60">
            <v>1860000</v>
          </cell>
          <cell r="F60">
            <v>5580000</v>
          </cell>
          <cell r="G60">
            <v>1860000</v>
          </cell>
          <cell r="H60">
            <v>5580000</v>
          </cell>
          <cell r="I60">
            <v>1860000</v>
          </cell>
          <cell r="J60">
            <v>5580000</v>
          </cell>
          <cell r="K60">
            <v>1860000</v>
          </cell>
          <cell r="L60">
            <v>5580000</v>
          </cell>
          <cell r="M60">
            <v>1860000</v>
          </cell>
          <cell r="N60">
            <v>5580000</v>
          </cell>
          <cell r="O60">
            <v>1860000</v>
          </cell>
          <cell r="P60">
            <v>5580000</v>
          </cell>
          <cell r="Q60">
            <v>1860000</v>
          </cell>
          <cell r="R60">
            <v>5580000</v>
          </cell>
          <cell r="S60">
            <v>1860000</v>
          </cell>
          <cell r="T60">
            <v>5580000</v>
          </cell>
          <cell r="U60">
            <v>5580000</v>
          </cell>
          <cell r="V60">
            <v>1860000</v>
          </cell>
          <cell r="W60">
            <v>5580000</v>
          </cell>
          <cell r="X60">
            <v>1860000</v>
          </cell>
          <cell r="Y60">
            <v>5580000</v>
          </cell>
          <cell r="Z60">
            <v>1860000</v>
          </cell>
          <cell r="AA60">
            <v>5580000</v>
          </cell>
          <cell r="AB60">
            <v>1860000</v>
          </cell>
          <cell r="AC60">
            <v>5580000</v>
          </cell>
          <cell r="AD60">
            <v>1860000</v>
          </cell>
          <cell r="AG60">
            <v>30021042</v>
          </cell>
        </row>
        <row r="61">
          <cell r="C61" t="str">
            <v>Less: Dealer commission</v>
          </cell>
          <cell r="E61">
            <v>-30000</v>
          </cell>
          <cell r="F61">
            <v>-90000</v>
          </cell>
          <cell r="G61">
            <v>-30000</v>
          </cell>
          <cell r="H61">
            <v>-90000</v>
          </cell>
          <cell r="I61">
            <v>-30000</v>
          </cell>
          <cell r="J61">
            <v>-90000</v>
          </cell>
          <cell r="K61">
            <v>-30000</v>
          </cell>
          <cell r="L61">
            <v>-90000</v>
          </cell>
          <cell r="M61">
            <v>-30000</v>
          </cell>
          <cell r="N61">
            <v>-90000</v>
          </cell>
          <cell r="O61">
            <v>-30000</v>
          </cell>
          <cell r="P61">
            <v>-90000</v>
          </cell>
          <cell r="Q61">
            <v>-30000</v>
          </cell>
          <cell r="R61">
            <v>-90000</v>
          </cell>
          <cell r="S61">
            <v>-30000</v>
          </cell>
          <cell r="T61">
            <v>-90000</v>
          </cell>
          <cell r="U61">
            <v>-90000</v>
          </cell>
          <cell r="V61">
            <v>-30000</v>
          </cell>
          <cell r="W61">
            <v>-90000</v>
          </cell>
          <cell r="X61">
            <v>-30000</v>
          </cell>
          <cell r="Y61">
            <v>-90000</v>
          </cell>
          <cell r="Z61">
            <v>-30000</v>
          </cell>
          <cell r="AA61">
            <v>-90000</v>
          </cell>
          <cell r="AB61">
            <v>-30000</v>
          </cell>
          <cell r="AC61">
            <v>-90000</v>
          </cell>
          <cell r="AD61">
            <v>-30000</v>
          </cell>
          <cell r="AG61">
            <v>77573.751937984489</v>
          </cell>
        </row>
        <row r="62">
          <cell r="C62" t="str">
            <v xml:space="preserve">  Sales tax</v>
          </cell>
          <cell r="E62">
            <v>-242608.69565217392</v>
          </cell>
          <cell r="F62">
            <v>-727826.08695652173</v>
          </cell>
          <cell r="G62">
            <v>-242608.69565217392</v>
          </cell>
          <cell r="H62">
            <v>-727826.08695652173</v>
          </cell>
          <cell r="I62">
            <v>-242608.69565217392</v>
          </cell>
          <cell r="J62">
            <v>-727826.08695652173</v>
          </cell>
          <cell r="K62">
            <v>-242608.69565217392</v>
          </cell>
          <cell r="L62">
            <v>-727826.08695652173</v>
          </cell>
          <cell r="M62">
            <v>-242608.69565217392</v>
          </cell>
          <cell r="N62">
            <v>-727826.08695652173</v>
          </cell>
          <cell r="O62">
            <v>-242608.69565217392</v>
          </cell>
          <cell r="P62">
            <v>-727826.08695652173</v>
          </cell>
          <cell r="Q62">
            <v>-242608.69565217392</v>
          </cell>
          <cell r="R62">
            <v>-727826.08695652173</v>
          </cell>
          <cell r="S62">
            <v>-242608.69565217392</v>
          </cell>
          <cell r="T62">
            <v>-727826.08695652173</v>
          </cell>
          <cell r="U62">
            <v>-727826.08695652173</v>
          </cell>
          <cell r="V62">
            <v>-242608.69565217392</v>
          </cell>
          <cell r="W62">
            <v>-727826.08695652173</v>
          </cell>
          <cell r="X62">
            <v>-242608.69565217392</v>
          </cell>
          <cell r="Y62">
            <v>-727826.08695652173</v>
          </cell>
          <cell r="Z62">
            <v>-242608.69565217392</v>
          </cell>
          <cell r="AA62">
            <v>-727826.08695652173</v>
          </cell>
          <cell r="AB62">
            <v>-242608.69565217392</v>
          </cell>
          <cell r="AC62">
            <v>-727826.08695652173</v>
          </cell>
          <cell r="AD62">
            <v>-242608.69565217389</v>
          </cell>
          <cell r="AG62">
            <v>262518.36198179971</v>
          </cell>
        </row>
        <row r="63">
          <cell r="C63" t="str">
            <v>Net Sales</v>
          </cell>
          <cell r="E63">
            <v>1587391.3043478262</v>
          </cell>
          <cell r="F63">
            <v>4762173.9130434785</v>
          </cell>
          <cell r="G63">
            <v>1587391.3043478262</v>
          </cell>
          <cell r="H63">
            <v>4762173.9130434785</v>
          </cell>
          <cell r="I63">
            <v>1587391.3043478262</v>
          </cell>
          <cell r="J63">
            <v>4762173.9130434785</v>
          </cell>
          <cell r="K63">
            <v>1587391.3043478262</v>
          </cell>
          <cell r="L63">
            <v>4762173.9130434785</v>
          </cell>
          <cell r="M63">
            <v>1587391.3043478262</v>
          </cell>
          <cell r="N63">
            <v>4762173.9130434785</v>
          </cell>
          <cell r="O63">
            <v>1587391.3043478262</v>
          </cell>
          <cell r="P63">
            <v>4762173.9130434785</v>
          </cell>
          <cell r="Q63">
            <v>1587391.3043478262</v>
          </cell>
          <cell r="R63">
            <v>4762173.9130434785</v>
          </cell>
          <cell r="S63">
            <v>1587391.3043478262</v>
          </cell>
          <cell r="T63">
            <v>4762173.9130434785</v>
          </cell>
          <cell r="U63">
            <v>4762173.9130434785</v>
          </cell>
          <cell r="V63">
            <v>1587391.3043478262</v>
          </cell>
          <cell r="W63">
            <v>4762173.9130434785</v>
          </cell>
          <cell r="X63">
            <v>1587391.3043478262</v>
          </cell>
          <cell r="Y63">
            <v>4762173.9130434785</v>
          </cell>
          <cell r="Z63">
            <v>1587391.3043478262</v>
          </cell>
          <cell r="AA63">
            <v>4762173.9130434785</v>
          </cell>
          <cell r="AB63">
            <v>1587391.3043478262</v>
          </cell>
          <cell r="AC63">
            <v>4762173.9130434785</v>
          </cell>
          <cell r="AD63">
            <v>1587391.3043478262</v>
          </cell>
        </row>
        <row r="64">
          <cell r="C64" t="str">
            <v>Landed cost</v>
          </cell>
          <cell r="E64">
            <v>1328980</v>
          </cell>
          <cell r="F64">
            <v>3986940</v>
          </cell>
          <cell r="G64">
            <v>1328980</v>
          </cell>
          <cell r="H64">
            <v>3986940</v>
          </cell>
          <cell r="I64">
            <v>1328980</v>
          </cell>
          <cell r="J64">
            <v>3986940</v>
          </cell>
          <cell r="K64">
            <v>1328980</v>
          </cell>
          <cell r="L64">
            <v>3986940</v>
          </cell>
          <cell r="M64">
            <v>1328980</v>
          </cell>
          <cell r="N64">
            <v>3986940</v>
          </cell>
          <cell r="O64">
            <v>1328980</v>
          </cell>
          <cell r="P64">
            <v>3986940</v>
          </cell>
          <cell r="Q64">
            <v>1328980</v>
          </cell>
          <cell r="R64">
            <v>3986940</v>
          </cell>
          <cell r="S64">
            <v>1328980</v>
          </cell>
          <cell r="T64">
            <v>3986940</v>
          </cell>
          <cell r="U64">
            <v>3986940</v>
          </cell>
          <cell r="V64">
            <v>1328980</v>
          </cell>
          <cell r="W64">
            <v>3986940</v>
          </cell>
          <cell r="X64">
            <v>1328980</v>
          </cell>
          <cell r="Y64">
            <v>3986940</v>
          </cell>
          <cell r="Z64">
            <v>1328980</v>
          </cell>
          <cell r="AA64">
            <v>3986940</v>
          </cell>
          <cell r="AB64">
            <v>1328980</v>
          </cell>
          <cell r="AC64">
            <v>3986940</v>
          </cell>
          <cell r="AD64">
            <v>1328980</v>
          </cell>
          <cell r="AF64">
            <v>47843280</v>
          </cell>
        </row>
        <row r="65">
          <cell r="C65" t="str">
            <v>Gross Profit</v>
          </cell>
          <cell r="E65">
            <v>258411.30434782617</v>
          </cell>
          <cell r="F65">
            <v>775233.9130434785</v>
          </cell>
          <cell r="G65">
            <v>258411.30434782617</v>
          </cell>
          <cell r="H65">
            <v>775233.9130434785</v>
          </cell>
          <cell r="I65">
            <v>258411.30434782617</v>
          </cell>
          <cell r="J65">
            <v>775233.9130434785</v>
          </cell>
          <cell r="K65">
            <v>258411.30434782617</v>
          </cell>
          <cell r="L65">
            <v>775233.9130434785</v>
          </cell>
          <cell r="M65">
            <v>258411.30434782617</v>
          </cell>
          <cell r="N65">
            <v>775233.9130434785</v>
          </cell>
          <cell r="O65">
            <v>258411.30434782617</v>
          </cell>
          <cell r="P65">
            <v>775233.9130434785</v>
          </cell>
          <cell r="Q65">
            <v>258411.30434782617</v>
          </cell>
          <cell r="R65">
            <v>775233.9130434785</v>
          </cell>
          <cell r="S65">
            <v>258411.30434782617</v>
          </cell>
          <cell r="T65">
            <v>775233.9130434785</v>
          </cell>
          <cell r="U65">
            <v>775233.9130434785</v>
          </cell>
          <cell r="V65">
            <v>258411.30434782617</v>
          </cell>
          <cell r="W65">
            <v>775233.9130434785</v>
          </cell>
          <cell r="X65">
            <v>258411.30434782617</v>
          </cell>
          <cell r="Y65">
            <v>775233.9130434785</v>
          </cell>
          <cell r="Z65">
            <v>258411.30434782617</v>
          </cell>
          <cell r="AA65">
            <v>775233.9130434785</v>
          </cell>
          <cell r="AB65">
            <v>258411.30434782617</v>
          </cell>
          <cell r="AC65">
            <v>775233.9130434785</v>
          </cell>
          <cell r="AD65">
            <v>258411.30434782617</v>
          </cell>
          <cell r="AG65">
            <v>9302806.956521742</v>
          </cell>
        </row>
        <row r="66">
          <cell r="E66">
            <v>0.16278992056970698</v>
          </cell>
          <cell r="U66">
            <v>0</v>
          </cell>
        </row>
        <row r="67">
          <cell r="U67">
            <v>0</v>
          </cell>
        </row>
        <row r="68">
          <cell r="C68" t="str">
            <v>Other Expenses</v>
          </cell>
          <cell r="U68">
            <v>0</v>
          </cell>
        </row>
        <row r="69">
          <cell r="C69" t="str">
            <v>Selling Expenses</v>
          </cell>
          <cell r="E69">
            <v>15580.366396615698</v>
          </cell>
          <cell r="F69">
            <v>46741.099189847097</v>
          </cell>
          <cell r="G69">
            <v>14065.815418598198</v>
          </cell>
          <cell r="H69">
            <v>42197.446255794595</v>
          </cell>
          <cell r="I69">
            <v>13937.86149454217</v>
          </cell>
          <cell r="J69">
            <v>41813.58448362651</v>
          </cell>
          <cell r="K69">
            <v>12990.070739676898</v>
          </cell>
          <cell r="L69">
            <v>38970.212219030691</v>
          </cell>
          <cell r="M69">
            <v>17928.80038831451</v>
          </cell>
          <cell r="N69">
            <v>53786.401164943527</v>
          </cell>
          <cell r="O69">
            <v>16522.62377225871</v>
          </cell>
          <cell r="P69">
            <v>49567.871316776131</v>
          </cell>
          <cell r="Q69">
            <v>13012.379906852413</v>
          </cell>
          <cell r="R69">
            <v>39037.139720557243</v>
          </cell>
          <cell r="S69">
            <v>16957.866211611876</v>
          </cell>
          <cell r="T69">
            <v>50873.598634835624</v>
          </cell>
          <cell r="U69">
            <v>50873.598634835624</v>
          </cell>
          <cell r="V69">
            <v>15996.962658356917</v>
          </cell>
          <cell r="W69">
            <v>47990.887975070749</v>
          </cell>
          <cell r="X69">
            <v>17004.344235451234</v>
          </cell>
          <cell r="Y69">
            <v>51013.032706353697</v>
          </cell>
          <cell r="Z69">
            <v>16758.208123786724</v>
          </cell>
          <cell r="AA69">
            <v>50274.624371360173</v>
          </cell>
          <cell r="AB69">
            <v>15514.915208059225</v>
          </cell>
          <cell r="AC69">
            <v>46544.745624177674</v>
          </cell>
          <cell r="AD69">
            <v>15522.517879510378</v>
          </cell>
        </row>
        <row r="70">
          <cell r="C70" t="str">
            <v>Advertisement Expenses</v>
          </cell>
          <cell r="E70">
            <v>2405.8167555729137</v>
          </cell>
          <cell r="F70">
            <v>7217.4502667187407</v>
          </cell>
          <cell r="G70">
            <v>3080.827321757934</v>
          </cell>
          <cell r="H70">
            <v>9242.4819652738024</v>
          </cell>
          <cell r="I70">
            <v>23766.822379487348</v>
          </cell>
          <cell r="J70">
            <v>71300.467138462045</v>
          </cell>
          <cell r="K70">
            <v>23113.454316588311</v>
          </cell>
          <cell r="L70">
            <v>69340.362949764938</v>
          </cell>
          <cell r="M70">
            <v>25512.297842660966</v>
          </cell>
          <cell r="N70">
            <v>76536.893527982902</v>
          </cell>
          <cell r="O70">
            <v>2551.3138847595887</v>
          </cell>
          <cell r="P70">
            <v>7653.9416542787658</v>
          </cell>
          <cell r="Q70">
            <v>2503.8786398437537</v>
          </cell>
          <cell r="R70">
            <v>7511.6359195312616</v>
          </cell>
          <cell r="S70">
            <v>15993.121382039297</v>
          </cell>
          <cell r="T70">
            <v>47979.364146117892</v>
          </cell>
          <cell r="U70">
            <v>47979.364146117892</v>
          </cell>
          <cell r="V70">
            <v>18583.08922809346</v>
          </cell>
          <cell r="W70">
            <v>55749.267684280378</v>
          </cell>
          <cell r="X70">
            <v>2625.697960996888</v>
          </cell>
          <cell r="Y70">
            <v>7877.0938829906645</v>
          </cell>
          <cell r="Z70">
            <v>28862.71016865053</v>
          </cell>
          <cell r="AA70">
            <v>86588.130505951587</v>
          </cell>
          <cell r="AB70">
            <v>3501.4226255840545</v>
          </cell>
          <cell r="AC70">
            <v>10504.267876752163</v>
          </cell>
          <cell r="AD70">
            <v>12708.371042169589</v>
          </cell>
        </row>
        <row r="71">
          <cell r="C71" t="str">
            <v>Administrative Expenses</v>
          </cell>
          <cell r="E71">
            <v>31746.041360815143</v>
          </cell>
          <cell r="F71">
            <v>95238.124082445429</v>
          </cell>
          <cell r="G71">
            <v>28660.042176505169</v>
          </cell>
          <cell r="H71">
            <v>85980.126529515503</v>
          </cell>
          <cell r="I71">
            <v>28399.32747558237</v>
          </cell>
          <cell r="J71">
            <v>85197.982426747112</v>
          </cell>
          <cell r="K71">
            <v>26468.140253189009</v>
          </cell>
          <cell r="L71">
            <v>79404.42075956703</v>
          </cell>
          <cell r="M71">
            <v>36531.133106142057</v>
          </cell>
          <cell r="N71">
            <v>109593.39931842618</v>
          </cell>
          <cell r="O71">
            <v>33665.95395197178</v>
          </cell>
          <cell r="P71">
            <v>100997.86185591534</v>
          </cell>
          <cell r="Q71">
            <v>26513.596677373815</v>
          </cell>
          <cell r="R71">
            <v>79540.79003212144</v>
          </cell>
          <cell r="S71">
            <v>34552.789609744817</v>
          </cell>
          <cell r="T71">
            <v>103658.36882923445</v>
          </cell>
          <cell r="U71">
            <v>103658.36882923445</v>
          </cell>
          <cell r="V71">
            <v>32594.884181281192</v>
          </cell>
          <cell r="W71">
            <v>97784.652543843578</v>
          </cell>
          <cell r="X71">
            <v>34647.491700158673</v>
          </cell>
          <cell r="Y71">
            <v>103942.47510047602</v>
          </cell>
          <cell r="Z71">
            <v>34145.972866622818</v>
          </cell>
          <cell r="AA71">
            <v>102437.91859986846</v>
          </cell>
          <cell r="AB71">
            <v>31612.680174939585</v>
          </cell>
          <cell r="AC71">
            <v>94838.04052481876</v>
          </cell>
          <cell r="AD71">
            <v>31628.171127860536</v>
          </cell>
        </row>
        <row r="72">
          <cell r="C72" t="str">
            <v>Depreciation (Admin. &amp; Selling )</v>
          </cell>
          <cell r="E72">
            <v>8927.9242923219663</v>
          </cell>
          <cell r="F72">
            <v>26783.772876965901</v>
          </cell>
          <cell r="G72">
            <v>8060.0501920351098</v>
          </cell>
          <cell r="H72">
            <v>24180.15057610533</v>
          </cell>
          <cell r="I72">
            <v>7986.7295192217998</v>
          </cell>
          <cell r="J72">
            <v>23960.188557665399</v>
          </cell>
          <cell r="K72">
            <v>7443.6226442616662</v>
          </cell>
          <cell r="L72">
            <v>22330.867932784997</v>
          </cell>
          <cell r="M72">
            <v>10273.633395026813</v>
          </cell>
          <cell r="N72">
            <v>30820.900185080438</v>
          </cell>
          <cell r="O72">
            <v>9467.8604080380956</v>
          </cell>
          <cell r="P72">
            <v>28403.581224114285</v>
          </cell>
          <cell r="Q72">
            <v>7456.4063330721565</v>
          </cell>
          <cell r="R72">
            <v>22369.218999216471</v>
          </cell>
          <cell r="S72">
            <v>9717.2647832904422</v>
          </cell>
          <cell r="T72">
            <v>29151.794349871328</v>
          </cell>
          <cell r="U72">
            <v>29151.794349871328</v>
          </cell>
          <cell r="V72">
            <v>9166.6439597938333</v>
          </cell>
          <cell r="W72">
            <v>27499.9318793815</v>
          </cell>
          <cell r="X72">
            <v>9743.8978076707062</v>
          </cell>
          <cell r="Y72">
            <v>29231.693423012119</v>
          </cell>
          <cell r="Z72">
            <v>9602.8559018125379</v>
          </cell>
          <cell r="AA72">
            <v>28808.567705437614</v>
          </cell>
          <cell r="AB72">
            <v>8890.4191886934896</v>
          </cell>
          <cell r="AC72">
            <v>26671.257566080469</v>
          </cell>
          <cell r="AD72">
            <v>8894.7757021032194</v>
          </cell>
        </row>
        <row r="73">
          <cell r="C73" t="str">
            <v>Financial Charges -Capital Exp.</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row>
        <row r="74">
          <cell r="C74" t="str">
            <v>Financial  Charges -Working Capital</v>
          </cell>
          <cell r="E74">
            <v>1593.5489361898781</v>
          </cell>
          <cell r="F74">
            <v>4780.6468085696342</v>
          </cell>
          <cell r="G74">
            <v>1457.6240215047092</v>
          </cell>
          <cell r="H74">
            <v>4372.8720645141275</v>
          </cell>
          <cell r="I74">
            <v>1446.6945190186796</v>
          </cell>
          <cell r="J74">
            <v>4340.0835570560384</v>
          </cell>
          <cell r="K74">
            <v>1359.6931738041301</v>
          </cell>
          <cell r="L74">
            <v>4079.07952141239</v>
          </cell>
          <cell r="M74">
            <v>1819.174805065381</v>
          </cell>
          <cell r="N74">
            <v>5457.5244151961433</v>
          </cell>
          <cell r="O74">
            <v>1683.4853438562145</v>
          </cell>
          <cell r="P74">
            <v>5050.4560315686431</v>
          </cell>
          <cell r="Q74">
            <v>1343.3633567120232</v>
          </cell>
          <cell r="R74">
            <v>4030.0900701360697</v>
          </cell>
          <cell r="S74">
            <v>1703.3864664491034</v>
          </cell>
          <cell r="T74">
            <v>5110.1593993473107</v>
          </cell>
          <cell r="U74">
            <v>5110.1593993473107</v>
          </cell>
          <cell r="V74">
            <v>1621.6858468907856</v>
          </cell>
          <cell r="W74">
            <v>4865.0575406723565</v>
          </cell>
          <cell r="X74">
            <v>1714.8673233328852</v>
          </cell>
          <cell r="Y74">
            <v>5144.6019699986555</v>
          </cell>
          <cell r="Z74">
            <v>1688.4217100899446</v>
          </cell>
          <cell r="AA74">
            <v>5065.2651302698341</v>
          </cell>
          <cell r="AB74">
            <v>1570.4294045608508</v>
          </cell>
          <cell r="AC74">
            <v>4711.2882136825519</v>
          </cell>
          <cell r="AD74">
            <v>1583.5312422895488</v>
          </cell>
        </row>
        <row r="75">
          <cell r="C75" t="str">
            <v>Other Expenses (Charity &amp; Donation)</v>
          </cell>
          <cell r="E75">
            <v>1106.6312056874151</v>
          </cell>
          <cell r="F75">
            <v>3319.8936170622455</v>
          </cell>
          <cell r="G75">
            <v>1012.2389038227149</v>
          </cell>
          <cell r="H75">
            <v>3036.7167114681447</v>
          </cell>
          <cell r="I75">
            <v>1004.6489715407499</v>
          </cell>
          <cell r="J75">
            <v>3013.94691462225</v>
          </cell>
          <cell r="K75">
            <v>944.23137069731274</v>
          </cell>
          <cell r="L75">
            <v>2832.6941120919382</v>
          </cell>
          <cell r="M75">
            <v>1263.3158368509594</v>
          </cell>
          <cell r="N75">
            <v>3789.9475105528782</v>
          </cell>
          <cell r="O75">
            <v>1169.0870443445933</v>
          </cell>
          <cell r="P75">
            <v>3507.26113303378</v>
          </cell>
          <cell r="Q75">
            <v>932.89121993890501</v>
          </cell>
          <cell r="R75">
            <v>2798.6736598167149</v>
          </cell>
          <cell r="S75">
            <v>1182.9072683674331</v>
          </cell>
          <cell r="T75">
            <v>3548.7218051022992</v>
          </cell>
          <cell r="U75">
            <v>3548.7218051022992</v>
          </cell>
          <cell r="V75">
            <v>1126.1707270074899</v>
          </cell>
          <cell r="W75">
            <v>3378.5121810224696</v>
          </cell>
          <cell r="X75">
            <v>1190.8800856478372</v>
          </cell>
          <cell r="Y75">
            <v>3572.6402569435113</v>
          </cell>
          <cell r="Z75">
            <v>1172.5150764513503</v>
          </cell>
          <cell r="AA75">
            <v>3517.5452293540511</v>
          </cell>
          <cell r="AB75">
            <v>1090.5759753894795</v>
          </cell>
          <cell r="AC75">
            <v>3271.7279261684384</v>
          </cell>
          <cell r="AD75">
            <v>1099.6744738121868</v>
          </cell>
        </row>
        <row r="76">
          <cell r="C76" t="str">
            <v>Other Expenses ( W.P.P.F.)</v>
          </cell>
          <cell r="E76">
            <v>9648.5900544295782</v>
          </cell>
          <cell r="F76">
            <v>28945.770163288733</v>
          </cell>
          <cell r="G76">
            <v>11903.296926179239</v>
          </cell>
          <cell r="H76">
            <v>35709.890778537716</v>
          </cell>
          <cell r="I76">
            <v>11129.264448460395</v>
          </cell>
          <cell r="J76">
            <v>33387.793345381186</v>
          </cell>
          <cell r="K76">
            <v>12765.472506264148</v>
          </cell>
          <cell r="L76">
            <v>38296.417518792441</v>
          </cell>
          <cell r="M76">
            <v>8697.6853037127148</v>
          </cell>
          <cell r="N76">
            <v>26093.055911138144</v>
          </cell>
          <cell r="O76">
            <v>8477.4712963599068</v>
          </cell>
          <cell r="P76">
            <v>25432.413889079719</v>
          </cell>
          <cell r="Q76">
            <v>11947.065838432633</v>
          </cell>
          <cell r="R76">
            <v>35841.197515297899</v>
          </cell>
          <cell r="S76">
            <v>8315.7504207462025</v>
          </cell>
          <cell r="T76">
            <v>24947.251262238606</v>
          </cell>
          <cell r="U76">
            <v>24947.251262238606</v>
          </cell>
          <cell r="V76">
            <v>10259.06027175571</v>
          </cell>
          <cell r="W76">
            <v>30777.180815267129</v>
          </cell>
          <cell r="X76">
            <v>11041.057493260387</v>
          </cell>
          <cell r="Y76">
            <v>33123.172479781162</v>
          </cell>
          <cell r="Z76">
            <v>9071.1554130804143</v>
          </cell>
          <cell r="AA76">
            <v>27213.466239241243</v>
          </cell>
          <cell r="AB76">
            <v>9315.9406486366006</v>
          </cell>
          <cell r="AC76">
            <v>27947.821945909804</v>
          </cell>
          <cell r="AD76">
            <v>10214.317551776494</v>
          </cell>
        </row>
        <row r="77">
          <cell r="C77" t="str">
            <v>Workers Welfare Fund</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row>
        <row r="78">
          <cell r="E78">
            <v>71008.919001632588</v>
          </cell>
          <cell r="F78">
            <v>213026.75700489775</v>
          </cell>
          <cell r="G78">
            <v>68239.894960403064</v>
          </cell>
          <cell r="H78">
            <v>204719.68488120919</v>
          </cell>
          <cell r="I78">
            <v>87671.348807853516</v>
          </cell>
          <cell r="J78">
            <v>263014.04642356053</v>
          </cell>
          <cell r="K78">
            <v>85084.685004481464</v>
          </cell>
          <cell r="L78">
            <v>255254.05501344439</v>
          </cell>
          <cell r="M78">
            <v>102026.0406777734</v>
          </cell>
          <cell r="N78">
            <v>306078.12203332019</v>
          </cell>
          <cell r="O78">
            <v>73537.795701588882</v>
          </cell>
          <cell r="P78">
            <v>220613.38710476665</v>
          </cell>
          <cell r="Q78">
            <v>63709.581972225693</v>
          </cell>
          <cell r="R78">
            <v>191128.74591667709</v>
          </cell>
          <cell r="S78">
            <v>88423.086142249173</v>
          </cell>
          <cell r="T78">
            <v>265269.25842674752</v>
          </cell>
          <cell r="U78">
            <v>265269.25842674752</v>
          </cell>
          <cell r="V78">
            <v>89348.496873179378</v>
          </cell>
          <cell r="W78">
            <v>268045.49061953812</v>
          </cell>
          <cell r="X78">
            <v>77968.236606518607</v>
          </cell>
          <cell r="Y78">
            <v>233904.70981955581</v>
          </cell>
          <cell r="Z78">
            <v>101301.83926049432</v>
          </cell>
          <cell r="AA78">
            <v>303905.51778148295</v>
          </cell>
          <cell r="AB78">
            <v>71496.383225863276</v>
          </cell>
          <cell r="AC78">
            <v>214489.14967758983</v>
          </cell>
          <cell r="AD78">
            <v>81651.359019521959</v>
          </cell>
        </row>
        <row r="79">
          <cell r="C79" t="str">
            <v>Operating Profit</v>
          </cell>
          <cell r="E79">
            <v>187402.38534619357</v>
          </cell>
          <cell r="F79">
            <v>562207.1560385807</v>
          </cell>
          <cell r="G79">
            <v>190171.4093874231</v>
          </cell>
          <cell r="H79">
            <v>570514.22816226934</v>
          </cell>
          <cell r="I79">
            <v>170739.95553997264</v>
          </cell>
          <cell r="J79">
            <v>512219.86661991791</v>
          </cell>
          <cell r="K79">
            <v>173326.6193433447</v>
          </cell>
          <cell r="L79">
            <v>519979.85803003411</v>
          </cell>
          <cell r="M79">
            <v>156385.26367005275</v>
          </cell>
          <cell r="N79">
            <v>469155.79101015825</v>
          </cell>
          <cell r="O79">
            <v>184873.50864623729</v>
          </cell>
          <cell r="P79">
            <v>554620.52593871183</v>
          </cell>
          <cell r="Q79">
            <v>194701.72237560048</v>
          </cell>
          <cell r="R79">
            <v>584105.16712680145</v>
          </cell>
          <cell r="S79">
            <v>169988.218205577</v>
          </cell>
          <cell r="T79">
            <v>509964.65461673099</v>
          </cell>
          <cell r="U79">
            <v>509964.65461673099</v>
          </cell>
          <cell r="V79">
            <v>169062.80747464678</v>
          </cell>
          <cell r="W79">
            <v>507188.42242394033</v>
          </cell>
          <cell r="X79">
            <v>180443.06774130755</v>
          </cell>
          <cell r="Y79">
            <v>541329.20322392264</v>
          </cell>
          <cell r="Z79">
            <v>157109.46508733183</v>
          </cell>
          <cell r="AA79">
            <v>471328.39526199549</v>
          </cell>
          <cell r="AB79">
            <v>186914.92112196289</v>
          </cell>
          <cell r="AC79">
            <v>560744.76336588874</v>
          </cell>
          <cell r="AD79">
            <v>176759.94532830419</v>
          </cell>
        </row>
        <row r="80">
          <cell r="U80">
            <v>0</v>
          </cell>
        </row>
        <row r="81">
          <cell r="C81" t="str">
            <v>Other Income</v>
          </cell>
          <cell r="U81">
            <v>0</v>
          </cell>
        </row>
        <row r="82">
          <cell r="C82" t="str">
            <v>H.D</v>
          </cell>
          <cell r="E82">
            <v>15352.228571428572</v>
          </cell>
          <cell r="F82">
            <v>46056.685714285719</v>
          </cell>
          <cell r="G82">
            <v>13804.129032258064</v>
          </cell>
          <cell r="H82">
            <v>41412.387096774197</v>
          </cell>
          <cell r="I82">
            <v>16932</v>
          </cell>
          <cell r="J82">
            <v>50796</v>
          </cell>
          <cell r="K82">
            <v>317514.93333333335</v>
          </cell>
          <cell r="L82">
            <v>952544.8</v>
          </cell>
          <cell r="M82">
            <v>309289.29032258067</v>
          </cell>
          <cell r="N82">
            <v>927867.87096774206</v>
          </cell>
          <cell r="O82">
            <v>264203.22222222225</v>
          </cell>
          <cell r="P82">
            <v>792609.66666666674</v>
          </cell>
          <cell r="Q82">
            <v>72764.571428571435</v>
          </cell>
          <cell r="R82">
            <v>218293.71428571432</v>
          </cell>
          <cell r="S82">
            <v>14837.75</v>
          </cell>
          <cell r="T82">
            <v>44513.25</v>
          </cell>
          <cell r="U82">
            <v>44513.25</v>
          </cell>
          <cell r="V82">
            <v>19002.533333333333</v>
          </cell>
          <cell r="W82">
            <v>57007.6</v>
          </cell>
          <cell r="X82">
            <v>14756.137931034482</v>
          </cell>
          <cell r="Y82">
            <v>44268.413793103449</v>
          </cell>
          <cell r="Z82">
            <v>15316.387096774193</v>
          </cell>
          <cell r="AA82">
            <v>45949.161290322576</v>
          </cell>
          <cell r="AB82">
            <v>13728.648648648648</v>
          </cell>
          <cell r="AC82">
            <v>41185.945945945947</v>
          </cell>
          <cell r="AD82">
            <v>90625.152660015417</v>
          </cell>
        </row>
        <row r="83">
          <cell r="C83" t="str">
            <v>Others</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row>
        <row r="84">
          <cell r="E84">
            <v>15352.228571428572</v>
          </cell>
          <cell r="F84">
            <v>46056.685714285719</v>
          </cell>
          <cell r="G84">
            <v>13804.129032258064</v>
          </cell>
          <cell r="H84">
            <v>41412.387096774197</v>
          </cell>
          <cell r="I84">
            <v>16932</v>
          </cell>
          <cell r="J84">
            <v>50796</v>
          </cell>
          <cell r="K84">
            <v>317514.93333333335</v>
          </cell>
          <cell r="L84">
            <v>952544.8</v>
          </cell>
          <cell r="M84">
            <v>309289.29032258067</v>
          </cell>
          <cell r="N84">
            <v>927867.87096774206</v>
          </cell>
          <cell r="O84">
            <v>264203.22222222225</v>
          </cell>
          <cell r="P84">
            <v>792609.66666666674</v>
          </cell>
          <cell r="Q84">
            <v>72764.571428571435</v>
          </cell>
          <cell r="R84">
            <v>218293.71428571432</v>
          </cell>
          <cell r="S84">
            <v>14837.75</v>
          </cell>
          <cell r="T84">
            <v>44513.25</v>
          </cell>
          <cell r="U84">
            <v>44513.25</v>
          </cell>
          <cell r="V84">
            <v>19002.533333333333</v>
          </cell>
          <cell r="W84">
            <v>57007.6</v>
          </cell>
          <cell r="X84">
            <v>14756.137931034482</v>
          </cell>
          <cell r="Y84">
            <v>44268.413793103449</v>
          </cell>
          <cell r="Z84">
            <v>15316.387096774193</v>
          </cell>
          <cell r="AA84">
            <v>45949.161290322576</v>
          </cell>
          <cell r="AB84">
            <v>13728.648648648648</v>
          </cell>
          <cell r="AC84">
            <v>41185.945945945947</v>
          </cell>
          <cell r="AD84">
            <v>90625.152660015417</v>
          </cell>
        </row>
        <row r="85">
          <cell r="U85">
            <v>0</v>
          </cell>
        </row>
        <row r="86">
          <cell r="C86" t="str">
            <v>Profit before tax</v>
          </cell>
          <cell r="E86">
            <v>202754.61391762213</v>
          </cell>
          <cell r="F86">
            <v>608263.8417528664</v>
          </cell>
          <cell r="G86">
            <v>203975.53841968116</v>
          </cell>
          <cell r="H86">
            <v>611926.61525904352</v>
          </cell>
          <cell r="I86">
            <v>187671.95553997264</v>
          </cell>
          <cell r="J86">
            <v>563015.86661991791</v>
          </cell>
          <cell r="K86">
            <v>490841.55267667805</v>
          </cell>
          <cell r="L86">
            <v>1472524.658030034</v>
          </cell>
          <cell r="M86">
            <v>465674.55399263342</v>
          </cell>
          <cell r="N86">
            <v>1397023.6619779002</v>
          </cell>
          <cell r="O86">
            <v>449076.73086845956</v>
          </cell>
          <cell r="P86">
            <v>1347230.1926053786</v>
          </cell>
          <cell r="Q86">
            <v>267466.2938041719</v>
          </cell>
          <cell r="R86">
            <v>802398.88141251565</v>
          </cell>
          <cell r="S86">
            <v>184825.968205577</v>
          </cell>
          <cell r="T86">
            <v>554477.90461673099</v>
          </cell>
          <cell r="U86">
            <v>554477.90461673099</v>
          </cell>
          <cell r="V86">
            <v>188065.3408079801</v>
          </cell>
          <cell r="W86">
            <v>564196.02242394025</v>
          </cell>
          <cell r="X86">
            <v>195199.20567234204</v>
          </cell>
          <cell r="Y86">
            <v>585597.61701702606</v>
          </cell>
          <cell r="Z86">
            <v>172425.85218410601</v>
          </cell>
          <cell r="AA86">
            <v>517277.55655231804</v>
          </cell>
          <cell r="AB86">
            <v>200643.56977061153</v>
          </cell>
          <cell r="AC86">
            <v>601930.70931183454</v>
          </cell>
          <cell r="AD86">
            <v>267385.09798831958</v>
          </cell>
        </row>
        <row r="87">
          <cell r="U87">
            <v>0</v>
          </cell>
        </row>
        <row r="88">
          <cell r="C88" t="str">
            <v>Taxation</v>
          </cell>
          <cell r="U88">
            <v>0</v>
          </cell>
        </row>
        <row r="89">
          <cell r="C89" t="str">
            <v>Presumptive</v>
          </cell>
          <cell r="E89">
            <v>83715</v>
          </cell>
          <cell r="F89">
            <v>251145</v>
          </cell>
          <cell r="G89">
            <v>83715</v>
          </cell>
          <cell r="H89">
            <v>251145</v>
          </cell>
          <cell r="I89">
            <v>83715</v>
          </cell>
          <cell r="J89">
            <v>251145</v>
          </cell>
          <cell r="K89">
            <v>83715</v>
          </cell>
          <cell r="L89">
            <v>334860</v>
          </cell>
          <cell r="M89">
            <v>83715</v>
          </cell>
          <cell r="N89">
            <v>251145</v>
          </cell>
          <cell r="O89">
            <v>83715</v>
          </cell>
          <cell r="P89">
            <v>251145</v>
          </cell>
          <cell r="Q89">
            <v>83715</v>
          </cell>
          <cell r="R89">
            <v>251145</v>
          </cell>
          <cell r="S89">
            <v>83715</v>
          </cell>
          <cell r="T89">
            <v>251145</v>
          </cell>
          <cell r="U89">
            <v>251145</v>
          </cell>
          <cell r="V89">
            <v>83715</v>
          </cell>
          <cell r="W89">
            <v>251145</v>
          </cell>
          <cell r="X89">
            <v>83715</v>
          </cell>
          <cell r="Y89">
            <v>251145</v>
          </cell>
          <cell r="Z89">
            <v>83715</v>
          </cell>
          <cell r="AA89">
            <v>251145</v>
          </cell>
          <cell r="AB89">
            <v>83715</v>
          </cell>
          <cell r="AC89">
            <v>251145</v>
          </cell>
          <cell r="AD89">
            <v>86040.416666666672</v>
          </cell>
          <cell r="AG89">
            <v>3097455</v>
          </cell>
        </row>
        <row r="90">
          <cell r="C90" t="str">
            <v>Others</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row>
        <row r="91">
          <cell r="E91">
            <v>83715</v>
          </cell>
          <cell r="F91">
            <v>251145</v>
          </cell>
          <cell r="G91">
            <v>83715</v>
          </cell>
          <cell r="H91">
            <v>251145</v>
          </cell>
          <cell r="I91">
            <v>83715</v>
          </cell>
          <cell r="J91">
            <v>251145</v>
          </cell>
          <cell r="K91">
            <v>83715</v>
          </cell>
          <cell r="L91">
            <v>251145</v>
          </cell>
          <cell r="M91">
            <v>83715</v>
          </cell>
          <cell r="N91">
            <v>251145</v>
          </cell>
          <cell r="O91">
            <v>83715</v>
          </cell>
          <cell r="P91">
            <v>251145</v>
          </cell>
          <cell r="Q91">
            <v>83715</v>
          </cell>
          <cell r="R91">
            <v>251145</v>
          </cell>
          <cell r="S91">
            <v>83715</v>
          </cell>
          <cell r="T91">
            <v>251145</v>
          </cell>
          <cell r="U91">
            <v>251145</v>
          </cell>
          <cell r="V91">
            <v>83715</v>
          </cell>
          <cell r="W91">
            <v>251145</v>
          </cell>
          <cell r="X91">
            <v>83715</v>
          </cell>
          <cell r="Y91">
            <v>251145</v>
          </cell>
          <cell r="Z91">
            <v>83715</v>
          </cell>
          <cell r="AA91">
            <v>251145</v>
          </cell>
          <cell r="AB91">
            <v>83715</v>
          </cell>
          <cell r="AC91">
            <v>251145</v>
          </cell>
          <cell r="AD91">
            <v>86040.416666666672</v>
          </cell>
        </row>
        <row r="92">
          <cell r="C92" t="str">
            <v>Net Profit after taxation</v>
          </cell>
          <cell r="E92">
            <v>119039.61391762213</v>
          </cell>
          <cell r="F92">
            <v>357118.8417528664</v>
          </cell>
          <cell r="G92">
            <v>120260.53841968116</v>
          </cell>
          <cell r="H92">
            <v>360781.61525904352</v>
          </cell>
          <cell r="I92">
            <v>103956.95553997264</v>
          </cell>
          <cell r="J92">
            <v>311870.86661991791</v>
          </cell>
          <cell r="K92">
            <v>407126.55267667805</v>
          </cell>
          <cell r="L92">
            <v>1221379.658030034</v>
          </cell>
          <cell r="M92">
            <v>381959.55399263342</v>
          </cell>
          <cell r="N92">
            <v>1145878.6619779002</v>
          </cell>
          <cell r="O92">
            <v>365361.73086845956</v>
          </cell>
          <cell r="P92">
            <v>1096085.1926053786</v>
          </cell>
          <cell r="Q92">
            <v>183751.2938041719</v>
          </cell>
          <cell r="R92">
            <v>551253.88141251565</v>
          </cell>
          <cell r="S92">
            <v>101110.968205577</v>
          </cell>
          <cell r="T92">
            <v>303332.90461673099</v>
          </cell>
          <cell r="U92">
            <v>303332.90461673099</v>
          </cell>
          <cell r="V92">
            <v>104350.3408079801</v>
          </cell>
          <cell r="W92">
            <v>313051.0224239403</v>
          </cell>
          <cell r="X92">
            <v>111484.20567234204</v>
          </cell>
          <cell r="Y92">
            <v>334452.61701702612</v>
          </cell>
          <cell r="Z92">
            <v>88710.852184106014</v>
          </cell>
          <cell r="AA92">
            <v>266132.55655231804</v>
          </cell>
          <cell r="AB92">
            <v>116928.56977061153</v>
          </cell>
          <cell r="AC92">
            <v>350785.70931183459</v>
          </cell>
          <cell r="AD92">
            <v>181344.6813216529</v>
          </cell>
        </row>
        <row r="93">
          <cell r="Y93" t="str">
            <v>TOTAL</v>
          </cell>
        </row>
        <row r="94">
          <cell r="E94">
            <v>913</v>
          </cell>
          <cell r="G94">
            <v>944</v>
          </cell>
          <cell r="I94">
            <v>975</v>
          </cell>
          <cell r="K94">
            <v>1006</v>
          </cell>
          <cell r="M94">
            <v>1037</v>
          </cell>
          <cell r="O94">
            <v>1068</v>
          </cell>
          <cell r="Q94">
            <v>1099</v>
          </cell>
          <cell r="S94">
            <v>1130</v>
          </cell>
          <cell r="V94">
            <v>1161</v>
          </cell>
          <cell r="X94">
            <v>1192</v>
          </cell>
          <cell r="Z94">
            <v>1223</v>
          </cell>
          <cell r="AB94">
            <v>1254</v>
          </cell>
          <cell r="AD94" t="str">
            <v>Yearly</v>
          </cell>
        </row>
        <row r="95">
          <cell r="C95" t="str">
            <v>TOTAL</v>
          </cell>
          <cell r="E95" t="str">
            <v>Per Unit</v>
          </cell>
          <cell r="F95" t="str">
            <v>Total</v>
          </cell>
          <cell r="G95" t="str">
            <v>Per Unit</v>
          </cell>
          <cell r="H95" t="str">
            <v>Total</v>
          </cell>
          <cell r="I95" t="str">
            <v>Per Unit</v>
          </cell>
          <cell r="J95" t="str">
            <v>Total</v>
          </cell>
          <cell r="K95" t="str">
            <v>Per Unit</v>
          </cell>
          <cell r="L95" t="str">
            <v>Total</v>
          </cell>
          <cell r="M95" t="str">
            <v>Per Unit</v>
          </cell>
          <cell r="N95" t="str">
            <v>Total</v>
          </cell>
          <cell r="O95" t="str">
            <v>Per Unit</v>
          </cell>
          <cell r="P95" t="str">
            <v>Total</v>
          </cell>
          <cell r="Q95" t="str">
            <v>Per Unit</v>
          </cell>
          <cell r="R95" t="str">
            <v>Total</v>
          </cell>
          <cell r="S95" t="str">
            <v>Per Unit</v>
          </cell>
          <cell r="U95" t="str">
            <v>Total</v>
          </cell>
          <cell r="V95" t="str">
            <v>Per Unit</v>
          </cell>
          <cell r="W95" t="str">
            <v>Total</v>
          </cell>
          <cell r="X95" t="str">
            <v>Per Unit</v>
          </cell>
          <cell r="Y95" t="str">
            <v>Total</v>
          </cell>
          <cell r="Z95" t="str">
            <v>Per Unit</v>
          </cell>
          <cell r="AA95" t="str">
            <v>Total</v>
          </cell>
          <cell r="AB95" t="str">
            <v>Per Unit</v>
          </cell>
          <cell r="AC95" t="str">
            <v>Total</v>
          </cell>
          <cell r="AD95" t="str">
            <v>Average</v>
          </cell>
        </row>
        <row r="97">
          <cell r="C97" t="str">
            <v>Sales Units</v>
          </cell>
          <cell r="E97">
            <v>22</v>
          </cell>
          <cell r="F97">
            <v>22</v>
          </cell>
          <cell r="G97">
            <v>18</v>
          </cell>
          <cell r="H97">
            <v>18</v>
          </cell>
          <cell r="I97">
            <v>17</v>
          </cell>
          <cell r="J97">
            <v>17</v>
          </cell>
          <cell r="K97">
            <v>17</v>
          </cell>
          <cell r="L97">
            <v>17</v>
          </cell>
          <cell r="M97">
            <v>18</v>
          </cell>
          <cell r="N97">
            <v>18</v>
          </cell>
          <cell r="O97">
            <v>23</v>
          </cell>
          <cell r="P97">
            <v>23</v>
          </cell>
          <cell r="Q97">
            <v>21</v>
          </cell>
          <cell r="R97">
            <v>21</v>
          </cell>
          <cell r="S97">
            <v>19</v>
          </cell>
          <cell r="T97">
            <v>19</v>
          </cell>
          <cell r="U97">
            <v>19</v>
          </cell>
          <cell r="V97">
            <v>17</v>
          </cell>
          <cell r="W97">
            <v>17</v>
          </cell>
          <cell r="X97">
            <v>16</v>
          </cell>
          <cell r="Y97">
            <v>16</v>
          </cell>
          <cell r="Z97">
            <v>18</v>
          </cell>
          <cell r="AA97">
            <v>18</v>
          </cell>
          <cell r="AB97">
            <v>23</v>
          </cell>
          <cell r="AC97">
            <v>23</v>
          </cell>
          <cell r="AD97">
            <v>229</v>
          </cell>
        </row>
        <row r="98">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row>
        <row r="99">
          <cell r="C99" t="str">
            <v>Selling Price</v>
          </cell>
          <cell r="E99">
            <v>8350000</v>
          </cell>
          <cell r="F99">
            <v>44530000</v>
          </cell>
          <cell r="G99">
            <v>8350000</v>
          </cell>
          <cell r="H99">
            <v>35630000</v>
          </cell>
          <cell r="I99">
            <v>8350000</v>
          </cell>
          <cell r="J99">
            <v>33340000</v>
          </cell>
          <cell r="K99">
            <v>8350000</v>
          </cell>
          <cell r="L99">
            <v>33340000</v>
          </cell>
          <cell r="M99">
            <v>8350000</v>
          </cell>
          <cell r="N99">
            <v>35630000</v>
          </cell>
          <cell r="O99">
            <v>8350000</v>
          </cell>
          <cell r="P99">
            <v>46820000</v>
          </cell>
          <cell r="Q99">
            <v>8350000</v>
          </cell>
          <cell r="R99">
            <v>42370000</v>
          </cell>
          <cell r="S99">
            <v>8350000</v>
          </cell>
          <cell r="T99">
            <v>37790000</v>
          </cell>
          <cell r="U99">
            <v>37790000</v>
          </cell>
          <cell r="V99">
            <v>8350000</v>
          </cell>
          <cell r="W99">
            <v>33340000</v>
          </cell>
          <cell r="X99">
            <v>8350000</v>
          </cell>
          <cell r="Y99">
            <v>31180000</v>
          </cell>
          <cell r="Z99">
            <v>8350000</v>
          </cell>
          <cell r="AA99">
            <v>35630000</v>
          </cell>
          <cell r="AB99">
            <v>8350000</v>
          </cell>
          <cell r="AC99">
            <v>46820000</v>
          </cell>
          <cell r="AD99">
            <v>8350000</v>
          </cell>
        </row>
        <row r="100">
          <cell r="C100" t="str">
            <v>Less: Dealer commission</v>
          </cell>
          <cell r="E100">
            <v>-120000</v>
          </cell>
          <cell r="F100">
            <v>-660000</v>
          </cell>
          <cell r="G100">
            <v>-120000</v>
          </cell>
          <cell r="H100">
            <v>-540000</v>
          </cell>
          <cell r="I100">
            <v>-120000</v>
          </cell>
          <cell r="J100">
            <v>-510000</v>
          </cell>
          <cell r="K100">
            <v>-120000</v>
          </cell>
          <cell r="L100">
            <v>-510000</v>
          </cell>
          <cell r="M100">
            <v>-120000</v>
          </cell>
          <cell r="N100">
            <v>-540000</v>
          </cell>
          <cell r="O100">
            <v>-120000</v>
          </cell>
          <cell r="P100">
            <v>-690000</v>
          </cell>
          <cell r="Q100">
            <v>-120000</v>
          </cell>
          <cell r="R100">
            <v>-630000</v>
          </cell>
          <cell r="S100">
            <v>-120000</v>
          </cell>
          <cell r="T100">
            <v>-570000</v>
          </cell>
          <cell r="U100">
            <v>-570000</v>
          </cell>
          <cell r="V100">
            <v>-120000</v>
          </cell>
          <cell r="W100">
            <v>-510000</v>
          </cell>
          <cell r="X100">
            <v>-120000</v>
          </cell>
          <cell r="Y100">
            <v>-480000</v>
          </cell>
          <cell r="Z100">
            <v>-120000</v>
          </cell>
          <cell r="AA100">
            <v>-540000</v>
          </cell>
          <cell r="AB100">
            <v>-120000</v>
          </cell>
          <cell r="AC100">
            <v>-690000</v>
          </cell>
          <cell r="AD100">
            <v>-120000</v>
          </cell>
        </row>
        <row r="101">
          <cell r="C101" t="str">
            <v xml:space="preserve">  Sales tax</v>
          </cell>
          <cell r="E101">
            <v>-1089130.4347826084</v>
          </cell>
          <cell r="F101">
            <v>-5808260.8695652178</v>
          </cell>
          <cell r="G101">
            <v>-1089130.4347826084</v>
          </cell>
          <cell r="H101">
            <v>-4647391.3043478262</v>
          </cell>
          <cell r="I101">
            <v>-1089130.4347826084</v>
          </cell>
          <cell r="J101">
            <v>-4348695.6521739131</v>
          </cell>
          <cell r="K101">
            <v>-1089130.4347826084</v>
          </cell>
          <cell r="L101">
            <v>-4348695.6521739131</v>
          </cell>
          <cell r="M101">
            <v>-1089130.4347826084</v>
          </cell>
          <cell r="N101">
            <v>-4647391.3043478262</v>
          </cell>
          <cell r="O101">
            <v>-1089130.4347826084</v>
          </cell>
          <cell r="P101">
            <v>-6106956.5217391308</v>
          </cell>
          <cell r="Q101">
            <v>-1089130.4347826084</v>
          </cell>
          <cell r="R101">
            <v>-5526521.7391304355</v>
          </cell>
          <cell r="S101">
            <v>-1089130.4347826084</v>
          </cell>
          <cell r="T101">
            <v>-4929130.4347826093</v>
          </cell>
          <cell r="U101">
            <v>-4929130.4347826093</v>
          </cell>
          <cell r="V101">
            <v>-1089130.4347826084</v>
          </cell>
          <cell r="W101">
            <v>-4348695.6521739131</v>
          </cell>
          <cell r="X101">
            <v>-1089130.4347826084</v>
          </cell>
          <cell r="Y101">
            <v>-4066956.5217391308</v>
          </cell>
          <cell r="Z101">
            <v>-1089130.4347826084</v>
          </cell>
          <cell r="AA101">
            <v>-4647391.3043478262</v>
          </cell>
          <cell r="AB101">
            <v>-1089130.4347826084</v>
          </cell>
          <cell r="AC101">
            <v>-6106956.5217391308</v>
          </cell>
          <cell r="AD101">
            <v>-1089130.4347826084</v>
          </cell>
        </row>
        <row r="102">
          <cell r="C102" t="str">
            <v>Net Sales</v>
          </cell>
          <cell r="E102">
            <v>7140869.5652173907</v>
          </cell>
          <cell r="F102">
            <v>38061739.130434781</v>
          </cell>
          <cell r="G102">
            <v>7140869.5652173907</v>
          </cell>
          <cell r="H102">
            <v>30442608.695652172</v>
          </cell>
          <cell r="I102">
            <v>7140869.5652173907</v>
          </cell>
          <cell r="J102">
            <v>28481304.347826086</v>
          </cell>
          <cell r="K102">
            <v>7140869.5652173907</v>
          </cell>
          <cell r="L102">
            <v>28481304.347826086</v>
          </cell>
          <cell r="M102">
            <v>7140869.5652173907</v>
          </cell>
          <cell r="N102">
            <v>30442608.695652172</v>
          </cell>
          <cell r="O102">
            <v>7140869.5652173907</v>
          </cell>
          <cell r="P102">
            <v>40023043.478260867</v>
          </cell>
          <cell r="Q102">
            <v>7140869.5652173907</v>
          </cell>
          <cell r="R102">
            <v>36213478.260869563</v>
          </cell>
          <cell r="S102">
            <v>7140869.5652173907</v>
          </cell>
          <cell r="T102">
            <v>32290869.565217391</v>
          </cell>
          <cell r="U102">
            <v>32290869.565217391</v>
          </cell>
          <cell r="V102">
            <v>7140869.5652173907</v>
          </cell>
          <cell r="W102">
            <v>28481304.347826086</v>
          </cell>
          <cell r="X102">
            <v>7140869.5652173907</v>
          </cell>
          <cell r="Y102">
            <v>26633043.478260867</v>
          </cell>
          <cell r="Z102">
            <v>7140869.5652173907</v>
          </cell>
          <cell r="AA102">
            <v>30442608.695652172</v>
          </cell>
          <cell r="AB102">
            <v>7140869.5652173907</v>
          </cell>
          <cell r="AC102">
            <v>40023043.478260867</v>
          </cell>
          <cell r="AD102">
            <v>7140869.5652173907</v>
          </cell>
        </row>
        <row r="103">
          <cell r="C103" t="str">
            <v>Landes Cost</v>
          </cell>
          <cell r="E103">
            <v>5754469</v>
          </cell>
          <cell r="F103">
            <v>30227398</v>
          </cell>
          <cell r="G103">
            <v>5754469</v>
          </cell>
          <cell r="H103">
            <v>24047438</v>
          </cell>
          <cell r="I103">
            <v>5754469</v>
          </cell>
          <cell r="J103">
            <v>22461822</v>
          </cell>
          <cell r="K103">
            <v>5754469</v>
          </cell>
          <cell r="L103">
            <v>22461822</v>
          </cell>
          <cell r="M103">
            <v>5754469</v>
          </cell>
          <cell r="N103">
            <v>24047438</v>
          </cell>
          <cell r="O103">
            <v>5754469</v>
          </cell>
          <cell r="P103">
            <v>31813014</v>
          </cell>
          <cell r="Q103">
            <v>5754469</v>
          </cell>
          <cell r="R103">
            <v>28723034</v>
          </cell>
          <cell r="S103">
            <v>5754469</v>
          </cell>
          <cell r="T103">
            <v>25551802</v>
          </cell>
          <cell r="U103">
            <v>25551802</v>
          </cell>
          <cell r="V103">
            <v>5754469</v>
          </cell>
          <cell r="W103">
            <v>22461822</v>
          </cell>
          <cell r="X103">
            <v>5754469</v>
          </cell>
          <cell r="Y103">
            <v>20957458</v>
          </cell>
          <cell r="Z103">
            <v>5754469</v>
          </cell>
          <cell r="AA103">
            <v>24047438</v>
          </cell>
          <cell r="AB103">
            <v>5754469</v>
          </cell>
          <cell r="AC103">
            <v>31813014</v>
          </cell>
          <cell r="AD103">
            <v>5754469</v>
          </cell>
        </row>
        <row r="104">
          <cell r="C104" t="str">
            <v>Gross Profit</v>
          </cell>
          <cell r="E104">
            <v>1290055.6956521738</v>
          </cell>
          <cell r="F104">
            <v>7352616.7826086944</v>
          </cell>
          <cell r="G104">
            <v>1290055.6956521738</v>
          </cell>
          <cell r="H104">
            <v>6857512.7826086944</v>
          </cell>
          <cell r="I104">
            <v>1290055.6956521738</v>
          </cell>
          <cell r="J104">
            <v>6857512.7826086944</v>
          </cell>
          <cell r="K104">
            <v>1222027.6956521738</v>
          </cell>
          <cell r="L104">
            <v>6653428.7826086944</v>
          </cell>
          <cell r="M104">
            <v>1222027.6956521738</v>
          </cell>
          <cell r="N104">
            <v>6653428.7826086944</v>
          </cell>
          <cell r="O104">
            <v>1222027.6956521738</v>
          </cell>
          <cell r="P104">
            <v>7012476.7826086944</v>
          </cell>
          <cell r="Q104">
            <v>1222027.6956521738</v>
          </cell>
          <cell r="R104">
            <v>6832952.7826086944</v>
          </cell>
          <cell r="S104">
            <v>1222027.6956521738</v>
          </cell>
          <cell r="T104">
            <v>6832952.7826086944</v>
          </cell>
          <cell r="U104">
            <v>6832952.7826086944</v>
          </cell>
          <cell r="V104">
            <v>1222027.6956521738</v>
          </cell>
          <cell r="W104">
            <v>6653428.7826086944</v>
          </cell>
          <cell r="X104">
            <v>1222027.6956521738</v>
          </cell>
          <cell r="Y104">
            <v>6473904.7826086944</v>
          </cell>
          <cell r="Z104">
            <v>1222027.6956521738</v>
          </cell>
          <cell r="AA104">
            <v>6653428.7826086944</v>
          </cell>
          <cell r="AB104">
            <v>1222027.6956521738</v>
          </cell>
          <cell r="AC104">
            <v>7012476.7826086944</v>
          </cell>
          <cell r="AD104">
            <v>1386400.5652173914</v>
          </cell>
          <cell r="AG104">
            <v>81846121.391304314</v>
          </cell>
        </row>
        <row r="105">
          <cell r="E105">
            <v>0.13393780286991297</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row>
        <row r="106">
          <cell r="E106">
            <v>0.11460740740740741</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row>
        <row r="107">
          <cell r="C107" t="str">
            <v>Other Expenses</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row>
        <row r="108">
          <cell r="C108" t="str">
            <v>Selling Expenses</v>
          </cell>
          <cell r="E108">
            <v>62321.465586462793</v>
          </cell>
          <cell r="F108">
            <v>342768.06072554534</v>
          </cell>
          <cell r="G108">
            <v>56263.261674392794</v>
          </cell>
          <cell r="H108">
            <v>253184.67753476754</v>
          </cell>
          <cell r="I108">
            <v>55751.445978168682</v>
          </cell>
          <cell r="J108">
            <v>236943.64540721689</v>
          </cell>
          <cell r="K108">
            <v>51960.28295870759</v>
          </cell>
          <cell r="L108">
            <v>220831.20257450725</v>
          </cell>
          <cell r="M108">
            <v>71715.201553258041</v>
          </cell>
          <cell r="N108">
            <v>322718.40698966116</v>
          </cell>
          <cell r="O108">
            <v>66090.495089034841</v>
          </cell>
          <cell r="P108">
            <v>380020.34676195029</v>
          </cell>
          <cell r="Q108">
            <v>52049.519627409652</v>
          </cell>
          <cell r="R108">
            <v>273259.97804390063</v>
          </cell>
          <cell r="S108">
            <v>67831.464846447503</v>
          </cell>
          <cell r="T108">
            <v>322199.45802062564</v>
          </cell>
          <cell r="U108">
            <v>322199.45802062564</v>
          </cell>
          <cell r="V108">
            <v>63987.850633427668</v>
          </cell>
          <cell r="W108">
            <v>271948.36519206758</v>
          </cell>
          <cell r="X108">
            <v>68017.376941804934</v>
          </cell>
          <cell r="Y108">
            <v>272069.50776721974</v>
          </cell>
          <cell r="Z108">
            <v>67032.832495146897</v>
          </cell>
          <cell r="AA108">
            <v>301647.74622816104</v>
          </cell>
          <cell r="AB108">
            <v>62059.660832236899</v>
          </cell>
          <cell r="AC108">
            <v>356843.04978536215</v>
          </cell>
          <cell r="AD108">
            <v>62085.03469041879</v>
          </cell>
        </row>
        <row r="109">
          <cell r="C109" t="str">
            <v>Advertisement Expenses</v>
          </cell>
          <cell r="E109">
            <v>9623.2670222916549</v>
          </cell>
          <cell r="F109">
            <v>52927.968622604109</v>
          </cell>
          <cell r="G109">
            <v>12323.309287031736</v>
          </cell>
          <cell r="H109">
            <v>55454.891791642811</v>
          </cell>
          <cell r="I109">
            <v>95067.289517949393</v>
          </cell>
          <cell r="J109">
            <v>404035.98045128497</v>
          </cell>
          <cell r="K109">
            <v>92453.817266353246</v>
          </cell>
          <cell r="L109">
            <v>392928.72338200134</v>
          </cell>
          <cell r="M109">
            <v>102049.19137064386</v>
          </cell>
          <cell r="N109">
            <v>459221.36116789735</v>
          </cell>
          <cell r="O109">
            <v>10205.255539038355</v>
          </cell>
          <cell r="P109">
            <v>58680.219349470543</v>
          </cell>
          <cell r="Q109">
            <v>10015.514559375015</v>
          </cell>
          <cell r="R109">
            <v>52581.451436718824</v>
          </cell>
          <cell r="S109">
            <v>63972.485528157187</v>
          </cell>
          <cell r="T109">
            <v>303869.30625874666</v>
          </cell>
          <cell r="U109">
            <v>303869.30625874666</v>
          </cell>
          <cell r="V109">
            <v>74332.356912373842</v>
          </cell>
          <cell r="W109">
            <v>315912.51687758882</v>
          </cell>
          <cell r="X109">
            <v>10502.791843987552</v>
          </cell>
          <cell r="Y109">
            <v>42011.167375950208</v>
          </cell>
          <cell r="Z109">
            <v>115450.84067460212</v>
          </cell>
          <cell r="AA109">
            <v>519528.78303570952</v>
          </cell>
          <cell r="AB109">
            <v>14005.690502336218</v>
          </cell>
          <cell r="AC109">
            <v>80532.720388433241</v>
          </cell>
          <cell r="AD109">
            <v>46756.684286283344</v>
          </cell>
        </row>
        <row r="110">
          <cell r="C110" t="str">
            <v>Administrative Expenses</v>
          </cell>
          <cell r="E110">
            <v>126984.16544326057</v>
          </cell>
          <cell r="F110">
            <v>698412.90993793309</v>
          </cell>
          <cell r="G110">
            <v>114640.16870602068</v>
          </cell>
          <cell r="H110">
            <v>515880.75917709299</v>
          </cell>
          <cell r="I110">
            <v>113597.30990232948</v>
          </cell>
          <cell r="J110">
            <v>482788.56708490028</v>
          </cell>
          <cell r="K110">
            <v>105872.56101275604</v>
          </cell>
          <cell r="L110">
            <v>449958.38430421322</v>
          </cell>
          <cell r="M110">
            <v>146124.53242456823</v>
          </cell>
          <cell r="N110">
            <v>657560.39591055701</v>
          </cell>
          <cell r="O110">
            <v>134663.81580788712</v>
          </cell>
          <cell r="P110">
            <v>774316.94089535088</v>
          </cell>
          <cell r="Q110">
            <v>106054.38670949526</v>
          </cell>
          <cell r="R110">
            <v>556785.53022485005</v>
          </cell>
          <cell r="S110">
            <v>138211.15843897927</v>
          </cell>
          <cell r="T110">
            <v>656503.00258515158</v>
          </cell>
          <cell r="U110">
            <v>656503.00258515158</v>
          </cell>
          <cell r="V110">
            <v>130379.53672512477</v>
          </cell>
          <cell r="W110">
            <v>554113.03108178033</v>
          </cell>
          <cell r="X110">
            <v>138589.96680063469</v>
          </cell>
          <cell r="Y110">
            <v>554359.86720253888</v>
          </cell>
          <cell r="Z110">
            <v>136583.89146649127</v>
          </cell>
          <cell r="AA110">
            <v>614627.51159921079</v>
          </cell>
          <cell r="AB110">
            <v>126450.72069975834</v>
          </cell>
          <cell r="AC110">
            <v>727091.64402361051</v>
          </cell>
          <cell r="AD110">
            <v>126502.42163738847</v>
          </cell>
        </row>
        <row r="111">
          <cell r="C111" t="str">
            <v>Depreciation (Admin. &amp; Selling )</v>
          </cell>
          <cell r="E111">
            <v>35711.697169287865</v>
          </cell>
          <cell r="F111">
            <v>196414.33443108323</v>
          </cell>
          <cell r="G111">
            <v>32240.200768140439</v>
          </cell>
          <cell r="H111">
            <v>145080.90345663199</v>
          </cell>
          <cell r="I111">
            <v>31946.918076887199</v>
          </cell>
          <cell r="J111">
            <v>135774.4018267706</v>
          </cell>
          <cell r="K111">
            <v>29774.490577046665</v>
          </cell>
          <cell r="L111">
            <v>126541.58495244833</v>
          </cell>
          <cell r="M111">
            <v>41094.533580107251</v>
          </cell>
          <cell r="N111">
            <v>184925.40111048266</v>
          </cell>
          <cell r="O111">
            <v>37871.441632152382</v>
          </cell>
          <cell r="P111">
            <v>217760.7893848762</v>
          </cell>
          <cell r="Q111">
            <v>29825.625332288626</v>
          </cell>
          <cell r="R111">
            <v>156584.53299451526</v>
          </cell>
          <cell r="S111">
            <v>38869.059133161769</v>
          </cell>
          <cell r="T111">
            <v>184628.03088251839</v>
          </cell>
          <cell r="U111">
            <v>184628.03088251839</v>
          </cell>
          <cell r="V111">
            <v>36666.575839175333</v>
          </cell>
          <cell r="W111">
            <v>155832.94731649515</v>
          </cell>
          <cell r="X111">
            <v>38975.591230682825</v>
          </cell>
          <cell r="Y111">
            <v>155902.3649227313</v>
          </cell>
          <cell r="Z111">
            <v>38411.423607250152</v>
          </cell>
          <cell r="AA111">
            <v>172851.40623262565</v>
          </cell>
          <cell r="AB111">
            <v>35561.676754773958</v>
          </cell>
          <cell r="AC111">
            <v>204479.64133995026</v>
          </cell>
          <cell r="AD111">
            <v>35576.216585165967</v>
          </cell>
        </row>
        <row r="112">
          <cell r="C112" t="str">
            <v>Financial Charges -Capital Exp.</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row>
        <row r="113">
          <cell r="C113" t="str">
            <v>Financial  Charges -Working Capital</v>
          </cell>
          <cell r="E113">
            <v>6374.1957447595123</v>
          </cell>
          <cell r="F113">
            <v>35058.076596177314</v>
          </cell>
          <cell r="G113">
            <v>5830.4960860188366</v>
          </cell>
          <cell r="H113">
            <v>26237.232387084761</v>
          </cell>
          <cell r="I113">
            <v>5786.7780760747182</v>
          </cell>
          <cell r="J113">
            <v>24593.806823317551</v>
          </cell>
          <cell r="K113">
            <v>5438.7726952165203</v>
          </cell>
          <cell r="L113">
            <v>23114.783954670213</v>
          </cell>
          <cell r="M113">
            <v>7276.6992202615238</v>
          </cell>
          <cell r="N113">
            <v>32745.146491176856</v>
          </cell>
          <cell r="O113">
            <v>6733.9413754248581</v>
          </cell>
          <cell r="P113">
            <v>38720.162908692932</v>
          </cell>
          <cell r="Q113">
            <v>5373.4534268480929</v>
          </cell>
          <cell r="R113">
            <v>28210.630490952488</v>
          </cell>
          <cell r="S113">
            <v>6813.5458657964136</v>
          </cell>
          <cell r="T113">
            <v>32364.342862532962</v>
          </cell>
          <cell r="U113">
            <v>32364.342862532962</v>
          </cell>
          <cell r="V113">
            <v>6486.7433875631423</v>
          </cell>
          <cell r="W113">
            <v>27568.659397143354</v>
          </cell>
          <cell r="X113">
            <v>6859.4692933315409</v>
          </cell>
          <cell r="Y113">
            <v>27437.87717332616</v>
          </cell>
          <cell r="Z113">
            <v>6753.6868403597782</v>
          </cell>
          <cell r="AA113">
            <v>30391.590781619001</v>
          </cell>
          <cell r="AB113">
            <v>6281.7176182434032</v>
          </cell>
          <cell r="AC113">
            <v>36119.876304899568</v>
          </cell>
          <cell r="AD113">
            <v>6332.5744549723177</v>
          </cell>
        </row>
        <row r="114">
          <cell r="C114" t="str">
            <v>Other Expenses (Charity &amp; Donation)</v>
          </cell>
          <cell r="E114">
            <v>4426.5248227496604</v>
          </cell>
          <cell r="F114">
            <v>24345.886525123133</v>
          </cell>
          <cell r="G114">
            <v>4048.9556152908594</v>
          </cell>
          <cell r="H114">
            <v>18220.300268808867</v>
          </cell>
          <cell r="I114">
            <v>4018.5958861629997</v>
          </cell>
          <cell r="J114">
            <v>17079.032516192747</v>
          </cell>
          <cell r="K114">
            <v>3776.925482789251</v>
          </cell>
          <cell r="L114">
            <v>16051.933301854317</v>
          </cell>
          <cell r="M114">
            <v>5053.2633474038375</v>
          </cell>
          <cell r="N114">
            <v>22739.685063317273</v>
          </cell>
          <cell r="O114">
            <v>4676.3481773783733</v>
          </cell>
          <cell r="P114">
            <v>26889.002019925647</v>
          </cell>
          <cell r="Q114">
            <v>3731.56487975562</v>
          </cell>
          <cell r="R114">
            <v>19590.715618717004</v>
          </cell>
          <cell r="S114">
            <v>4731.6290734697322</v>
          </cell>
          <cell r="T114">
            <v>22475.23809898123</v>
          </cell>
          <cell r="U114">
            <v>22475.23809898123</v>
          </cell>
          <cell r="V114">
            <v>4504.6829080299594</v>
          </cell>
          <cell r="W114">
            <v>19144.902359127325</v>
          </cell>
          <cell r="X114">
            <v>4763.5203425913487</v>
          </cell>
          <cell r="Y114">
            <v>19054.081370365395</v>
          </cell>
          <cell r="Z114">
            <v>4690.0603058054012</v>
          </cell>
          <cell r="AA114">
            <v>21105.271376124307</v>
          </cell>
          <cell r="AB114">
            <v>4362.3039015579179</v>
          </cell>
          <cell r="AC114">
            <v>25083.247433958029</v>
          </cell>
          <cell r="AD114">
            <v>4397.6211492863313</v>
          </cell>
        </row>
        <row r="115">
          <cell r="C115" t="str">
            <v>Other Expenses ( W.P.P.F.)</v>
          </cell>
          <cell r="E115">
            <v>38594.360217718313</v>
          </cell>
          <cell r="F115">
            <v>212268.98119745072</v>
          </cell>
          <cell r="G115">
            <v>47613.187704716955</v>
          </cell>
          <cell r="H115">
            <v>214259.34467122628</v>
          </cell>
          <cell r="I115">
            <v>44517.057793841581</v>
          </cell>
          <cell r="J115">
            <v>189197.49562382672</v>
          </cell>
          <cell r="K115">
            <v>51061.890025056593</v>
          </cell>
          <cell r="L115">
            <v>217013.03260649054</v>
          </cell>
          <cell r="M115">
            <v>34790.741214850859</v>
          </cell>
          <cell r="N115">
            <v>156558.33546682887</v>
          </cell>
          <cell r="O115">
            <v>33909.885185439627</v>
          </cell>
          <cell r="P115">
            <v>194981.83981627785</v>
          </cell>
          <cell r="Q115">
            <v>47788.26335373053</v>
          </cell>
          <cell r="R115">
            <v>250888.38260708528</v>
          </cell>
          <cell r="S115">
            <v>33263.00168298481</v>
          </cell>
          <cell r="T115">
            <v>157999.25799417787</v>
          </cell>
          <cell r="U115">
            <v>157999.25799417787</v>
          </cell>
          <cell r="V115">
            <v>41036.241087022841</v>
          </cell>
          <cell r="W115">
            <v>174404.02461984707</v>
          </cell>
          <cell r="X115">
            <v>44164.229973041547</v>
          </cell>
          <cell r="Y115">
            <v>176656.91989216622</v>
          </cell>
          <cell r="Z115">
            <v>36284.621652321657</v>
          </cell>
          <cell r="AA115">
            <v>163280.79743544746</v>
          </cell>
          <cell r="AB115">
            <v>37263.762594546402</v>
          </cell>
          <cell r="AC115">
            <v>214266.63491864182</v>
          </cell>
          <cell r="AD115">
            <v>40449.372389986151</v>
          </cell>
        </row>
        <row r="116">
          <cell r="C116" t="str">
            <v>Workers Welfare Fund</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row>
        <row r="117">
          <cell r="E117">
            <v>284035.67600653035</v>
          </cell>
          <cell r="F117">
            <v>994124.86602285621</v>
          </cell>
          <cell r="G117">
            <v>272959.57984161226</v>
          </cell>
          <cell r="H117">
            <v>818878.73952483677</v>
          </cell>
          <cell r="I117">
            <v>350685.39523141406</v>
          </cell>
          <cell r="J117">
            <v>1052056.1856942421</v>
          </cell>
          <cell r="K117">
            <v>340338.74001792585</v>
          </cell>
          <cell r="L117">
            <v>1021016.2200537776</v>
          </cell>
          <cell r="M117">
            <v>408104.16271109361</v>
          </cell>
          <cell r="N117">
            <v>1224312.4881332808</v>
          </cell>
          <cell r="O117">
            <v>294151.18280635553</v>
          </cell>
          <cell r="P117">
            <v>1029529.1398222443</v>
          </cell>
          <cell r="Q117">
            <v>254838.32788890277</v>
          </cell>
          <cell r="R117">
            <v>828224.56563893403</v>
          </cell>
          <cell r="S117">
            <v>353692.34456899669</v>
          </cell>
          <cell r="T117">
            <v>1149500.1198492392</v>
          </cell>
          <cell r="U117">
            <v>1149500.1198492392</v>
          </cell>
          <cell r="V117">
            <v>357393.98749271751</v>
          </cell>
          <cell r="W117">
            <v>1072181.9624781525</v>
          </cell>
          <cell r="X117">
            <v>311872.94642607443</v>
          </cell>
          <cell r="Y117">
            <v>857650.60267170472</v>
          </cell>
          <cell r="Z117">
            <v>405207.35704197729</v>
          </cell>
          <cell r="AA117">
            <v>1215622.0711259318</v>
          </cell>
          <cell r="AB117">
            <v>285985.5329034531</v>
          </cell>
          <cell r="AC117">
            <v>1644416.8141948555</v>
          </cell>
          <cell r="AD117">
            <v>322099.92519350135</v>
          </cell>
        </row>
        <row r="118">
          <cell r="C118" t="str">
            <v>Operating Profit</v>
          </cell>
          <cell r="E118">
            <v>1006020.0196456434</v>
          </cell>
          <cell r="F118">
            <v>3371146.2209336655</v>
          </cell>
          <cell r="G118">
            <v>1017096.1158105615</v>
          </cell>
          <cell r="H118">
            <v>3051288.3474316848</v>
          </cell>
          <cell r="I118">
            <v>939370.30042075971</v>
          </cell>
          <cell r="J118">
            <v>2818110.9012622791</v>
          </cell>
          <cell r="K118">
            <v>881688.95563424798</v>
          </cell>
          <cell r="L118">
            <v>2645066.8669027439</v>
          </cell>
          <cell r="M118">
            <v>813923.53294108016</v>
          </cell>
          <cell r="N118">
            <v>2441770.5988232405</v>
          </cell>
          <cell r="O118">
            <v>927876.51284581842</v>
          </cell>
          <cell r="P118">
            <v>2995601.9471342773</v>
          </cell>
          <cell r="Q118">
            <v>967189.36776327109</v>
          </cell>
          <cell r="R118">
            <v>3017382.5213175877</v>
          </cell>
          <cell r="S118">
            <v>868335.35108317714</v>
          </cell>
          <cell r="T118">
            <v>2696106.967107282</v>
          </cell>
          <cell r="U118">
            <v>2696106.967107282</v>
          </cell>
          <cell r="V118">
            <v>864633.70815945638</v>
          </cell>
          <cell r="W118">
            <v>2593901.124478369</v>
          </cell>
          <cell r="X118">
            <v>910154.74922609935</v>
          </cell>
          <cell r="Y118">
            <v>2628908.4842848168</v>
          </cell>
          <cell r="Z118">
            <v>816820.33861019649</v>
          </cell>
          <cell r="AA118">
            <v>2450461.0158305895</v>
          </cell>
          <cell r="AB118">
            <v>936042.16274872073</v>
          </cell>
          <cell r="AC118">
            <v>5743748.316239926</v>
          </cell>
          <cell r="AD118">
            <v>1064300.64002389</v>
          </cell>
        </row>
        <row r="119">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row>
        <row r="120">
          <cell r="C120" t="str">
            <v>Other Income</v>
          </cell>
          <cell r="E120">
            <v>71008.919001632588</v>
          </cell>
          <cell r="F120">
            <v>355044.59500816296</v>
          </cell>
          <cell r="G120">
            <v>68239.894960403064</v>
          </cell>
          <cell r="H120">
            <v>204719.68488120919</v>
          </cell>
          <cell r="I120">
            <v>87671.348807853516</v>
          </cell>
          <cell r="J120">
            <v>263014.04642356053</v>
          </cell>
          <cell r="K120">
            <v>85084.685004481464</v>
          </cell>
          <cell r="L120">
            <v>255254.05501344439</v>
          </cell>
          <cell r="M120">
            <v>102026.0406777734</v>
          </cell>
          <cell r="N120">
            <v>306078.12203332019</v>
          </cell>
          <cell r="O120">
            <v>73537.795701588882</v>
          </cell>
          <cell r="P120">
            <v>367688.97850794438</v>
          </cell>
          <cell r="Q120">
            <v>63709.581972225693</v>
          </cell>
          <cell r="R120">
            <v>254838.32788890277</v>
          </cell>
          <cell r="S120">
            <v>88423.086142249173</v>
          </cell>
          <cell r="T120">
            <v>353692.34456899669</v>
          </cell>
          <cell r="U120">
            <v>353692.34456899669</v>
          </cell>
          <cell r="V120">
            <v>89348.496873179378</v>
          </cell>
          <cell r="W120">
            <v>268045.49061953812</v>
          </cell>
          <cell r="X120">
            <v>77968.236606518607</v>
          </cell>
          <cell r="Y120">
            <v>155936.47321303721</v>
          </cell>
          <cell r="Z120">
            <v>101301.83926049432</v>
          </cell>
          <cell r="AA120">
            <v>303905.51778148295</v>
          </cell>
          <cell r="AB120">
            <v>71496.383225863276</v>
          </cell>
          <cell r="AC120">
            <v>357481.91612931638</v>
          </cell>
          <cell r="AD120">
            <v>0</v>
          </cell>
        </row>
        <row r="121">
          <cell r="C121" t="str">
            <v>H.D</v>
          </cell>
          <cell r="E121">
            <v>61408.914285714287</v>
          </cell>
          <cell r="F121">
            <v>337749.02857142856</v>
          </cell>
          <cell r="G121">
            <v>55216.516129032258</v>
          </cell>
          <cell r="H121">
            <v>248474.32258064515</v>
          </cell>
          <cell r="I121">
            <v>67728</v>
          </cell>
          <cell r="J121">
            <v>287844</v>
          </cell>
          <cell r="K121">
            <v>1270059.7333333334</v>
          </cell>
          <cell r="L121">
            <v>5397753.8666666662</v>
          </cell>
          <cell r="M121">
            <v>1237157.1612903227</v>
          </cell>
          <cell r="N121">
            <v>5567207.2258064523</v>
          </cell>
          <cell r="O121">
            <v>1056812.888888889</v>
          </cell>
          <cell r="P121">
            <v>6076674.111111111</v>
          </cell>
          <cell r="Q121">
            <v>291058.28571428574</v>
          </cell>
          <cell r="R121">
            <v>1528056</v>
          </cell>
          <cell r="S121">
            <v>59351</v>
          </cell>
          <cell r="T121">
            <v>281917.25</v>
          </cell>
          <cell r="U121">
            <v>281917.25</v>
          </cell>
          <cell r="V121">
            <v>76010.133333333331</v>
          </cell>
          <cell r="W121">
            <v>323043.06666666659</v>
          </cell>
          <cell r="X121">
            <v>59024.551724137928</v>
          </cell>
          <cell r="Y121">
            <v>236098.20689655168</v>
          </cell>
          <cell r="Z121">
            <v>61265.548387096773</v>
          </cell>
          <cell r="AA121">
            <v>275694.96774193551</v>
          </cell>
          <cell r="AB121">
            <v>54914.594594594593</v>
          </cell>
          <cell r="AC121">
            <v>315758.91891891893</v>
          </cell>
          <cell r="AD121">
            <v>365417.96110316378</v>
          </cell>
        </row>
        <row r="122">
          <cell r="C122" t="str">
            <v>Others</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row>
        <row r="123">
          <cell r="E123">
            <v>61408.914285714287</v>
          </cell>
          <cell r="F123">
            <v>337749.02857142856</v>
          </cell>
          <cell r="G123">
            <v>55216.516129032258</v>
          </cell>
          <cell r="H123">
            <v>248474.32258064515</v>
          </cell>
          <cell r="I123">
            <v>67728</v>
          </cell>
          <cell r="J123">
            <v>287844</v>
          </cell>
          <cell r="K123">
            <v>1270059.7333333334</v>
          </cell>
          <cell r="L123">
            <v>5397753.8666666662</v>
          </cell>
          <cell r="M123">
            <v>1237157.1612903227</v>
          </cell>
          <cell r="N123">
            <v>5567207.2258064523</v>
          </cell>
          <cell r="O123">
            <v>1056812.888888889</v>
          </cell>
          <cell r="P123">
            <v>6076674.111111111</v>
          </cell>
          <cell r="Q123">
            <v>291058.28571428574</v>
          </cell>
          <cell r="R123">
            <v>1528056</v>
          </cell>
          <cell r="S123">
            <v>59351</v>
          </cell>
          <cell r="T123">
            <v>281917.25</v>
          </cell>
          <cell r="U123">
            <v>281917.25</v>
          </cell>
          <cell r="V123">
            <v>76010.133333333331</v>
          </cell>
          <cell r="W123">
            <v>323043.06666666659</v>
          </cell>
          <cell r="X123">
            <v>59024.551724137928</v>
          </cell>
          <cell r="Y123">
            <v>236098.20689655168</v>
          </cell>
          <cell r="Z123">
            <v>61265.548387096773</v>
          </cell>
          <cell r="AA123">
            <v>275694.96774193551</v>
          </cell>
          <cell r="AB123">
            <v>54914.594594594593</v>
          </cell>
          <cell r="AC123">
            <v>315758.91891891893</v>
          </cell>
          <cell r="AD123">
            <v>365417.96110316378</v>
          </cell>
        </row>
        <row r="124">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row>
        <row r="125">
          <cell r="C125" t="str">
            <v>Profit before tax</v>
          </cell>
          <cell r="E125">
            <v>1067428.9339313577</v>
          </cell>
          <cell r="F125">
            <v>3586077.4209336652</v>
          </cell>
          <cell r="G125">
            <v>1072312.6319395937</v>
          </cell>
          <cell r="H125">
            <v>3216937.8958187811</v>
          </cell>
          <cell r="I125">
            <v>1007098.3004207597</v>
          </cell>
          <cell r="J125">
            <v>3021294.9012622791</v>
          </cell>
          <cell r="K125">
            <v>2151748.6889675814</v>
          </cell>
          <cell r="L125">
            <v>6455246.0669027437</v>
          </cell>
          <cell r="M125">
            <v>2051080.6942314031</v>
          </cell>
          <cell r="N125">
            <v>6153242.0826942082</v>
          </cell>
          <cell r="O125">
            <v>1984689.4017347074</v>
          </cell>
          <cell r="P125">
            <v>6694447.0582453888</v>
          </cell>
          <cell r="Q125">
            <v>1258247.6534775568</v>
          </cell>
          <cell r="R125">
            <v>3963321.9498890163</v>
          </cell>
          <cell r="S125">
            <v>927686.35108317714</v>
          </cell>
          <cell r="T125">
            <v>2888997.717107282</v>
          </cell>
          <cell r="U125">
            <v>2888997.717107282</v>
          </cell>
          <cell r="V125">
            <v>940643.84149278956</v>
          </cell>
          <cell r="W125">
            <v>2821931.5244783685</v>
          </cell>
          <cell r="X125">
            <v>969179.30095023732</v>
          </cell>
          <cell r="Y125">
            <v>2791226.001526196</v>
          </cell>
          <cell r="Z125">
            <v>878085.88699729322</v>
          </cell>
          <cell r="AA125">
            <v>2634257.6609918801</v>
          </cell>
          <cell r="AB125">
            <v>990956.75734331529</v>
          </cell>
          <cell r="AC125">
            <v>6059507.2351588439</v>
          </cell>
          <cell r="AD125">
            <v>1429718.6011270538</v>
          </cell>
        </row>
        <row r="126">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row>
        <row r="127">
          <cell r="C127" t="str">
            <v>Taxation</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row>
        <row r="128">
          <cell r="C128" t="str">
            <v>Presumptive</v>
          </cell>
          <cell r="E128">
            <v>360967</v>
          </cell>
          <cell r="F128">
            <v>1893449</v>
          </cell>
          <cell r="G128">
            <v>360967</v>
          </cell>
          <cell r="H128">
            <v>1505751</v>
          </cell>
          <cell r="I128">
            <v>360967</v>
          </cell>
          <cell r="J128">
            <v>1406286</v>
          </cell>
          <cell r="K128">
            <v>360967</v>
          </cell>
          <cell r="L128">
            <v>1406286</v>
          </cell>
          <cell r="M128">
            <v>360967</v>
          </cell>
          <cell r="N128">
            <v>1505751</v>
          </cell>
          <cell r="O128">
            <v>360967</v>
          </cell>
          <cell r="P128">
            <v>1992914</v>
          </cell>
          <cell r="Q128">
            <v>360967</v>
          </cell>
          <cell r="R128">
            <v>1799065</v>
          </cell>
          <cell r="S128">
            <v>360967</v>
          </cell>
          <cell r="T128">
            <v>1600135</v>
          </cell>
          <cell r="U128">
            <v>1600135</v>
          </cell>
          <cell r="V128">
            <v>360967</v>
          </cell>
          <cell r="W128">
            <v>1406286</v>
          </cell>
          <cell r="X128">
            <v>360967</v>
          </cell>
          <cell r="Y128">
            <v>1311902</v>
          </cell>
          <cell r="Z128">
            <v>360967</v>
          </cell>
          <cell r="AA128">
            <v>1505751</v>
          </cell>
          <cell r="AB128">
            <v>360967</v>
          </cell>
          <cell r="AC128">
            <v>1992914</v>
          </cell>
          <cell r="AD128">
            <v>360967</v>
          </cell>
          <cell r="AG128">
            <v>19326490</v>
          </cell>
        </row>
        <row r="129">
          <cell r="C129" t="str">
            <v>Others</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row>
        <row r="130">
          <cell r="E130">
            <v>360967</v>
          </cell>
          <cell r="F130">
            <v>1271669</v>
          </cell>
          <cell r="G130">
            <v>360967</v>
          </cell>
          <cell r="H130">
            <v>1082901</v>
          </cell>
          <cell r="I130">
            <v>360967</v>
          </cell>
          <cell r="J130">
            <v>1082901</v>
          </cell>
          <cell r="K130">
            <v>360967</v>
          </cell>
          <cell r="L130">
            <v>1082901</v>
          </cell>
          <cell r="M130">
            <v>360967</v>
          </cell>
          <cell r="N130">
            <v>1082901</v>
          </cell>
          <cell r="O130">
            <v>360967</v>
          </cell>
          <cell r="P130">
            <v>1271669</v>
          </cell>
          <cell r="Q130">
            <v>360967</v>
          </cell>
          <cell r="R130">
            <v>1177285</v>
          </cell>
          <cell r="S130">
            <v>360967</v>
          </cell>
          <cell r="T130">
            <v>1177285</v>
          </cell>
          <cell r="U130">
            <v>1177285</v>
          </cell>
          <cell r="V130">
            <v>360967</v>
          </cell>
          <cell r="W130">
            <v>1082901</v>
          </cell>
          <cell r="X130">
            <v>360967</v>
          </cell>
          <cell r="Y130">
            <v>988517</v>
          </cell>
          <cell r="Z130">
            <v>360967</v>
          </cell>
          <cell r="AA130">
            <v>1082901</v>
          </cell>
          <cell r="AB130">
            <v>360967</v>
          </cell>
          <cell r="AC130">
            <v>1992914</v>
          </cell>
          <cell r="AD130">
            <v>360967</v>
          </cell>
        </row>
        <row r="131">
          <cell r="C131" t="str">
            <v>Net Profit after taxation</v>
          </cell>
          <cell r="E131">
            <v>706461.93393135769</v>
          </cell>
          <cell r="F131">
            <v>2314408.4209336652</v>
          </cell>
          <cell r="G131">
            <v>711345.6319395937</v>
          </cell>
          <cell r="H131">
            <v>2134036.8958187811</v>
          </cell>
          <cell r="I131">
            <v>646131.30042075971</v>
          </cell>
          <cell r="J131">
            <v>1938393.9012622791</v>
          </cell>
          <cell r="K131">
            <v>1790781.6889675814</v>
          </cell>
          <cell r="L131">
            <v>5372345.0669027437</v>
          </cell>
          <cell r="M131">
            <v>1690113.6942314031</v>
          </cell>
          <cell r="N131">
            <v>5070341.0826942082</v>
          </cell>
          <cell r="O131">
            <v>1623722.4017347074</v>
          </cell>
          <cell r="P131">
            <v>5422778.0582453888</v>
          </cell>
          <cell r="Q131">
            <v>897280.65347755677</v>
          </cell>
          <cell r="R131">
            <v>2786036.9498890163</v>
          </cell>
          <cell r="S131">
            <v>566719.35108317714</v>
          </cell>
          <cell r="T131">
            <v>1711712.7171072823</v>
          </cell>
          <cell r="U131">
            <v>1711712.7171072823</v>
          </cell>
          <cell r="V131">
            <v>579676.84149278956</v>
          </cell>
          <cell r="W131">
            <v>1739030.5244783685</v>
          </cell>
          <cell r="X131">
            <v>608212.30095023732</v>
          </cell>
          <cell r="Y131">
            <v>1802709.001526196</v>
          </cell>
          <cell r="Z131">
            <v>517118.88699729322</v>
          </cell>
          <cell r="AA131">
            <v>1551356.6609918799</v>
          </cell>
          <cell r="AB131">
            <v>629989.75734331529</v>
          </cell>
          <cell r="AC131">
            <v>4066593.2351588449</v>
          </cell>
          <cell r="AD131">
            <v>1068751.6011270538</v>
          </cell>
        </row>
        <row r="132">
          <cell r="Y132" t="str">
            <v>Hiace Commuter</v>
          </cell>
        </row>
        <row r="133">
          <cell r="E133">
            <v>913</v>
          </cell>
          <cell r="G133">
            <v>944</v>
          </cell>
          <cell r="I133">
            <v>975</v>
          </cell>
          <cell r="K133">
            <v>1006</v>
          </cell>
          <cell r="M133">
            <v>1037</v>
          </cell>
          <cell r="O133">
            <v>1068</v>
          </cell>
          <cell r="Q133">
            <v>1099</v>
          </cell>
          <cell r="S133">
            <v>1130</v>
          </cell>
          <cell r="V133">
            <v>1161</v>
          </cell>
          <cell r="X133">
            <v>1192</v>
          </cell>
          <cell r="Z133">
            <v>1223</v>
          </cell>
          <cell r="AB133">
            <v>1254</v>
          </cell>
          <cell r="AD133" t="str">
            <v>Yearly</v>
          </cell>
        </row>
        <row r="134">
          <cell r="C134" t="str">
            <v>Hiace Commuter</v>
          </cell>
          <cell r="E134" t="str">
            <v>Per Unit</v>
          </cell>
          <cell r="F134" t="str">
            <v>Total</v>
          </cell>
          <cell r="G134" t="str">
            <v>Per Unit</v>
          </cell>
          <cell r="H134" t="str">
            <v>Total</v>
          </cell>
          <cell r="I134" t="str">
            <v>Per Unit</v>
          </cell>
          <cell r="J134" t="str">
            <v>Total</v>
          </cell>
          <cell r="K134" t="str">
            <v>Per Unit</v>
          </cell>
          <cell r="L134" t="str">
            <v>Total</v>
          </cell>
          <cell r="M134" t="str">
            <v>Per Unit</v>
          </cell>
          <cell r="N134" t="str">
            <v>Total</v>
          </cell>
          <cell r="O134" t="str">
            <v>Per Unit</v>
          </cell>
          <cell r="P134" t="str">
            <v>Total</v>
          </cell>
          <cell r="Q134" t="str">
            <v>Per Unit</v>
          </cell>
          <cell r="R134" t="str">
            <v>Total</v>
          </cell>
          <cell r="S134" t="str">
            <v>Per Unit</v>
          </cell>
          <cell r="U134" t="str">
            <v>Total</v>
          </cell>
          <cell r="V134" t="str">
            <v>Per Unit</v>
          </cell>
          <cell r="W134" t="str">
            <v>Total</v>
          </cell>
          <cell r="X134" t="str">
            <v>Per Unit</v>
          </cell>
          <cell r="Y134" t="str">
            <v>Total</v>
          </cell>
          <cell r="Z134" t="str">
            <v>Per Unit</v>
          </cell>
          <cell r="AA134" t="str">
            <v>Total</v>
          </cell>
          <cell r="AB134" t="str">
            <v>Per Unit</v>
          </cell>
          <cell r="AC134" t="str">
            <v>Total</v>
          </cell>
          <cell r="AD134" t="str">
            <v>Average</v>
          </cell>
        </row>
        <row r="136">
          <cell r="C136" t="str">
            <v>Sales Units</v>
          </cell>
          <cell r="E136">
            <v>10</v>
          </cell>
          <cell r="F136">
            <v>10</v>
          </cell>
          <cell r="G136">
            <v>10</v>
          </cell>
          <cell r="H136">
            <v>10</v>
          </cell>
          <cell r="I136">
            <v>10</v>
          </cell>
          <cell r="J136">
            <v>10</v>
          </cell>
          <cell r="K136">
            <v>10</v>
          </cell>
          <cell r="L136">
            <v>10</v>
          </cell>
          <cell r="M136">
            <v>10</v>
          </cell>
          <cell r="N136">
            <v>10</v>
          </cell>
          <cell r="O136">
            <v>10</v>
          </cell>
          <cell r="P136">
            <v>10</v>
          </cell>
          <cell r="Q136">
            <v>10</v>
          </cell>
          <cell r="R136">
            <v>10</v>
          </cell>
          <cell r="S136">
            <v>10</v>
          </cell>
          <cell r="T136">
            <v>10</v>
          </cell>
          <cell r="U136">
            <v>10</v>
          </cell>
          <cell r="V136">
            <v>10</v>
          </cell>
          <cell r="W136">
            <v>10</v>
          </cell>
          <cell r="X136">
            <v>10</v>
          </cell>
          <cell r="Y136">
            <v>10</v>
          </cell>
          <cell r="Z136">
            <v>10</v>
          </cell>
          <cell r="AA136">
            <v>10</v>
          </cell>
          <cell r="AB136">
            <v>10</v>
          </cell>
          <cell r="AC136">
            <v>10</v>
          </cell>
          <cell r="AD136">
            <v>120</v>
          </cell>
        </row>
        <row r="137">
          <cell r="U137">
            <v>0</v>
          </cell>
        </row>
        <row r="138">
          <cell r="C138" t="str">
            <v>Selling Price</v>
          </cell>
          <cell r="E138">
            <v>1580000</v>
          </cell>
          <cell r="F138">
            <v>15800000</v>
          </cell>
          <cell r="G138">
            <v>1580000</v>
          </cell>
          <cell r="H138">
            <v>15800000</v>
          </cell>
          <cell r="I138">
            <v>1580000</v>
          </cell>
          <cell r="J138">
            <v>15800000</v>
          </cell>
          <cell r="K138">
            <v>1580000</v>
          </cell>
          <cell r="L138">
            <v>15800000</v>
          </cell>
          <cell r="M138">
            <v>1580000</v>
          </cell>
          <cell r="N138">
            <v>15800000</v>
          </cell>
          <cell r="O138">
            <v>1580000</v>
          </cell>
          <cell r="P138">
            <v>15800000</v>
          </cell>
          <cell r="Q138">
            <v>1580000</v>
          </cell>
          <cell r="R138">
            <v>15800000</v>
          </cell>
          <cell r="S138">
            <v>1580000</v>
          </cell>
          <cell r="T138">
            <v>15800000</v>
          </cell>
          <cell r="U138">
            <v>15800000</v>
          </cell>
          <cell r="V138">
            <v>1580000</v>
          </cell>
          <cell r="W138">
            <v>15800000</v>
          </cell>
          <cell r="X138">
            <v>1580000</v>
          </cell>
          <cell r="Y138">
            <v>15800000</v>
          </cell>
          <cell r="Z138">
            <v>1580000</v>
          </cell>
          <cell r="AA138">
            <v>15800000</v>
          </cell>
          <cell r="AB138">
            <v>1580000</v>
          </cell>
          <cell r="AC138">
            <v>15800000</v>
          </cell>
          <cell r="AD138">
            <v>1580000</v>
          </cell>
        </row>
        <row r="139">
          <cell r="C139" t="str">
            <v>Less: Dealer commission</v>
          </cell>
          <cell r="E139">
            <v>-30000</v>
          </cell>
          <cell r="F139">
            <v>-300000</v>
          </cell>
          <cell r="G139">
            <v>-30000</v>
          </cell>
          <cell r="H139">
            <v>-300000</v>
          </cell>
          <cell r="I139">
            <v>-30000</v>
          </cell>
          <cell r="J139">
            <v>-300000</v>
          </cell>
          <cell r="K139">
            <v>-30000</v>
          </cell>
          <cell r="L139">
            <v>-300000</v>
          </cell>
          <cell r="M139">
            <v>-30000</v>
          </cell>
          <cell r="N139">
            <v>-300000</v>
          </cell>
          <cell r="O139">
            <v>-30000</v>
          </cell>
          <cell r="P139">
            <v>-300000</v>
          </cell>
          <cell r="Q139">
            <v>-30000</v>
          </cell>
          <cell r="R139">
            <v>-300000</v>
          </cell>
          <cell r="S139">
            <v>-30000</v>
          </cell>
          <cell r="T139">
            <v>-300000</v>
          </cell>
          <cell r="U139">
            <v>-300000</v>
          </cell>
          <cell r="V139">
            <v>-30000</v>
          </cell>
          <cell r="W139">
            <v>-300000</v>
          </cell>
          <cell r="X139">
            <v>-30000</v>
          </cell>
          <cell r="Y139">
            <v>-300000</v>
          </cell>
          <cell r="Z139">
            <v>-30000</v>
          </cell>
          <cell r="AA139">
            <v>-300000</v>
          </cell>
          <cell r="AB139">
            <v>-30000</v>
          </cell>
          <cell r="AC139">
            <v>-300000</v>
          </cell>
          <cell r="AD139">
            <v>-30000</v>
          </cell>
        </row>
        <row r="140">
          <cell r="C140" t="str">
            <v>Sales tax</v>
          </cell>
          <cell r="E140">
            <v>-206086.95652173914</v>
          </cell>
          <cell r="F140">
            <v>-2060869.5652173914</v>
          </cell>
          <cell r="G140">
            <v>-206086.95652173914</v>
          </cell>
          <cell r="H140">
            <v>-2060869.5652173914</v>
          </cell>
          <cell r="I140">
            <v>-206086.95652173914</v>
          </cell>
          <cell r="J140">
            <v>-2060869.5652173914</v>
          </cell>
          <cell r="K140">
            <v>-206086.95652173914</v>
          </cell>
          <cell r="L140">
            <v>-2060869.5652173914</v>
          </cell>
          <cell r="M140">
            <v>-206086.95652173914</v>
          </cell>
          <cell r="N140">
            <v>-2060869.5652173914</v>
          </cell>
          <cell r="O140">
            <v>-206086.95652173914</v>
          </cell>
          <cell r="P140">
            <v>-2060869.5652173914</v>
          </cell>
          <cell r="Q140">
            <v>-206086.95652173914</v>
          </cell>
          <cell r="R140">
            <v>-2060869.5652173914</v>
          </cell>
          <cell r="S140">
            <v>-206086.95652173914</v>
          </cell>
          <cell r="T140">
            <v>-2060869.5652173914</v>
          </cell>
          <cell r="U140">
            <v>-2060869.5652173914</v>
          </cell>
          <cell r="V140">
            <v>-206086.95652173914</v>
          </cell>
          <cell r="W140">
            <v>-2060869.5652173914</v>
          </cell>
          <cell r="X140">
            <v>-206086.95652173914</v>
          </cell>
          <cell r="Y140">
            <v>-2060869.5652173914</v>
          </cell>
          <cell r="Z140">
            <v>-206086.95652173914</v>
          </cell>
          <cell r="AA140">
            <v>-2060869.5652173914</v>
          </cell>
          <cell r="AB140">
            <v>-206086.95652173914</v>
          </cell>
          <cell r="AC140">
            <v>-2060869.5652173914</v>
          </cell>
          <cell r="AD140">
            <v>-206086.95652173911</v>
          </cell>
        </row>
        <row r="141">
          <cell r="C141" t="str">
            <v>Net Sales</v>
          </cell>
          <cell r="E141">
            <v>1343913.0434782607</v>
          </cell>
          <cell r="F141">
            <v>13439130.434782607</v>
          </cell>
          <cell r="G141">
            <v>1343913.0434782607</v>
          </cell>
          <cell r="H141">
            <v>13439130.434782607</v>
          </cell>
          <cell r="I141">
            <v>1343913.0434782607</v>
          </cell>
          <cell r="J141">
            <v>13439130.434782607</v>
          </cell>
          <cell r="K141">
            <v>1343913.0434782607</v>
          </cell>
          <cell r="L141">
            <v>13439130.434782607</v>
          </cell>
          <cell r="M141">
            <v>1343913.0434782607</v>
          </cell>
          <cell r="N141">
            <v>13439130.434782607</v>
          </cell>
          <cell r="O141">
            <v>1343913.0434782607</v>
          </cell>
          <cell r="P141">
            <v>13439130.434782607</v>
          </cell>
          <cell r="Q141">
            <v>1343913.0434782607</v>
          </cell>
          <cell r="R141">
            <v>13439130.434782607</v>
          </cell>
          <cell r="S141">
            <v>1343913.0434782607</v>
          </cell>
          <cell r="T141">
            <v>13439130.434782607</v>
          </cell>
          <cell r="U141">
            <v>13439130.434782607</v>
          </cell>
          <cell r="V141">
            <v>1343913.0434782607</v>
          </cell>
          <cell r="W141">
            <v>13439130.434782607</v>
          </cell>
          <cell r="X141">
            <v>1343913.0434782607</v>
          </cell>
          <cell r="Y141">
            <v>13439130.434782607</v>
          </cell>
          <cell r="Z141">
            <v>1343913.0434782607</v>
          </cell>
          <cell r="AA141">
            <v>13439130.434782607</v>
          </cell>
          <cell r="AB141">
            <v>1343913.0434782607</v>
          </cell>
          <cell r="AC141">
            <v>13439130.434782607</v>
          </cell>
          <cell r="AD141">
            <v>1343913.043478261</v>
          </cell>
        </row>
        <row r="142">
          <cell r="C142" t="str">
            <v>Landed cost</v>
          </cell>
          <cell r="E142">
            <v>1032844</v>
          </cell>
          <cell r="F142">
            <v>10328440</v>
          </cell>
          <cell r="G142">
            <v>1032844</v>
          </cell>
          <cell r="H142">
            <v>10328440</v>
          </cell>
          <cell r="I142">
            <v>1032844</v>
          </cell>
          <cell r="J142">
            <v>10328440</v>
          </cell>
          <cell r="K142">
            <v>1032844</v>
          </cell>
          <cell r="L142">
            <v>10328440</v>
          </cell>
          <cell r="M142">
            <v>1032844</v>
          </cell>
          <cell r="N142">
            <v>10328440</v>
          </cell>
          <cell r="O142">
            <v>1032844</v>
          </cell>
          <cell r="P142">
            <v>10328440</v>
          </cell>
          <cell r="Q142">
            <v>1032844</v>
          </cell>
          <cell r="R142">
            <v>10328440</v>
          </cell>
          <cell r="S142">
            <v>1032844</v>
          </cell>
          <cell r="T142">
            <v>10328440</v>
          </cell>
          <cell r="U142">
            <v>10328440</v>
          </cell>
          <cell r="V142">
            <v>1032844</v>
          </cell>
          <cell r="W142">
            <v>10328440</v>
          </cell>
          <cell r="X142">
            <v>1032844</v>
          </cell>
          <cell r="Y142">
            <v>10328440</v>
          </cell>
          <cell r="Z142">
            <v>1032844</v>
          </cell>
          <cell r="AA142">
            <v>10328440</v>
          </cell>
          <cell r="AB142">
            <v>1032844</v>
          </cell>
          <cell r="AC142">
            <v>10328440</v>
          </cell>
          <cell r="AD142">
            <v>1032844</v>
          </cell>
          <cell r="AF142">
            <v>123941280</v>
          </cell>
        </row>
        <row r="143">
          <cell r="C143" t="str">
            <v>Gross Profit</v>
          </cell>
          <cell r="E143">
            <v>311069.04347826075</v>
          </cell>
          <cell r="F143">
            <v>3110690.4347826075</v>
          </cell>
          <cell r="G143">
            <v>311069.04347826075</v>
          </cell>
          <cell r="H143">
            <v>3110690.4347826075</v>
          </cell>
          <cell r="I143">
            <v>311069.04347826075</v>
          </cell>
          <cell r="J143">
            <v>3110690.4347826075</v>
          </cell>
          <cell r="K143">
            <v>311069.04347826075</v>
          </cell>
          <cell r="L143">
            <v>3110690.4347826075</v>
          </cell>
          <cell r="M143">
            <v>311069.04347826075</v>
          </cell>
          <cell r="N143">
            <v>3110690.4347826075</v>
          </cell>
          <cell r="O143">
            <v>311069.04347826075</v>
          </cell>
          <cell r="P143">
            <v>3110690.4347826075</v>
          </cell>
          <cell r="Q143">
            <v>311069.04347826075</v>
          </cell>
          <cell r="R143">
            <v>3110690.4347826075</v>
          </cell>
          <cell r="S143">
            <v>311069.04347826075</v>
          </cell>
          <cell r="T143">
            <v>3110690.4347826075</v>
          </cell>
          <cell r="U143">
            <v>3110690.4347826075</v>
          </cell>
          <cell r="V143">
            <v>311069.04347826075</v>
          </cell>
          <cell r="W143">
            <v>3110690.4347826075</v>
          </cell>
          <cell r="X143">
            <v>311069.04347826075</v>
          </cell>
          <cell r="Y143">
            <v>3110690.4347826075</v>
          </cell>
          <cell r="Z143">
            <v>311069.04347826075</v>
          </cell>
          <cell r="AA143">
            <v>3110690.4347826075</v>
          </cell>
          <cell r="AB143">
            <v>311069.04347826075</v>
          </cell>
          <cell r="AC143">
            <v>3110690.4347826075</v>
          </cell>
          <cell r="AD143">
            <v>311069.04347826098</v>
          </cell>
          <cell r="AG143">
            <v>37328285.217391297</v>
          </cell>
        </row>
        <row r="144">
          <cell r="E144">
            <v>0.23146515690714972</v>
          </cell>
          <cell r="U144">
            <v>0</v>
          </cell>
        </row>
        <row r="145">
          <cell r="U145">
            <v>0</v>
          </cell>
        </row>
        <row r="146">
          <cell r="C146" t="str">
            <v>Other Expenses</v>
          </cell>
          <cell r="U146">
            <v>0</v>
          </cell>
        </row>
        <row r="147">
          <cell r="C147" t="str">
            <v>Selling Expenses</v>
          </cell>
          <cell r="E147">
            <v>15580.366396615698</v>
          </cell>
          <cell r="F147">
            <v>155803.66396615698</v>
          </cell>
          <cell r="G147">
            <v>14065.815418598198</v>
          </cell>
          <cell r="H147">
            <v>140658.15418598198</v>
          </cell>
          <cell r="I147">
            <v>13937.86149454217</v>
          </cell>
          <cell r="J147">
            <v>139378.61494542169</v>
          </cell>
          <cell r="K147">
            <v>12990.070739676898</v>
          </cell>
          <cell r="L147">
            <v>129900.70739676898</v>
          </cell>
          <cell r="M147">
            <v>17928.80038831451</v>
          </cell>
          <cell r="N147">
            <v>179288.00388314511</v>
          </cell>
          <cell r="O147">
            <v>16522.62377225871</v>
          </cell>
          <cell r="P147">
            <v>165226.2377225871</v>
          </cell>
          <cell r="Q147">
            <v>13012.379906852413</v>
          </cell>
          <cell r="R147">
            <v>130123.79906852412</v>
          </cell>
          <cell r="S147">
            <v>16957.866211611876</v>
          </cell>
          <cell r="T147">
            <v>169578.66211611876</v>
          </cell>
          <cell r="U147">
            <v>169578.66211611876</v>
          </cell>
          <cell r="V147">
            <v>15996.962658356917</v>
          </cell>
          <cell r="W147">
            <v>159969.62658356916</v>
          </cell>
          <cell r="X147">
            <v>17004.344235451234</v>
          </cell>
          <cell r="Y147">
            <v>170043.44235451234</v>
          </cell>
          <cell r="Z147">
            <v>16758.208123786724</v>
          </cell>
          <cell r="AA147">
            <v>167582.08123786724</v>
          </cell>
          <cell r="AB147">
            <v>15514.915208059225</v>
          </cell>
          <cell r="AC147">
            <v>155149.15208059223</v>
          </cell>
          <cell r="AD147">
            <v>15522.517879510382</v>
          </cell>
        </row>
        <row r="148">
          <cell r="C148" t="str">
            <v>Advertisement Expenses</v>
          </cell>
          <cell r="E148">
            <v>2405.8167555729137</v>
          </cell>
          <cell r="F148">
            <v>24058.167555729138</v>
          </cell>
          <cell r="G148">
            <v>3080.827321757934</v>
          </cell>
          <cell r="H148">
            <v>30808.273217579339</v>
          </cell>
          <cell r="I148">
            <v>23766.822379487348</v>
          </cell>
          <cell r="J148">
            <v>237668.22379487348</v>
          </cell>
          <cell r="K148">
            <v>23113.454316588311</v>
          </cell>
          <cell r="L148">
            <v>231134.54316588311</v>
          </cell>
          <cell r="M148">
            <v>25512.297842660966</v>
          </cell>
          <cell r="N148">
            <v>255122.97842660965</v>
          </cell>
          <cell r="O148">
            <v>2551.3138847595887</v>
          </cell>
          <cell r="P148">
            <v>25513.138847595888</v>
          </cell>
          <cell r="Q148">
            <v>2503.8786398437537</v>
          </cell>
          <cell r="R148">
            <v>25038.786398437536</v>
          </cell>
          <cell r="S148">
            <v>15993.121382039297</v>
          </cell>
          <cell r="T148">
            <v>159931.21382039296</v>
          </cell>
          <cell r="U148">
            <v>159931.21382039296</v>
          </cell>
          <cell r="V148">
            <v>18583.08922809346</v>
          </cell>
          <cell r="W148">
            <v>185830.89228093461</v>
          </cell>
          <cell r="X148">
            <v>2625.697960996888</v>
          </cell>
          <cell r="Y148">
            <v>26256.979609968879</v>
          </cell>
          <cell r="Z148">
            <v>28862.71016865053</v>
          </cell>
          <cell r="AA148">
            <v>288627.10168650531</v>
          </cell>
          <cell r="AB148">
            <v>3501.4226255840545</v>
          </cell>
          <cell r="AC148">
            <v>35014.226255840542</v>
          </cell>
          <cell r="AD148">
            <v>12708.371042169589</v>
          </cell>
        </row>
        <row r="149">
          <cell r="C149" t="str">
            <v>Administrative Expenses</v>
          </cell>
          <cell r="E149">
            <v>31746.041360815143</v>
          </cell>
          <cell r="F149">
            <v>317460.41360815143</v>
          </cell>
          <cell r="G149">
            <v>28660.042176505169</v>
          </cell>
          <cell r="H149">
            <v>286600.42176505167</v>
          </cell>
          <cell r="I149">
            <v>28399.32747558237</v>
          </cell>
          <cell r="J149">
            <v>283993.27475582372</v>
          </cell>
          <cell r="K149">
            <v>26468.140253189009</v>
          </cell>
          <cell r="L149">
            <v>264681.40253189008</v>
          </cell>
          <cell r="M149">
            <v>36531.133106142057</v>
          </cell>
          <cell r="N149">
            <v>365311.33106142055</v>
          </cell>
          <cell r="O149">
            <v>33665.95395197178</v>
          </cell>
          <cell r="P149">
            <v>336659.5395197178</v>
          </cell>
          <cell r="Q149">
            <v>26513.596677373815</v>
          </cell>
          <cell r="R149">
            <v>265135.96677373815</v>
          </cell>
          <cell r="S149">
            <v>34552.789609744817</v>
          </cell>
          <cell r="T149">
            <v>345527.89609744819</v>
          </cell>
          <cell r="U149">
            <v>345527.89609744819</v>
          </cell>
          <cell r="V149">
            <v>32594.884181281192</v>
          </cell>
          <cell r="W149">
            <v>325948.84181281191</v>
          </cell>
          <cell r="X149">
            <v>34647.491700158673</v>
          </cell>
          <cell r="Y149">
            <v>346474.91700158676</v>
          </cell>
          <cell r="Z149">
            <v>34145.972866622818</v>
          </cell>
          <cell r="AA149">
            <v>341459.72866622818</v>
          </cell>
          <cell r="AB149">
            <v>31612.680174939585</v>
          </cell>
          <cell r="AC149">
            <v>316126.80174939585</v>
          </cell>
          <cell r="AD149">
            <v>31628.171127860536</v>
          </cell>
        </row>
        <row r="150">
          <cell r="C150" t="str">
            <v>Depreciation (Admin. &amp; Selling )</v>
          </cell>
          <cell r="E150">
            <v>8927.9242923219663</v>
          </cell>
          <cell r="F150">
            <v>89279.242923219659</v>
          </cell>
          <cell r="G150">
            <v>8060.0501920351098</v>
          </cell>
          <cell r="H150">
            <v>80600.501920351104</v>
          </cell>
          <cell r="I150">
            <v>7986.7295192217998</v>
          </cell>
          <cell r="J150">
            <v>79867.295192217993</v>
          </cell>
          <cell r="K150">
            <v>7443.6226442616662</v>
          </cell>
          <cell r="L150">
            <v>74436.226442616666</v>
          </cell>
          <cell r="M150">
            <v>10273.633395026813</v>
          </cell>
          <cell r="N150">
            <v>102736.33395026813</v>
          </cell>
          <cell r="O150">
            <v>9467.8604080380956</v>
          </cell>
          <cell r="P150">
            <v>94678.604080380959</v>
          </cell>
          <cell r="Q150">
            <v>7456.4063330721565</v>
          </cell>
          <cell r="R150">
            <v>74564.063330721561</v>
          </cell>
          <cell r="S150">
            <v>9717.2647832904422</v>
          </cell>
          <cell r="T150">
            <v>97172.647832904418</v>
          </cell>
          <cell r="U150">
            <v>97172.647832904418</v>
          </cell>
          <cell r="V150">
            <v>9166.6439597938333</v>
          </cell>
          <cell r="W150">
            <v>91666.439597938326</v>
          </cell>
          <cell r="X150">
            <v>9743.8978076707062</v>
          </cell>
          <cell r="Y150">
            <v>97438.978076707062</v>
          </cell>
          <cell r="Z150">
            <v>9602.8559018125379</v>
          </cell>
          <cell r="AA150">
            <v>96028.559018125379</v>
          </cell>
          <cell r="AB150">
            <v>8890.4191886934896</v>
          </cell>
          <cell r="AC150">
            <v>88904.191886934888</v>
          </cell>
          <cell r="AD150">
            <v>8894.7757021032194</v>
          </cell>
        </row>
        <row r="151">
          <cell r="C151" t="str">
            <v>Financial Charges -Capital Exp.</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row>
        <row r="152">
          <cell r="C152" t="str">
            <v>Financial  Charges -Working Capital</v>
          </cell>
          <cell r="E152">
            <v>1593.5489361898781</v>
          </cell>
          <cell r="F152">
            <v>15935.489361898781</v>
          </cell>
          <cell r="G152">
            <v>1457.6240215047092</v>
          </cell>
          <cell r="H152">
            <v>14576.240215047092</v>
          </cell>
          <cell r="I152">
            <v>1446.6945190186796</v>
          </cell>
          <cell r="J152">
            <v>14466.945190186796</v>
          </cell>
          <cell r="K152">
            <v>1359.6931738041301</v>
          </cell>
          <cell r="L152">
            <v>13596.931738041301</v>
          </cell>
          <cell r="M152">
            <v>1819.174805065381</v>
          </cell>
          <cell r="N152">
            <v>18191.748050653809</v>
          </cell>
          <cell r="O152">
            <v>1683.4853438562145</v>
          </cell>
          <cell r="P152">
            <v>16834.853438562146</v>
          </cell>
          <cell r="Q152">
            <v>1343.3633567120232</v>
          </cell>
          <cell r="R152">
            <v>13433.633567120232</v>
          </cell>
          <cell r="S152">
            <v>1703.3864664491034</v>
          </cell>
          <cell r="T152">
            <v>17033.864664491033</v>
          </cell>
          <cell r="U152">
            <v>17033.864664491033</v>
          </cell>
          <cell r="V152">
            <v>1621.6858468907856</v>
          </cell>
          <cell r="W152">
            <v>16216.858468907856</v>
          </cell>
          <cell r="X152">
            <v>1714.8673233328852</v>
          </cell>
          <cell r="Y152">
            <v>17148.673233328853</v>
          </cell>
          <cell r="Z152">
            <v>1688.4217100899446</v>
          </cell>
          <cell r="AA152">
            <v>16884.217100899445</v>
          </cell>
          <cell r="AB152">
            <v>1570.4294045608508</v>
          </cell>
          <cell r="AC152">
            <v>15704.294045608509</v>
          </cell>
          <cell r="AD152">
            <v>1583.5312422895488</v>
          </cell>
        </row>
        <row r="153">
          <cell r="C153" t="str">
            <v>Other Expenses (Charity &amp; Donation)</v>
          </cell>
          <cell r="E153">
            <v>1106.6312056874151</v>
          </cell>
          <cell r="F153">
            <v>11066.312056874151</v>
          </cell>
          <cell r="G153">
            <v>1012.2389038227149</v>
          </cell>
          <cell r="H153">
            <v>10122.389038227149</v>
          </cell>
          <cell r="I153">
            <v>1004.6489715407499</v>
          </cell>
          <cell r="J153">
            <v>10046.489715407499</v>
          </cell>
          <cell r="K153">
            <v>944.23137069731274</v>
          </cell>
          <cell r="L153">
            <v>9442.3137069731274</v>
          </cell>
          <cell r="M153">
            <v>1263.3158368509594</v>
          </cell>
          <cell r="N153">
            <v>12633.158368509594</v>
          </cell>
          <cell r="O153">
            <v>1169.0870443445933</v>
          </cell>
          <cell r="P153">
            <v>11690.870443445932</v>
          </cell>
          <cell r="Q153">
            <v>932.89121993890501</v>
          </cell>
          <cell r="R153">
            <v>9328.9121993890494</v>
          </cell>
          <cell r="S153">
            <v>1182.9072683674331</v>
          </cell>
          <cell r="T153">
            <v>11829.072683674331</v>
          </cell>
          <cell r="U153">
            <v>11829.072683674331</v>
          </cell>
          <cell r="V153">
            <v>1126.1707270074899</v>
          </cell>
          <cell r="W153">
            <v>11261.707270074898</v>
          </cell>
          <cell r="X153">
            <v>1190.8800856478372</v>
          </cell>
          <cell r="Y153">
            <v>11908.800856478372</v>
          </cell>
          <cell r="Z153">
            <v>1172.5150764513503</v>
          </cell>
          <cell r="AA153">
            <v>11725.150764513503</v>
          </cell>
          <cell r="AB153">
            <v>1090.5759753894795</v>
          </cell>
          <cell r="AC153">
            <v>10905.759753894796</v>
          </cell>
          <cell r="AD153">
            <v>1099.6744738121865</v>
          </cell>
        </row>
        <row r="154">
          <cell r="C154" t="str">
            <v>Other Expenses ( W.P.P.F.)</v>
          </cell>
          <cell r="E154">
            <v>9648.5900544295782</v>
          </cell>
          <cell r="F154">
            <v>96485.900544295786</v>
          </cell>
          <cell r="G154">
            <v>11903.296926179239</v>
          </cell>
          <cell r="H154">
            <v>119032.96926179239</v>
          </cell>
          <cell r="I154">
            <v>11129.264448460395</v>
          </cell>
          <cell r="J154">
            <v>111292.64448460395</v>
          </cell>
          <cell r="K154">
            <v>12765.472506264148</v>
          </cell>
          <cell r="L154">
            <v>127654.72506264149</v>
          </cell>
          <cell r="M154">
            <v>8697.6853037127148</v>
          </cell>
          <cell r="N154">
            <v>86976.853037127148</v>
          </cell>
          <cell r="O154">
            <v>8477.4712963599068</v>
          </cell>
          <cell r="P154">
            <v>84774.712963599071</v>
          </cell>
          <cell r="Q154">
            <v>11947.065838432633</v>
          </cell>
          <cell r="R154">
            <v>119470.65838432632</v>
          </cell>
          <cell r="S154">
            <v>8315.7504207462025</v>
          </cell>
          <cell r="T154">
            <v>83157.504207462029</v>
          </cell>
          <cell r="U154">
            <v>83157.504207462029</v>
          </cell>
          <cell r="V154">
            <v>10259.06027175571</v>
          </cell>
          <cell r="W154">
            <v>102590.60271755711</v>
          </cell>
          <cell r="X154">
            <v>11041.057493260387</v>
          </cell>
          <cell r="Y154">
            <v>110410.57493260386</v>
          </cell>
          <cell r="Z154">
            <v>9071.1554130804143</v>
          </cell>
          <cell r="AA154">
            <v>90711.554130804143</v>
          </cell>
          <cell r="AB154">
            <v>9315.9406486366006</v>
          </cell>
          <cell r="AC154">
            <v>93159.406486366002</v>
          </cell>
          <cell r="AD154">
            <v>10214.317551776496</v>
          </cell>
        </row>
        <row r="155">
          <cell r="C155" t="str">
            <v>Workers Welfare Fund</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row>
        <row r="156">
          <cell r="E156">
            <v>71008.919001632588</v>
          </cell>
          <cell r="F156">
            <v>710089.19001632591</v>
          </cell>
          <cell r="G156">
            <v>68239.894960403064</v>
          </cell>
          <cell r="H156">
            <v>682398.9496040307</v>
          </cell>
          <cell r="I156">
            <v>87671.348807853516</v>
          </cell>
          <cell r="J156">
            <v>876713.48807853519</v>
          </cell>
          <cell r="K156">
            <v>85084.685004481464</v>
          </cell>
          <cell r="L156">
            <v>850846.85004481464</v>
          </cell>
          <cell r="M156">
            <v>102026.0406777734</v>
          </cell>
          <cell r="N156">
            <v>1020260.4067777341</v>
          </cell>
          <cell r="O156">
            <v>73537.795701588882</v>
          </cell>
          <cell r="P156">
            <v>735377.95701588877</v>
          </cell>
          <cell r="Q156">
            <v>63709.581972225693</v>
          </cell>
          <cell r="R156">
            <v>637095.81972225697</v>
          </cell>
          <cell r="S156">
            <v>88423.086142249173</v>
          </cell>
          <cell r="T156">
            <v>884230.86142249173</v>
          </cell>
          <cell r="U156">
            <v>884230.86142249173</v>
          </cell>
          <cell r="V156">
            <v>89348.496873179378</v>
          </cell>
          <cell r="W156">
            <v>893484.96873179381</v>
          </cell>
          <cell r="X156">
            <v>77968.236606518607</v>
          </cell>
          <cell r="Y156">
            <v>779682.3660651861</v>
          </cell>
          <cell r="Z156">
            <v>101301.83926049432</v>
          </cell>
          <cell r="AA156">
            <v>1013018.3926049432</v>
          </cell>
          <cell r="AB156">
            <v>71496.383225863276</v>
          </cell>
          <cell r="AC156">
            <v>714963.83225863276</v>
          </cell>
          <cell r="AD156">
            <v>81651.359019521959</v>
          </cell>
        </row>
        <row r="157">
          <cell r="C157" t="str">
            <v>Operating Profit</v>
          </cell>
          <cell r="E157">
            <v>240060.12447662815</v>
          </cell>
          <cell r="F157">
            <v>2400601.2447662815</v>
          </cell>
          <cell r="G157">
            <v>242829.14851785768</v>
          </cell>
          <cell r="H157">
            <v>2428291.4851785768</v>
          </cell>
          <cell r="I157">
            <v>223397.69467040722</v>
          </cell>
          <cell r="J157">
            <v>2233976.9467040719</v>
          </cell>
          <cell r="K157">
            <v>225984.35847377928</v>
          </cell>
          <cell r="L157">
            <v>2259843.5847377926</v>
          </cell>
          <cell r="M157">
            <v>209043.00280048733</v>
          </cell>
          <cell r="N157">
            <v>2090430.0280048733</v>
          </cell>
          <cell r="O157">
            <v>237531.24777667187</v>
          </cell>
          <cell r="P157">
            <v>2375312.4777667187</v>
          </cell>
          <cell r="Q157">
            <v>247359.46150603506</v>
          </cell>
          <cell r="R157">
            <v>2473594.6150603509</v>
          </cell>
          <cell r="S157">
            <v>222645.95733601158</v>
          </cell>
          <cell r="T157">
            <v>2226459.5733601158</v>
          </cell>
          <cell r="U157">
            <v>2226459.5733601158</v>
          </cell>
          <cell r="V157">
            <v>221720.54660508136</v>
          </cell>
          <cell r="W157">
            <v>2217205.4660508134</v>
          </cell>
          <cell r="X157">
            <v>233100.80687174213</v>
          </cell>
          <cell r="Y157">
            <v>2331008.068717421</v>
          </cell>
          <cell r="Z157">
            <v>209767.20421776641</v>
          </cell>
          <cell r="AA157">
            <v>2097672.0421776641</v>
          </cell>
          <cell r="AB157">
            <v>239572.66025239747</v>
          </cell>
          <cell r="AC157">
            <v>2395726.6025239746</v>
          </cell>
          <cell r="AD157">
            <v>229417.68445873901</v>
          </cell>
        </row>
        <row r="158">
          <cell r="U158">
            <v>0</v>
          </cell>
        </row>
        <row r="159">
          <cell r="C159" t="str">
            <v>Other Income</v>
          </cell>
          <cell r="U159">
            <v>0</v>
          </cell>
        </row>
        <row r="160">
          <cell r="C160" t="str">
            <v>H.D</v>
          </cell>
          <cell r="E160">
            <v>15352.228571428572</v>
          </cell>
          <cell r="F160">
            <v>153522.28571428571</v>
          </cell>
          <cell r="G160">
            <v>13804.129032258064</v>
          </cell>
          <cell r="H160">
            <v>138041.29032258064</v>
          </cell>
          <cell r="I160">
            <v>16932</v>
          </cell>
          <cell r="J160">
            <v>169320</v>
          </cell>
          <cell r="K160">
            <v>317514.93333333335</v>
          </cell>
          <cell r="L160">
            <v>3175149.3333333335</v>
          </cell>
          <cell r="M160">
            <v>309289.29032258067</v>
          </cell>
          <cell r="N160">
            <v>3092892.9032258065</v>
          </cell>
          <cell r="O160">
            <v>264203.22222222225</v>
          </cell>
          <cell r="P160">
            <v>2642032.2222222225</v>
          </cell>
          <cell r="Q160">
            <v>72764.571428571435</v>
          </cell>
          <cell r="R160">
            <v>727645.71428571432</v>
          </cell>
          <cell r="S160">
            <v>14837.75</v>
          </cell>
          <cell r="T160">
            <v>148377.5</v>
          </cell>
          <cell r="U160">
            <v>148377.5</v>
          </cell>
          <cell r="V160">
            <v>19002.533333333333</v>
          </cell>
          <cell r="W160">
            <v>190025.33333333331</v>
          </cell>
          <cell r="X160">
            <v>14756.137931034482</v>
          </cell>
          <cell r="Y160">
            <v>147561.37931034481</v>
          </cell>
          <cell r="Z160">
            <v>15316.387096774193</v>
          </cell>
          <cell r="AA160">
            <v>153163.87096774194</v>
          </cell>
          <cell r="AB160">
            <v>13728.648648648648</v>
          </cell>
          <cell r="AC160">
            <v>137286.48648648648</v>
          </cell>
          <cell r="AD160">
            <v>90625.152660015432</v>
          </cell>
        </row>
        <row r="161">
          <cell r="C161" t="str">
            <v>Others</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row>
        <row r="162">
          <cell r="E162">
            <v>15352.228571428572</v>
          </cell>
          <cell r="F162">
            <v>153522.28571428571</v>
          </cell>
          <cell r="G162">
            <v>13804.129032258064</v>
          </cell>
          <cell r="H162">
            <v>138041.29032258064</v>
          </cell>
          <cell r="I162">
            <v>16932</v>
          </cell>
          <cell r="J162">
            <v>169320</v>
          </cell>
          <cell r="K162">
            <v>317514.93333333335</v>
          </cell>
          <cell r="L162">
            <v>3175149.3333333335</v>
          </cell>
          <cell r="M162">
            <v>309289.29032258067</v>
          </cell>
          <cell r="N162">
            <v>3092892.9032258065</v>
          </cell>
          <cell r="O162">
            <v>264203.22222222225</v>
          </cell>
          <cell r="P162">
            <v>2642032.2222222225</v>
          </cell>
          <cell r="Q162">
            <v>72764.571428571435</v>
          </cell>
          <cell r="R162">
            <v>727645.71428571432</v>
          </cell>
          <cell r="S162">
            <v>14837.75</v>
          </cell>
          <cell r="T162">
            <v>148377.5</v>
          </cell>
          <cell r="U162">
            <v>148377.5</v>
          </cell>
          <cell r="V162">
            <v>19002.533333333333</v>
          </cell>
          <cell r="W162">
            <v>190025.33333333331</v>
          </cell>
          <cell r="X162">
            <v>14756.137931034482</v>
          </cell>
          <cell r="Y162">
            <v>147561.37931034481</v>
          </cell>
          <cell r="Z162">
            <v>15316.387096774193</v>
          </cell>
          <cell r="AA162">
            <v>153163.87096774194</v>
          </cell>
          <cell r="AB162">
            <v>13728.648648648648</v>
          </cell>
          <cell r="AC162">
            <v>137286.48648648648</v>
          </cell>
          <cell r="AD162">
            <v>90625.152660015432</v>
          </cell>
        </row>
        <row r="163">
          <cell r="U163">
            <v>0</v>
          </cell>
        </row>
        <row r="164">
          <cell r="C164" t="str">
            <v>Profit before tax</v>
          </cell>
          <cell r="E164">
            <v>255412.35304805671</v>
          </cell>
          <cell r="F164">
            <v>2554123.5304805674</v>
          </cell>
          <cell r="G164">
            <v>256633.27755011574</v>
          </cell>
          <cell r="H164">
            <v>2566332.7755011576</v>
          </cell>
          <cell r="I164">
            <v>240329.69467040722</v>
          </cell>
          <cell r="J164">
            <v>2403296.9467040719</v>
          </cell>
          <cell r="K164">
            <v>543499.29180711263</v>
          </cell>
          <cell r="L164">
            <v>5434992.9180711266</v>
          </cell>
          <cell r="M164">
            <v>518332.293123068</v>
          </cell>
          <cell r="N164">
            <v>5183322.9312306801</v>
          </cell>
          <cell r="O164">
            <v>501734.46999889414</v>
          </cell>
          <cell r="P164">
            <v>5017344.6999889417</v>
          </cell>
          <cell r="Q164">
            <v>320124.03293460648</v>
          </cell>
          <cell r="R164">
            <v>3201240.3293460649</v>
          </cell>
          <cell r="S164">
            <v>237483.70733601158</v>
          </cell>
          <cell r="T164">
            <v>2374837.0733601158</v>
          </cell>
          <cell r="U164">
            <v>2374837.0733601158</v>
          </cell>
          <cell r="V164">
            <v>240723.07993841468</v>
          </cell>
          <cell r="W164">
            <v>2407230.7993841469</v>
          </cell>
          <cell r="X164">
            <v>247856.94480277662</v>
          </cell>
          <cell r="Y164">
            <v>2478569.4480277663</v>
          </cell>
          <cell r="Z164">
            <v>225083.59131454059</v>
          </cell>
          <cell r="AA164">
            <v>2250835.9131454062</v>
          </cell>
          <cell r="AB164">
            <v>253301.30890104611</v>
          </cell>
          <cell r="AC164">
            <v>2533013.0890104612</v>
          </cell>
          <cell r="AD164">
            <v>320042.83711875445</v>
          </cell>
        </row>
        <row r="165">
          <cell r="U165">
            <v>0</v>
          </cell>
        </row>
        <row r="166">
          <cell r="C166" t="str">
            <v>Taxation</v>
          </cell>
          <cell r="U166">
            <v>0</v>
          </cell>
        </row>
        <row r="167">
          <cell r="C167" t="str">
            <v>Presumptive</v>
          </cell>
          <cell r="E167">
            <v>64511</v>
          </cell>
          <cell r="F167">
            <v>645110</v>
          </cell>
          <cell r="G167">
            <v>64511</v>
          </cell>
          <cell r="H167">
            <v>193533</v>
          </cell>
          <cell r="I167">
            <v>64511</v>
          </cell>
          <cell r="J167">
            <v>645110</v>
          </cell>
          <cell r="K167">
            <v>64511</v>
          </cell>
          <cell r="L167">
            <v>645110</v>
          </cell>
          <cell r="M167">
            <v>64511</v>
          </cell>
          <cell r="N167">
            <v>645110</v>
          </cell>
          <cell r="O167">
            <v>64511</v>
          </cell>
          <cell r="P167">
            <v>645110</v>
          </cell>
          <cell r="Q167">
            <v>64511</v>
          </cell>
          <cell r="R167">
            <v>645110</v>
          </cell>
          <cell r="S167">
            <v>64511</v>
          </cell>
          <cell r="T167">
            <v>645110</v>
          </cell>
          <cell r="U167">
            <v>645110</v>
          </cell>
          <cell r="V167">
            <v>64511</v>
          </cell>
          <cell r="W167">
            <v>645110</v>
          </cell>
          <cell r="X167">
            <v>64511</v>
          </cell>
          <cell r="Y167">
            <v>645110</v>
          </cell>
          <cell r="Z167">
            <v>64511</v>
          </cell>
          <cell r="AA167">
            <v>645110</v>
          </cell>
          <cell r="AB167">
            <v>64511</v>
          </cell>
          <cell r="AC167">
            <v>645110</v>
          </cell>
          <cell r="AD167">
            <v>60747.85833333333</v>
          </cell>
          <cell r="AG167">
            <v>7289743</v>
          </cell>
        </row>
        <row r="168">
          <cell r="C168" t="str">
            <v>Others</v>
          </cell>
          <cell r="U168">
            <v>0</v>
          </cell>
          <cell r="AD168">
            <v>0</v>
          </cell>
        </row>
        <row r="169">
          <cell r="E169">
            <v>64511</v>
          </cell>
          <cell r="F169">
            <v>645110</v>
          </cell>
          <cell r="G169">
            <v>64511</v>
          </cell>
          <cell r="H169">
            <v>193533</v>
          </cell>
          <cell r="I169">
            <v>64511</v>
          </cell>
          <cell r="J169">
            <v>645110</v>
          </cell>
          <cell r="K169">
            <v>64511</v>
          </cell>
          <cell r="L169">
            <v>645110</v>
          </cell>
          <cell r="M169">
            <v>64511</v>
          </cell>
          <cell r="N169">
            <v>645110</v>
          </cell>
          <cell r="O169">
            <v>64511</v>
          </cell>
          <cell r="P169">
            <v>645110</v>
          </cell>
          <cell r="Q169">
            <v>64511</v>
          </cell>
          <cell r="R169">
            <v>645110</v>
          </cell>
          <cell r="S169">
            <v>64511</v>
          </cell>
          <cell r="T169">
            <v>645110</v>
          </cell>
          <cell r="U169">
            <v>645110</v>
          </cell>
          <cell r="V169">
            <v>64511</v>
          </cell>
          <cell r="W169">
            <v>645110</v>
          </cell>
          <cell r="X169">
            <v>64511</v>
          </cell>
          <cell r="Y169">
            <v>645110</v>
          </cell>
          <cell r="Z169">
            <v>64511</v>
          </cell>
          <cell r="AA169">
            <v>645110</v>
          </cell>
          <cell r="AB169">
            <v>64511</v>
          </cell>
          <cell r="AC169">
            <v>645110</v>
          </cell>
          <cell r="AD169">
            <v>60747.85833333333</v>
          </cell>
        </row>
        <row r="170">
          <cell r="U170">
            <v>0</v>
          </cell>
        </row>
        <row r="171">
          <cell r="C171" t="str">
            <v>Net Profit after taxation</v>
          </cell>
          <cell r="E171">
            <v>190901.35304805671</v>
          </cell>
          <cell r="F171">
            <v>1909013.5304805674</v>
          </cell>
          <cell r="G171">
            <v>192122.27755011574</v>
          </cell>
          <cell r="H171">
            <v>2372799.7755011576</v>
          </cell>
          <cell r="I171">
            <v>175818.69467040722</v>
          </cell>
          <cell r="J171">
            <v>1758186.9467040719</v>
          </cell>
          <cell r="K171">
            <v>478988.29180711263</v>
          </cell>
          <cell r="L171">
            <v>4789882.9180711266</v>
          </cell>
          <cell r="M171">
            <v>453821.293123068</v>
          </cell>
          <cell r="N171">
            <v>4538212.9312306801</v>
          </cell>
          <cell r="O171">
            <v>437223.46999889414</v>
          </cell>
          <cell r="P171">
            <v>4372234.6999889417</v>
          </cell>
          <cell r="Q171">
            <v>255613.03293460648</v>
          </cell>
          <cell r="R171">
            <v>2556130.3293460649</v>
          </cell>
          <cell r="S171">
            <v>172972.70733601158</v>
          </cell>
          <cell r="T171">
            <v>1729727.0733601158</v>
          </cell>
          <cell r="U171">
            <v>1729727.0733601158</v>
          </cell>
          <cell r="V171">
            <v>176212.07993841468</v>
          </cell>
          <cell r="W171">
            <v>1762120.7993841469</v>
          </cell>
          <cell r="X171">
            <v>183345.94480277662</v>
          </cell>
          <cell r="Y171">
            <v>1833459.4480277663</v>
          </cell>
          <cell r="Z171">
            <v>160572.59131454059</v>
          </cell>
          <cell r="AA171">
            <v>1605725.9131454062</v>
          </cell>
          <cell r="AB171">
            <v>188790.30890104611</v>
          </cell>
          <cell r="AC171">
            <v>1887903.0890104612</v>
          </cell>
          <cell r="AD171">
            <v>259294.97878542112</v>
          </cell>
        </row>
        <row r="172">
          <cell r="Y172" t="str">
            <v>Hiace Panel Van</v>
          </cell>
        </row>
        <row r="173">
          <cell r="C173" t="str">
            <v>Hiace Panel Van</v>
          </cell>
          <cell r="E173">
            <v>36342</v>
          </cell>
          <cell r="F173" t="str">
            <v>Total</v>
          </cell>
          <cell r="G173">
            <v>36373</v>
          </cell>
          <cell r="H173" t="str">
            <v>Total</v>
          </cell>
          <cell r="I173">
            <v>36404</v>
          </cell>
          <cell r="J173" t="str">
            <v>Total</v>
          </cell>
          <cell r="K173">
            <v>36435</v>
          </cell>
          <cell r="L173" t="str">
            <v>Total</v>
          </cell>
          <cell r="M173">
            <v>36466</v>
          </cell>
          <cell r="N173" t="str">
            <v>Total</v>
          </cell>
          <cell r="O173">
            <v>36497</v>
          </cell>
          <cell r="P173" t="str">
            <v>Total</v>
          </cell>
          <cell r="Q173">
            <v>36528</v>
          </cell>
          <cell r="R173" t="str">
            <v>Total</v>
          </cell>
          <cell r="S173">
            <v>36559</v>
          </cell>
          <cell r="U173" t="str">
            <v>Total</v>
          </cell>
          <cell r="V173">
            <v>36590</v>
          </cell>
          <cell r="W173" t="str">
            <v>Total</v>
          </cell>
          <cell r="X173">
            <v>36621</v>
          </cell>
          <cell r="Y173" t="str">
            <v>Total</v>
          </cell>
          <cell r="Z173">
            <v>36652</v>
          </cell>
          <cell r="AA173" t="str">
            <v>Total</v>
          </cell>
          <cell r="AB173">
            <v>36683</v>
          </cell>
          <cell r="AC173" t="str">
            <v>Total</v>
          </cell>
          <cell r="AD173" t="str">
            <v>Yearly Avg</v>
          </cell>
        </row>
        <row r="175">
          <cell r="C175" t="str">
            <v>Sales Units</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V175">
            <v>0</v>
          </cell>
          <cell r="W175">
            <v>0</v>
          </cell>
          <cell r="X175">
            <v>0</v>
          </cell>
          <cell r="Y175">
            <v>0</v>
          </cell>
          <cell r="Z175">
            <v>0</v>
          </cell>
          <cell r="AA175">
            <v>0</v>
          </cell>
          <cell r="AB175">
            <v>0</v>
          </cell>
          <cell r="AC175">
            <v>0</v>
          </cell>
          <cell r="AD175">
            <v>0</v>
          </cell>
        </row>
        <row r="176">
          <cell r="U176">
            <v>0</v>
          </cell>
        </row>
        <row r="177">
          <cell r="C177" t="str">
            <v>Selling Price</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U177">
            <v>0</v>
          </cell>
          <cell r="V177">
            <v>0</v>
          </cell>
          <cell r="W177">
            <v>0</v>
          </cell>
          <cell r="X177">
            <v>0</v>
          </cell>
          <cell r="Y177">
            <v>0</v>
          </cell>
          <cell r="Z177">
            <v>0</v>
          </cell>
          <cell r="AA177">
            <v>0</v>
          </cell>
          <cell r="AB177">
            <v>0</v>
          </cell>
          <cell r="AC177">
            <v>0</v>
          </cell>
          <cell r="AD177" t="e">
            <v>#DIV/0!</v>
          </cell>
        </row>
        <row r="178">
          <cell r="C178" t="str">
            <v>Less: Dealer commission</v>
          </cell>
          <cell r="E178">
            <v>-30000</v>
          </cell>
          <cell r="F178">
            <v>0</v>
          </cell>
          <cell r="G178">
            <v>-30000</v>
          </cell>
          <cell r="H178">
            <v>0</v>
          </cell>
          <cell r="I178">
            <v>-30000</v>
          </cell>
          <cell r="J178">
            <v>0</v>
          </cell>
          <cell r="K178">
            <v>-30000</v>
          </cell>
          <cell r="L178">
            <v>0</v>
          </cell>
          <cell r="M178">
            <v>-30000</v>
          </cell>
          <cell r="N178">
            <v>0</v>
          </cell>
          <cell r="O178">
            <v>-30000</v>
          </cell>
          <cell r="P178">
            <v>0</v>
          </cell>
          <cell r="Q178">
            <v>-30000</v>
          </cell>
          <cell r="R178">
            <v>0</v>
          </cell>
          <cell r="S178">
            <v>-30000</v>
          </cell>
          <cell r="U178">
            <v>0</v>
          </cell>
          <cell r="V178">
            <v>-30000</v>
          </cell>
          <cell r="W178">
            <v>0</v>
          </cell>
          <cell r="X178">
            <v>-30000</v>
          </cell>
          <cell r="Y178">
            <v>0</v>
          </cell>
          <cell r="Z178">
            <v>-30000</v>
          </cell>
          <cell r="AA178">
            <v>0</v>
          </cell>
          <cell r="AB178">
            <v>-30000</v>
          </cell>
          <cell r="AC178">
            <v>0</v>
          </cell>
          <cell r="AD178" t="e">
            <v>#DIV/0!</v>
          </cell>
        </row>
        <row r="179">
          <cell r="C179" t="str">
            <v xml:space="preserve">  Sales tax</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U179">
            <v>0</v>
          </cell>
          <cell r="V179">
            <v>0</v>
          </cell>
          <cell r="W179">
            <v>0</v>
          </cell>
          <cell r="X179">
            <v>0</v>
          </cell>
          <cell r="Y179">
            <v>0</v>
          </cell>
          <cell r="Z179">
            <v>0</v>
          </cell>
          <cell r="AA179">
            <v>0</v>
          </cell>
          <cell r="AB179">
            <v>0</v>
          </cell>
          <cell r="AC179">
            <v>0</v>
          </cell>
          <cell r="AD179" t="e">
            <v>#DIV/0!</v>
          </cell>
        </row>
        <row r="180">
          <cell r="C180" t="str">
            <v>Net Sales</v>
          </cell>
          <cell r="E180">
            <v>-30000</v>
          </cell>
          <cell r="F180">
            <v>0</v>
          </cell>
          <cell r="G180">
            <v>-30000</v>
          </cell>
          <cell r="H180">
            <v>0</v>
          </cell>
          <cell r="I180">
            <v>-30000</v>
          </cell>
          <cell r="J180">
            <v>0</v>
          </cell>
          <cell r="K180">
            <v>-30000</v>
          </cell>
          <cell r="L180">
            <v>0</v>
          </cell>
          <cell r="M180">
            <v>-30000</v>
          </cell>
          <cell r="N180">
            <v>0</v>
          </cell>
          <cell r="O180">
            <v>-30000</v>
          </cell>
          <cell r="P180">
            <v>0</v>
          </cell>
          <cell r="Q180">
            <v>-30000</v>
          </cell>
          <cell r="R180">
            <v>0</v>
          </cell>
          <cell r="S180">
            <v>-30000</v>
          </cell>
          <cell r="U180">
            <v>0</v>
          </cell>
          <cell r="V180">
            <v>-30000</v>
          </cell>
          <cell r="W180">
            <v>0</v>
          </cell>
          <cell r="X180">
            <v>-30000</v>
          </cell>
          <cell r="Y180">
            <v>0</v>
          </cell>
          <cell r="Z180">
            <v>-30000</v>
          </cell>
          <cell r="AA180">
            <v>0</v>
          </cell>
          <cell r="AB180">
            <v>-30000</v>
          </cell>
          <cell r="AC180">
            <v>0</v>
          </cell>
          <cell r="AD180" t="e">
            <v>#DIV/0!</v>
          </cell>
        </row>
        <row r="181">
          <cell r="C181" t="str">
            <v>Landed cost</v>
          </cell>
          <cell r="E181">
            <v>-85714</v>
          </cell>
          <cell r="F181">
            <v>0</v>
          </cell>
          <cell r="G181">
            <v>-85714</v>
          </cell>
          <cell r="H181">
            <v>0</v>
          </cell>
          <cell r="I181">
            <v>-85714</v>
          </cell>
          <cell r="J181">
            <v>0</v>
          </cell>
          <cell r="K181">
            <v>-85714</v>
          </cell>
          <cell r="L181">
            <v>0</v>
          </cell>
          <cell r="M181">
            <v>-85714</v>
          </cell>
          <cell r="N181">
            <v>0</v>
          </cell>
          <cell r="O181">
            <v>-85714</v>
          </cell>
          <cell r="P181">
            <v>0</v>
          </cell>
          <cell r="Q181">
            <v>-85714</v>
          </cell>
          <cell r="R181">
            <v>0</v>
          </cell>
          <cell r="S181">
            <v>-85714</v>
          </cell>
          <cell r="U181">
            <v>0</v>
          </cell>
          <cell r="V181">
            <v>-85714</v>
          </cell>
          <cell r="W181">
            <v>0</v>
          </cell>
          <cell r="X181">
            <v>-85714</v>
          </cell>
          <cell r="Y181">
            <v>0</v>
          </cell>
          <cell r="Z181">
            <v>-85714</v>
          </cell>
          <cell r="AA181">
            <v>0</v>
          </cell>
          <cell r="AB181">
            <v>-85714</v>
          </cell>
          <cell r="AC181">
            <v>0</v>
          </cell>
          <cell r="AD181" t="e">
            <v>#DIV/0!</v>
          </cell>
        </row>
        <row r="182">
          <cell r="E182">
            <v>55714</v>
          </cell>
          <cell r="F182">
            <v>0</v>
          </cell>
          <cell r="G182">
            <v>55714</v>
          </cell>
          <cell r="H182">
            <v>0</v>
          </cell>
          <cell r="I182">
            <v>55714</v>
          </cell>
          <cell r="J182">
            <v>0</v>
          </cell>
          <cell r="K182">
            <v>55714</v>
          </cell>
          <cell r="L182">
            <v>0</v>
          </cell>
          <cell r="M182">
            <v>55714</v>
          </cell>
          <cell r="N182">
            <v>0</v>
          </cell>
          <cell r="O182">
            <v>55714</v>
          </cell>
          <cell r="P182">
            <v>0</v>
          </cell>
          <cell r="Q182">
            <v>55714</v>
          </cell>
          <cell r="R182">
            <v>0</v>
          </cell>
          <cell r="S182">
            <v>55714</v>
          </cell>
          <cell r="U182">
            <v>0</v>
          </cell>
          <cell r="V182">
            <v>55714</v>
          </cell>
          <cell r="W182">
            <v>0</v>
          </cell>
          <cell r="X182">
            <v>55714</v>
          </cell>
          <cell r="Y182">
            <v>0</v>
          </cell>
          <cell r="Z182">
            <v>55714</v>
          </cell>
          <cell r="AA182">
            <v>0</v>
          </cell>
          <cell r="AB182">
            <v>55714</v>
          </cell>
          <cell r="AC182">
            <v>0</v>
          </cell>
          <cell r="AD182" t="e">
            <v>#DIV/0!</v>
          </cell>
        </row>
        <row r="183">
          <cell r="U183">
            <v>0</v>
          </cell>
        </row>
        <row r="184">
          <cell r="C184" t="str">
            <v>Other Expenses</v>
          </cell>
          <cell r="U184">
            <v>0</v>
          </cell>
        </row>
        <row r="185">
          <cell r="U185">
            <v>0</v>
          </cell>
        </row>
        <row r="186">
          <cell r="C186" t="str">
            <v>Selling Expenses</v>
          </cell>
          <cell r="E186">
            <v>15580.366396615698</v>
          </cell>
          <cell r="F186">
            <v>0</v>
          </cell>
          <cell r="G186">
            <v>14065.815418598198</v>
          </cell>
          <cell r="H186">
            <v>0</v>
          </cell>
          <cell r="I186">
            <v>13937.86149454217</v>
          </cell>
          <cell r="J186">
            <v>0</v>
          </cell>
          <cell r="K186">
            <v>12990.070739676898</v>
          </cell>
          <cell r="L186">
            <v>0</v>
          </cell>
          <cell r="M186">
            <v>17928.80038831451</v>
          </cell>
          <cell r="N186">
            <v>0</v>
          </cell>
          <cell r="O186">
            <v>16522.62377225871</v>
          </cell>
          <cell r="P186">
            <v>0</v>
          </cell>
          <cell r="Q186">
            <v>13012.379906852413</v>
          </cell>
          <cell r="R186">
            <v>0</v>
          </cell>
          <cell r="S186">
            <v>16957.866211611876</v>
          </cell>
          <cell r="U186">
            <v>0</v>
          </cell>
          <cell r="V186">
            <v>15996.962658356917</v>
          </cell>
          <cell r="W186">
            <v>0</v>
          </cell>
          <cell r="X186">
            <v>17004.344235451234</v>
          </cell>
          <cell r="Y186">
            <v>0</v>
          </cell>
          <cell r="Z186">
            <v>16758.208123786724</v>
          </cell>
          <cell r="AA186">
            <v>0</v>
          </cell>
          <cell r="AB186">
            <v>15514.915208059225</v>
          </cell>
          <cell r="AC186">
            <v>0</v>
          </cell>
          <cell r="AD186" t="e">
            <v>#DIV/0!</v>
          </cell>
        </row>
        <row r="187">
          <cell r="C187" t="str">
            <v>Advertisement Expenses</v>
          </cell>
          <cell r="E187">
            <v>2405.8167555729137</v>
          </cell>
          <cell r="F187">
            <v>0</v>
          </cell>
          <cell r="G187">
            <v>3080.827321757934</v>
          </cell>
          <cell r="H187">
            <v>0</v>
          </cell>
          <cell r="I187">
            <v>23766.822379487348</v>
          </cell>
          <cell r="J187">
            <v>0</v>
          </cell>
          <cell r="K187">
            <v>23113.454316588311</v>
          </cell>
          <cell r="L187">
            <v>0</v>
          </cell>
          <cell r="M187">
            <v>25512.297842660966</v>
          </cell>
          <cell r="N187">
            <v>0</v>
          </cell>
          <cell r="O187">
            <v>2551.3138847595887</v>
          </cell>
          <cell r="P187">
            <v>0</v>
          </cell>
          <cell r="Q187">
            <v>2503.8786398437537</v>
          </cell>
          <cell r="R187">
            <v>0</v>
          </cell>
          <cell r="S187">
            <v>15993.121382039297</v>
          </cell>
          <cell r="U187">
            <v>0</v>
          </cell>
          <cell r="V187">
            <v>18583.08922809346</v>
          </cell>
          <cell r="W187">
            <v>0</v>
          </cell>
          <cell r="X187">
            <v>2625.697960996888</v>
          </cell>
          <cell r="Y187">
            <v>0</v>
          </cell>
          <cell r="Z187">
            <v>28862.71016865053</v>
          </cell>
          <cell r="AA187">
            <v>0</v>
          </cell>
          <cell r="AB187">
            <v>3501.4226255840545</v>
          </cell>
          <cell r="AC187">
            <v>0</v>
          </cell>
          <cell r="AD187" t="e">
            <v>#DIV/0!</v>
          </cell>
        </row>
        <row r="188">
          <cell r="C188" t="str">
            <v>Administrative Expenses</v>
          </cell>
          <cell r="E188">
            <v>31746.041360815143</v>
          </cell>
          <cell r="F188">
            <v>0</v>
          </cell>
          <cell r="G188">
            <v>28660.042176505169</v>
          </cell>
          <cell r="H188">
            <v>0</v>
          </cell>
          <cell r="I188">
            <v>28399.32747558237</v>
          </cell>
          <cell r="J188">
            <v>0</v>
          </cell>
          <cell r="K188">
            <v>26468.140253189009</v>
          </cell>
          <cell r="L188">
            <v>0</v>
          </cell>
          <cell r="M188">
            <v>36531.133106142057</v>
          </cell>
          <cell r="N188">
            <v>0</v>
          </cell>
          <cell r="O188">
            <v>33665.95395197178</v>
          </cell>
          <cell r="P188">
            <v>0</v>
          </cell>
          <cell r="Q188">
            <v>26513.596677373815</v>
          </cell>
          <cell r="R188">
            <v>0</v>
          </cell>
          <cell r="S188">
            <v>34552.789609744817</v>
          </cell>
          <cell r="U188">
            <v>0</v>
          </cell>
          <cell r="V188">
            <v>32594.884181281192</v>
          </cell>
          <cell r="W188">
            <v>0</v>
          </cell>
          <cell r="X188">
            <v>34647.491700158673</v>
          </cell>
          <cell r="Y188">
            <v>0</v>
          </cell>
          <cell r="Z188">
            <v>34145.972866622818</v>
          </cell>
          <cell r="AA188">
            <v>0</v>
          </cell>
          <cell r="AB188">
            <v>31612.680174939585</v>
          </cell>
          <cell r="AC188">
            <v>0</v>
          </cell>
          <cell r="AD188" t="e">
            <v>#DIV/0!</v>
          </cell>
        </row>
        <row r="189">
          <cell r="C189" t="str">
            <v>Depreciation (Admin. &amp; Selling )</v>
          </cell>
          <cell r="E189">
            <v>31746.041360815143</v>
          </cell>
          <cell r="F189">
            <v>0</v>
          </cell>
          <cell r="G189">
            <v>28660.042176505169</v>
          </cell>
          <cell r="H189">
            <v>0</v>
          </cell>
          <cell r="I189">
            <v>28399.32747558237</v>
          </cell>
          <cell r="J189">
            <v>0</v>
          </cell>
          <cell r="K189">
            <v>26468.140253189009</v>
          </cell>
          <cell r="L189">
            <v>0</v>
          </cell>
          <cell r="M189">
            <v>36531.133106142057</v>
          </cell>
          <cell r="N189">
            <v>0</v>
          </cell>
          <cell r="O189">
            <v>33665.95395197178</v>
          </cell>
          <cell r="P189">
            <v>0</v>
          </cell>
          <cell r="Q189">
            <v>26513.596677373815</v>
          </cell>
          <cell r="R189">
            <v>0</v>
          </cell>
          <cell r="S189">
            <v>34552.789609744817</v>
          </cell>
          <cell r="U189">
            <v>0</v>
          </cell>
          <cell r="V189">
            <v>32594.884181281192</v>
          </cell>
          <cell r="W189">
            <v>0</v>
          </cell>
          <cell r="X189">
            <v>34647.491700158673</v>
          </cell>
          <cell r="Y189">
            <v>0</v>
          </cell>
          <cell r="Z189">
            <v>34145.972866622818</v>
          </cell>
          <cell r="AA189">
            <v>0</v>
          </cell>
          <cell r="AB189">
            <v>31612.680174939585</v>
          </cell>
          <cell r="AC189">
            <v>0</v>
          </cell>
          <cell r="AD189" t="e">
            <v>#DIV/0!</v>
          </cell>
        </row>
        <row r="190">
          <cell r="C190" t="str">
            <v>Financial Charges -Capital Exp.</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U190">
            <v>0</v>
          </cell>
          <cell r="V190">
            <v>0</v>
          </cell>
          <cell r="W190">
            <v>0</v>
          </cell>
          <cell r="X190">
            <v>0</v>
          </cell>
          <cell r="Y190">
            <v>0</v>
          </cell>
          <cell r="Z190">
            <v>0</v>
          </cell>
          <cell r="AA190">
            <v>0</v>
          </cell>
          <cell r="AB190">
            <v>0</v>
          </cell>
          <cell r="AC190">
            <v>0</v>
          </cell>
          <cell r="AD190" t="e">
            <v>#DIV/0!</v>
          </cell>
        </row>
        <row r="191">
          <cell r="C191" t="str">
            <v>Financial  Charges -Working Capital</v>
          </cell>
          <cell r="E191">
            <v>1593.5489361898781</v>
          </cell>
          <cell r="F191">
            <v>0</v>
          </cell>
          <cell r="G191">
            <v>1457.6240215047092</v>
          </cell>
          <cell r="H191">
            <v>0</v>
          </cell>
          <cell r="I191">
            <v>1446.6945190186796</v>
          </cell>
          <cell r="J191">
            <v>0</v>
          </cell>
          <cell r="K191">
            <v>1359.6931738041301</v>
          </cell>
          <cell r="L191">
            <v>0</v>
          </cell>
          <cell r="M191">
            <v>1819.174805065381</v>
          </cell>
          <cell r="N191">
            <v>0</v>
          </cell>
          <cell r="O191">
            <v>1683.4853438562145</v>
          </cell>
          <cell r="P191">
            <v>0</v>
          </cell>
          <cell r="Q191">
            <v>1343.3633567120232</v>
          </cell>
          <cell r="R191">
            <v>0</v>
          </cell>
          <cell r="S191">
            <v>1703.3864664491034</v>
          </cell>
          <cell r="U191">
            <v>0</v>
          </cell>
          <cell r="V191">
            <v>1621.6858468907856</v>
          </cell>
          <cell r="W191">
            <v>0</v>
          </cell>
          <cell r="X191">
            <v>1714.8673233328852</v>
          </cell>
          <cell r="Y191">
            <v>0</v>
          </cell>
          <cell r="Z191">
            <v>1688.4217100899446</v>
          </cell>
          <cell r="AA191">
            <v>0</v>
          </cell>
          <cell r="AB191">
            <v>1570.4294045608508</v>
          </cell>
          <cell r="AC191">
            <v>0</v>
          </cell>
          <cell r="AD191" t="e">
            <v>#DIV/0!</v>
          </cell>
        </row>
        <row r="192">
          <cell r="C192" t="str">
            <v>Other Expenses (Charity &amp; Donation)</v>
          </cell>
          <cell r="E192">
            <v>1106.6312056874151</v>
          </cell>
          <cell r="F192">
            <v>0</v>
          </cell>
          <cell r="G192">
            <v>1012.2389038227149</v>
          </cell>
          <cell r="H192">
            <v>0</v>
          </cell>
          <cell r="I192">
            <v>1004.6489715407499</v>
          </cell>
          <cell r="J192">
            <v>0</v>
          </cell>
          <cell r="K192">
            <v>944.23137069731274</v>
          </cell>
          <cell r="L192">
            <v>0</v>
          </cell>
          <cell r="M192">
            <v>1263.3158368509594</v>
          </cell>
          <cell r="N192">
            <v>0</v>
          </cell>
          <cell r="O192">
            <v>1169.0870443445933</v>
          </cell>
          <cell r="P192">
            <v>0</v>
          </cell>
          <cell r="Q192">
            <v>932.89121993890501</v>
          </cell>
          <cell r="R192">
            <v>0</v>
          </cell>
          <cell r="S192">
            <v>1182.9072683674331</v>
          </cell>
          <cell r="U192">
            <v>0</v>
          </cell>
          <cell r="V192">
            <v>1126.1707270074899</v>
          </cell>
          <cell r="W192">
            <v>0</v>
          </cell>
          <cell r="X192">
            <v>1190.8800856478372</v>
          </cell>
          <cell r="Y192">
            <v>0</v>
          </cell>
          <cell r="Z192">
            <v>1172.5150764513503</v>
          </cell>
          <cell r="AA192">
            <v>0</v>
          </cell>
          <cell r="AB192">
            <v>1090.5759753894795</v>
          </cell>
          <cell r="AC192">
            <v>0</v>
          </cell>
          <cell r="AD192" t="e">
            <v>#DIV/0!</v>
          </cell>
        </row>
        <row r="193">
          <cell r="C193" t="str">
            <v>Other Expenses ( W.P.P.F.)</v>
          </cell>
          <cell r="E193">
            <v>9648.5900544295782</v>
          </cell>
          <cell r="F193">
            <v>0</v>
          </cell>
          <cell r="G193">
            <v>11903.296926179239</v>
          </cell>
          <cell r="H193">
            <v>0</v>
          </cell>
          <cell r="I193">
            <v>11129.264448460395</v>
          </cell>
          <cell r="J193">
            <v>0</v>
          </cell>
          <cell r="K193">
            <v>12765.472506264148</v>
          </cell>
          <cell r="L193">
            <v>0</v>
          </cell>
          <cell r="M193">
            <v>8697.6853037127148</v>
          </cell>
          <cell r="N193">
            <v>0</v>
          </cell>
          <cell r="O193">
            <v>8477.4712963599068</v>
          </cell>
          <cell r="P193">
            <v>0</v>
          </cell>
          <cell r="Q193">
            <v>11947.065838432633</v>
          </cell>
          <cell r="R193">
            <v>0</v>
          </cell>
          <cell r="S193">
            <v>8315.7504207462025</v>
          </cell>
          <cell r="U193">
            <v>0</v>
          </cell>
          <cell r="V193">
            <v>10259.06027175571</v>
          </cell>
          <cell r="W193">
            <v>0</v>
          </cell>
          <cell r="X193">
            <v>11041.057493260387</v>
          </cell>
          <cell r="Y193">
            <v>0</v>
          </cell>
          <cell r="Z193">
            <v>9071.1554130804143</v>
          </cell>
          <cell r="AA193">
            <v>0</v>
          </cell>
          <cell r="AB193">
            <v>9315.9406486366006</v>
          </cell>
          <cell r="AC193">
            <v>0</v>
          </cell>
          <cell r="AD193" t="e">
            <v>#DIV/0!</v>
          </cell>
        </row>
        <row r="194">
          <cell r="C194" t="str">
            <v>Workers Welfare Fund</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U194">
            <v>0</v>
          </cell>
          <cell r="V194">
            <v>0</v>
          </cell>
          <cell r="W194">
            <v>0</v>
          </cell>
          <cell r="X194">
            <v>0</v>
          </cell>
          <cell r="Y194">
            <v>0</v>
          </cell>
          <cell r="Z194">
            <v>0</v>
          </cell>
          <cell r="AA194">
            <v>0</v>
          </cell>
          <cell r="AB194">
            <v>0</v>
          </cell>
          <cell r="AC194">
            <v>0</v>
          </cell>
          <cell r="AD194" t="e">
            <v>#DIV/0!</v>
          </cell>
        </row>
        <row r="195">
          <cell r="E195">
            <v>93827.03607012576</v>
          </cell>
          <cell r="F195">
            <v>0</v>
          </cell>
          <cell r="G195">
            <v>88839.886944873142</v>
          </cell>
          <cell r="H195">
            <v>0</v>
          </cell>
          <cell r="I195">
            <v>108083.94676421408</v>
          </cell>
          <cell r="J195">
            <v>0</v>
          </cell>
          <cell r="K195">
            <v>104109.20261340881</v>
          </cell>
          <cell r="L195">
            <v>0</v>
          </cell>
          <cell r="M195">
            <v>128283.54038888864</v>
          </cell>
          <cell r="N195">
            <v>0</v>
          </cell>
          <cell r="O195">
            <v>97735.889245522558</v>
          </cell>
          <cell r="P195">
            <v>0</v>
          </cell>
          <cell r="Q195">
            <v>82766.772316527364</v>
          </cell>
          <cell r="R195">
            <v>0</v>
          </cell>
          <cell r="S195">
            <v>113258.61096870355</v>
          </cell>
          <cell r="U195">
            <v>0</v>
          </cell>
          <cell r="V195">
            <v>112776.73709466674</v>
          </cell>
          <cell r="W195">
            <v>0</v>
          </cell>
          <cell r="X195">
            <v>102871.83049900658</v>
          </cell>
          <cell r="Y195">
            <v>0</v>
          </cell>
          <cell r="Z195">
            <v>125844.9562253046</v>
          </cell>
          <cell r="AA195">
            <v>0</v>
          </cell>
          <cell r="AB195">
            <v>94218.644212109386</v>
          </cell>
          <cell r="AC195">
            <v>0</v>
          </cell>
          <cell r="AD195" t="e">
            <v>#DIV/0!</v>
          </cell>
        </row>
        <row r="196">
          <cell r="C196" t="str">
            <v>Operating Profit</v>
          </cell>
          <cell r="E196">
            <v>-38113.03607012576</v>
          </cell>
          <cell r="F196">
            <v>0</v>
          </cell>
          <cell r="G196">
            <v>-33125.886944873142</v>
          </cell>
          <cell r="H196">
            <v>0</v>
          </cell>
          <cell r="I196">
            <v>-52369.946764214081</v>
          </cell>
          <cell r="J196">
            <v>0</v>
          </cell>
          <cell r="K196">
            <v>-48395.202613408808</v>
          </cell>
          <cell r="L196">
            <v>0</v>
          </cell>
          <cell r="M196">
            <v>-72569.540388888636</v>
          </cell>
          <cell r="N196">
            <v>0</v>
          </cell>
          <cell r="O196">
            <v>-42021.889245522558</v>
          </cell>
          <cell r="P196">
            <v>0</v>
          </cell>
          <cell r="Q196">
            <v>-27052.772316527364</v>
          </cell>
          <cell r="R196">
            <v>0</v>
          </cell>
          <cell r="S196">
            <v>-57544.61096870355</v>
          </cell>
          <cell r="U196">
            <v>0</v>
          </cell>
          <cell r="V196">
            <v>-57062.737094666736</v>
          </cell>
          <cell r="W196">
            <v>0</v>
          </cell>
          <cell r="X196">
            <v>-47157.830499006581</v>
          </cell>
          <cell r="Y196">
            <v>0</v>
          </cell>
          <cell r="Z196">
            <v>-70130.956225304602</v>
          </cell>
          <cell r="AA196">
            <v>0</v>
          </cell>
          <cell r="AB196">
            <v>-38504.644212109386</v>
          </cell>
          <cell r="AC196">
            <v>0</v>
          </cell>
          <cell r="AD196" t="e">
            <v>#DIV/0!</v>
          </cell>
        </row>
        <row r="197">
          <cell r="U197">
            <v>0</v>
          </cell>
        </row>
        <row r="198">
          <cell r="C198" t="str">
            <v>Other Income</v>
          </cell>
          <cell r="U198">
            <v>0</v>
          </cell>
        </row>
        <row r="199">
          <cell r="C199" t="str">
            <v>H.D</v>
          </cell>
          <cell r="E199">
            <v>15352.228571428572</v>
          </cell>
          <cell r="F199">
            <v>0</v>
          </cell>
          <cell r="G199">
            <v>13804.129032258064</v>
          </cell>
          <cell r="H199">
            <v>0</v>
          </cell>
          <cell r="I199">
            <v>16932</v>
          </cell>
          <cell r="J199">
            <v>0</v>
          </cell>
          <cell r="K199">
            <v>317514.93333333335</v>
          </cell>
          <cell r="L199">
            <v>0</v>
          </cell>
          <cell r="M199">
            <v>309289.29032258067</v>
          </cell>
          <cell r="N199">
            <v>0</v>
          </cell>
          <cell r="O199">
            <v>264203.22222222225</v>
          </cell>
          <cell r="P199">
            <v>0</v>
          </cell>
          <cell r="Q199">
            <v>72764.571428571435</v>
          </cell>
          <cell r="R199">
            <v>0</v>
          </cell>
          <cell r="S199">
            <v>14837.75</v>
          </cell>
          <cell r="U199">
            <v>0</v>
          </cell>
          <cell r="V199">
            <v>19002.533333333333</v>
          </cell>
          <cell r="W199">
            <v>0</v>
          </cell>
          <cell r="X199">
            <v>14756.137931034482</v>
          </cell>
          <cell r="Y199">
            <v>0</v>
          </cell>
          <cell r="Z199">
            <v>15316.387096774193</v>
          </cell>
          <cell r="AA199">
            <v>0</v>
          </cell>
          <cell r="AB199">
            <v>13728.648648648648</v>
          </cell>
          <cell r="AC199">
            <v>0</v>
          </cell>
          <cell r="AD199" t="e">
            <v>#DIV/0!</v>
          </cell>
        </row>
        <row r="200">
          <cell r="C200" t="str">
            <v>Others</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U200">
            <v>0</v>
          </cell>
          <cell r="V200">
            <v>0</v>
          </cell>
          <cell r="W200">
            <v>0</v>
          </cell>
          <cell r="X200">
            <v>0</v>
          </cell>
          <cell r="Y200">
            <v>0</v>
          </cell>
          <cell r="Z200">
            <v>0</v>
          </cell>
          <cell r="AA200">
            <v>0</v>
          </cell>
          <cell r="AB200">
            <v>0</v>
          </cell>
          <cell r="AC200">
            <v>0</v>
          </cell>
          <cell r="AD200" t="e">
            <v>#DIV/0!</v>
          </cell>
        </row>
        <row r="201">
          <cell r="E201">
            <v>15352.228571428572</v>
          </cell>
          <cell r="F201">
            <v>0</v>
          </cell>
          <cell r="G201">
            <v>13804.129032258064</v>
          </cell>
          <cell r="H201">
            <v>0</v>
          </cell>
          <cell r="I201">
            <v>16932</v>
          </cell>
          <cell r="J201">
            <v>0</v>
          </cell>
          <cell r="K201">
            <v>317514.93333333335</v>
          </cell>
          <cell r="L201">
            <v>0</v>
          </cell>
          <cell r="M201">
            <v>309289.29032258067</v>
          </cell>
          <cell r="N201">
            <v>0</v>
          </cell>
          <cell r="O201">
            <v>264203.22222222225</v>
          </cell>
          <cell r="P201">
            <v>0</v>
          </cell>
          <cell r="Q201">
            <v>72764.571428571435</v>
          </cell>
          <cell r="R201">
            <v>0</v>
          </cell>
          <cell r="S201">
            <v>14837.75</v>
          </cell>
          <cell r="U201">
            <v>0</v>
          </cell>
          <cell r="V201">
            <v>19002.533333333333</v>
          </cell>
          <cell r="W201">
            <v>0</v>
          </cell>
          <cell r="X201">
            <v>14756.137931034482</v>
          </cell>
          <cell r="Y201">
            <v>0</v>
          </cell>
          <cell r="Z201">
            <v>15316.387096774193</v>
          </cell>
          <cell r="AA201">
            <v>0</v>
          </cell>
          <cell r="AB201">
            <v>13728.648648648648</v>
          </cell>
          <cell r="AC201">
            <v>0</v>
          </cell>
          <cell r="AD201" t="e">
            <v>#DIV/0!</v>
          </cell>
        </row>
        <row r="202">
          <cell r="U202">
            <v>0</v>
          </cell>
        </row>
        <row r="203">
          <cell r="C203" t="str">
            <v>Profit before tax</v>
          </cell>
          <cell r="E203">
            <v>-22760.807498697188</v>
          </cell>
          <cell r="F203">
            <v>0</v>
          </cell>
          <cell r="G203">
            <v>-19321.757912615078</v>
          </cell>
          <cell r="H203">
            <v>0</v>
          </cell>
          <cell r="I203">
            <v>-35437.946764214081</v>
          </cell>
          <cell r="J203">
            <v>0</v>
          </cell>
          <cell r="K203">
            <v>269119.73071992456</v>
          </cell>
          <cell r="L203">
            <v>0</v>
          </cell>
          <cell r="M203">
            <v>236719.74993369204</v>
          </cell>
          <cell r="N203">
            <v>0</v>
          </cell>
          <cell r="O203">
            <v>222181.33297669969</v>
          </cell>
          <cell r="P203">
            <v>0</v>
          </cell>
          <cell r="Q203">
            <v>45711.799112044071</v>
          </cell>
          <cell r="R203">
            <v>0</v>
          </cell>
          <cell r="S203">
            <v>-42706.86096870355</v>
          </cell>
          <cell r="U203">
            <v>0</v>
          </cell>
          <cell r="V203">
            <v>-38060.203761333403</v>
          </cell>
          <cell r="W203">
            <v>0</v>
          </cell>
          <cell r="X203">
            <v>-32401.692567972099</v>
          </cell>
          <cell r="Y203">
            <v>0</v>
          </cell>
          <cell r="Z203">
            <v>-54814.569128530406</v>
          </cell>
          <cell r="AA203">
            <v>0</v>
          </cell>
          <cell r="AB203">
            <v>-24775.99556346074</v>
          </cell>
          <cell r="AC203">
            <v>0</v>
          </cell>
          <cell r="AD203" t="e">
            <v>#DIV/0!</v>
          </cell>
        </row>
        <row r="204">
          <cell r="U204">
            <v>0</v>
          </cell>
        </row>
        <row r="205">
          <cell r="C205" t="str">
            <v>Taxation</v>
          </cell>
          <cell r="U205">
            <v>0</v>
          </cell>
        </row>
        <row r="206">
          <cell r="C206" t="str">
            <v>Presumptive</v>
          </cell>
          <cell r="E206">
            <v>-5142.84</v>
          </cell>
          <cell r="F206">
            <v>0</v>
          </cell>
          <cell r="G206">
            <v>-4285.7</v>
          </cell>
          <cell r="H206">
            <v>0</v>
          </cell>
          <cell r="I206">
            <v>-4285.7</v>
          </cell>
          <cell r="J206">
            <v>0</v>
          </cell>
          <cell r="K206">
            <v>-4285.7</v>
          </cell>
          <cell r="L206">
            <v>0</v>
          </cell>
          <cell r="M206">
            <v>-4285.7</v>
          </cell>
          <cell r="N206">
            <v>0</v>
          </cell>
          <cell r="O206">
            <v>-4285.7</v>
          </cell>
          <cell r="P206">
            <v>0</v>
          </cell>
          <cell r="Q206">
            <v>-4285.7</v>
          </cell>
          <cell r="R206">
            <v>0</v>
          </cell>
          <cell r="S206">
            <v>-4285.7</v>
          </cell>
          <cell r="U206">
            <v>0</v>
          </cell>
          <cell r="V206">
            <v>-4285.7</v>
          </cell>
          <cell r="W206">
            <v>0</v>
          </cell>
          <cell r="X206">
            <v>-4285.7</v>
          </cell>
          <cell r="Y206">
            <v>0</v>
          </cell>
          <cell r="Z206">
            <v>-4285.7</v>
          </cell>
          <cell r="AA206">
            <v>0</v>
          </cell>
          <cell r="AB206">
            <v>-4285.7</v>
          </cell>
          <cell r="AC206">
            <v>0</v>
          </cell>
          <cell r="AD206" t="e">
            <v>#DIV/0!</v>
          </cell>
        </row>
        <row r="207">
          <cell r="C207" t="str">
            <v>Others</v>
          </cell>
          <cell r="E207">
            <v>0</v>
          </cell>
          <cell r="U207">
            <v>0</v>
          </cell>
          <cell r="AD207" t="e">
            <v>#DIV/0!</v>
          </cell>
        </row>
        <row r="208">
          <cell r="E208">
            <v>-5142.84</v>
          </cell>
          <cell r="F208">
            <v>0</v>
          </cell>
          <cell r="G208">
            <v>-4285.7</v>
          </cell>
          <cell r="H208">
            <v>0</v>
          </cell>
          <cell r="I208">
            <v>-4285.7</v>
          </cell>
          <cell r="J208">
            <v>0</v>
          </cell>
          <cell r="K208">
            <v>-4285.7</v>
          </cell>
          <cell r="L208">
            <v>0</v>
          </cell>
          <cell r="M208">
            <v>-4285.7</v>
          </cell>
          <cell r="N208">
            <v>0</v>
          </cell>
          <cell r="O208">
            <v>-4285.7</v>
          </cell>
          <cell r="P208">
            <v>0</v>
          </cell>
          <cell r="Q208">
            <v>-4285.7</v>
          </cell>
          <cell r="R208">
            <v>0</v>
          </cell>
          <cell r="S208">
            <v>-4285.7</v>
          </cell>
          <cell r="U208">
            <v>0</v>
          </cell>
          <cell r="V208">
            <v>-4285.7</v>
          </cell>
          <cell r="W208">
            <v>0</v>
          </cell>
          <cell r="X208">
            <v>-4285.7</v>
          </cell>
          <cell r="Y208">
            <v>0</v>
          </cell>
          <cell r="Z208">
            <v>-4285.7</v>
          </cell>
          <cell r="AA208">
            <v>0</v>
          </cell>
          <cell r="AB208">
            <v>-4285.7</v>
          </cell>
          <cell r="AC208">
            <v>0</v>
          </cell>
          <cell r="AD208" t="e">
            <v>#DIV/0!</v>
          </cell>
        </row>
        <row r="209">
          <cell r="U209">
            <v>0</v>
          </cell>
        </row>
        <row r="210">
          <cell r="C210" t="str">
            <v>Net Profit after taxation</v>
          </cell>
          <cell r="E210">
            <v>-17617.967498697188</v>
          </cell>
          <cell r="F210">
            <v>0</v>
          </cell>
          <cell r="G210">
            <v>-15036.057912615077</v>
          </cell>
          <cell r="H210">
            <v>0</v>
          </cell>
          <cell r="I210">
            <v>-31152.24676421408</v>
          </cell>
          <cell r="J210">
            <v>0</v>
          </cell>
          <cell r="K210">
            <v>273405.43071992457</v>
          </cell>
          <cell r="L210">
            <v>0</v>
          </cell>
          <cell r="M210">
            <v>241005.44993369206</v>
          </cell>
          <cell r="N210">
            <v>0</v>
          </cell>
          <cell r="O210">
            <v>226467.0329766997</v>
          </cell>
          <cell r="P210">
            <v>0</v>
          </cell>
          <cell r="Q210">
            <v>49997.499112044068</v>
          </cell>
          <cell r="R210">
            <v>0</v>
          </cell>
          <cell r="S210">
            <v>-38421.160968703552</v>
          </cell>
          <cell r="U210">
            <v>0</v>
          </cell>
          <cell r="V210">
            <v>-33774.503761333406</v>
          </cell>
          <cell r="W210">
            <v>0</v>
          </cell>
          <cell r="X210">
            <v>-28115.992567972098</v>
          </cell>
          <cell r="Y210">
            <v>0</v>
          </cell>
          <cell r="Z210">
            <v>-50528.869128530408</v>
          </cell>
          <cell r="AA210">
            <v>0</v>
          </cell>
          <cell r="AB210">
            <v>-20490.295563460739</v>
          </cell>
          <cell r="AC210">
            <v>0</v>
          </cell>
          <cell r="AD210" t="e">
            <v>#DIV/0!</v>
          </cell>
        </row>
        <row r="211">
          <cell r="Y211" t="str">
            <v>Coaster</v>
          </cell>
        </row>
        <row r="212">
          <cell r="C212" t="str">
            <v>Coaster</v>
          </cell>
          <cell r="E212">
            <v>913</v>
          </cell>
          <cell r="F212" t="str">
            <v>Total</v>
          </cell>
          <cell r="G212">
            <v>944</v>
          </cell>
          <cell r="H212" t="str">
            <v>Total</v>
          </cell>
          <cell r="I212">
            <v>975</v>
          </cell>
          <cell r="J212" t="str">
            <v>Total</v>
          </cell>
          <cell r="K212">
            <v>1006</v>
          </cell>
          <cell r="L212" t="str">
            <v>Total</v>
          </cell>
          <cell r="M212">
            <v>1037</v>
          </cell>
          <cell r="N212" t="str">
            <v>Total</v>
          </cell>
          <cell r="O212">
            <v>1068</v>
          </cell>
          <cell r="P212" t="str">
            <v>Total</v>
          </cell>
          <cell r="Q212">
            <v>1099</v>
          </cell>
          <cell r="R212" t="str">
            <v>Total</v>
          </cell>
          <cell r="S212">
            <v>1130</v>
          </cell>
          <cell r="U212" t="str">
            <v>Total</v>
          </cell>
          <cell r="V212">
            <v>1161</v>
          </cell>
          <cell r="W212" t="str">
            <v>Total</v>
          </cell>
          <cell r="X212">
            <v>1192</v>
          </cell>
          <cell r="Y212" t="str">
            <v>Total</v>
          </cell>
          <cell r="Z212">
            <v>1223</v>
          </cell>
          <cell r="AA212" t="str">
            <v>Total</v>
          </cell>
          <cell r="AB212">
            <v>1254</v>
          </cell>
          <cell r="AC212" t="str">
            <v>Total</v>
          </cell>
          <cell r="AD212" t="str">
            <v>Yearly Avg</v>
          </cell>
        </row>
        <row r="214">
          <cell r="C214" t="str">
            <v>Sales Units</v>
          </cell>
          <cell r="E214">
            <v>0</v>
          </cell>
          <cell r="F214">
            <v>0</v>
          </cell>
          <cell r="G214">
            <v>0</v>
          </cell>
          <cell r="H214">
            <v>0</v>
          </cell>
          <cell r="I214">
            <v>0</v>
          </cell>
          <cell r="J214">
            <v>0</v>
          </cell>
          <cell r="K214">
            <v>0</v>
          </cell>
          <cell r="L214">
            <v>0</v>
          </cell>
          <cell r="M214">
            <v>0</v>
          </cell>
          <cell r="N214">
            <v>0</v>
          </cell>
          <cell r="O214">
            <v>0</v>
          </cell>
          <cell r="P214">
            <v>0</v>
          </cell>
          <cell r="Q214">
            <v>1</v>
          </cell>
          <cell r="R214">
            <v>1</v>
          </cell>
          <cell r="S214">
            <v>0</v>
          </cell>
          <cell r="V214">
            <v>0</v>
          </cell>
          <cell r="W214">
            <v>0</v>
          </cell>
          <cell r="X214">
            <v>0</v>
          </cell>
          <cell r="Y214">
            <v>0</v>
          </cell>
          <cell r="Z214">
            <v>0</v>
          </cell>
          <cell r="AA214">
            <v>0</v>
          </cell>
          <cell r="AB214">
            <v>1</v>
          </cell>
          <cell r="AC214">
            <v>1</v>
          </cell>
          <cell r="AD214">
            <v>2</v>
          </cell>
        </row>
        <row r="215">
          <cell r="U215">
            <v>0</v>
          </cell>
        </row>
        <row r="216">
          <cell r="C216" t="str">
            <v>Selling Price</v>
          </cell>
          <cell r="E216">
            <v>4420000</v>
          </cell>
          <cell r="F216">
            <v>0</v>
          </cell>
          <cell r="G216">
            <v>4420000</v>
          </cell>
          <cell r="H216">
            <v>0</v>
          </cell>
          <cell r="I216">
            <v>4420000</v>
          </cell>
          <cell r="J216">
            <v>0</v>
          </cell>
          <cell r="K216">
            <v>4420000</v>
          </cell>
          <cell r="L216">
            <v>0</v>
          </cell>
          <cell r="M216">
            <v>4420000</v>
          </cell>
          <cell r="N216">
            <v>0</v>
          </cell>
          <cell r="O216">
            <v>4420000</v>
          </cell>
          <cell r="P216">
            <v>0</v>
          </cell>
          <cell r="Q216">
            <v>4420000</v>
          </cell>
          <cell r="R216">
            <v>4420000</v>
          </cell>
          <cell r="S216">
            <v>4420000</v>
          </cell>
          <cell r="U216">
            <v>0</v>
          </cell>
          <cell r="V216">
            <v>4420000</v>
          </cell>
          <cell r="W216">
            <v>0</v>
          </cell>
          <cell r="X216">
            <v>4420000</v>
          </cell>
          <cell r="Y216">
            <v>0</v>
          </cell>
          <cell r="Z216">
            <v>4420000</v>
          </cell>
          <cell r="AA216">
            <v>0</v>
          </cell>
          <cell r="AB216">
            <v>4420000</v>
          </cell>
          <cell r="AC216">
            <v>4420000</v>
          </cell>
          <cell r="AD216">
            <v>4420000</v>
          </cell>
        </row>
        <row r="217">
          <cell r="C217" t="str">
            <v>Less: Dealer commission</v>
          </cell>
          <cell r="E217">
            <v>-30000</v>
          </cell>
          <cell r="F217">
            <v>0</v>
          </cell>
          <cell r="G217">
            <v>-30000</v>
          </cell>
          <cell r="H217">
            <v>0</v>
          </cell>
          <cell r="I217">
            <v>-30000</v>
          </cell>
          <cell r="J217">
            <v>0</v>
          </cell>
          <cell r="K217">
            <v>-30000</v>
          </cell>
          <cell r="L217">
            <v>0</v>
          </cell>
          <cell r="M217">
            <v>-30000</v>
          </cell>
          <cell r="N217">
            <v>0</v>
          </cell>
          <cell r="O217">
            <v>-30000</v>
          </cell>
          <cell r="P217">
            <v>0</v>
          </cell>
          <cell r="Q217">
            <v>-30000</v>
          </cell>
          <cell r="R217">
            <v>-30000</v>
          </cell>
          <cell r="S217">
            <v>-30000</v>
          </cell>
          <cell r="U217">
            <v>0</v>
          </cell>
          <cell r="V217">
            <v>-30000</v>
          </cell>
          <cell r="W217">
            <v>0</v>
          </cell>
          <cell r="X217">
            <v>-30000</v>
          </cell>
          <cell r="Y217">
            <v>0</v>
          </cell>
          <cell r="Z217">
            <v>-30000</v>
          </cell>
          <cell r="AA217">
            <v>0</v>
          </cell>
          <cell r="AB217">
            <v>-30000</v>
          </cell>
          <cell r="AC217">
            <v>-30000</v>
          </cell>
          <cell r="AD217">
            <v>-30000</v>
          </cell>
        </row>
        <row r="218">
          <cell r="C218" t="str">
            <v xml:space="preserve">  Sales tax</v>
          </cell>
          <cell r="E218">
            <v>-576521.73913043481</v>
          </cell>
          <cell r="F218">
            <v>0</v>
          </cell>
          <cell r="G218">
            <v>-576521.73913043481</v>
          </cell>
          <cell r="H218">
            <v>0</v>
          </cell>
          <cell r="I218">
            <v>-576521.73913043481</v>
          </cell>
          <cell r="J218">
            <v>0</v>
          </cell>
          <cell r="K218">
            <v>-576521.73913043481</v>
          </cell>
          <cell r="L218">
            <v>0</v>
          </cell>
          <cell r="M218">
            <v>-576521.73913043481</v>
          </cell>
          <cell r="N218">
            <v>0</v>
          </cell>
          <cell r="O218">
            <v>-576521.73913043481</v>
          </cell>
          <cell r="P218">
            <v>0</v>
          </cell>
          <cell r="Q218">
            <v>-576521.73913043481</v>
          </cell>
          <cell r="R218">
            <v>-576521.73913043481</v>
          </cell>
          <cell r="S218">
            <v>-576521.73913043481</v>
          </cell>
          <cell r="U218">
            <v>0</v>
          </cell>
          <cell r="V218">
            <v>-576521.73913043481</v>
          </cell>
          <cell r="W218">
            <v>0</v>
          </cell>
          <cell r="X218">
            <v>-576521.73913043481</v>
          </cell>
          <cell r="Y218">
            <v>0</v>
          </cell>
          <cell r="Z218">
            <v>-576521.73913043481</v>
          </cell>
          <cell r="AA218">
            <v>0</v>
          </cell>
          <cell r="AB218">
            <v>-576521.73913043481</v>
          </cell>
          <cell r="AC218">
            <v>-576521.73913043481</v>
          </cell>
          <cell r="AD218">
            <v>-576521.73913043481</v>
          </cell>
        </row>
        <row r="219">
          <cell r="C219" t="str">
            <v>Net Sales</v>
          </cell>
          <cell r="E219">
            <v>3813478.2608695654</v>
          </cell>
          <cell r="F219">
            <v>0</v>
          </cell>
          <cell r="G219">
            <v>3813478.2608695654</v>
          </cell>
          <cell r="H219">
            <v>0</v>
          </cell>
          <cell r="I219">
            <v>3813478.2608695654</v>
          </cell>
          <cell r="J219">
            <v>0</v>
          </cell>
          <cell r="K219">
            <v>3813478.2608695654</v>
          </cell>
          <cell r="L219">
            <v>0</v>
          </cell>
          <cell r="M219">
            <v>3813478.2608695654</v>
          </cell>
          <cell r="N219">
            <v>0</v>
          </cell>
          <cell r="O219">
            <v>3813478.2608695654</v>
          </cell>
          <cell r="P219">
            <v>0</v>
          </cell>
          <cell r="Q219">
            <v>3813478.2608695654</v>
          </cell>
          <cell r="R219">
            <v>3813478.2608695654</v>
          </cell>
          <cell r="S219">
            <v>3813478.2608695654</v>
          </cell>
          <cell r="U219">
            <v>0</v>
          </cell>
          <cell r="V219">
            <v>3813478.2608695654</v>
          </cell>
          <cell r="W219">
            <v>0</v>
          </cell>
          <cell r="X219">
            <v>3813478.2608695654</v>
          </cell>
          <cell r="Y219">
            <v>0</v>
          </cell>
          <cell r="Z219">
            <v>3813478.2608695654</v>
          </cell>
          <cell r="AA219">
            <v>0</v>
          </cell>
          <cell r="AB219">
            <v>3813478.2608695654</v>
          </cell>
          <cell r="AC219">
            <v>3813478.2608695654</v>
          </cell>
          <cell r="AD219">
            <v>3813478.2608695654</v>
          </cell>
        </row>
        <row r="220">
          <cell r="C220" t="str">
            <v>Landed Cost</v>
          </cell>
          <cell r="E220">
            <v>2244261</v>
          </cell>
          <cell r="F220">
            <v>0</v>
          </cell>
          <cell r="G220">
            <v>2244261</v>
          </cell>
          <cell r="H220">
            <v>0</v>
          </cell>
          <cell r="I220">
            <v>2244261</v>
          </cell>
          <cell r="J220">
            <v>0</v>
          </cell>
          <cell r="K220">
            <v>2244261</v>
          </cell>
          <cell r="L220">
            <v>0</v>
          </cell>
          <cell r="M220">
            <v>2244261</v>
          </cell>
          <cell r="N220">
            <v>0</v>
          </cell>
          <cell r="O220">
            <v>2244261</v>
          </cell>
          <cell r="P220">
            <v>0</v>
          </cell>
          <cell r="Q220">
            <v>2244261</v>
          </cell>
          <cell r="R220">
            <v>2244261</v>
          </cell>
          <cell r="S220">
            <v>2244261</v>
          </cell>
          <cell r="U220">
            <v>0</v>
          </cell>
          <cell r="V220">
            <v>2244261</v>
          </cell>
          <cell r="W220">
            <v>0</v>
          </cell>
          <cell r="X220">
            <v>2244261</v>
          </cell>
          <cell r="Y220">
            <v>0</v>
          </cell>
          <cell r="Z220">
            <v>2244261</v>
          </cell>
          <cell r="AA220">
            <v>0</v>
          </cell>
          <cell r="AB220">
            <v>2244261</v>
          </cell>
          <cell r="AC220">
            <v>2244261</v>
          </cell>
          <cell r="AD220">
            <v>2244261</v>
          </cell>
          <cell r="AF220">
            <v>4488522</v>
          </cell>
        </row>
        <row r="221">
          <cell r="C221" t="str">
            <v>Gross Profit</v>
          </cell>
          <cell r="E221">
            <v>1569217.2608695654</v>
          </cell>
          <cell r="F221">
            <v>0</v>
          </cell>
          <cell r="G221">
            <v>1569217.2608695654</v>
          </cell>
          <cell r="H221">
            <v>0</v>
          </cell>
          <cell r="I221">
            <v>1569217.2608695654</v>
          </cell>
          <cell r="J221">
            <v>0</v>
          </cell>
          <cell r="K221">
            <v>1569217.2608695654</v>
          </cell>
          <cell r="L221">
            <v>0</v>
          </cell>
          <cell r="M221">
            <v>1569217.2608695654</v>
          </cell>
          <cell r="N221">
            <v>0</v>
          </cell>
          <cell r="O221">
            <v>1569217.2608695654</v>
          </cell>
          <cell r="P221">
            <v>0</v>
          </cell>
          <cell r="Q221">
            <v>1569217.2608695654</v>
          </cell>
          <cell r="R221">
            <v>1569217.2608695654</v>
          </cell>
          <cell r="S221">
            <v>1569217.2608695654</v>
          </cell>
          <cell r="U221">
            <v>0</v>
          </cell>
          <cell r="V221">
            <v>1569217.2608695654</v>
          </cell>
          <cell r="W221">
            <v>0</v>
          </cell>
          <cell r="X221">
            <v>1569217.2608695654</v>
          </cell>
          <cell r="Y221">
            <v>0</v>
          </cell>
          <cell r="Z221">
            <v>1569217.2608695654</v>
          </cell>
          <cell r="AA221">
            <v>0</v>
          </cell>
          <cell r="AB221">
            <v>1569217.2608695654</v>
          </cell>
          <cell r="AC221">
            <v>1569217.2608695654</v>
          </cell>
          <cell r="AD221">
            <v>1569217.2608695654</v>
          </cell>
          <cell r="AG221">
            <v>3138434.5217391308</v>
          </cell>
        </row>
        <row r="222">
          <cell r="U222">
            <v>0</v>
          </cell>
        </row>
        <row r="223">
          <cell r="U223">
            <v>0</v>
          </cell>
        </row>
        <row r="224">
          <cell r="C224" t="str">
            <v>Other Expenses</v>
          </cell>
          <cell r="U224">
            <v>0</v>
          </cell>
        </row>
        <row r="225">
          <cell r="C225" t="str">
            <v>Selling Expenses</v>
          </cell>
          <cell r="E225">
            <v>15580.366396615698</v>
          </cell>
          <cell r="F225">
            <v>0</v>
          </cell>
          <cell r="G225">
            <v>14065.815418598198</v>
          </cell>
          <cell r="H225">
            <v>0</v>
          </cell>
          <cell r="I225">
            <v>13937.86149454217</v>
          </cell>
          <cell r="J225">
            <v>0</v>
          </cell>
          <cell r="K225">
            <v>12990.070739676898</v>
          </cell>
          <cell r="L225">
            <v>0</v>
          </cell>
          <cell r="M225">
            <v>17928.80038831451</v>
          </cell>
          <cell r="N225">
            <v>0</v>
          </cell>
          <cell r="O225">
            <v>16522.62377225871</v>
          </cell>
          <cell r="P225">
            <v>0</v>
          </cell>
          <cell r="Q225">
            <v>13012.379906852413</v>
          </cell>
          <cell r="R225">
            <v>13012.379906852413</v>
          </cell>
          <cell r="S225">
            <v>16957.866211611876</v>
          </cell>
          <cell r="U225">
            <v>0</v>
          </cell>
          <cell r="V225">
            <v>15996.962658356917</v>
          </cell>
          <cell r="W225">
            <v>0</v>
          </cell>
          <cell r="X225">
            <v>17004.344235451234</v>
          </cell>
          <cell r="Y225">
            <v>0</v>
          </cell>
          <cell r="Z225">
            <v>16758.208123786724</v>
          </cell>
          <cell r="AA225">
            <v>0</v>
          </cell>
          <cell r="AB225">
            <v>15514.915208059225</v>
          </cell>
          <cell r="AC225">
            <v>15514.915208059225</v>
          </cell>
          <cell r="AD225">
            <v>14263.647557455819</v>
          </cell>
        </row>
        <row r="226">
          <cell r="C226" t="str">
            <v>Advertisement Expenses</v>
          </cell>
          <cell r="E226">
            <v>2405.8167555729137</v>
          </cell>
          <cell r="F226">
            <v>0</v>
          </cell>
          <cell r="G226">
            <v>3080.827321757934</v>
          </cell>
          <cell r="H226">
            <v>0</v>
          </cell>
          <cell r="I226">
            <v>23766.822379487348</v>
          </cell>
          <cell r="J226">
            <v>0</v>
          </cell>
          <cell r="K226">
            <v>23113.454316588311</v>
          </cell>
          <cell r="L226">
            <v>0</v>
          </cell>
          <cell r="M226">
            <v>25512.297842660966</v>
          </cell>
          <cell r="N226">
            <v>0</v>
          </cell>
          <cell r="O226">
            <v>2551.3138847595887</v>
          </cell>
          <cell r="P226">
            <v>0</v>
          </cell>
          <cell r="Q226">
            <v>2503.8786398437537</v>
          </cell>
          <cell r="R226">
            <v>2503.8786398437537</v>
          </cell>
          <cell r="S226">
            <v>15993.121382039297</v>
          </cell>
          <cell r="U226">
            <v>0</v>
          </cell>
          <cell r="V226">
            <v>18583.08922809346</v>
          </cell>
          <cell r="W226">
            <v>0</v>
          </cell>
          <cell r="X226">
            <v>2625.697960996888</v>
          </cell>
          <cell r="Y226">
            <v>0</v>
          </cell>
          <cell r="Z226">
            <v>28862.71016865053</v>
          </cell>
          <cell r="AA226">
            <v>0</v>
          </cell>
          <cell r="AB226">
            <v>3501.4226255840545</v>
          </cell>
          <cell r="AC226">
            <v>3501.4226255840545</v>
          </cell>
          <cell r="AD226">
            <v>3002.6506327139041</v>
          </cell>
        </row>
        <row r="227">
          <cell r="C227" t="str">
            <v>Administrative Expenses</v>
          </cell>
          <cell r="E227">
            <v>31746.041360815143</v>
          </cell>
          <cell r="F227">
            <v>0</v>
          </cell>
          <cell r="G227">
            <v>28660.042176505169</v>
          </cell>
          <cell r="H227">
            <v>0</v>
          </cell>
          <cell r="I227">
            <v>28399.32747558237</v>
          </cell>
          <cell r="J227">
            <v>0</v>
          </cell>
          <cell r="K227">
            <v>26468.140253189009</v>
          </cell>
          <cell r="L227">
            <v>0</v>
          </cell>
          <cell r="M227">
            <v>36531.133106142057</v>
          </cell>
          <cell r="N227">
            <v>0</v>
          </cell>
          <cell r="O227">
            <v>33665.95395197178</v>
          </cell>
          <cell r="P227">
            <v>0</v>
          </cell>
          <cell r="Q227">
            <v>26513.596677373815</v>
          </cell>
          <cell r="R227">
            <v>26513.596677373815</v>
          </cell>
          <cell r="S227">
            <v>34552.789609744817</v>
          </cell>
          <cell r="U227">
            <v>0</v>
          </cell>
          <cell r="V227">
            <v>32594.884181281192</v>
          </cell>
          <cell r="W227">
            <v>0</v>
          </cell>
          <cell r="X227">
            <v>34647.491700158673</v>
          </cell>
          <cell r="Y227">
            <v>0</v>
          </cell>
          <cell r="Z227">
            <v>34145.972866622818</v>
          </cell>
          <cell r="AA227">
            <v>0</v>
          </cell>
          <cell r="AB227">
            <v>31612.680174939585</v>
          </cell>
          <cell r="AC227">
            <v>31612.680174939585</v>
          </cell>
          <cell r="AD227">
            <v>29063.1384261567</v>
          </cell>
        </row>
        <row r="228">
          <cell r="C228" t="str">
            <v>Depreciation (Admin. &amp; Selling )</v>
          </cell>
          <cell r="E228">
            <v>8927.9242923219663</v>
          </cell>
          <cell r="F228">
            <v>0</v>
          </cell>
          <cell r="G228">
            <v>8060.0501920351098</v>
          </cell>
          <cell r="H228">
            <v>0</v>
          </cell>
          <cell r="I228">
            <v>7986.7295192217998</v>
          </cell>
          <cell r="J228">
            <v>0</v>
          </cell>
          <cell r="K228">
            <v>7443.6226442616662</v>
          </cell>
          <cell r="L228">
            <v>0</v>
          </cell>
          <cell r="M228">
            <v>10273.633395026813</v>
          </cell>
          <cell r="N228">
            <v>0</v>
          </cell>
          <cell r="O228">
            <v>9467.8604080380956</v>
          </cell>
          <cell r="P228">
            <v>0</v>
          </cell>
          <cell r="Q228">
            <v>7456.4063330721565</v>
          </cell>
          <cell r="R228">
            <v>7456.4063330721565</v>
          </cell>
          <cell r="S228">
            <v>9717.2647832904422</v>
          </cell>
          <cell r="U228">
            <v>0</v>
          </cell>
          <cell r="V228">
            <v>9166.6439597938333</v>
          </cell>
          <cell r="W228">
            <v>0</v>
          </cell>
          <cell r="X228">
            <v>9743.8978076707062</v>
          </cell>
          <cell r="Y228">
            <v>0</v>
          </cell>
          <cell r="Z228">
            <v>9602.8559018125379</v>
          </cell>
          <cell r="AA228">
            <v>0</v>
          </cell>
          <cell r="AB228">
            <v>8890.4191886934896</v>
          </cell>
          <cell r="AC228">
            <v>8890.4191886934896</v>
          </cell>
          <cell r="AD228">
            <v>8173.412760882823</v>
          </cell>
        </row>
        <row r="229">
          <cell r="C229" t="str">
            <v>Financial Charges -Capital Exp.</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U229">
            <v>0</v>
          </cell>
          <cell r="V229">
            <v>0</v>
          </cell>
          <cell r="W229">
            <v>0</v>
          </cell>
          <cell r="X229">
            <v>0</v>
          </cell>
          <cell r="Y229">
            <v>0</v>
          </cell>
          <cell r="Z229">
            <v>0</v>
          </cell>
          <cell r="AA229">
            <v>0</v>
          </cell>
          <cell r="AB229">
            <v>0</v>
          </cell>
          <cell r="AC229">
            <v>0</v>
          </cell>
          <cell r="AD229">
            <v>0</v>
          </cell>
        </row>
        <row r="230">
          <cell r="C230" t="str">
            <v>Financial  Charges -Working Capital</v>
          </cell>
          <cell r="E230">
            <v>1593.5489361898781</v>
          </cell>
          <cell r="F230">
            <v>0</v>
          </cell>
          <cell r="G230">
            <v>1457.6240215047092</v>
          </cell>
          <cell r="H230">
            <v>0</v>
          </cell>
          <cell r="I230">
            <v>1446.6945190186796</v>
          </cell>
          <cell r="J230">
            <v>0</v>
          </cell>
          <cell r="K230">
            <v>1359.6931738041301</v>
          </cell>
          <cell r="L230">
            <v>0</v>
          </cell>
          <cell r="M230">
            <v>1819.174805065381</v>
          </cell>
          <cell r="N230">
            <v>0</v>
          </cell>
          <cell r="O230">
            <v>1683.4853438562145</v>
          </cell>
          <cell r="P230">
            <v>0</v>
          </cell>
          <cell r="Q230">
            <v>1343.3633567120232</v>
          </cell>
          <cell r="R230">
            <v>1343.3633567120232</v>
          </cell>
          <cell r="S230">
            <v>1703.3864664491034</v>
          </cell>
          <cell r="U230">
            <v>0</v>
          </cell>
          <cell r="V230">
            <v>1621.6858468907856</v>
          </cell>
          <cell r="W230">
            <v>0</v>
          </cell>
          <cell r="X230">
            <v>1714.8673233328852</v>
          </cell>
          <cell r="Y230">
            <v>0</v>
          </cell>
          <cell r="Z230">
            <v>1688.4217100899446</v>
          </cell>
          <cell r="AA230">
            <v>0</v>
          </cell>
          <cell r="AB230">
            <v>1570.4294045608508</v>
          </cell>
          <cell r="AC230">
            <v>1570.4294045608508</v>
          </cell>
          <cell r="AD230">
            <v>1456.896380636437</v>
          </cell>
        </row>
        <row r="231">
          <cell r="C231" t="str">
            <v>Other Expenses (Charity &amp; Donation)</v>
          </cell>
          <cell r="E231">
            <v>1106.6312056874151</v>
          </cell>
          <cell r="F231">
            <v>0</v>
          </cell>
          <cell r="G231">
            <v>1012.2389038227149</v>
          </cell>
          <cell r="H231">
            <v>0</v>
          </cell>
          <cell r="I231">
            <v>1004.6489715407499</v>
          </cell>
          <cell r="J231">
            <v>0</v>
          </cell>
          <cell r="K231">
            <v>944.23137069731274</v>
          </cell>
          <cell r="L231">
            <v>0</v>
          </cell>
          <cell r="M231">
            <v>1263.3158368509594</v>
          </cell>
          <cell r="N231">
            <v>0</v>
          </cell>
          <cell r="O231">
            <v>1169.0870443445933</v>
          </cell>
          <cell r="P231">
            <v>0</v>
          </cell>
          <cell r="Q231">
            <v>932.89121993890501</v>
          </cell>
          <cell r="R231">
            <v>932.89121993890501</v>
          </cell>
          <cell r="S231">
            <v>1182.9072683674331</v>
          </cell>
          <cell r="U231">
            <v>0</v>
          </cell>
          <cell r="V231">
            <v>1126.1707270074899</v>
          </cell>
          <cell r="W231">
            <v>0</v>
          </cell>
          <cell r="X231">
            <v>1190.8800856478372</v>
          </cell>
          <cell r="Y231">
            <v>0</v>
          </cell>
          <cell r="Z231">
            <v>1172.5150764513503</v>
          </cell>
          <cell r="AA231">
            <v>0</v>
          </cell>
          <cell r="AB231">
            <v>1090.5759753894795</v>
          </cell>
          <cell r="AC231">
            <v>1090.5759753894795</v>
          </cell>
          <cell r="AD231">
            <v>1011.7335976641923</v>
          </cell>
        </row>
        <row r="232">
          <cell r="C232" t="str">
            <v>Other Expenses ( W.P.P.F.)</v>
          </cell>
          <cell r="E232">
            <v>9648.5900544295782</v>
          </cell>
          <cell r="F232">
            <v>0</v>
          </cell>
          <cell r="G232">
            <v>11903.296926179239</v>
          </cell>
          <cell r="H232">
            <v>0</v>
          </cell>
          <cell r="I232">
            <v>11129.264448460395</v>
          </cell>
          <cell r="J232">
            <v>0</v>
          </cell>
          <cell r="K232">
            <v>12765.472506264148</v>
          </cell>
          <cell r="L232">
            <v>0</v>
          </cell>
          <cell r="M232">
            <v>8697.6853037127148</v>
          </cell>
          <cell r="N232">
            <v>0</v>
          </cell>
          <cell r="O232">
            <v>8477.4712963599068</v>
          </cell>
          <cell r="P232">
            <v>0</v>
          </cell>
          <cell r="Q232">
            <v>11947.065838432633</v>
          </cell>
          <cell r="R232">
            <v>11947.065838432633</v>
          </cell>
          <cell r="S232">
            <v>8315.7504207462025</v>
          </cell>
          <cell r="U232">
            <v>0</v>
          </cell>
          <cell r="V232">
            <v>10259.06027175571</v>
          </cell>
          <cell r="W232">
            <v>0</v>
          </cell>
          <cell r="X232">
            <v>11041.057493260387</v>
          </cell>
          <cell r="Y232">
            <v>0</v>
          </cell>
          <cell r="Z232">
            <v>9071.1554130804143</v>
          </cell>
          <cell r="AA232">
            <v>0</v>
          </cell>
          <cell r="AB232">
            <v>9315.9406486366006</v>
          </cell>
          <cell r="AC232">
            <v>9315.9406486366006</v>
          </cell>
          <cell r="AD232">
            <v>10631.503243534617</v>
          </cell>
        </row>
        <row r="233">
          <cell r="C233" t="str">
            <v>Workers Welfare Fund</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U233">
            <v>0</v>
          </cell>
          <cell r="V233">
            <v>0</v>
          </cell>
          <cell r="W233">
            <v>0</v>
          </cell>
          <cell r="X233">
            <v>0</v>
          </cell>
          <cell r="Y233">
            <v>0</v>
          </cell>
          <cell r="Z233">
            <v>0</v>
          </cell>
          <cell r="AA233">
            <v>0</v>
          </cell>
          <cell r="AB233">
            <v>0</v>
          </cell>
          <cell r="AC233">
            <v>0</v>
          </cell>
          <cell r="AD233">
            <v>0</v>
          </cell>
        </row>
        <row r="234">
          <cell r="E234">
            <v>71008.919001632588</v>
          </cell>
          <cell r="F234">
            <v>0</v>
          </cell>
          <cell r="G234">
            <v>68239.894960403064</v>
          </cell>
          <cell r="H234">
            <v>0</v>
          </cell>
          <cell r="I234">
            <v>87671.348807853516</v>
          </cell>
          <cell r="J234">
            <v>0</v>
          </cell>
          <cell r="K234">
            <v>85084.685004481464</v>
          </cell>
          <cell r="L234">
            <v>0</v>
          </cell>
          <cell r="M234">
            <v>102026.0406777734</v>
          </cell>
          <cell r="N234">
            <v>0</v>
          </cell>
          <cell r="O234">
            <v>73537.795701588882</v>
          </cell>
          <cell r="P234">
            <v>0</v>
          </cell>
          <cell r="Q234">
            <v>63709.581972225693</v>
          </cell>
          <cell r="R234">
            <v>63709.581972225693</v>
          </cell>
          <cell r="S234">
            <v>88423.086142249173</v>
          </cell>
          <cell r="U234">
            <v>0</v>
          </cell>
          <cell r="V234">
            <v>89348.496873179378</v>
          </cell>
          <cell r="W234">
            <v>0</v>
          </cell>
          <cell r="X234">
            <v>77968.236606518607</v>
          </cell>
          <cell r="Y234">
            <v>0</v>
          </cell>
          <cell r="Z234">
            <v>101301.83926049432</v>
          </cell>
          <cell r="AA234">
            <v>0</v>
          </cell>
          <cell r="AB234">
            <v>71496.383225863276</v>
          </cell>
          <cell r="AC234">
            <v>71496.383225863276</v>
          </cell>
          <cell r="AD234">
            <v>67602.982599044481</v>
          </cell>
        </row>
        <row r="235">
          <cell r="C235" t="str">
            <v>Operating Profit</v>
          </cell>
          <cell r="E235">
            <v>1498208.3418679328</v>
          </cell>
          <cell r="F235">
            <v>0</v>
          </cell>
          <cell r="G235">
            <v>1500977.3659091624</v>
          </cell>
          <cell r="H235">
            <v>0</v>
          </cell>
          <cell r="I235">
            <v>1481545.912061712</v>
          </cell>
          <cell r="J235">
            <v>0</v>
          </cell>
          <cell r="K235">
            <v>1484132.5758650838</v>
          </cell>
          <cell r="L235">
            <v>0</v>
          </cell>
          <cell r="M235">
            <v>1467191.2201917921</v>
          </cell>
          <cell r="N235">
            <v>0</v>
          </cell>
          <cell r="O235">
            <v>1495679.4651679765</v>
          </cell>
          <cell r="P235">
            <v>0</v>
          </cell>
          <cell r="Q235">
            <v>1505507.6788973396</v>
          </cell>
          <cell r="R235">
            <v>1505507.6788973396</v>
          </cell>
          <cell r="S235">
            <v>1480794.1747273162</v>
          </cell>
          <cell r="U235">
            <v>0</v>
          </cell>
          <cell r="V235">
            <v>1479868.763996386</v>
          </cell>
          <cell r="W235">
            <v>0</v>
          </cell>
          <cell r="X235">
            <v>1491249.0242630469</v>
          </cell>
          <cell r="Y235">
            <v>0</v>
          </cell>
          <cell r="Z235">
            <v>1467915.4216090711</v>
          </cell>
          <cell r="AA235">
            <v>0</v>
          </cell>
          <cell r="AB235">
            <v>1497720.8776437021</v>
          </cell>
          <cell r="AC235">
            <v>1497720.8776437021</v>
          </cell>
          <cell r="AD235">
            <v>1501614.278270521</v>
          </cell>
        </row>
        <row r="236">
          <cell r="U236">
            <v>0</v>
          </cell>
        </row>
        <row r="237">
          <cell r="C237" t="str">
            <v>Other Income</v>
          </cell>
          <cell r="U237">
            <v>0</v>
          </cell>
        </row>
        <row r="238">
          <cell r="C238" t="str">
            <v>H.D</v>
          </cell>
          <cell r="E238">
            <v>15352.228571428572</v>
          </cell>
          <cell r="F238">
            <v>0</v>
          </cell>
          <cell r="G238">
            <v>13804.129032258064</v>
          </cell>
          <cell r="H238">
            <v>0</v>
          </cell>
          <cell r="I238">
            <v>16932</v>
          </cell>
          <cell r="J238">
            <v>0</v>
          </cell>
          <cell r="K238">
            <v>317514.93333333335</v>
          </cell>
          <cell r="L238">
            <v>0</v>
          </cell>
          <cell r="M238">
            <v>309289.29032258067</v>
          </cell>
          <cell r="N238">
            <v>0</v>
          </cell>
          <cell r="O238">
            <v>264203.22222222225</v>
          </cell>
          <cell r="P238">
            <v>0</v>
          </cell>
          <cell r="Q238">
            <v>72764.571428571435</v>
          </cell>
          <cell r="R238">
            <v>72764.571428571435</v>
          </cell>
          <cell r="S238">
            <v>14837.75</v>
          </cell>
          <cell r="U238">
            <v>0</v>
          </cell>
          <cell r="V238">
            <v>19002.533333333333</v>
          </cell>
          <cell r="W238">
            <v>0</v>
          </cell>
          <cell r="X238">
            <v>14756.137931034482</v>
          </cell>
          <cell r="Y238">
            <v>0</v>
          </cell>
          <cell r="Z238">
            <v>15316.387096774193</v>
          </cell>
          <cell r="AA238">
            <v>0</v>
          </cell>
          <cell r="AB238">
            <v>13728.648648648648</v>
          </cell>
          <cell r="AC238">
            <v>13728.648648648648</v>
          </cell>
          <cell r="AD238">
            <v>43246.610038610044</v>
          </cell>
        </row>
        <row r="239">
          <cell r="C239" t="str">
            <v>Others</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U239">
            <v>0</v>
          </cell>
          <cell r="V239">
            <v>0</v>
          </cell>
          <cell r="W239">
            <v>0</v>
          </cell>
          <cell r="X239">
            <v>0</v>
          </cell>
          <cell r="Y239">
            <v>0</v>
          </cell>
          <cell r="Z239">
            <v>0</v>
          </cell>
          <cell r="AA239">
            <v>0</v>
          </cell>
          <cell r="AB239">
            <v>0</v>
          </cell>
          <cell r="AC239">
            <v>0</v>
          </cell>
          <cell r="AD239">
            <v>0</v>
          </cell>
        </row>
        <row r="240">
          <cell r="E240">
            <v>15352.228571428572</v>
          </cell>
          <cell r="F240">
            <v>0</v>
          </cell>
          <cell r="G240">
            <v>13804.129032258064</v>
          </cell>
          <cell r="H240">
            <v>0</v>
          </cell>
          <cell r="I240">
            <v>16932</v>
          </cell>
          <cell r="J240">
            <v>0</v>
          </cell>
          <cell r="K240">
            <v>317514.93333333335</v>
          </cell>
          <cell r="L240">
            <v>0</v>
          </cell>
          <cell r="M240">
            <v>309289.29032258067</v>
          </cell>
          <cell r="N240">
            <v>0</v>
          </cell>
          <cell r="O240">
            <v>264203.22222222225</v>
          </cell>
          <cell r="P240">
            <v>0</v>
          </cell>
          <cell r="Q240">
            <v>72764.571428571435</v>
          </cell>
          <cell r="R240">
            <v>72764.571428571435</v>
          </cell>
          <cell r="S240">
            <v>14837.75</v>
          </cell>
          <cell r="U240">
            <v>0</v>
          </cell>
          <cell r="V240">
            <v>19002.533333333333</v>
          </cell>
          <cell r="W240">
            <v>0</v>
          </cell>
          <cell r="X240">
            <v>14756.137931034482</v>
          </cell>
          <cell r="Y240">
            <v>0</v>
          </cell>
          <cell r="Z240">
            <v>15316.387096774193</v>
          </cell>
          <cell r="AA240">
            <v>0</v>
          </cell>
          <cell r="AB240">
            <v>13728.648648648648</v>
          </cell>
          <cell r="AC240">
            <v>13728.648648648648</v>
          </cell>
          <cell r="AD240">
            <v>43246.610038610044</v>
          </cell>
        </row>
        <row r="241">
          <cell r="U241">
            <v>0</v>
          </cell>
        </row>
        <row r="242">
          <cell r="C242" t="str">
            <v>Profit before tax</v>
          </cell>
          <cell r="E242">
            <v>1513560.5704393615</v>
          </cell>
          <cell r="F242">
            <v>0</v>
          </cell>
          <cell r="G242">
            <v>1514781.4949414206</v>
          </cell>
          <cell r="H242">
            <v>0</v>
          </cell>
          <cell r="I242">
            <v>1498477.912061712</v>
          </cell>
          <cell r="J242">
            <v>0</v>
          </cell>
          <cell r="K242">
            <v>1801647.5091984172</v>
          </cell>
          <cell r="L242">
            <v>0</v>
          </cell>
          <cell r="M242">
            <v>1776480.5105143727</v>
          </cell>
          <cell r="N242">
            <v>0</v>
          </cell>
          <cell r="O242">
            <v>1759882.6873901987</v>
          </cell>
          <cell r="P242">
            <v>0</v>
          </cell>
          <cell r="Q242">
            <v>1578272.250325911</v>
          </cell>
          <cell r="R242">
            <v>1578272.250325911</v>
          </cell>
          <cell r="S242">
            <v>1495631.9247273162</v>
          </cell>
          <cell r="U242">
            <v>0</v>
          </cell>
          <cell r="V242">
            <v>1498871.2973297194</v>
          </cell>
          <cell r="W242">
            <v>0</v>
          </cell>
          <cell r="X242">
            <v>1506005.1621940813</v>
          </cell>
          <cell r="Y242">
            <v>0</v>
          </cell>
          <cell r="Z242">
            <v>1483231.8087058454</v>
          </cell>
          <cell r="AA242">
            <v>0</v>
          </cell>
          <cell r="AB242">
            <v>1511449.5262923508</v>
          </cell>
          <cell r="AC242">
            <v>1511449.5262923508</v>
          </cell>
          <cell r="AD242">
            <v>1544860.8883091309</v>
          </cell>
        </row>
        <row r="243">
          <cell r="U243">
            <v>0</v>
          </cell>
        </row>
        <row r="244">
          <cell r="C244" t="str">
            <v>Taxation</v>
          </cell>
          <cell r="U244">
            <v>0</v>
          </cell>
        </row>
        <row r="245">
          <cell r="C245" t="str">
            <v>Presumptive</v>
          </cell>
          <cell r="E245">
            <v>153677</v>
          </cell>
          <cell r="F245">
            <v>0</v>
          </cell>
          <cell r="G245">
            <v>153677</v>
          </cell>
          <cell r="H245">
            <v>0</v>
          </cell>
          <cell r="I245">
            <v>153677</v>
          </cell>
          <cell r="J245">
            <v>0</v>
          </cell>
          <cell r="K245">
            <v>153677</v>
          </cell>
          <cell r="L245">
            <v>0</v>
          </cell>
          <cell r="M245">
            <v>153677</v>
          </cell>
          <cell r="N245">
            <v>0</v>
          </cell>
          <cell r="O245">
            <v>153677</v>
          </cell>
          <cell r="P245">
            <v>0</v>
          </cell>
          <cell r="Q245">
            <v>153677</v>
          </cell>
          <cell r="R245">
            <v>153677</v>
          </cell>
          <cell r="S245">
            <v>153677</v>
          </cell>
          <cell r="U245">
            <v>0</v>
          </cell>
          <cell r="V245">
            <v>153677</v>
          </cell>
          <cell r="W245">
            <v>0</v>
          </cell>
          <cell r="X245">
            <v>153677</v>
          </cell>
          <cell r="Y245">
            <v>0</v>
          </cell>
          <cell r="Z245">
            <v>153677</v>
          </cell>
          <cell r="AA245">
            <v>0</v>
          </cell>
          <cell r="AB245">
            <v>153677</v>
          </cell>
          <cell r="AC245">
            <v>153677</v>
          </cell>
          <cell r="AD245">
            <v>153677</v>
          </cell>
          <cell r="AG245">
            <v>307354</v>
          </cell>
        </row>
        <row r="246">
          <cell r="C246" t="str">
            <v>Others</v>
          </cell>
          <cell r="E246">
            <v>0</v>
          </cell>
          <cell r="U246">
            <v>0</v>
          </cell>
          <cell r="AD246">
            <v>0</v>
          </cell>
        </row>
        <row r="247">
          <cell r="E247">
            <v>153677</v>
          </cell>
          <cell r="F247">
            <v>0</v>
          </cell>
          <cell r="G247">
            <v>153677</v>
          </cell>
          <cell r="H247">
            <v>0</v>
          </cell>
          <cell r="I247">
            <v>153677</v>
          </cell>
          <cell r="J247">
            <v>0</v>
          </cell>
          <cell r="K247">
            <v>153677</v>
          </cell>
          <cell r="L247">
            <v>0</v>
          </cell>
          <cell r="M247">
            <v>153677</v>
          </cell>
          <cell r="N247">
            <v>0</v>
          </cell>
          <cell r="O247">
            <v>153677</v>
          </cell>
          <cell r="P247">
            <v>0</v>
          </cell>
          <cell r="Q247">
            <v>153677</v>
          </cell>
          <cell r="R247">
            <v>153677</v>
          </cell>
          <cell r="S247">
            <v>153677</v>
          </cell>
          <cell r="U247">
            <v>0</v>
          </cell>
          <cell r="V247">
            <v>153677</v>
          </cell>
          <cell r="W247">
            <v>0</v>
          </cell>
          <cell r="X247">
            <v>153677</v>
          </cell>
          <cell r="Y247">
            <v>0</v>
          </cell>
          <cell r="Z247">
            <v>153677</v>
          </cell>
          <cell r="AA247">
            <v>0</v>
          </cell>
          <cell r="AB247">
            <v>153677</v>
          </cell>
          <cell r="AC247">
            <v>153677</v>
          </cell>
          <cell r="AD247">
            <v>153677</v>
          </cell>
        </row>
        <row r="248">
          <cell r="F248">
            <v>0</v>
          </cell>
          <cell r="H248">
            <v>0</v>
          </cell>
          <cell r="J248">
            <v>0</v>
          </cell>
          <cell r="L248">
            <v>0</v>
          </cell>
          <cell r="N248">
            <v>0</v>
          </cell>
          <cell r="P248">
            <v>0</v>
          </cell>
          <cell r="R248">
            <v>0</v>
          </cell>
          <cell r="U248">
            <v>0</v>
          </cell>
          <cell r="W248">
            <v>0</v>
          </cell>
          <cell r="Y248">
            <v>0</v>
          </cell>
          <cell r="AA248">
            <v>0</v>
          </cell>
          <cell r="AC248">
            <v>0</v>
          </cell>
        </row>
        <row r="249">
          <cell r="C249" t="str">
            <v>Net Profit after taxation</v>
          </cell>
          <cell r="E249">
            <v>1359883.5704393615</v>
          </cell>
          <cell r="F249">
            <v>0</v>
          </cell>
          <cell r="G249">
            <v>1361104.4949414206</v>
          </cell>
          <cell r="H249">
            <v>0</v>
          </cell>
          <cell r="I249">
            <v>1344800.912061712</v>
          </cell>
          <cell r="J249">
            <v>0</v>
          </cell>
          <cell r="K249">
            <v>1647970.5091984172</v>
          </cell>
          <cell r="L249">
            <v>0</v>
          </cell>
          <cell r="M249">
            <v>1622803.5105143727</v>
          </cell>
          <cell r="N249">
            <v>0</v>
          </cell>
          <cell r="O249">
            <v>1606205.6873901987</v>
          </cell>
          <cell r="P249">
            <v>0</v>
          </cell>
          <cell r="Q249">
            <v>1424595.250325911</v>
          </cell>
          <cell r="R249">
            <v>1424595.250325911</v>
          </cell>
          <cell r="S249">
            <v>1341954.9247273162</v>
          </cell>
          <cell r="U249">
            <v>0</v>
          </cell>
          <cell r="V249">
            <v>1345194.2973297194</v>
          </cell>
          <cell r="W249">
            <v>0</v>
          </cell>
          <cell r="X249">
            <v>1352328.1621940813</v>
          </cell>
          <cell r="Y249">
            <v>0</v>
          </cell>
          <cell r="Z249">
            <v>1329554.8087058454</v>
          </cell>
          <cell r="AA249">
            <v>0</v>
          </cell>
          <cell r="AB249">
            <v>1357772.5262923508</v>
          </cell>
          <cell r="AC249">
            <v>1357772.5262923508</v>
          </cell>
          <cell r="AD249">
            <v>1391183.8883091309</v>
          </cell>
        </row>
        <row r="252">
          <cell r="E252">
            <v>913</v>
          </cell>
          <cell r="G252">
            <v>944</v>
          </cell>
          <cell r="I252">
            <v>975</v>
          </cell>
          <cell r="K252">
            <v>1006</v>
          </cell>
          <cell r="M252">
            <v>1037</v>
          </cell>
          <cell r="O252">
            <v>1068</v>
          </cell>
          <cell r="Q252">
            <v>1099</v>
          </cell>
          <cell r="S252">
            <v>1130</v>
          </cell>
          <cell r="V252">
            <v>1161</v>
          </cell>
          <cell r="X252">
            <v>1192</v>
          </cell>
          <cell r="Z252">
            <v>1223</v>
          </cell>
          <cell r="AB252">
            <v>1254</v>
          </cell>
          <cell r="AD252" t="str">
            <v>Yearly</v>
          </cell>
        </row>
        <row r="253">
          <cell r="C253" t="str">
            <v>Hilux  4 x 2 - D/C A/C</v>
          </cell>
          <cell r="E253" t="str">
            <v>Per Unit</v>
          </cell>
          <cell r="F253" t="str">
            <v>Total</v>
          </cell>
          <cell r="G253" t="str">
            <v>Per Unit</v>
          </cell>
          <cell r="H253" t="str">
            <v>Total</v>
          </cell>
          <cell r="I253" t="str">
            <v>Per Unit</v>
          </cell>
          <cell r="J253" t="str">
            <v>Total</v>
          </cell>
          <cell r="K253" t="str">
            <v>Per Unit</v>
          </cell>
          <cell r="L253" t="str">
            <v>Total</v>
          </cell>
          <cell r="M253" t="str">
            <v>Per Unit</v>
          </cell>
          <cell r="N253" t="str">
            <v>Total</v>
          </cell>
          <cell r="O253" t="str">
            <v>Per Unit</v>
          </cell>
          <cell r="P253" t="str">
            <v>Total</v>
          </cell>
          <cell r="Q253" t="str">
            <v>Per Unit</v>
          </cell>
          <cell r="R253" t="str">
            <v>Total</v>
          </cell>
          <cell r="S253" t="str">
            <v>Per Unit</v>
          </cell>
          <cell r="U253" t="str">
            <v>Total</v>
          </cell>
          <cell r="V253" t="str">
            <v>Per Unit</v>
          </cell>
          <cell r="W253" t="str">
            <v>Total</v>
          </cell>
          <cell r="X253" t="str">
            <v>Per Unit</v>
          </cell>
          <cell r="Y253" t="str">
            <v>Total</v>
          </cell>
          <cell r="Z253" t="str">
            <v>Per Unit</v>
          </cell>
          <cell r="AA253" t="str">
            <v>Total</v>
          </cell>
          <cell r="AB253" t="str">
            <v>Per Unit</v>
          </cell>
          <cell r="AC253" t="str">
            <v>Total</v>
          </cell>
          <cell r="AD253" t="str">
            <v>Average</v>
          </cell>
        </row>
        <row r="254">
          <cell r="C254" t="str">
            <v>Hilux  4 x 2 - D/C Deluxe</v>
          </cell>
        </row>
        <row r="255">
          <cell r="C255" t="str">
            <v>Sales Units</v>
          </cell>
          <cell r="E255">
            <v>2</v>
          </cell>
          <cell r="F255">
            <v>2</v>
          </cell>
          <cell r="G255">
            <v>2</v>
          </cell>
          <cell r="H255">
            <v>2</v>
          </cell>
          <cell r="I255">
            <v>2</v>
          </cell>
          <cell r="J255">
            <v>2</v>
          </cell>
          <cell r="K255">
            <v>2</v>
          </cell>
          <cell r="L255">
            <v>2</v>
          </cell>
          <cell r="M255">
            <v>2</v>
          </cell>
          <cell r="N255">
            <v>2</v>
          </cell>
          <cell r="O255">
            <v>2</v>
          </cell>
          <cell r="P255">
            <v>2</v>
          </cell>
          <cell r="Q255">
            <v>2</v>
          </cell>
          <cell r="R255">
            <v>2</v>
          </cell>
          <cell r="S255">
            <v>2</v>
          </cell>
          <cell r="T255">
            <v>2</v>
          </cell>
          <cell r="U255">
            <v>2</v>
          </cell>
          <cell r="V255">
            <v>2</v>
          </cell>
          <cell r="W255">
            <v>2</v>
          </cell>
          <cell r="X255">
            <v>2</v>
          </cell>
          <cell r="Y255">
            <v>2</v>
          </cell>
          <cell r="Z255">
            <v>2</v>
          </cell>
          <cell r="AA255">
            <v>2</v>
          </cell>
          <cell r="AB255">
            <v>2</v>
          </cell>
          <cell r="AC255">
            <v>2</v>
          </cell>
          <cell r="AD255">
            <v>24</v>
          </cell>
        </row>
        <row r="256">
          <cell r="U256">
            <v>0</v>
          </cell>
        </row>
        <row r="257">
          <cell r="C257" t="str">
            <v>Selling Price</v>
          </cell>
          <cell r="E257">
            <v>2090000</v>
          </cell>
          <cell r="F257">
            <v>4180000</v>
          </cell>
          <cell r="G257">
            <v>2090000</v>
          </cell>
          <cell r="H257">
            <v>4180000</v>
          </cell>
          <cell r="I257">
            <v>2090000</v>
          </cell>
          <cell r="J257">
            <v>4180000</v>
          </cell>
          <cell r="K257">
            <v>2090000</v>
          </cell>
          <cell r="L257">
            <v>4180000</v>
          </cell>
          <cell r="M257">
            <v>2090000</v>
          </cell>
          <cell r="N257">
            <v>4180000</v>
          </cell>
          <cell r="O257">
            <v>2090000</v>
          </cell>
          <cell r="P257">
            <v>4180000</v>
          </cell>
          <cell r="Q257">
            <v>2090000</v>
          </cell>
          <cell r="R257">
            <v>4180000</v>
          </cell>
          <cell r="S257">
            <v>2090000</v>
          </cell>
          <cell r="T257">
            <v>4180000</v>
          </cell>
          <cell r="U257">
            <v>4180000</v>
          </cell>
          <cell r="V257">
            <v>2090000</v>
          </cell>
          <cell r="W257">
            <v>4180000</v>
          </cell>
          <cell r="X257">
            <v>2090000</v>
          </cell>
          <cell r="Y257">
            <v>4180000</v>
          </cell>
          <cell r="Z257">
            <v>2090000</v>
          </cell>
          <cell r="AA257">
            <v>4180000</v>
          </cell>
          <cell r="AB257">
            <v>2090000</v>
          </cell>
          <cell r="AC257">
            <v>4180000</v>
          </cell>
          <cell r="AD257">
            <v>2090000</v>
          </cell>
        </row>
        <row r="258">
          <cell r="C258" t="str">
            <v>Less: Dealer commission</v>
          </cell>
          <cell r="E258">
            <v>-30000</v>
          </cell>
          <cell r="F258">
            <v>-60000</v>
          </cell>
          <cell r="G258">
            <v>-30000</v>
          </cell>
          <cell r="H258">
            <v>-60000</v>
          </cell>
          <cell r="I258">
            <v>-30000</v>
          </cell>
          <cell r="J258">
            <v>-60000</v>
          </cell>
          <cell r="K258">
            <v>-30000</v>
          </cell>
          <cell r="L258">
            <v>-60000</v>
          </cell>
          <cell r="M258">
            <v>-30000</v>
          </cell>
          <cell r="N258">
            <v>-60000</v>
          </cell>
          <cell r="O258">
            <v>-30000</v>
          </cell>
          <cell r="P258">
            <v>-60000</v>
          </cell>
          <cell r="Q258">
            <v>-30000</v>
          </cell>
          <cell r="R258">
            <v>-60000</v>
          </cell>
          <cell r="S258">
            <v>-30000</v>
          </cell>
          <cell r="T258">
            <v>-60000</v>
          </cell>
          <cell r="U258">
            <v>-60000</v>
          </cell>
          <cell r="V258">
            <v>-30000</v>
          </cell>
          <cell r="W258">
            <v>-60000</v>
          </cell>
          <cell r="X258">
            <v>-30000</v>
          </cell>
          <cell r="Y258">
            <v>-60000</v>
          </cell>
          <cell r="Z258">
            <v>-30000</v>
          </cell>
          <cell r="AA258">
            <v>-60000</v>
          </cell>
          <cell r="AB258">
            <v>-30000</v>
          </cell>
          <cell r="AC258">
            <v>-60000</v>
          </cell>
          <cell r="AD258">
            <v>-30000</v>
          </cell>
        </row>
        <row r="259">
          <cell r="C259" t="str">
            <v xml:space="preserve">  Sales tax</v>
          </cell>
          <cell r="E259">
            <v>-272608.69565217389</v>
          </cell>
          <cell r="F259">
            <v>-545217.39130434778</v>
          </cell>
          <cell r="G259">
            <v>-272608.69565217389</v>
          </cell>
          <cell r="H259">
            <v>-545217.39130434778</v>
          </cell>
          <cell r="I259">
            <v>-272608.69565217389</v>
          </cell>
          <cell r="J259">
            <v>-545217.39130434778</v>
          </cell>
          <cell r="K259">
            <v>-272608.69565217389</v>
          </cell>
          <cell r="L259">
            <v>-545217.39130434778</v>
          </cell>
          <cell r="M259">
            <v>-272608.69565217389</v>
          </cell>
          <cell r="N259">
            <v>-545217.39130434778</v>
          </cell>
          <cell r="O259">
            <v>-272608.69565217389</v>
          </cell>
          <cell r="P259">
            <v>-545217.39130434778</v>
          </cell>
          <cell r="Q259">
            <v>-272608.69565217389</v>
          </cell>
          <cell r="R259">
            <v>-545217.39130434778</v>
          </cell>
          <cell r="S259">
            <v>-272608.69565217389</v>
          </cell>
          <cell r="T259">
            <v>-545217.39130434778</v>
          </cell>
          <cell r="U259">
            <v>-545217.39130434778</v>
          </cell>
          <cell r="V259">
            <v>-272608.69565217389</v>
          </cell>
          <cell r="W259">
            <v>-545217.39130434778</v>
          </cell>
          <cell r="X259">
            <v>-272608.69565217389</v>
          </cell>
          <cell r="Y259">
            <v>-545217.39130434778</v>
          </cell>
          <cell r="Z259">
            <v>-272608.69565217389</v>
          </cell>
          <cell r="AA259">
            <v>-545217.39130434778</v>
          </cell>
          <cell r="AB259">
            <v>-272608.69565217389</v>
          </cell>
          <cell r="AC259">
            <v>-545217.39130434778</v>
          </cell>
          <cell r="AD259">
            <v>-272608.69565217389</v>
          </cell>
        </row>
        <row r="260">
          <cell r="C260" t="str">
            <v>Net Sales</v>
          </cell>
          <cell r="E260">
            <v>1787391.3043478262</v>
          </cell>
          <cell r="F260">
            <v>3574782.6086956523</v>
          </cell>
          <cell r="G260">
            <v>1787391.3043478262</v>
          </cell>
          <cell r="H260">
            <v>3574782.6086956523</v>
          </cell>
          <cell r="I260">
            <v>1787391.3043478262</v>
          </cell>
          <cell r="J260">
            <v>3574782.6086956523</v>
          </cell>
          <cell r="K260">
            <v>1787391.3043478262</v>
          </cell>
          <cell r="L260">
            <v>3574782.6086956523</v>
          </cell>
          <cell r="M260">
            <v>1787391.3043478262</v>
          </cell>
          <cell r="N260">
            <v>3574782.6086956523</v>
          </cell>
          <cell r="O260">
            <v>1787391.3043478262</v>
          </cell>
          <cell r="P260">
            <v>3574782.6086956523</v>
          </cell>
          <cell r="Q260">
            <v>1787391.3043478262</v>
          </cell>
          <cell r="R260">
            <v>3574782.6086956523</v>
          </cell>
          <cell r="S260">
            <v>1787391.3043478262</v>
          </cell>
          <cell r="T260">
            <v>3574782.6086956523</v>
          </cell>
          <cell r="U260">
            <v>3574782.6086956523</v>
          </cell>
          <cell r="V260">
            <v>1787391.3043478262</v>
          </cell>
          <cell r="W260">
            <v>3574782.6086956523</v>
          </cell>
          <cell r="X260">
            <v>1787391.3043478262</v>
          </cell>
          <cell r="Y260">
            <v>3574782.6086956523</v>
          </cell>
          <cell r="Z260">
            <v>1787391.3043478262</v>
          </cell>
          <cell r="AA260">
            <v>3574782.6086956523</v>
          </cell>
          <cell r="AB260">
            <v>1787391.3043478262</v>
          </cell>
          <cell r="AC260">
            <v>3574782.6086956523</v>
          </cell>
          <cell r="AD260">
            <v>1787391.3043478262</v>
          </cell>
        </row>
        <row r="261">
          <cell r="C261" t="str">
            <v>Landed cost</v>
          </cell>
          <cell r="E261">
            <v>1483424</v>
          </cell>
          <cell r="F261">
            <v>2966848</v>
          </cell>
          <cell r="G261">
            <v>1483424</v>
          </cell>
          <cell r="H261">
            <v>2966848</v>
          </cell>
          <cell r="I261">
            <v>1483424</v>
          </cell>
          <cell r="J261">
            <v>2966848</v>
          </cell>
          <cell r="K261">
            <v>1483424</v>
          </cell>
          <cell r="L261">
            <v>2966848</v>
          </cell>
          <cell r="M261">
            <v>1483424</v>
          </cell>
          <cell r="N261">
            <v>2966848</v>
          </cell>
          <cell r="O261">
            <v>1483424</v>
          </cell>
          <cell r="P261">
            <v>2966848</v>
          </cell>
          <cell r="Q261">
            <v>1483424</v>
          </cell>
          <cell r="R261">
            <v>2966848</v>
          </cell>
          <cell r="S261">
            <v>1483424</v>
          </cell>
          <cell r="T261">
            <v>2966848</v>
          </cell>
          <cell r="U261">
            <v>2966848</v>
          </cell>
          <cell r="V261">
            <v>1483424</v>
          </cell>
          <cell r="W261">
            <v>2966848</v>
          </cell>
          <cell r="X261">
            <v>1483424</v>
          </cell>
          <cell r="Y261">
            <v>2966848</v>
          </cell>
          <cell r="Z261">
            <v>1483424</v>
          </cell>
          <cell r="AA261">
            <v>2966848</v>
          </cell>
          <cell r="AB261">
            <v>1483424</v>
          </cell>
          <cell r="AC261">
            <v>2966848</v>
          </cell>
          <cell r="AD261">
            <v>1483424</v>
          </cell>
          <cell r="AF261">
            <v>35602176</v>
          </cell>
        </row>
        <row r="262">
          <cell r="C262" t="str">
            <v>Gross Profit</v>
          </cell>
          <cell r="E262">
            <v>303967.30434782617</v>
          </cell>
          <cell r="F262">
            <v>607934.60869565234</v>
          </cell>
          <cell r="G262">
            <v>303967.30434782617</v>
          </cell>
          <cell r="H262">
            <v>607934.60869565234</v>
          </cell>
          <cell r="I262">
            <v>303967.30434782617</v>
          </cell>
          <cell r="J262">
            <v>607934.60869565234</v>
          </cell>
          <cell r="K262">
            <v>303967.30434782617</v>
          </cell>
          <cell r="L262">
            <v>607934.60869565234</v>
          </cell>
          <cell r="M262">
            <v>303967.30434782617</v>
          </cell>
          <cell r="N262">
            <v>607934.60869565234</v>
          </cell>
          <cell r="O262">
            <v>303967.30434782617</v>
          </cell>
          <cell r="P262">
            <v>607934.60869565234</v>
          </cell>
          <cell r="Q262">
            <v>303967.30434782617</v>
          </cell>
          <cell r="R262">
            <v>607934.60869565234</v>
          </cell>
          <cell r="S262">
            <v>303967.30434782617</v>
          </cell>
          <cell r="T262">
            <v>607934.60869565234</v>
          </cell>
          <cell r="U262">
            <v>607934.60869565234</v>
          </cell>
          <cell r="V262">
            <v>303967.30434782617</v>
          </cell>
          <cell r="W262">
            <v>607934.60869565234</v>
          </cell>
          <cell r="X262">
            <v>303967.30434782617</v>
          </cell>
          <cell r="Y262">
            <v>607934.60869565234</v>
          </cell>
          <cell r="Z262">
            <v>303967.30434782617</v>
          </cell>
          <cell r="AA262">
            <v>607934.60869565234</v>
          </cell>
          <cell r="AB262">
            <v>303967.30434782617</v>
          </cell>
          <cell r="AC262">
            <v>607934.60869565234</v>
          </cell>
          <cell r="AD262">
            <v>303967.30434782617</v>
          </cell>
        </row>
        <row r="263">
          <cell r="U263">
            <v>0</v>
          </cell>
        </row>
        <row r="264">
          <cell r="U264">
            <v>0</v>
          </cell>
        </row>
        <row r="265">
          <cell r="C265" t="str">
            <v>Other Expenses</v>
          </cell>
          <cell r="U265">
            <v>0</v>
          </cell>
        </row>
        <row r="266">
          <cell r="C266" t="str">
            <v>Selling Expenses</v>
          </cell>
          <cell r="E266">
            <v>15580.366396615698</v>
          </cell>
          <cell r="F266">
            <v>31160.732793231396</v>
          </cell>
          <cell r="G266">
            <v>14065.815418598198</v>
          </cell>
          <cell r="H266">
            <v>28131.630837196397</v>
          </cell>
          <cell r="I266">
            <v>13937.86149454217</v>
          </cell>
          <cell r="J266">
            <v>27875.722989084341</v>
          </cell>
          <cell r="K266">
            <v>12990.070739676898</v>
          </cell>
          <cell r="L266">
            <v>25980.141479353795</v>
          </cell>
          <cell r="M266">
            <v>17928.80038831451</v>
          </cell>
          <cell r="N266">
            <v>35857.60077662902</v>
          </cell>
          <cell r="O266">
            <v>16522.62377225871</v>
          </cell>
          <cell r="P266">
            <v>33045.24754451742</v>
          </cell>
          <cell r="Q266">
            <v>13012.379906852413</v>
          </cell>
          <cell r="R266">
            <v>26024.759813704826</v>
          </cell>
          <cell r="S266">
            <v>16957.866211611876</v>
          </cell>
          <cell r="T266">
            <v>33915.732423223752</v>
          </cell>
          <cell r="U266">
            <v>33915.732423223752</v>
          </cell>
          <cell r="V266">
            <v>15996.962658356917</v>
          </cell>
          <cell r="W266">
            <v>31993.925316713834</v>
          </cell>
          <cell r="X266">
            <v>17004.344235451234</v>
          </cell>
          <cell r="Y266">
            <v>34008.688470902467</v>
          </cell>
          <cell r="Z266">
            <v>16758.208123786724</v>
          </cell>
          <cell r="AA266">
            <v>33516.416247573448</v>
          </cell>
          <cell r="AB266">
            <v>15514.915208059225</v>
          </cell>
          <cell r="AC266">
            <v>31029.83041611845</v>
          </cell>
          <cell r="AD266">
            <v>15522.517879510378</v>
          </cell>
        </row>
        <row r="267">
          <cell r="C267" t="str">
            <v>Advertisement Expenses</v>
          </cell>
          <cell r="E267">
            <v>2405.8167555729137</v>
          </cell>
          <cell r="F267">
            <v>4811.6335111458275</v>
          </cell>
          <cell r="G267">
            <v>3080.827321757934</v>
          </cell>
          <cell r="H267">
            <v>6161.654643515868</v>
          </cell>
          <cell r="I267">
            <v>23766.822379487348</v>
          </cell>
          <cell r="J267">
            <v>47533.644758974697</v>
          </cell>
          <cell r="K267">
            <v>23113.454316588311</v>
          </cell>
          <cell r="L267">
            <v>46226.908633176623</v>
          </cell>
          <cell r="M267">
            <v>25512.297842660966</v>
          </cell>
          <cell r="N267">
            <v>51024.595685321932</v>
          </cell>
          <cell r="O267">
            <v>2551.3138847595887</v>
          </cell>
          <cell r="P267">
            <v>5102.6277695191775</v>
          </cell>
          <cell r="Q267">
            <v>2503.8786398437537</v>
          </cell>
          <cell r="R267">
            <v>5007.7572796875074</v>
          </cell>
          <cell r="S267">
            <v>15993.121382039297</v>
          </cell>
          <cell r="T267">
            <v>31986.242764078594</v>
          </cell>
          <cell r="U267">
            <v>31986.242764078594</v>
          </cell>
          <cell r="V267">
            <v>18583.08922809346</v>
          </cell>
          <cell r="W267">
            <v>37166.178456186921</v>
          </cell>
          <cell r="X267">
            <v>2625.697960996888</v>
          </cell>
          <cell r="Y267">
            <v>5251.395921993776</v>
          </cell>
          <cell r="Z267">
            <v>28862.71016865053</v>
          </cell>
          <cell r="AA267">
            <v>57725.42033730106</v>
          </cell>
          <cell r="AB267">
            <v>3501.4226255840545</v>
          </cell>
          <cell r="AC267">
            <v>7002.8452511681089</v>
          </cell>
          <cell r="AD267">
            <v>12708.371042169587</v>
          </cell>
        </row>
        <row r="268">
          <cell r="C268" t="str">
            <v>Administrative Expenses</v>
          </cell>
          <cell r="E268">
            <v>31746.041360815143</v>
          </cell>
          <cell r="F268">
            <v>63492.082721630286</v>
          </cell>
          <cell r="G268">
            <v>28660.042176505169</v>
          </cell>
          <cell r="H268">
            <v>57320.084353010338</v>
          </cell>
          <cell r="I268">
            <v>28399.32747558237</v>
          </cell>
          <cell r="J268">
            <v>56798.654951164739</v>
          </cell>
          <cell r="K268">
            <v>26468.140253189009</v>
          </cell>
          <cell r="L268">
            <v>52936.280506378018</v>
          </cell>
          <cell r="M268">
            <v>36531.133106142057</v>
          </cell>
          <cell r="N268">
            <v>73062.266212284114</v>
          </cell>
          <cell r="O268">
            <v>33665.95395197178</v>
          </cell>
          <cell r="P268">
            <v>67331.90790394356</v>
          </cell>
          <cell r="Q268">
            <v>26513.596677373815</v>
          </cell>
          <cell r="R268">
            <v>53027.193354747629</v>
          </cell>
          <cell r="S268">
            <v>34552.789609744817</v>
          </cell>
          <cell r="T268">
            <v>69105.579219489635</v>
          </cell>
          <cell r="U268">
            <v>69105.579219489635</v>
          </cell>
          <cell r="V268">
            <v>32594.884181281192</v>
          </cell>
          <cell r="W268">
            <v>65189.768362562383</v>
          </cell>
          <cell r="X268">
            <v>34647.491700158673</v>
          </cell>
          <cell r="Y268">
            <v>69294.983400317346</v>
          </cell>
          <cell r="Z268">
            <v>34145.972866622818</v>
          </cell>
          <cell r="AA268">
            <v>68291.945733245637</v>
          </cell>
          <cell r="AB268">
            <v>31612.680174939585</v>
          </cell>
          <cell r="AC268">
            <v>63225.360349879171</v>
          </cell>
          <cell r="AD268">
            <v>31628.171127860533</v>
          </cell>
        </row>
        <row r="269">
          <cell r="C269" t="str">
            <v>Depreciation (Admin. &amp; Selling )</v>
          </cell>
          <cell r="E269">
            <v>8927.9242923219663</v>
          </cell>
          <cell r="F269">
            <v>17855.848584643933</v>
          </cell>
          <cell r="G269">
            <v>8060.0501920351098</v>
          </cell>
          <cell r="H269">
            <v>16120.10038407022</v>
          </cell>
          <cell r="I269">
            <v>7986.7295192217998</v>
          </cell>
          <cell r="J269">
            <v>15973.4590384436</v>
          </cell>
          <cell r="K269">
            <v>7443.6226442616662</v>
          </cell>
          <cell r="L269">
            <v>14887.245288523332</v>
          </cell>
          <cell r="M269">
            <v>10273.633395026813</v>
          </cell>
          <cell r="N269">
            <v>20547.266790053625</v>
          </cell>
          <cell r="O269">
            <v>9467.8604080380956</v>
          </cell>
          <cell r="P269">
            <v>18935.720816076191</v>
          </cell>
          <cell r="Q269">
            <v>7456.4063330721565</v>
          </cell>
          <cell r="R269">
            <v>14912.812666144313</v>
          </cell>
          <cell r="S269">
            <v>9717.2647832904422</v>
          </cell>
          <cell r="T269">
            <v>19434.529566580884</v>
          </cell>
          <cell r="U269">
            <v>19434.529566580884</v>
          </cell>
          <cell r="V269">
            <v>9166.6439597938333</v>
          </cell>
          <cell r="W269">
            <v>18333.287919587667</v>
          </cell>
          <cell r="X269">
            <v>9743.8978076707062</v>
          </cell>
          <cell r="Y269">
            <v>19487.795615341412</v>
          </cell>
          <cell r="Z269">
            <v>9602.8559018125379</v>
          </cell>
          <cell r="AA269">
            <v>19205.711803625076</v>
          </cell>
          <cell r="AB269">
            <v>8890.4191886934896</v>
          </cell>
          <cell r="AC269">
            <v>17780.838377386979</v>
          </cell>
          <cell r="AD269">
            <v>8894.7757021032176</v>
          </cell>
        </row>
        <row r="270">
          <cell r="C270" t="str">
            <v>Financial Charges -Capital Exp.</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row>
        <row r="271">
          <cell r="C271" t="str">
            <v>Financial  Charges -Working Capital</v>
          </cell>
          <cell r="E271">
            <v>1593.5489361898781</v>
          </cell>
          <cell r="F271">
            <v>3187.0978723797562</v>
          </cell>
          <cell r="G271">
            <v>1457.6240215047092</v>
          </cell>
          <cell r="H271">
            <v>2915.2480430094183</v>
          </cell>
          <cell r="I271">
            <v>1446.6945190186796</v>
          </cell>
          <cell r="J271">
            <v>2893.3890380373591</v>
          </cell>
          <cell r="K271">
            <v>1359.6931738041301</v>
          </cell>
          <cell r="L271">
            <v>2719.3863476082602</v>
          </cell>
          <cell r="M271">
            <v>1819.174805065381</v>
          </cell>
          <cell r="N271">
            <v>3638.3496101307619</v>
          </cell>
          <cell r="O271">
            <v>1683.4853438562145</v>
          </cell>
          <cell r="P271">
            <v>3366.970687712429</v>
          </cell>
          <cell r="Q271">
            <v>1343.3633567120232</v>
          </cell>
          <cell r="R271">
            <v>2686.7267134240465</v>
          </cell>
          <cell r="S271">
            <v>1703.3864664491034</v>
          </cell>
          <cell r="T271">
            <v>3406.7729328982068</v>
          </cell>
          <cell r="U271">
            <v>3406.7729328982068</v>
          </cell>
          <cell r="V271">
            <v>1621.6858468907856</v>
          </cell>
          <cell r="W271">
            <v>3243.3716937815711</v>
          </cell>
          <cell r="X271">
            <v>1714.8673233328852</v>
          </cell>
          <cell r="Y271">
            <v>3429.7346466657705</v>
          </cell>
          <cell r="Z271">
            <v>1688.4217100899446</v>
          </cell>
          <cell r="AA271">
            <v>3376.8434201798891</v>
          </cell>
          <cell r="AB271">
            <v>1570.4294045608508</v>
          </cell>
          <cell r="AC271">
            <v>3140.8588091217016</v>
          </cell>
          <cell r="AD271">
            <v>1583.5312422895488</v>
          </cell>
        </row>
        <row r="272">
          <cell r="C272" t="str">
            <v>Other Expenses (Charity &amp; Donation)</v>
          </cell>
          <cell r="E272">
            <v>1106.6312056874151</v>
          </cell>
          <cell r="F272">
            <v>2213.2624113748302</v>
          </cell>
          <cell r="G272">
            <v>1012.2389038227149</v>
          </cell>
          <cell r="H272">
            <v>2024.4778076454297</v>
          </cell>
          <cell r="I272">
            <v>1004.6489715407499</v>
          </cell>
          <cell r="J272">
            <v>2009.2979430814999</v>
          </cell>
          <cell r="K272">
            <v>944.23137069731274</v>
          </cell>
          <cell r="L272">
            <v>1888.4627413946255</v>
          </cell>
          <cell r="M272">
            <v>1263.3158368509594</v>
          </cell>
          <cell r="N272">
            <v>2526.6316737019188</v>
          </cell>
          <cell r="O272">
            <v>1169.0870443445933</v>
          </cell>
          <cell r="P272">
            <v>2338.1740886891866</v>
          </cell>
          <cell r="Q272">
            <v>932.89121993890501</v>
          </cell>
          <cell r="R272">
            <v>1865.78243987781</v>
          </cell>
          <cell r="S272">
            <v>1182.9072683674331</v>
          </cell>
          <cell r="T272">
            <v>2365.8145367348661</v>
          </cell>
          <cell r="U272">
            <v>2365.8145367348661</v>
          </cell>
          <cell r="V272">
            <v>1126.1707270074899</v>
          </cell>
          <cell r="W272">
            <v>2252.3414540149797</v>
          </cell>
          <cell r="X272">
            <v>1190.8800856478372</v>
          </cell>
          <cell r="Y272">
            <v>2381.7601712956744</v>
          </cell>
          <cell r="Z272">
            <v>1172.5150764513503</v>
          </cell>
          <cell r="AA272">
            <v>2345.0301529027006</v>
          </cell>
          <cell r="AB272">
            <v>1090.5759753894795</v>
          </cell>
          <cell r="AC272">
            <v>2181.151950778959</v>
          </cell>
          <cell r="AD272">
            <v>1099.6744738121868</v>
          </cell>
        </row>
        <row r="273">
          <cell r="C273" t="str">
            <v>Other Expenses ( W.P.P.F.)</v>
          </cell>
          <cell r="E273">
            <v>9648.5900544295782</v>
          </cell>
          <cell r="F273">
            <v>19297.180108859156</v>
          </cell>
          <cell r="G273">
            <v>11903.296926179239</v>
          </cell>
          <cell r="H273">
            <v>23806.593852358477</v>
          </cell>
          <cell r="I273">
            <v>11129.264448460395</v>
          </cell>
          <cell r="J273">
            <v>22258.52889692079</v>
          </cell>
          <cell r="K273">
            <v>12765.472506264148</v>
          </cell>
          <cell r="L273">
            <v>25530.945012528297</v>
          </cell>
          <cell r="M273">
            <v>8697.6853037127148</v>
          </cell>
          <cell r="N273">
            <v>17395.37060742543</v>
          </cell>
          <cell r="O273">
            <v>8477.4712963599068</v>
          </cell>
          <cell r="P273">
            <v>16954.942592719814</v>
          </cell>
          <cell r="Q273">
            <v>11947.065838432633</v>
          </cell>
          <cell r="R273">
            <v>23894.131676865265</v>
          </cell>
          <cell r="S273">
            <v>8315.7504207462025</v>
          </cell>
          <cell r="T273">
            <v>16631.500841492405</v>
          </cell>
          <cell r="U273">
            <v>16631.500841492405</v>
          </cell>
          <cell r="V273">
            <v>10259.06027175571</v>
          </cell>
          <cell r="W273">
            <v>20518.120543511421</v>
          </cell>
          <cell r="X273">
            <v>11041.057493260387</v>
          </cell>
          <cell r="Y273">
            <v>22082.114986520774</v>
          </cell>
          <cell r="Z273">
            <v>9071.1554130804143</v>
          </cell>
          <cell r="AA273">
            <v>18142.310826160829</v>
          </cell>
          <cell r="AB273">
            <v>9315.9406486366006</v>
          </cell>
          <cell r="AC273">
            <v>18631.881297273201</v>
          </cell>
          <cell r="AD273">
            <v>10214.317551776496</v>
          </cell>
        </row>
        <row r="274">
          <cell r="C274" t="str">
            <v>Workers Welfare Fund</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row>
        <row r="275">
          <cell r="E275">
            <v>71008.919001632588</v>
          </cell>
          <cell r="F275">
            <v>213026.75700489775</v>
          </cell>
          <cell r="G275">
            <v>68239.894960403064</v>
          </cell>
          <cell r="H275">
            <v>204719.68488120919</v>
          </cell>
          <cell r="I275">
            <v>87671.348807853516</v>
          </cell>
          <cell r="J275">
            <v>263014.04642356053</v>
          </cell>
          <cell r="K275">
            <v>85084.685004481464</v>
          </cell>
          <cell r="L275">
            <v>255254.05501344439</v>
          </cell>
          <cell r="M275">
            <v>102026.0406777734</v>
          </cell>
          <cell r="N275">
            <v>306078.12203332019</v>
          </cell>
          <cell r="O275">
            <v>73537.795701588882</v>
          </cell>
          <cell r="P275">
            <v>220613.38710476665</v>
          </cell>
          <cell r="Q275">
            <v>63709.581972225693</v>
          </cell>
          <cell r="R275">
            <v>191128.74591667709</v>
          </cell>
          <cell r="S275">
            <v>88423.086142249173</v>
          </cell>
          <cell r="T275">
            <v>265269.25842674752</v>
          </cell>
          <cell r="U275">
            <v>265269.25842674752</v>
          </cell>
          <cell r="V275">
            <v>89348.496873179378</v>
          </cell>
          <cell r="W275">
            <v>268045.49061953812</v>
          </cell>
          <cell r="X275">
            <v>77968.236606518607</v>
          </cell>
          <cell r="Y275">
            <v>233904.70981955581</v>
          </cell>
          <cell r="Z275">
            <v>101301.83926049432</v>
          </cell>
          <cell r="AA275">
            <v>303905.51778148295</v>
          </cell>
          <cell r="AB275">
            <v>71496.383225863276</v>
          </cell>
          <cell r="AC275">
            <v>142992.76645172655</v>
          </cell>
          <cell r="AD275">
            <v>81651.359019521944</v>
          </cell>
        </row>
        <row r="276">
          <cell r="C276" t="str">
            <v>Operating Profit</v>
          </cell>
          <cell r="E276">
            <v>232958.38534619357</v>
          </cell>
          <cell r="F276">
            <v>698875.1560385807</v>
          </cell>
          <cell r="G276">
            <v>235727.4093874231</v>
          </cell>
          <cell r="H276">
            <v>707182.22816226934</v>
          </cell>
          <cell r="I276">
            <v>216295.95553997264</v>
          </cell>
          <cell r="J276">
            <v>648887.86661991791</v>
          </cell>
          <cell r="K276">
            <v>218882.6193433447</v>
          </cell>
          <cell r="L276">
            <v>656647.85803003411</v>
          </cell>
          <cell r="M276">
            <v>201941.26367005275</v>
          </cell>
          <cell r="N276">
            <v>605823.79101015825</v>
          </cell>
          <cell r="O276">
            <v>230429.50864623729</v>
          </cell>
          <cell r="P276">
            <v>691288.52593871183</v>
          </cell>
          <cell r="Q276">
            <v>240257.72237560048</v>
          </cell>
          <cell r="R276">
            <v>720773.16712680145</v>
          </cell>
          <cell r="S276">
            <v>215544.218205577</v>
          </cell>
          <cell r="T276">
            <v>646632.65461673099</v>
          </cell>
          <cell r="U276">
            <v>646632.65461673099</v>
          </cell>
          <cell r="V276">
            <v>214618.80747464678</v>
          </cell>
          <cell r="W276">
            <v>643856.42242394038</v>
          </cell>
          <cell r="X276">
            <v>225999.06774130755</v>
          </cell>
          <cell r="Y276">
            <v>677997.20322392264</v>
          </cell>
          <cell r="Z276">
            <v>202665.46508733183</v>
          </cell>
          <cell r="AA276">
            <v>607996.39526199549</v>
          </cell>
          <cell r="AB276">
            <v>232470.92112196289</v>
          </cell>
          <cell r="AC276">
            <v>464941.84224392578</v>
          </cell>
          <cell r="AD276">
            <v>222315.94532830422</v>
          </cell>
        </row>
        <row r="277">
          <cell r="U277">
            <v>0</v>
          </cell>
        </row>
        <row r="278">
          <cell r="C278" t="str">
            <v>Other Income</v>
          </cell>
          <cell r="U278">
            <v>0</v>
          </cell>
        </row>
        <row r="279">
          <cell r="C279" t="str">
            <v>H.D</v>
          </cell>
          <cell r="E279">
            <v>15352.228571428572</v>
          </cell>
          <cell r="F279">
            <v>30704.457142857143</v>
          </cell>
          <cell r="G279">
            <v>13804.129032258064</v>
          </cell>
          <cell r="H279">
            <v>27608.258064516129</v>
          </cell>
          <cell r="I279">
            <v>16932</v>
          </cell>
          <cell r="J279">
            <v>33864</v>
          </cell>
          <cell r="K279">
            <v>317514.93333333335</v>
          </cell>
          <cell r="L279">
            <v>635029.8666666667</v>
          </cell>
          <cell r="M279">
            <v>309289.29032258067</v>
          </cell>
          <cell r="N279">
            <v>618578.58064516133</v>
          </cell>
          <cell r="O279">
            <v>264203.22222222225</v>
          </cell>
          <cell r="P279">
            <v>528406.4444444445</v>
          </cell>
          <cell r="Q279">
            <v>72764.571428571435</v>
          </cell>
          <cell r="R279">
            <v>145529.14285714287</v>
          </cell>
          <cell r="S279">
            <v>14837.75</v>
          </cell>
          <cell r="T279">
            <v>29675.5</v>
          </cell>
          <cell r="U279">
            <v>29675.5</v>
          </cell>
          <cell r="V279">
            <v>19002.533333333333</v>
          </cell>
          <cell r="W279">
            <v>38005.066666666666</v>
          </cell>
          <cell r="X279">
            <v>14756.137931034482</v>
          </cell>
          <cell r="Y279">
            <v>29512.275862068964</v>
          </cell>
          <cell r="Z279">
            <v>15316.387096774193</v>
          </cell>
          <cell r="AA279">
            <v>30632.774193548386</v>
          </cell>
          <cell r="AB279">
            <v>13728.648648648648</v>
          </cell>
          <cell r="AC279">
            <v>27457.297297297297</v>
          </cell>
          <cell r="AD279">
            <v>90625.152660015432</v>
          </cell>
        </row>
        <row r="280">
          <cell r="C280" t="str">
            <v>Others</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row>
        <row r="281">
          <cell r="E281">
            <v>15352.228571428572</v>
          </cell>
          <cell r="F281">
            <v>30704.457142857143</v>
          </cell>
          <cell r="G281">
            <v>13804.129032258064</v>
          </cell>
          <cell r="H281">
            <v>27608.258064516129</v>
          </cell>
          <cell r="I281">
            <v>16932</v>
          </cell>
          <cell r="J281">
            <v>33864</v>
          </cell>
          <cell r="K281">
            <v>317514.93333333335</v>
          </cell>
          <cell r="L281">
            <v>635029.8666666667</v>
          </cell>
          <cell r="M281">
            <v>309289.29032258067</v>
          </cell>
          <cell r="N281">
            <v>618578.58064516133</v>
          </cell>
          <cell r="O281">
            <v>264203.22222222225</v>
          </cell>
          <cell r="P281">
            <v>528406.4444444445</v>
          </cell>
          <cell r="Q281">
            <v>72764.571428571435</v>
          </cell>
          <cell r="R281">
            <v>145529.14285714287</v>
          </cell>
          <cell r="S281">
            <v>14837.75</v>
          </cell>
          <cell r="T281">
            <v>29675.5</v>
          </cell>
          <cell r="U281">
            <v>29675.5</v>
          </cell>
          <cell r="V281">
            <v>19002.533333333333</v>
          </cell>
          <cell r="W281">
            <v>38005.066666666666</v>
          </cell>
          <cell r="X281">
            <v>14756.137931034482</v>
          </cell>
          <cell r="Y281">
            <v>29512.275862068964</v>
          </cell>
          <cell r="Z281">
            <v>15316.387096774193</v>
          </cell>
          <cell r="AA281">
            <v>30632.774193548386</v>
          </cell>
          <cell r="AB281">
            <v>13728.648648648648</v>
          </cell>
          <cell r="AC281">
            <v>27457.297297297297</v>
          </cell>
          <cell r="AD281">
            <v>90625.152660015432</v>
          </cell>
        </row>
        <row r="282">
          <cell r="U282">
            <v>0</v>
          </cell>
        </row>
        <row r="283">
          <cell r="C283" t="str">
            <v>Profit before tax</v>
          </cell>
          <cell r="E283">
            <v>248310.61391762213</v>
          </cell>
          <cell r="F283">
            <v>744931.8417528664</v>
          </cell>
          <cell r="G283">
            <v>249531.53841968116</v>
          </cell>
          <cell r="H283">
            <v>748594.61525904352</v>
          </cell>
          <cell r="I283">
            <v>233227.95553997264</v>
          </cell>
          <cell r="J283">
            <v>699683.86661991791</v>
          </cell>
          <cell r="K283">
            <v>536397.55267667805</v>
          </cell>
          <cell r="L283">
            <v>1609192.658030034</v>
          </cell>
          <cell r="M283">
            <v>511230.55399263342</v>
          </cell>
          <cell r="N283">
            <v>1533691.6619779002</v>
          </cell>
          <cell r="O283">
            <v>494632.73086845956</v>
          </cell>
          <cell r="P283">
            <v>1483898.1926053786</v>
          </cell>
          <cell r="Q283">
            <v>313022.2938041719</v>
          </cell>
          <cell r="R283">
            <v>939066.88141251565</v>
          </cell>
          <cell r="S283">
            <v>230381.968205577</v>
          </cell>
          <cell r="T283">
            <v>691145.90461673099</v>
          </cell>
          <cell r="U283">
            <v>691145.90461673099</v>
          </cell>
          <cell r="V283">
            <v>233621.3408079801</v>
          </cell>
          <cell r="W283">
            <v>700864.02242394025</v>
          </cell>
          <cell r="X283">
            <v>240755.20567234204</v>
          </cell>
          <cell r="Y283">
            <v>722265.61701702606</v>
          </cell>
          <cell r="Z283">
            <v>217981.85218410601</v>
          </cell>
          <cell r="AA283">
            <v>653945.55655231804</v>
          </cell>
          <cell r="AB283">
            <v>246199.56977061153</v>
          </cell>
          <cell r="AC283">
            <v>492399.13954122306</v>
          </cell>
          <cell r="AD283">
            <v>312941.09798831964</v>
          </cell>
        </row>
        <row r="284">
          <cell r="U284">
            <v>0</v>
          </cell>
        </row>
        <row r="285">
          <cell r="C285" t="str">
            <v>Taxation</v>
          </cell>
          <cell r="U285">
            <v>0</v>
          </cell>
        </row>
        <row r="286">
          <cell r="C286" t="str">
            <v>Presumptive</v>
          </cell>
          <cell r="E286">
            <v>93372</v>
          </cell>
          <cell r="F286">
            <v>186744</v>
          </cell>
          <cell r="G286">
            <v>93372</v>
          </cell>
          <cell r="H286">
            <v>186744</v>
          </cell>
          <cell r="I286">
            <v>93372</v>
          </cell>
          <cell r="J286">
            <v>186744</v>
          </cell>
          <cell r="K286">
            <v>93372</v>
          </cell>
          <cell r="L286">
            <v>186744</v>
          </cell>
          <cell r="M286">
            <v>93372</v>
          </cell>
          <cell r="N286">
            <v>186744</v>
          </cell>
          <cell r="O286">
            <v>93372</v>
          </cell>
          <cell r="P286">
            <v>186744</v>
          </cell>
          <cell r="Q286">
            <v>93372</v>
          </cell>
          <cell r="R286">
            <v>186744</v>
          </cell>
          <cell r="S286">
            <v>93372</v>
          </cell>
          <cell r="T286">
            <v>186744</v>
          </cell>
          <cell r="U286">
            <v>186744</v>
          </cell>
          <cell r="V286">
            <v>93372</v>
          </cell>
          <cell r="W286">
            <v>186744</v>
          </cell>
          <cell r="X286">
            <v>93372</v>
          </cell>
          <cell r="Y286">
            <v>186744</v>
          </cell>
          <cell r="Z286">
            <v>93372</v>
          </cell>
          <cell r="AA286">
            <v>186744</v>
          </cell>
          <cell r="AB286">
            <v>93372</v>
          </cell>
          <cell r="AC286">
            <v>186744</v>
          </cell>
          <cell r="AD286">
            <v>93372</v>
          </cell>
        </row>
        <row r="287">
          <cell r="C287" t="str">
            <v>Others</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row>
        <row r="288">
          <cell r="E288">
            <v>93372</v>
          </cell>
          <cell r="F288">
            <v>280116</v>
          </cell>
          <cell r="G288">
            <v>93372</v>
          </cell>
          <cell r="H288">
            <v>280116</v>
          </cell>
          <cell r="I288">
            <v>93372</v>
          </cell>
          <cell r="J288">
            <v>280116</v>
          </cell>
          <cell r="K288">
            <v>93372</v>
          </cell>
          <cell r="L288">
            <v>280116</v>
          </cell>
          <cell r="M288">
            <v>93372</v>
          </cell>
          <cell r="N288">
            <v>280116</v>
          </cell>
          <cell r="O288">
            <v>93372</v>
          </cell>
          <cell r="P288">
            <v>280116</v>
          </cell>
          <cell r="Q288">
            <v>93372</v>
          </cell>
          <cell r="R288">
            <v>280116</v>
          </cell>
          <cell r="S288">
            <v>93372</v>
          </cell>
          <cell r="T288">
            <v>280116</v>
          </cell>
          <cell r="U288">
            <v>280116</v>
          </cell>
          <cell r="V288">
            <v>93372</v>
          </cell>
          <cell r="W288">
            <v>280116</v>
          </cell>
          <cell r="X288">
            <v>93372</v>
          </cell>
          <cell r="Y288">
            <v>280116</v>
          </cell>
          <cell r="Z288">
            <v>93372</v>
          </cell>
          <cell r="AA288">
            <v>280116</v>
          </cell>
          <cell r="AB288">
            <v>93372</v>
          </cell>
          <cell r="AC288">
            <v>186744</v>
          </cell>
          <cell r="AD288">
            <v>93372</v>
          </cell>
        </row>
        <row r="289">
          <cell r="C289" t="str">
            <v>Net Profit after taxation</v>
          </cell>
          <cell r="E289">
            <v>154938.61391762213</v>
          </cell>
          <cell r="F289">
            <v>464815.8417528664</v>
          </cell>
          <cell r="G289">
            <v>156159.53841968116</v>
          </cell>
          <cell r="H289">
            <v>468478.61525904352</v>
          </cell>
          <cell r="I289">
            <v>139855.95553997264</v>
          </cell>
          <cell r="J289">
            <v>419567.86661991791</v>
          </cell>
          <cell r="K289">
            <v>443025.55267667805</v>
          </cell>
          <cell r="L289">
            <v>1329076.658030034</v>
          </cell>
          <cell r="M289">
            <v>417858.55399263342</v>
          </cell>
          <cell r="N289">
            <v>1253575.6619779002</v>
          </cell>
          <cell r="O289">
            <v>401260.73086845956</v>
          </cell>
          <cell r="P289">
            <v>1203782.1926053786</v>
          </cell>
          <cell r="Q289">
            <v>219650.2938041719</v>
          </cell>
          <cell r="R289">
            <v>658950.88141251565</v>
          </cell>
          <cell r="S289">
            <v>137009.968205577</v>
          </cell>
          <cell r="T289">
            <v>411029.90461673099</v>
          </cell>
          <cell r="U289">
            <v>411029.90461673099</v>
          </cell>
          <cell r="V289">
            <v>140249.3408079801</v>
          </cell>
          <cell r="W289">
            <v>420748.0224239403</v>
          </cell>
          <cell r="X289">
            <v>147383.20567234204</v>
          </cell>
          <cell r="Y289">
            <v>442149.61701702612</v>
          </cell>
          <cell r="Z289">
            <v>124609.85218410601</v>
          </cell>
          <cell r="AA289">
            <v>373829.55655231804</v>
          </cell>
          <cell r="AB289">
            <v>152827.56977061153</v>
          </cell>
          <cell r="AC289">
            <v>305655.13954122306</v>
          </cell>
          <cell r="AD289">
            <v>219569.09798831964</v>
          </cell>
        </row>
        <row r="292">
          <cell r="E292">
            <v>913</v>
          </cell>
          <cell r="G292">
            <v>944</v>
          </cell>
          <cell r="I292">
            <v>975</v>
          </cell>
          <cell r="K292">
            <v>1006</v>
          </cell>
          <cell r="M292">
            <v>1037</v>
          </cell>
          <cell r="O292">
            <v>1068</v>
          </cell>
          <cell r="Q292">
            <v>1099</v>
          </cell>
          <cell r="S292">
            <v>1130</v>
          </cell>
          <cell r="V292">
            <v>1161</v>
          </cell>
          <cell r="X292">
            <v>1192</v>
          </cell>
          <cell r="Z292">
            <v>1223</v>
          </cell>
          <cell r="AB292">
            <v>1254</v>
          </cell>
          <cell r="AD292" t="str">
            <v>Yearly</v>
          </cell>
        </row>
        <row r="293">
          <cell r="C293" t="str">
            <v>Hilux  4 x 4 - D/C US</v>
          </cell>
          <cell r="E293" t="str">
            <v>Per Unit</v>
          </cell>
          <cell r="F293" t="str">
            <v>Total</v>
          </cell>
          <cell r="G293" t="str">
            <v>Per Unit</v>
          </cell>
          <cell r="H293" t="str">
            <v>Total</v>
          </cell>
          <cell r="I293" t="str">
            <v>Per Unit</v>
          </cell>
          <cell r="J293" t="str">
            <v>Total</v>
          </cell>
          <cell r="K293" t="str">
            <v>Per Unit</v>
          </cell>
          <cell r="L293" t="str">
            <v>Total</v>
          </cell>
          <cell r="M293" t="str">
            <v>Per Unit</v>
          </cell>
          <cell r="N293" t="str">
            <v>Total</v>
          </cell>
          <cell r="O293" t="str">
            <v>Per Unit</v>
          </cell>
          <cell r="P293" t="str">
            <v>Total</v>
          </cell>
          <cell r="Q293" t="str">
            <v>Per Unit</v>
          </cell>
          <cell r="R293" t="str">
            <v>Total</v>
          </cell>
          <cell r="S293" t="str">
            <v>Per Unit</v>
          </cell>
          <cell r="U293" t="str">
            <v>Total</v>
          </cell>
          <cell r="V293" t="str">
            <v>Per Unit</v>
          </cell>
          <cell r="W293" t="str">
            <v>Total</v>
          </cell>
          <cell r="X293" t="str">
            <v>Per Unit</v>
          </cell>
          <cell r="Y293" t="str">
            <v>Total</v>
          </cell>
          <cell r="Z293" t="str">
            <v>Per Unit</v>
          </cell>
          <cell r="AA293" t="str">
            <v>Total</v>
          </cell>
          <cell r="AB293" t="str">
            <v>Per Unit</v>
          </cell>
          <cell r="AC293" t="str">
            <v>Total</v>
          </cell>
          <cell r="AD293" t="str">
            <v>Average</v>
          </cell>
        </row>
        <row r="294">
          <cell r="C294" t="str">
            <v>Hilux  4 x 4 - D/C   W/ A/C FWH</v>
          </cell>
        </row>
        <row r="295">
          <cell r="C295" t="str">
            <v>Sales Units</v>
          </cell>
          <cell r="E295">
            <v>5</v>
          </cell>
          <cell r="F295">
            <v>5</v>
          </cell>
          <cell r="G295">
            <v>3</v>
          </cell>
          <cell r="H295">
            <v>3</v>
          </cell>
          <cell r="I295">
            <v>2</v>
          </cell>
          <cell r="J295">
            <v>2</v>
          </cell>
          <cell r="K295">
            <v>2</v>
          </cell>
          <cell r="L295">
            <v>2</v>
          </cell>
          <cell r="M295">
            <v>3</v>
          </cell>
          <cell r="N295">
            <v>3</v>
          </cell>
          <cell r="O295">
            <v>6</v>
          </cell>
          <cell r="P295">
            <v>6</v>
          </cell>
          <cell r="Q295">
            <v>5</v>
          </cell>
          <cell r="R295">
            <v>5</v>
          </cell>
          <cell r="S295">
            <v>3</v>
          </cell>
          <cell r="T295">
            <v>3</v>
          </cell>
          <cell r="U295">
            <v>3</v>
          </cell>
          <cell r="V295">
            <v>2</v>
          </cell>
          <cell r="W295">
            <v>2</v>
          </cell>
          <cell r="X295">
            <v>2</v>
          </cell>
          <cell r="Y295">
            <v>2</v>
          </cell>
          <cell r="Z295">
            <v>3</v>
          </cell>
          <cell r="AA295">
            <v>3</v>
          </cell>
          <cell r="AB295">
            <v>6</v>
          </cell>
          <cell r="AC295">
            <v>6</v>
          </cell>
          <cell r="AD295">
            <v>42</v>
          </cell>
        </row>
        <row r="296">
          <cell r="U296">
            <v>0</v>
          </cell>
        </row>
        <row r="297">
          <cell r="C297" t="str">
            <v>Selling Price</v>
          </cell>
          <cell r="E297">
            <v>2290000</v>
          </cell>
          <cell r="F297">
            <v>11450000</v>
          </cell>
          <cell r="G297">
            <v>2290000</v>
          </cell>
          <cell r="H297">
            <v>6870000</v>
          </cell>
          <cell r="I297">
            <v>2290000</v>
          </cell>
          <cell r="J297">
            <v>4580000</v>
          </cell>
          <cell r="K297">
            <v>2290000</v>
          </cell>
          <cell r="L297">
            <v>4580000</v>
          </cell>
          <cell r="M297">
            <v>2290000</v>
          </cell>
          <cell r="N297">
            <v>6870000</v>
          </cell>
          <cell r="O297">
            <v>2290000</v>
          </cell>
          <cell r="P297">
            <v>13740000</v>
          </cell>
          <cell r="Q297">
            <v>2290000</v>
          </cell>
          <cell r="R297">
            <v>11450000</v>
          </cell>
          <cell r="S297">
            <v>2290000</v>
          </cell>
          <cell r="T297">
            <v>6870000</v>
          </cell>
          <cell r="U297">
            <v>6870000</v>
          </cell>
          <cell r="V297">
            <v>2290000</v>
          </cell>
          <cell r="W297">
            <v>4580000</v>
          </cell>
          <cell r="X297">
            <v>2290000</v>
          </cell>
          <cell r="Y297">
            <v>4580000</v>
          </cell>
          <cell r="Z297">
            <v>2290000</v>
          </cell>
          <cell r="AA297">
            <v>6870000</v>
          </cell>
          <cell r="AB297">
            <v>2290000</v>
          </cell>
          <cell r="AC297">
            <v>13740000</v>
          </cell>
          <cell r="AD297">
            <v>2290000</v>
          </cell>
        </row>
        <row r="298">
          <cell r="C298" t="str">
            <v>Less: Dealer commission</v>
          </cell>
          <cell r="E298">
            <v>-30000</v>
          </cell>
          <cell r="F298">
            <v>-150000</v>
          </cell>
          <cell r="G298">
            <v>-30000</v>
          </cell>
          <cell r="H298">
            <v>-90000</v>
          </cell>
          <cell r="I298">
            <v>-30000</v>
          </cell>
          <cell r="J298">
            <v>-60000</v>
          </cell>
          <cell r="K298">
            <v>-30000</v>
          </cell>
          <cell r="L298">
            <v>-60000</v>
          </cell>
          <cell r="M298">
            <v>-30000</v>
          </cell>
          <cell r="N298">
            <v>-90000</v>
          </cell>
          <cell r="O298">
            <v>-30000</v>
          </cell>
          <cell r="P298">
            <v>-180000</v>
          </cell>
          <cell r="Q298">
            <v>-30000</v>
          </cell>
          <cell r="R298">
            <v>-150000</v>
          </cell>
          <cell r="S298">
            <v>-30000</v>
          </cell>
          <cell r="T298">
            <v>-90000</v>
          </cell>
          <cell r="U298">
            <v>-90000</v>
          </cell>
          <cell r="V298">
            <v>-30000</v>
          </cell>
          <cell r="W298">
            <v>-60000</v>
          </cell>
          <cell r="X298">
            <v>-30000</v>
          </cell>
          <cell r="Y298">
            <v>-60000</v>
          </cell>
          <cell r="Z298">
            <v>-30000</v>
          </cell>
          <cell r="AA298">
            <v>-90000</v>
          </cell>
          <cell r="AB298">
            <v>-30000</v>
          </cell>
          <cell r="AC298">
            <v>-180000</v>
          </cell>
          <cell r="AD298">
            <v>-30000</v>
          </cell>
        </row>
        <row r="299">
          <cell r="C299" t="str">
            <v xml:space="preserve">  Sales tax</v>
          </cell>
          <cell r="E299">
            <v>-298695.65217391303</v>
          </cell>
          <cell r="F299">
            <v>-1493478.2608695652</v>
          </cell>
          <cell r="G299">
            <v>-298695.65217391303</v>
          </cell>
          <cell r="H299">
            <v>-896086.95652173902</v>
          </cell>
          <cell r="I299">
            <v>-298695.65217391303</v>
          </cell>
          <cell r="J299">
            <v>-597391.30434782605</v>
          </cell>
          <cell r="K299">
            <v>-298695.65217391303</v>
          </cell>
          <cell r="L299">
            <v>-597391.30434782605</v>
          </cell>
          <cell r="M299">
            <v>-298695.65217391303</v>
          </cell>
          <cell r="N299">
            <v>-896086.95652173902</v>
          </cell>
          <cell r="O299">
            <v>-298695.65217391303</v>
          </cell>
          <cell r="P299">
            <v>-1792173.913043478</v>
          </cell>
          <cell r="Q299">
            <v>-298695.65217391303</v>
          </cell>
          <cell r="R299">
            <v>-1493478.2608695652</v>
          </cell>
          <cell r="S299">
            <v>-298695.65217391303</v>
          </cell>
          <cell r="T299">
            <v>-896086.95652173902</v>
          </cell>
          <cell r="U299">
            <v>-896086.95652173902</v>
          </cell>
          <cell r="V299">
            <v>-298695.65217391303</v>
          </cell>
          <cell r="W299">
            <v>-597391.30434782605</v>
          </cell>
          <cell r="X299">
            <v>-298695.65217391303</v>
          </cell>
          <cell r="Y299">
            <v>-597391.30434782605</v>
          </cell>
          <cell r="Z299">
            <v>-298695.65217391303</v>
          </cell>
          <cell r="AA299">
            <v>-896086.95652173902</v>
          </cell>
          <cell r="AB299">
            <v>-298695.65217391303</v>
          </cell>
          <cell r="AC299">
            <v>-1792173.913043478</v>
          </cell>
          <cell r="AD299">
            <v>-298695.65217391303</v>
          </cell>
        </row>
        <row r="300">
          <cell r="C300" t="str">
            <v>Net Sales</v>
          </cell>
          <cell r="E300">
            <v>1961304.3478260869</v>
          </cell>
          <cell r="F300">
            <v>9806521.7391304336</v>
          </cell>
          <cell r="G300">
            <v>1961304.3478260869</v>
          </cell>
          <cell r="H300">
            <v>5883913.0434782607</v>
          </cell>
          <cell r="I300">
            <v>1961304.3478260869</v>
          </cell>
          <cell r="J300">
            <v>3922608.6956521738</v>
          </cell>
          <cell r="K300">
            <v>1961304.3478260869</v>
          </cell>
          <cell r="L300">
            <v>3922608.6956521738</v>
          </cell>
          <cell r="M300">
            <v>1961304.3478260869</v>
          </cell>
          <cell r="N300">
            <v>5883913.0434782607</v>
          </cell>
          <cell r="O300">
            <v>1961304.3478260869</v>
          </cell>
          <cell r="P300">
            <v>11767826.086956521</v>
          </cell>
          <cell r="Q300">
            <v>1961304.3478260869</v>
          </cell>
          <cell r="R300">
            <v>9806521.7391304336</v>
          </cell>
          <cell r="S300">
            <v>1961304.3478260869</v>
          </cell>
          <cell r="T300">
            <v>5883913.0434782607</v>
          </cell>
          <cell r="U300">
            <v>5883913.0434782607</v>
          </cell>
          <cell r="V300">
            <v>1961304.3478260869</v>
          </cell>
          <cell r="W300">
            <v>3922608.6956521738</v>
          </cell>
          <cell r="X300">
            <v>1961304.3478260869</v>
          </cell>
          <cell r="Y300">
            <v>3922608.6956521738</v>
          </cell>
          <cell r="Z300">
            <v>1961304.3478260869</v>
          </cell>
          <cell r="AA300">
            <v>5883913.0434782607</v>
          </cell>
          <cell r="AB300">
            <v>1961304.3478260869</v>
          </cell>
          <cell r="AC300">
            <v>11767826.086956521</v>
          </cell>
          <cell r="AD300">
            <v>1961304.3478260869</v>
          </cell>
        </row>
        <row r="301">
          <cell r="C301" t="str">
            <v>Landed cost</v>
          </cell>
          <cell r="E301">
            <v>1585616</v>
          </cell>
          <cell r="F301">
            <v>7928080</v>
          </cell>
          <cell r="G301">
            <v>1585616</v>
          </cell>
          <cell r="H301">
            <v>4756848</v>
          </cell>
          <cell r="I301">
            <v>1585616</v>
          </cell>
          <cell r="J301">
            <v>3171232</v>
          </cell>
          <cell r="K301">
            <v>1585616</v>
          </cell>
          <cell r="L301">
            <v>3171232</v>
          </cell>
          <cell r="M301">
            <v>1585616</v>
          </cell>
          <cell r="N301">
            <v>4756848</v>
          </cell>
          <cell r="O301">
            <v>1585616</v>
          </cell>
          <cell r="P301">
            <v>9513696</v>
          </cell>
          <cell r="Q301">
            <v>1585616</v>
          </cell>
          <cell r="R301">
            <v>7928080</v>
          </cell>
          <cell r="S301">
            <v>1585616</v>
          </cell>
          <cell r="T301">
            <v>4756848</v>
          </cell>
          <cell r="U301">
            <v>4756848</v>
          </cell>
          <cell r="V301">
            <v>1585616</v>
          </cell>
          <cell r="W301">
            <v>3171232</v>
          </cell>
          <cell r="X301">
            <v>1585616</v>
          </cell>
          <cell r="Y301">
            <v>3171232</v>
          </cell>
          <cell r="Z301">
            <v>1585616</v>
          </cell>
          <cell r="AA301">
            <v>4756848</v>
          </cell>
          <cell r="AB301">
            <v>1585616</v>
          </cell>
          <cell r="AC301">
            <v>9513696</v>
          </cell>
          <cell r="AD301">
            <v>1585616</v>
          </cell>
          <cell r="AF301">
            <v>66595872</v>
          </cell>
        </row>
        <row r="302">
          <cell r="C302" t="str">
            <v>Gross Profit</v>
          </cell>
          <cell r="E302">
            <v>375688.34782608692</v>
          </cell>
          <cell r="F302">
            <v>1878441.7391304346</v>
          </cell>
          <cell r="G302">
            <v>375688.34782608692</v>
          </cell>
          <cell r="H302">
            <v>1878441.7391304346</v>
          </cell>
          <cell r="I302">
            <v>375688.34782608692</v>
          </cell>
          <cell r="J302">
            <v>1878441.7391304346</v>
          </cell>
          <cell r="K302">
            <v>375688.34782608692</v>
          </cell>
          <cell r="L302">
            <v>1878441.7391304346</v>
          </cell>
          <cell r="M302">
            <v>375688.34782608692</v>
          </cell>
          <cell r="N302">
            <v>1878441.7391304346</v>
          </cell>
          <cell r="O302">
            <v>375688.34782608692</v>
          </cell>
          <cell r="P302">
            <v>1878441.7391304346</v>
          </cell>
          <cell r="Q302">
            <v>375688.34782608692</v>
          </cell>
          <cell r="R302">
            <v>1878441.7391304346</v>
          </cell>
          <cell r="S302">
            <v>375688.34782608692</v>
          </cell>
          <cell r="T302">
            <v>1878441.7391304346</v>
          </cell>
          <cell r="U302">
            <v>1878441.7391304346</v>
          </cell>
          <cell r="V302">
            <v>375688.34782608692</v>
          </cell>
          <cell r="W302">
            <v>1878441.7391304346</v>
          </cell>
          <cell r="X302">
            <v>375688.34782608692</v>
          </cell>
          <cell r="Y302">
            <v>1878441.7391304346</v>
          </cell>
          <cell r="Z302">
            <v>375688.34782608692</v>
          </cell>
          <cell r="AA302">
            <v>1878441.7391304346</v>
          </cell>
          <cell r="AB302">
            <v>375688.34782608692</v>
          </cell>
          <cell r="AC302">
            <v>1878441.7391304346</v>
          </cell>
          <cell r="AD302">
            <v>375688.34782608692</v>
          </cell>
        </row>
        <row r="303">
          <cell r="U303">
            <v>0</v>
          </cell>
        </row>
        <row r="304">
          <cell r="U304">
            <v>0</v>
          </cell>
        </row>
        <row r="305">
          <cell r="C305" t="str">
            <v>Other Expenses</v>
          </cell>
          <cell r="U305">
            <v>0</v>
          </cell>
        </row>
        <row r="306">
          <cell r="C306" t="str">
            <v>Selling Expenses</v>
          </cell>
          <cell r="E306">
            <v>15580.366396615698</v>
          </cell>
          <cell r="F306">
            <v>77901.831983078489</v>
          </cell>
          <cell r="G306">
            <v>14065.815418598198</v>
          </cell>
          <cell r="H306">
            <v>42197.446255794595</v>
          </cell>
          <cell r="I306">
            <v>13937.86149454217</v>
          </cell>
          <cell r="J306">
            <v>27875.722989084341</v>
          </cell>
          <cell r="K306">
            <v>12990.070739676898</v>
          </cell>
          <cell r="L306">
            <v>25980.141479353795</v>
          </cell>
          <cell r="M306">
            <v>17928.80038831451</v>
          </cell>
          <cell r="N306">
            <v>53786.401164943527</v>
          </cell>
          <cell r="O306">
            <v>16522.62377225871</v>
          </cell>
          <cell r="P306">
            <v>99135.742633552261</v>
          </cell>
          <cell r="Q306">
            <v>13012.379906852413</v>
          </cell>
          <cell r="R306">
            <v>65061.899534262062</v>
          </cell>
          <cell r="S306">
            <v>16957.866211611876</v>
          </cell>
          <cell r="T306">
            <v>50873.598634835624</v>
          </cell>
          <cell r="U306">
            <v>50873.598634835624</v>
          </cell>
          <cell r="V306">
            <v>15996.962658356917</v>
          </cell>
          <cell r="W306">
            <v>31993.925316713834</v>
          </cell>
          <cell r="X306">
            <v>17004.344235451234</v>
          </cell>
          <cell r="Y306">
            <v>34008.688470902467</v>
          </cell>
          <cell r="Z306">
            <v>16758.208123786724</v>
          </cell>
          <cell r="AA306">
            <v>50274.624371360173</v>
          </cell>
          <cell r="AB306">
            <v>15514.915208059225</v>
          </cell>
          <cell r="AC306">
            <v>93089.491248355349</v>
          </cell>
          <cell r="AD306">
            <v>15528.08366862468</v>
          </cell>
        </row>
        <row r="307">
          <cell r="C307" t="str">
            <v>Advertisement Expenses</v>
          </cell>
          <cell r="E307">
            <v>2405.8167555729137</v>
          </cell>
          <cell r="F307">
            <v>12029.083777864569</v>
          </cell>
          <cell r="G307">
            <v>3080.827321757934</v>
          </cell>
          <cell r="H307">
            <v>9242.4819652738024</v>
          </cell>
          <cell r="I307">
            <v>23766.822379487348</v>
          </cell>
          <cell r="J307">
            <v>47533.644758974697</v>
          </cell>
          <cell r="K307">
            <v>23113.454316588311</v>
          </cell>
          <cell r="L307">
            <v>46226.908633176623</v>
          </cell>
          <cell r="M307">
            <v>25512.297842660966</v>
          </cell>
          <cell r="N307">
            <v>76536.893527982902</v>
          </cell>
          <cell r="O307">
            <v>2551.3138847595887</v>
          </cell>
          <cell r="P307">
            <v>15307.883308557532</v>
          </cell>
          <cell r="Q307">
            <v>2503.8786398437537</v>
          </cell>
          <cell r="R307">
            <v>12519.393199218768</v>
          </cell>
          <cell r="S307">
            <v>15993.121382039297</v>
          </cell>
          <cell r="T307">
            <v>47979.364146117892</v>
          </cell>
          <cell r="U307">
            <v>47979.364146117892</v>
          </cell>
          <cell r="V307">
            <v>18583.08922809346</v>
          </cell>
          <cell r="W307">
            <v>37166.178456186921</v>
          </cell>
          <cell r="X307">
            <v>2625.697960996888</v>
          </cell>
          <cell r="Y307">
            <v>5251.395921993776</v>
          </cell>
          <cell r="Z307">
            <v>28862.71016865053</v>
          </cell>
          <cell r="AA307">
            <v>86588.130505951587</v>
          </cell>
          <cell r="AB307">
            <v>3501.4226255840545</v>
          </cell>
          <cell r="AC307">
            <v>21008.535753504326</v>
          </cell>
          <cell r="AD307">
            <v>9937.8546179715086</v>
          </cell>
        </row>
        <row r="308">
          <cell r="C308" t="str">
            <v>Administrative Expenses</v>
          </cell>
          <cell r="E308">
            <v>31746.041360815143</v>
          </cell>
          <cell r="F308">
            <v>158730.20680407571</v>
          </cell>
          <cell r="G308">
            <v>28660.042176505169</v>
          </cell>
          <cell r="H308">
            <v>85980.126529515503</v>
          </cell>
          <cell r="I308">
            <v>28399.32747558237</v>
          </cell>
          <cell r="J308">
            <v>56798.654951164739</v>
          </cell>
          <cell r="K308">
            <v>26468.140253189009</v>
          </cell>
          <cell r="L308">
            <v>52936.280506378018</v>
          </cell>
          <cell r="M308">
            <v>36531.133106142057</v>
          </cell>
          <cell r="N308">
            <v>109593.39931842618</v>
          </cell>
          <cell r="O308">
            <v>33665.95395197178</v>
          </cell>
          <cell r="P308">
            <v>201995.72371183068</v>
          </cell>
          <cell r="Q308">
            <v>26513.596677373815</v>
          </cell>
          <cell r="R308">
            <v>132567.98338686908</v>
          </cell>
          <cell r="S308">
            <v>34552.789609744817</v>
          </cell>
          <cell r="T308">
            <v>103658.36882923445</v>
          </cell>
          <cell r="U308">
            <v>103658.36882923445</v>
          </cell>
          <cell r="V308">
            <v>32594.884181281192</v>
          </cell>
          <cell r="W308">
            <v>65189.768362562383</v>
          </cell>
          <cell r="X308">
            <v>34647.491700158673</v>
          </cell>
          <cell r="Y308">
            <v>69294.983400317346</v>
          </cell>
          <cell r="Z308">
            <v>34145.972866622818</v>
          </cell>
          <cell r="AA308">
            <v>102437.91859986846</v>
          </cell>
          <cell r="AB308">
            <v>31612.680174939585</v>
          </cell>
          <cell r="AC308">
            <v>189676.08104963752</v>
          </cell>
          <cell r="AD308">
            <v>31639.511796425719</v>
          </cell>
        </row>
        <row r="309">
          <cell r="C309" t="str">
            <v>Depreciation (Admin. &amp; Selling )</v>
          </cell>
          <cell r="E309">
            <v>8927.9242923219663</v>
          </cell>
          <cell r="F309">
            <v>44639.62146160983</v>
          </cell>
          <cell r="G309">
            <v>8060.0501920351098</v>
          </cell>
          <cell r="H309">
            <v>24180.15057610533</v>
          </cell>
          <cell r="I309">
            <v>7986.7295192217998</v>
          </cell>
          <cell r="J309">
            <v>15973.4590384436</v>
          </cell>
          <cell r="K309">
            <v>7443.6226442616662</v>
          </cell>
          <cell r="L309">
            <v>14887.245288523332</v>
          </cell>
          <cell r="M309">
            <v>10273.633395026813</v>
          </cell>
          <cell r="N309">
            <v>30820.900185080438</v>
          </cell>
          <cell r="O309">
            <v>9467.8604080380956</v>
          </cell>
          <cell r="P309">
            <v>56807.16244822857</v>
          </cell>
          <cell r="Q309">
            <v>7456.4063330721565</v>
          </cell>
          <cell r="R309">
            <v>37282.031665360781</v>
          </cell>
          <cell r="S309">
            <v>9717.2647832904422</v>
          </cell>
          <cell r="T309">
            <v>29151.794349871328</v>
          </cell>
          <cell r="U309">
            <v>29151.794349871328</v>
          </cell>
          <cell r="V309">
            <v>9166.6439597938333</v>
          </cell>
          <cell r="W309">
            <v>18333.287919587667</v>
          </cell>
          <cell r="X309">
            <v>9743.8978076707062</v>
          </cell>
          <cell r="Y309">
            <v>19487.795615341412</v>
          </cell>
          <cell r="Z309">
            <v>9602.8559018125379</v>
          </cell>
          <cell r="AA309">
            <v>28808.567705437614</v>
          </cell>
          <cell r="AB309">
            <v>8890.4191886934896</v>
          </cell>
          <cell r="AC309">
            <v>53342.515132160937</v>
          </cell>
          <cell r="AD309">
            <v>8897.9650329940669</v>
          </cell>
        </row>
        <row r="310">
          <cell r="C310" t="str">
            <v>Financial Charges -Capital Exp.</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row>
        <row r="311">
          <cell r="C311" t="str">
            <v>Financial  Charges -Working Capital</v>
          </cell>
          <cell r="E311">
            <v>1593.5489361898781</v>
          </cell>
          <cell r="F311">
            <v>7967.7446809493904</v>
          </cell>
          <cell r="G311">
            <v>1457.6240215047092</v>
          </cell>
          <cell r="H311">
            <v>4372.8720645141275</v>
          </cell>
          <cell r="I311">
            <v>1446.6945190186796</v>
          </cell>
          <cell r="J311">
            <v>2893.3890380373591</v>
          </cell>
          <cell r="K311">
            <v>1359.6931738041301</v>
          </cell>
          <cell r="L311">
            <v>2719.3863476082602</v>
          </cell>
          <cell r="M311">
            <v>1819.174805065381</v>
          </cell>
          <cell r="N311">
            <v>5457.5244151961433</v>
          </cell>
          <cell r="O311">
            <v>1683.4853438562145</v>
          </cell>
          <cell r="P311">
            <v>10100.912063137286</v>
          </cell>
          <cell r="Q311">
            <v>1343.3633567120232</v>
          </cell>
          <cell r="R311">
            <v>6716.8167835601162</v>
          </cell>
          <cell r="S311">
            <v>1703.3864664491034</v>
          </cell>
          <cell r="T311">
            <v>5110.1593993473107</v>
          </cell>
          <cell r="U311">
            <v>5110.1593993473107</v>
          </cell>
          <cell r="V311">
            <v>1621.6858468907856</v>
          </cell>
          <cell r="W311">
            <v>3243.3716937815711</v>
          </cell>
          <cell r="X311">
            <v>1714.8673233328852</v>
          </cell>
          <cell r="Y311">
            <v>3429.7346466657705</v>
          </cell>
          <cell r="Z311">
            <v>1688.4217100899446</v>
          </cell>
          <cell r="AA311">
            <v>5065.2651302698341</v>
          </cell>
          <cell r="AB311">
            <v>1570.4294045608508</v>
          </cell>
          <cell r="AC311">
            <v>9422.5764273651039</v>
          </cell>
          <cell r="AD311">
            <v>1583.327445010292</v>
          </cell>
        </row>
        <row r="312">
          <cell r="C312" t="str">
            <v>Other Expenses (Charity &amp; Donation)</v>
          </cell>
          <cell r="E312">
            <v>1106.6312056874151</v>
          </cell>
          <cell r="F312">
            <v>5533.1560284370753</v>
          </cell>
          <cell r="G312">
            <v>1012.2389038227149</v>
          </cell>
          <cell r="H312">
            <v>3036.7167114681447</v>
          </cell>
          <cell r="I312">
            <v>1004.6489715407499</v>
          </cell>
          <cell r="J312">
            <v>2009.2979430814999</v>
          </cell>
          <cell r="K312">
            <v>944.23137069731274</v>
          </cell>
          <cell r="L312">
            <v>1888.4627413946255</v>
          </cell>
          <cell r="M312">
            <v>1263.3158368509594</v>
          </cell>
          <cell r="N312">
            <v>3789.9475105528782</v>
          </cell>
          <cell r="O312">
            <v>1169.0870443445933</v>
          </cell>
          <cell r="P312">
            <v>7014.5222660675599</v>
          </cell>
          <cell r="Q312">
            <v>932.89121993890501</v>
          </cell>
          <cell r="R312">
            <v>4664.4560996945247</v>
          </cell>
          <cell r="S312">
            <v>1182.9072683674331</v>
          </cell>
          <cell r="T312">
            <v>3548.7218051022992</v>
          </cell>
          <cell r="U312">
            <v>3548.7218051022992</v>
          </cell>
          <cell r="V312">
            <v>1126.1707270074899</v>
          </cell>
          <cell r="W312">
            <v>2252.3414540149797</v>
          </cell>
          <cell r="X312">
            <v>1190.8800856478372</v>
          </cell>
          <cell r="Y312">
            <v>2381.7601712956744</v>
          </cell>
          <cell r="Z312">
            <v>1172.5150764513503</v>
          </cell>
          <cell r="AA312">
            <v>3517.5452293540511</v>
          </cell>
          <cell r="AB312">
            <v>1090.5759753894795</v>
          </cell>
          <cell r="AC312">
            <v>6543.4558523368769</v>
          </cell>
          <cell r="AD312">
            <v>1099.5329479238142</v>
          </cell>
        </row>
        <row r="313">
          <cell r="C313" t="str">
            <v>Other Expenses ( W.P.P.F.)</v>
          </cell>
          <cell r="E313">
            <v>9648.5900544295782</v>
          </cell>
          <cell r="F313">
            <v>48242.950272147893</v>
          </cell>
          <cell r="G313">
            <v>11903.296926179239</v>
          </cell>
          <cell r="H313">
            <v>35709.890778537716</v>
          </cell>
          <cell r="I313">
            <v>11129.264448460395</v>
          </cell>
          <cell r="J313">
            <v>22258.52889692079</v>
          </cell>
          <cell r="K313">
            <v>12765.472506264148</v>
          </cell>
          <cell r="L313">
            <v>25530.945012528297</v>
          </cell>
          <cell r="M313">
            <v>8697.6853037127148</v>
          </cell>
          <cell r="N313">
            <v>26093.055911138144</v>
          </cell>
          <cell r="O313">
            <v>8477.4712963599068</v>
          </cell>
          <cell r="P313">
            <v>50864.827778159437</v>
          </cell>
          <cell r="Q313">
            <v>11947.065838432633</v>
          </cell>
          <cell r="R313">
            <v>59735.329192163161</v>
          </cell>
          <cell r="S313">
            <v>8315.7504207462025</v>
          </cell>
          <cell r="T313">
            <v>24947.251262238606</v>
          </cell>
          <cell r="U313">
            <v>24947.251262238606</v>
          </cell>
          <cell r="V313">
            <v>10259.06027175571</v>
          </cell>
          <cell r="W313">
            <v>20518.120543511421</v>
          </cell>
          <cell r="X313">
            <v>11041.057493260387</v>
          </cell>
          <cell r="Y313">
            <v>22082.114986520774</v>
          </cell>
          <cell r="Z313">
            <v>9071.1554130804143</v>
          </cell>
          <cell r="AA313">
            <v>27213.466239241243</v>
          </cell>
          <cell r="AB313">
            <v>9315.9406486366006</v>
          </cell>
          <cell r="AC313">
            <v>55895.643891819607</v>
          </cell>
          <cell r="AD313">
            <v>9978.3839229744535</v>
          </cell>
        </row>
        <row r="314">
          <cell r="C314" t="str">
            <v>Workers Welfare Fund</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row>
        <row r="315">
          <cell r="E315">
            <v>71008.919001632588</v>
          </cell>
          <cell r="F315">
            <v>213026.75700489775</v>
          </cell>
          <cell r="G315">
            <v>68239.894960403064</v>
          </cell>
          <cell r="H315">
            <v>204719.68488120919</v>
          </cell>
          <cell r="I315">
            <v>87671.348807853516</v>
          </cell>
          <cell r="J315">
            <v>263014.04642356053</v>
          </cell>
          <cell r="K315">
            <v>85084.685004481464</v>
          </cell>
          <cell r="L315">
            <v>255254.05501344439</v>
          </cell>
          <cell r="M315">
            <v>102026.0406777734</v>
          </cell>
          <cell r="N315">
            <v>306078.12203332019</v>
          </cell>
          <cell r="O315">
            <v>73537.795701588882</v>
          </cell>
          <cell r="P315">
            <v>220613.38710476665</v>
          </cell>
          <cell r="Q315">
            <v>63709.581972225693</v>
          </cell>
          <cell r="R315">
            <v>191128.74591667709</v>
          </cell>
          <cell r="S315">
            <v>88423.086142249173</v>
          </cell>
          <cell r="T315">
            <v>265269.25842674752</v>
          </cell>
          <cell r="U315">
            <v>265269.25842674752</v>
          </cell>
          <cell r="V315">
            <v>89348.496873179378</v>
          </cell>
          <cell r="W315">
            <v>268045.49061953812</v>
          </cell>
          <cell r="X315">
            <v>77968.236606518607</v>
          </cell>
          <cell r="Y315">
            <v>233904.70981955581</v>
          </cell>
          <cell r="Z315">
            <v>101301.83926049432</v>
          </cell>
          <cell r="AA315">
            <v>303905.51778148295</v>
          </cell>
          <cell r="AB315">
            <v>71496.383225863276</v>
          </cell>
          <cell r="AC315">
            <v>428978.29935517965</v>
          </cell>
          <cell r="AD315">
            <v>78664.65943192452</v>
          </cell>
        </row>
        <row r="316">
          <cell r="C316" t="str">
            <v>Operating Profit</v>
          </cell>
          <cell r="E316">
            <v>304679.42882445431</v>
          </cell>
          <cell r="F316">
            <v>914038.28647336294</v>
          </cell>
          <cell r="G316">
            <v>307448.45286568382</v>
          </cell>
          <cell r="H316">
            <v>922345.35859705147</v>
          </cell>
          <cell r="I316">
            <v>288016.99901823339</v>
          </cell>
          <cell r="J316">
            <v>864050.99705470016</v>
          </cell>
          <cell r="K316">
            <v>290603.66282160545</v>
          </cell>
          <cell r="L316">
            <v>871810.98846481636</v>
          </cell>
          <cell r="M316">
            <v>273662.3071483135</v>
          </cell>
          <cell r="N316">
            <v>820986.9214449405</v>
          </cell>
          <cell r="O316">
            <v>302150.55212449806</v>
          </cell>
          <cell r="P316">
            <v>906451.65637349419</v>
          </cell>
          <cell r="Q316">
            <v>311978.76585386123</v>
          </cell>
          <cell r="R316">
            <v>935936.29756158369</v>
          </cell>
          <cell r="S316">
            <v>287265.26168383774</v>
          </cell>
          <cell r="T316">
            <v>861795.78505151323</v>
          </cell>
          <cell r="U316">
            <v>861795.78505151323</v>
          </cell>
          <cell r="V316">
            <v>286339.85095290752</v>
          </cell>
          <cell r="W316">
            <v>859019.55285872263</v>
          </cell>
          <cell r="X316">
            <v>297720.11121956829</v>
          </cell>
          <cell r="Y316">
            <v>893160.33365870488</v>
          </cell>
          <cell r="Z316">
            <v>274386.50856559258</v>
          </cell>
          <cell r="AA316">
            <v>823159.52569677774</v>
          </cell>
          <cell r="AB316">
            <v>304191.96460022364</v>
          </cell>
          <cell r="AC316">
            <v>1825151.787601342</v>
          </cell>
          <cell r="AD316">
            <v>297023.6883941624</v>
          </cell>
        </row>
        <row r="317">
          <cell r="U317">
            <v>0</v>
          </cell>
        </row>
        <row r="318">
          <cell r="C318" t="str">
            <v>Other Income</v>
          </cell>
          <cell r="U318">
            <v>0</v>
          </cell>
        </row>
        <row r="319">
          <cell r="C319" t="str">
            <v>H.D</v>
          </cell>
          <cell r="E319">
            <v>15352.228571428572</v>
          </cell>
          <cell r="F319">
            <v>76761.142857142855</v>
          </cell>
          <cell r="G319">
            <v>13804.129032258064</v>
          </cell>
          <cell r="H319">
            <v>41412.387096774197</v>
          </cell>
          <cell r="I319">
            <v>16932</v>
          </cell>
          <cell r="J319">
            <v>33864</v>
          </cell>
          <cell r="K319">
            <v>317514.93333333335</v>
          </cell>
          <cell r="L319">
            <v>635029.8666666667</v>
          </cell>
          <cell r="M319">
            <v>309289.29032258067</v>
          </cell>
          <cell r="N319">
            <v>927867.87096774206</v>
          </cell>
          <cell r="O319">
            <v>264203.22222222225</v>
          </cell>
          <cell r="P319">
            <v>1585219.3333333335</v>
          </cell>
          <cell r="Q319">
            <v>72764.571428571435</v>
          </cell>
          <cell r="R319">
            <v>363822.85714285716</v>
          </cell>
          <cell r="S319">
            <v>14837.75</v>
          </cell>
          <cell r="T319">
            <v>44513.25</v>
          </cell>
          <cell r="U319">
            <v>44513.25</v>
          </cell>
          <cell r="V319">
            <v>19002.533333333333</v>
          </cell>
          <cell r="W319">
            <v>38005.066666666666</v>
          </cell>
          <cell r="X319">
            <v>14756.137931034482</v>
          </cell>
          <cell r="Y319">
            <v>29512.275862068964</v>
          </cell>
          <cell r="Z319">
            <v>15316.387096774193</v>
          </cell>
          <cell r="AA319">
            <v>45949.161290322576</v>
          </cell>
          <cell r="AB319">
            <v>13728.648648648648</v>
          </cell>
          <cell r="AC319">
            <v>82371.891891891893</v>
          </cell>
          <cell r="AD319">
            <v>92960.21675655873</v>
          </cell>
        </row>
        <row r="320">
          <cell r="C320" t="str">
            <v>Others</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row>
        <row r="321">
          <cell r="E321">
            <v>15352.228571428572</v>
          </cell>
          <cell r="F321">
            <v>76761.142857142855</v>
          </cell>
          <cell r="G321">
            <v>13804.129032258064</v>
          </cell>
          <cell r="H321">
            <v>41412.387096774197</v>
          </cell>
          <cell r="I321">
            <v>16932</v>
          </cell>
          <cell r="J321">
            <v>33864</v>
          </cell>
          <cell r="K321">
            <v>317514.93333333335</v>
          </cell>
          <cell r="L321">
            <v>635029.8666666667</v>
          </cell>
          <cell r="M321">
            <v>309289.29032258067</v>
          </cell>
          <cell r="N321">
            <v>927867.87096774206</v>
          </cell>
          <cell r="O321">
            <v>264203.22222222225</v>
          </cell>
          <cell r="P321">
            <v>1585219.3333333335</v>
          </cell>
          <cell r="Q321">
            <v>72764.571428571435</v>
          </cell>
          <cell r="R321">
            <v>363822.85714285716</v>
          </cell>
          <cell r="S321">
            <v>14837.75</v>
          </cell>
          <cell r="T321">
            <v>44513.25</v>
          </cell>
          <cell r="U321">
            <v>44513.25</v>
          </cell>
          <cell r="V321">
            <v>19002.533333333333</v>
          </cell>
          <cell r="W321">
            <v>38005.066666666666</v>
          </cell>
          <cell r="X321">
            <v>14756.137931034482</v>
          </cell>
          <cell r="Y321">
            <v>29512.275862068964</v>
          </cell>
          <cell r="Z321">
            <v>15316.387096774193</v>
          </cell>
          <cell r="AA321">
            <v>45949.161290322576</v>
          </cell>
          <cell r="AB321">
            <v>13728.648648648648</v>
          </cell>
          <cell r="AC321">
            <v>82371.891891891893</v>
          </cell>
          <cell r="AD321">
            <v>92960.21675655873</v>
          </cell>
        </row>
        <row r="322">
          <cell r="U322">
            <v>0</v>
          </cell>
        </row>
        <row r="323">
          <cell r="C323" t="str">
            <v>Profit before tax</v>
          </cell>
          <cell r="E323">
            <v>320031.65739588288</v>
          </cell>
          <cell r="F323">
            <v>960094.97218764864</v>
          </cell>
          <cell r="G323">
            <v>321252.58189794188</v>
          </cell>
          <cell r="H323">
            <v>963757.74569382565</v>
          </cell>
          <cell r="I323">
            <v>304948.99901823339</v>
          </cell>
          <cell r="J323">
            <v>914846.99705470016</v>
          </cell>
          <cell r="K323">
            <v>608118.5961549388</v>
          </cell>
          <cell r="L323">
            <v>1824355.7884648163</v>
          </cell>
          <cell r="M323">
            <v>582951.59747089422</v>
          </cell>
          <cell r="N323">
            <v>1748854.7924126827</v>
          </cell>
          <cell r="O323">
            <v>566353.77434672031</v>
          </cell>
          <cell r="P323">
            <v>1699061.3230401608</v>
          </cell>
          <cell r="Q323">
            <v>384743.33728243265</v>
          </cell>
          <cell r="R323">
            <v>1154230.0118472979</v>
          </cell>
          <cell r="S323">
            <v>302103.01168383774</v>
          </cell>
          <cell r="T323">
            <v>906309.03505151323</v>
          </cell>
          <cell r="U323">
            <v>906309.03505151323</v>
          </cell>
          <cell r="V323">
            <v>305342.38428624085</v>
          </cell>
          <cell r="W323">
            <v>916027.15285872249</v>
          </cell>
          <cell r="X323">
            <v>312476.24915060279</v>
          </cell>
          <cell r="Y323">
            <v>937428.7474518083</v>
          </cell>
          <cell r="Z323">
            <v>289702.89566236676</v>
          </cell>
          <cell r="AA323">
            <v>869108.68698710029</v>
          </cell>
          <cell r="AB323">
            <v>317920.61324887228</v>
          </cell>
          <cell r="AC323">
            <v>1907523.6794932336</v>
          </cell>
          <cell r="AD323">
            <v>389983.90515072114</v>
          </cell>
        </row>
        <row r="324">
          <cell r="U324">
            <v>0</v>
          </cell>
        </row>
        <row r="325">
          <cell r="C325" t="str">
            <v>Taxation</v>
          </cell>
          <cell r="U325">
            <v>0</v>
          </cell>
        </row>
        <row r="326">
          <cell r="C326" t="str">
            <v>Presumptive</v>
          </cell>
          <cell r="E326">
            <v>99465</v>
          </cell>
          <cell r="F326">
            <v>497325</v>
          </cell>
          <cell r="G326">
            <v>99465</v>
          </cell>
          <cell r="H326">
            <v>298395</v>
          </cell>
          <cell r="I326">
            <v>99465</v>
          </cell>
          <cell r="J326">
            <v>198930</v>
          </cell>
          <cell r="K326">
            <v>99465</v>
          </cell>
          <cell r="L326">
            <v>198930</v>
          </cell>
          <cell r="M326">
            <v>99465</v>
          </cell>
          <cell r="N326">
            <v>298395</v>
          </cell>
          <cell r="O326">
            <v>99465</v>
          </cell>
          <cell r="P326">
            <v>596790</v>
          </cell>
          <cell r="Q326">
            <v>99465</v>
          </cell>
          <cell r="R326">
            <v>497325</v>
          </cell>
          <cell r="S326">
            <v>99465</v>
          </cell>
          <cell r="T326">
            <v>298395</v>
          </cell>
          <cell r="U326">
            <v>298395</v>
          </cell>
          <cell r="V326">
            <v>99465</v>
          </cell>
          <cell r="W326">
            <v>198930</v>
          </cell>
          <cell r="X326">
            <v>99465</v>
          </cell>
          <cell r="Y326">
            <v>198930</v>
          </cell>
          <cell r="Z326">
            <v>99465</v>
          </cell>
          <cell r="AA326">
            <v>298395</v>
          </cell>
          <cell r="AB326">
            <v>99465</v>
          </cell>
          <cell r="AC326">
            <v>596790</v>
          </cell>
          <cell r="AD326">
            <v>99465</v>
          </cell>
        </row>
        <row r="327">
          <cell r="C327" t="str">
            <v>Others</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row>
        <row r="328">
          <cell r="E328">
            <v>99465</v>
          </cell>
          <cell r="F328">
            <v>298395</v>
          </cell>
          <cell r="G328">
            <v>99465</v>
          </cell>
          <cell r="H328">
            <v>298395</v>
          </cell>
          <cell r="I328">
            <v>99465</v>
          </cell>
          <cell r="J328">
            <v>298395</v>
          </cell>
          <cell r="K328">
            <v>99465</v>
          </cell>
          <cell r="L328">
            <v>298395</v>
          </cell>
          <cell r="M328">
            <v>99465</v>
          </cell>
          <cell r="N328">
            <v>298395</v>
          </cell>
          <cell r="O328">
            <v>99465</v>
          </cell>
          <cell r="P328">
            <v>298395</v>
          </cell>
          <cell r="Q328">
            <v>99465</v>
          </cell>
          <cell r="R328">
            <v>298395</v>
          </cell>
          <cell r="S328">
            <v>99465</v>
          </cell>
          <cell r="T328">
            <v>298395</v>
          </cell>
          <cell r="U328">
            <v>298395</v>
          </cell>
          <cell r="V328">
            <v>99465</v>
          </cell>
          <cell r="W328">
            <v>298395</v>
          </cell>
          <cell r="X328">
            <v>99465</v>
          </cell>
          <cell r="Y328">
            <v>298395</v>
          </cell>
          <cell r="Z328">
            <v>99465</v>
          </cell>
          <cell r="AA328">
            <v>298395</v>
          </cell>
          <cell r="AB328">
            <v>99465</v>
          </cell>
          <cell r="AC328">
            <v>596790</v>
          </cell>
          <cell r="AD328">
            <v>99465</v>
          </cell>
        </row>
        <row r="329">
          <cell r="C329" t="str">
            <v>Net Profit after taxation</v>
          </cell>
          <cell r="E329">
            <v>220566.65739588288</v>
          </cell>
          <cell r="F329">
            <v>661699.97218764864</v>
          </cell>
          <cell r="G329">
            <v>221787.58189794188</v>
          </cell>
          <cell r="H329">
            <v>665362.74569382565</v>
          </cell>
          <cell r="I329">
            <v>205483.99901823339</v>
          </cell>
          <cell r="J329">
            <v>616451.99705470016</v>
          </cell>
          <cell r="K329">
            <v>508653.5961549388</v>
          </cell>
          <cell r="L329">
            <v>1525960.7884648163</v>
          </cell>
          <cell r="M329">
            <v>483486.59747089422</v>
          </cell>
          <cell r="N329">
            <v>1450459.7924126827</v>
          </cell>
          <cell r="O329">
            <v>466888.77434672031</v>
          </cell>
          <cell r="P329">
            <v>1400666.3230401608</v>
          </cell>
          <cell r="Q329">
            <v>285278.33728243265</v>
          </cell>
          <cell r="R329">
            <v>855835.01184729789</v>
          </cell>
          <cell r="S329">
            <v>202638.01168383774</v>
          </cell>
          <cell r="T329">
            <v>607914.03505151323</v>
          </cell>
          <cell r="U329">
            <v>607914.03505151323</v>
          </cell>
          <cell r="V329">
            <v>205877.38428624085</v>
          </cell>
          <cell r="W329">
            <v>617632.15285872249</v>
          </cell>
          <cell r="X329">
            <v>213011.24915060279</v>
          </cell>
          <cell r="Y329">
            <v>639033.7474518083</v>
          </cell>
          <cell r="Z329">
            <v>190237.89566236676</v>
          </cell>
          <cell r="AA329">
            <v>570713.68698710029</v>
          </cell>
          <cell r="AB329">
            <v>218455.61324887228</v>
          </cell>
          <cell r="AC329">
            <v>1310733.6794932336</v>
          </cell>
          <cell r="AD329">
            <v>290518.90515072114</v>
          </cell>
        </row>
        <row r="331">
          <cell r="E331">
            <v>913</v>
          </cell>
          <cell r="G331">
            <v>944</v>
          </cell>
          <cell r="I331">
            <v>975</v>
          </cell>
          <cell r="K331">
            <v>1006</v>
          </cell>
          <cell r="M331">
            <v>1037</v>
          </cell>
          <cell r="O331">
            <v>1068</v>
          </cell>
          <cell r="Q331">
            <v>1099</v>
          </cell>
          <cell r="S331">
            <v>1130</v>
          </cell>
          <cell r="V331">
            <v>1161</v>
          </cell>
          <cell r="X331">
            <v>1192</v>
          </cell>
          <cell r="Z331">
            <v>1223</v>
          </cell>
          <cell r="AB331">
            <v>1254</v>
          </cell>
          <cell r="AD331" t="str">
            <v>Yearly</v>
          </cell>
        </row>
        <row r="332">
          <cell r="C332" t="str">
            <v>HiACE DUAL AC</v>
          </cell>
          <cell r="E332" t="str">
            <v>Per Unit</v>
          </cell>
          <cell r="F332" t="str">
            <v>Total</v>
          </cell>
          <cell r="G332" t="str">
            <v>Per Unit</v>
          </cell>
          <cell r="H332" t="str">
            <v>Total</v>
          </cell>
          <cell r="I332" t="str">
            <v>Per Unit</v>
          </cell>
          <cell r="J332" t="str">
            <v>Total</v>
          </cell>
          <cell r="K332" t="str">
            <v>Per Unit</v>
          </cell>
          <cell r="L332" t="str">
            <v>Total</v>
          </cell>
          <cell r="M332" t="str">
            <v>Per Unit</v>
          </cell>
          <cell r="N332" t="str">
            <v>Total</v>
          </cell>
          <cell r="O332" t="str">
            <v>Per Unit</v>
          </cell>
          <cell r="P332" t="str">
            <v>Total</v>
          </cell>
          <cell r="Q332" t="str">
            <v>Per Unit</v>
          </cell>
          <cell r="R332" t="str">
            <v>Total</v>
          </cell>
          <cell r="S332" t="str">
            <v>Per Unit</v>
          </cell>
          <cell r="U332" t="str">
            <v>Total</v>
          </cell>
          <cell r="V332" t="str">
            <v>Per Unit</v>
          </cell>
          <cell r="W332" t="str">
            <v>Total</v>
          </cell>
          <cell r="X332" t="str">
            <v>Per Unit</v>
          </cell>
          <cell r="Y332" t="str">
            <v>Total</v>
          </cell>
          <cell r="Z332" t="str">
            <v>Per Unit</v>
          </cell>
          <cell r="AA332" t="str">
            <v>Total</v>
          </cell>
          <cell r="AB332" t="str">
            <v>Per Unit</v>
          </cell>
          <cell r="AC332" t="str">
            <v>Total</v>
          </cell>
          <cell r="AD332" t="str">
            <v>Average</v>
          </cell>
        </row>
        <row r="334">
          <cell r="C334" t="str">
            <v>Sales Units</v>
          </cell>
          <cell r="E334">
            <v>10</v>
          </cell>
          <cell r="F334">
            <v>10</v>
          </cell>
          <cell r="G334">
            <v>10</v>
          </cell>
          <cell r="H334">
            <v>10</v>
          </cell>
          <cell r="I334">
            <v>10</v>
          </cell>
          <cell r="J334">
            <v>10</v>
          </cell>
          <cell r="K334">
            <v>10</v>
          </cell>
          <cell r="L334">
            <v>10</v>
          </cell>
          <cell r="M334">
            <v>10</v>
          </cell>
          <cell r="N334">
            <v>10</v>
          </cell>
          <cell r="O334">
            <v>10</v>
          </cell>
          <cell r="P334">
            <v>10</v>
          </cell>
          <cell r="Q334">
            <v>10</v>
          </cell>
          <cell r="R334">
            <v>10</v>
          </cell>
          <cell r="S334">
            <v>10</v>
          </cell>
          <cell r="T334">
            <v>10</v>
          </cell>
          <cell r="U334">
            <v>10</v>
          </cell>
          <cell r="V334">
            <v>10</v>
          </cell>
          <cell r="W334">
            <v>10</v>
          </cell>
          <cell r="X334">
            <v>10</v>
          </cell>
          <cell r="Y334">
            <v>10</v>
          </cell>
          <cell r="Z334">
            <v>10</v>
          </cell>
          <cell r="AA334">
            <v>10</v>
          </cell>
          <cell r="AB334">
            <v>10</v>
          </cell>
          <cell r="AC334">
            <v>10</v>
          </cell>
          <cell r="AD334">
            <v>120</v>
          </cell>
        </row>
        <row r="335">
          <cell r="U335">
            <v>0</v>
          </cell>
        </row>
        <row r="336">
          <cell r="C336" t="str">
            <v>Selling Price</v>
          </cell>
          <cell r="E336">
            <v>1810000</v>
          </cell>
          <cell r="F336">
            <v>18100000</v>
          </cell>
          <cell r="G336">
            <v>1810000</v>
          </cell>
          <cell r="H336">
            <v>18100000</v>
          </cell>
          <cell r="I336">
            <v>1810000</v>
          </cell>
          <cell r="J336">
            <v>18100000</v>
          </cell>
          <cell r="K336">
            <v>1810000</v>
          </cell>
          <cell r="L336">
            <v>18100000</v>
          </cell>
          <cell r="M336">
            <v>1810000</v>
          </cell>
          <cell r="N336">
            <v>18100000</v>
          </cell>
          <cell r="O336">
            <v>1810000</v>
          </cell>
          <cell r="P336">
            <v>18100000</v>
          </cell>
          <cell r="Q336">
            <v>1810000</v>
          </cell>
          <cell r="R336">
            <v>18100000</v>
          </cell>
          <cell r="S336">
            <v>1810000</v>
          </cell>
          <cell r="T336">
            <v>18100000</v>
          </cell>
          <cell r="U336">
            <v>18100000</v>
          </cell>
          <cell r="V336">
            <v>1810000</v>
          </cell>
          <cell r="W336">
            <v>18100000</v>
          </cell>
          <cell r="X336">
            <v>1810000</v>
          </cell>
          <cell r="Y336">
            <v>18100000</v>
          </cell>
          <cell r="Z336">
            <v>1810000</v>
          </cell>
          <cell r="AA336">
            <v>18100000</v>
          </cell>
          <cell r="AB336">
            <v>1810000</v>
          </cell>
          <cell r="AC336">
            <v>18100000</v>
          </cell>
          <cell r="AD336">
            <v>1810000</v>
          </cell>
        </row>
        <row r="337">
          <cell r="C337" t="str">
            <v>Less: Dealer commission</v>
          </cell>
          <cell r="E337">
            <v>-30000</v>
          </cell>
          <cell r="F337">
            <v>-300000</v>
          </cell>
          <cell r="G337">
            <v>-30000</v>
          </cell>
          <cell r="H337">
            <v>-300000</v>
          </cell>
          <cell r="I337">
            <v>-30000</v>
          </cell>
          <cell r="J337">
            <v>-300000</v>
          </cell>
          <cell r="K337">
            <v>-30000</v>
          </cell>
          <cell r="L337">
            <v>-300000</v>
          </cell>
          <cell r="M337">
            <v>-30000</v>
          </cell>
          <cell r="N337">
            <v>-300000</v>
          </cell>
          <cell r="O337">
            <v>-30000</v>
          </cell>
          <cell r="P337">
            <v>-300000</v>
          </cell>
          <cell r="Q337">
            <v>-30000</v>
          </cell>
          <cell r="R337">
            <v>-300000</v>
          </cell>
          <cell r="S337">
            <v>-30000</v>
          </cell>
          <cell r="T337">
            <v>-300000</v>
          </cell>
          <cell r="U337">
            <v>-300000</v>
          </cell>
          <cell r="V337">
            <v>-30000</v>
          </cell>
          <cell r="W337">
            <v>-300000</v>
          </cell>
          <cell r="X337">
            <v>-30000</v>
          </cell>
          <cell r="Y337">
            <v>-300000</v>
          </cell>
          <cell r="Z337">
            <v>-30000</v>
          </cell>
          <cell r="AA337">
            <v>-300000</v>
          </cell>
          <cell r="AB337">
            <v>-30000</v>
          </cell>
          <cell r="AC337">
            <v>-300000</v>
          </cell>
          <cell r="AD337">
            <v>-30000</v>
          </cell>
        </row>
        <row r="338">
          <cell r="C338" t="str">
            <v xml:space="preserve">  Sales tax</v>
          </cell>
          <cell r="E338">
            <v>-236086.95652173914</v>
          </cell>
          <cell r="F338">
            <v>-2360869.5652173916</v>
          </cell>
          <cell r="G338">
            <v>-236086.95652173914</v>
          </cell>
          <cell r="H338">
            <v>-2360869.5652173916</v>
          </cell>
          <cell r="I338">
            <v>-236086.95652173914</v>
          </cell>
          <cell r="J338">
            <v>-2360869.5652173916</v>
          </cell>
          <cell r="K338">
            <v>-236086.95652173914</v>
          </cell>
          <cell r="L338">
            <v>-2360869.5652173916</v>
          </cell>
          <cell r="M338">
            <v>-236086.95652173914</v>
          </cell>
          <cell r="N338">
            <v>-2360869.5652173916</v>
          </cell>
          <cell r="O338">
            <v>-236086.95652173914</v>
          </cell>
          <cell r="P338">
            <v>-2360869.5652173916</v>
          </cell>
          <cell r="Q338">
            <v>-236086.95652173914</v>
          </cell>
          <cell r="R338">
            <v>-2360869.5652173916</v>
          </cell>
          <cell r="S338">
            <v>-236086.95652173914</v>
          </cell>
          <cell r="T338">
            <v>-2360869.5652173916</v>
          </cell>
          <cell r="U338">
            <v>-2360869.5652173916</v>
          </cell>
          <cell r="V338">
            <v>-236086.95652173914</v>
          </cell>
          <cell r="W338">
            <v>-2360869.5652173916</v>
          </cell>
          <cell r="X338">
            <v>-236086.95652173914</v>
          </cell>
          <cell r="Y338">
            <v>-2360869.5652173916</v>
          </cell>
          <cell r="Z338">
            <v>-236086.95652173914</v>
          </cell>
          <cell r="AA338">
            <v>-2360869.5652173916</v>
          </cell>
          <cell r="AB338">
            <v>-236086.95652173914</v>
          </cell>
          <cell r="AC338">
            <v>-2360869.5652173916</v>
          </cell>
          <cell r="AD338">
            <v>-236086.95652173911</v>
          </cell>
        </row>
        <row r="339">
          <cell r="C339" t="str">
            <v>Net Sales</v>
          </cell>
          <cell r="E339">
            <v>1543913.0434782607</v>
          </cell>
          <cell r="F339">
            <v>15439130.434782607</v>
          </cell>
          <cell r="G339">
            <v>1543913.0434782607</v>
          </cell>
          <cell r="H339">
            <v>15439130.434782607</v>
          </cell>
          <cell r="I339">
            <v>1543913.0434782607</v>
          </cell>
          <cell r="J339">
            <v>15439130.434782607</v>
          </cell>
          <cell r="K339">
            <v>1543913.0434782607</v>
          </cell>
          <cell r="L339">
            <v>15439130.434782607</v>
          </cell>
          <cell r="M339">
            <v>1543913.0434782607</v>
          </cell>
          <cell r="N339">
            <v>15439130.434782607</v>
          </cell>
          <cell r="O339">
            <v>1543913.0434782607</v>
          </cell>
          <cell r="P339">
            <v>15439130.434782607</v>
          </cell>
          <cell r="Q339">
            <v>1543913.0434782607</v>
          </cell>
          <cell r="R339">
            <v>15439130.434782607</v>
          </cell>
          <cell r="S339">
            <v>1543913.0434782607</v>
          </cell>
          <cell r="T339">
            <v>15439130.434782607</v>
          </cell>
          <cell r="U339">
            <v>15439130.434782607</v>
          </cell>
          <cell r="V339">
            <v>1543913.0434782607</v>
          </cell>
          <cell r="W339">
            <v>15439130.434782607</v>
          </cell>
          <cell r="X339">
            <v>1543913.0434782607</v>
          </cell>
          <cell r="Y339">
            <v>15439130.434782607</v>
          </cell>
          <cell r="Z339">
            <v>1543913.0434782607</v>
          </cell>
          <cell r="AA339">
            <v>15439130.434782607</v>
          </cell>
          <cell r="AB339">
            <v>1543913.0434782607</v>
          </cell>
          <cell r="AC339">
            <v>15439130.434782607</v>
          </cell>
          <cell r="AD339">
            <v>1543913.043478261</v>
          </cell>
        </row>
        <row r="340">
          <cell r="C340" t="str">
            <v>Landed cost</v>
          </cell>
          <cell r="E340">
            <v>1181065</v>
          </cell>
          <cell r="F340">
            <v>11810650</v>
          </cell>
          <cell r="G340">
            <v>1181065</v>
          </cell>
          <cell r="H340">
            <v>11810650</v>
          </cell>
          <cell r="I340">
            <v>1181065</v>
          </cell>
          <cell r="J340">
            <v>11810650</v>
          </cell>
          <cell r="K340">
            <v>1181065</v>
          </cell>
          <cell r="L340">
            <v>11810650</v>
          </cell>
          <cell r="M340">
            <v>1181065</v>
          </cell>
          <cell r="N340">
            <v>11810650</v>
          </cell>
          <cell r="O340">
            <v>1181065</v>
          </cell>
          <cell r="P340">
            <v>11810650</v>
          </cell>
          <cell r="Q340">
            <v>1181065</v>
          </cell>
          <cell r="R340">
            <v>11810650</v>
          </cell>
          <cell r="S340">
            <v>1181065</v>
          </cell>
          <cell r="T340">
            <v>11810650</v>
          </cell>
          <cell r="U340">
            <v>11810650</v>
          </cell>
          <cell r="V340">
            <v>1181065</v>
          </cell>
          <cell r="W340">
            <v>11810650</v>
          </cell>
          <cell r="X340">
            <v>1181065</v>
          </cell>
          <cell r="Y340">
            <v>11810650</v>
          </cell>
          <cell r="Z340">
            <v>1181065</v>
          </cell>
          <cell r="AA340">
            <v>11810650</v>
          </cell>
          <cell r="AB340">
            <v>1181065</v>
          </cell>
          <cell r="AC340">
            <v>11810650</v>
          </cell>
          <cell r="AD340">
            <v>1181065</v>
          </cell>
          <cell r="AF340">
            <v>141727800</v>
          </cell>
        </row>
        <row r="341">
          <cell r="C341" t="str">
            <v>Gross Profit</v>
          </cell>
          <cell r="E341">
            <v>362848.04347826075</v>
          </cell>
          <cell r="F341">
            <v>3628480.4347826075</v>
          </cell>
          <cell r="G341">
            <v>362848.04347826075</v>
          </cell>
          <cell r="H341">
            <v>3628480.4347826075</v>
          </cell>
          <cell r="I341">
            <v>362848.04347826075</v>
          </cell>
          <cell r="J341">
            <v>3628480.4347826075</v>
          </cell>
          <cell r="K341">
            <v>362848.04347826075</v>
          </cell>
          <cell r="L341">
            <v>3628480.4347826075</v>
          </cell>
          <cell r="M341">
            <v>362848.04347826075</v>
          </cell>
          <cell r="N341">
            <v>3628480.4347826075</v>
          </cell>
          <cell r="O341">
            <v>362848.04347826075</v>
          </cell>
          <cell r="P341">
            <v>3628480.4347826075</v>
          </cell>
          <cell r="Q341">
            <v>362848.04347826075</v>
          </cell>
          <cell r="R341">
            <v>3628480.4347826075</v>
          </cell>
          <cell r="S341">
            <v>362848.04347826075</v>
          </cell>
          <cell r="T341">
            <v>3628480.4347826075</v>
          </cell>
          <cell r="U341">
            <v>3628480.4347826075</v>
          </cell>
          <cell r="V341">
            <v>362848.04347826075</v>
          </cell>
          <cell r="W341">
            <v>3628480.4347826075</v>
          </cell>
          <cell r="X341">
            <v>362848.04347826075</v>
          </cell>
          <cell r="Y341">
            <v>3628480.4347826075</v>
          </cell>
          <cell r="Z341">
            <v>362848.04347826075</v>
          </cell>
          <cell r="AA341">
            <v>3628480.4347826075</v>
          </cell>
          <cell r="AB341">
            <v>362848.04347826075</v>
          </cell>
          <cell r="AC341">
            <v>3628480.4347826075</v>
          </cell>
          <cell r="AD341">
            <v>362848.04347826098</v>
          </cell>
        </row>
        <row r="342">
          <cell r="U342">
            <v>0</v>
          </cell>
        </row>
        <row r="343">
          <cell r="U343">
            <v>0</v>
          </cell>
        </row>
        <row r="344">
          <cell r="C344" t="str">
            <v>Other Expenses</v>
          </cell>
          <cell r="U344">
            <v>0</v>
          </cell>
        </row>
        <row r="345">
          <cell r="C345" t="str">
            <v>Selling Expenses</v>
          </cell>
          <cell r="E345">
            <v>15580.366396615698</v>
          </cell>
          <cell r="F345">
            <v>155803.66396615698</v>
          </cell>
          <cell r="G345">
            <v>14065.815418598198</v>
          </cell>
          <cell r="H345">
            <v>140658.15418598198</v>
          </cell>
          <cell r="I345">
            <v>13937.86149454217</v>
          </cell>
          <cell r="J345">
            <v>139378.61494542169</v>
          </cell>
          <cell r="K345">
            <v>12990.070739676898</v>
          </cell>
          <cell r="L345">
            <v>129900.70739676898</v>
          </cell>
          <cell r="M345">
            <v>17928.80038831451</v>
          </cell>
          <cell r="N345">
            <v>179288.00388314511</v>
          </cell>
          <cell r="O345">
            <v>16522.62377225871</v>
          </cell>
          <cell r="P345">
            <v>165226.2377225871</v>
          </cell>
          <cell r="Q345">
            <v>13012.379906852413</v>
          </cell>
          <cell r="R345">
            <v>130123.79906852412</v>
          </cell>
          <cell r="S345">
            <v>16957.866211611876</v>
          </cell>
          <cell r="T345">
            <v>169578.66211611876</v>
          </cell>
          <cell r="U345">
            <v>169578.66211611876</v>
          </cell>
          <cell r="V345">
            <v>15996.962658356917</v>
          </cell>
          <cell r="W345">
            <v>159969.62658356916</v>
          </cell>
          <cell r="X345">
            <v>17004.344235451234</v>
          </cell>
          <cell r="Y345">
            <v>170043.44235451234</v>
          </cell>
          <cell r="Z345">
            <v>16758.208123786724</v>
          </cell>
          <cell r="AA345">
            <v>167582.08123786724</v>
          </cell>
          <cell r="AB345">
            <v>15514.915208059225</v>
          </cell>
          <cell r="AC345">
            <v>155149.15208059223</v>
          </cell>
          <cell r="AD345">
            <v>15522.517879510382</v>
          </cell>
        </row>
        <row r="346">
          <cell r="C346" t="str">
            <v>Advertisement Expenses</v>
          </cell>
          <cell r="E346">
            <v>2405.8167555729137</v>
          </cell>
          <cell r="F346">
            <v>24058.167555729138</v>
          </cell>
          <cell r="G346">
            <v>3080.827321757934</v>
          </cell>
          <cell r="H346">
            <v>30808.273217579339</v>
          </cell>
          <cell r="I346">
            <v>23766.822379487348</v>
          </cell>
          <cell r="J346">
            <v>237668.22379487348</v>
          </cell>
          <cell r="K346">
            <v>23113.454316588311</v>
          </cell>
          <cell r="L346">
            <v>231134.54316588311</v>
          </cell>
          <cell r="M346">
            <v>25512.297842660966</v>
          </cell>
          <cell r="N346">
            <v>255122.97842660965</v>
          </cell>
          <cell r="O346">
            <v>2551.3138847595887</v>
          </cell>
          <cell r="P346">
            <v>25513.138847595888</v>
          </cell>
          <cell r="Q346">
            <v>2503.8786398437537</v>
          </cell>
          <cell r="R346">
            <v>25038.786398437536</v>
          </cell>
          <cell r="S346">
            <v>15993.121382039297</v>
          </cell>
          <cell r="T346">
            <v>159931.21382039296</v>
          </cell>
          <cell r="U346">
            <v>159931.21382039296</v>
          </cell>
          <cell r="V346">
            <v>18583.08922809346</v>
          </cell>
          <cell r="W346">
            <v>185830.89228093461</v>
          </cell>
          <cell r="X346">
            <v>2625.697960996888</v>
          </cell>
          <cell r="Y346">
            <v>26256.979609968879</v>
          </cell>
          <cell r="Z346">
            <v>28862.71016865053</v>
          </cell>
          <cell r="AA346">
            <v>288627.10168650531</v>
          </cell>
          <cell r="AB346">
            <v>3501.4226255840545</v>
          </cell>
          <cell r="AC346">
            <v>35014.226255840542</v>
          </cell>
          <cell r="AD346">
            <v>12708.371042169589</v>
          </cell>
        </row>
        <row r="347">
          <cell r="C347" t="str">
            <v>Administrative Expenses</v>
          </cell>
          <cell r="E347">
            <v>31746.041360815143</v>
          </cell>
          <cell r="F347">
            <v>317460.41360815143</v>
          </cell>
          <cell r="G347">
            <v>28660.042176505169</v>
          </cell>
          <cell r="H347">
            <v>286600.42176505167</v>
          </cell>
          <cell r="I347">
            <v>28399.32747558237</v>
          </cell>
          <cell r="J347">
            <v>283993.27475582372</v>
          </cell>
          <cell r="K347">
            <v>26468.140253189009</v>
          </cell>
          <cell r="L347">
            <v>264681.40253189008</v>
          </cell>
          <cell r="M347">
            <v>36531.133106142057</v>
          </cell>
          <cell r="N347">
            <v>365311.33106142055</v>
          </cell>
          <cell r="O347">
            <v>33665.95395197178</v>
          </cell>
          <cell r="P347">
            <v>336659.5395197178</v>
          </cell>
          <cell r="Q347">
            <v>26513.596677373815</v>
          </cell>
          <cell r="R347">
            <v>265135.96677373815</v>
          </cell>
          <cell r="S347">
            <v>34552.789609744817</v>
          </cell>
          <cell r="T347">
            <v>345527.89609744819</v>
          </cell>
          <cell r="U347">
            <v>345527.89609744819</v>
          </cell>
          <cell r="V347">
            <v>32594.884181281192</v>
          </cell>
          <cell r="W347">
            <v>325948.84181281191</v>
          </cell>
          <cell r="X347">
            <v>34647.491700158673</v>
          </cell>
          <cell r="Y347">
            <v>346474.91700158676</v>
          </cell>
          <cell r="Z347">
            <v>34145.972866622818</v>
          </cell>
          <cell r="AA347">
            <v>341459.72866622818</v>
          </cell>
          <cell r="AB347">
            <v>31612.680174939585</v>
          </cell>
          <cell r="AC347">
            <v>316126.80174939585</v>
          </cell>
          <cell r="AD347">
            <v>31628.171127860536</v>
          </cell>
        </row>
        <row r="348">
          <cell r="C348" t="str">
            <v>Depreciation (Admin. &amp; Selling )</v>
          </cell>
          <cell r="E348">
            <v>8927.9242923219663</v>
          </cell>
          <cell r="F348">
            <v>89279.242923219659</v>
          </cell>
          <cell r="G348">
            <v>8060.0501920351098</v>
          </cell>
          <cell r="H348">
            <v>80600.501920351104</v>
          </cell>
          <cell r="I348">
            <v>7986.7295192217998</v>
          </cell>
          <cell r="J348">
            <v>79867.295192217993</v>
          </cell>
          <cell r="K348">
            <v>7443.6226442616662</v>
          </cell>
          <cell r="L348">
            <v>74436.226442616666</v>
          </cell>
          <cell r="M348">
            <v>10273.633395026813</v>
          </cell>
          <cell r="N348">
            <v>102736.33395026813</v>
          </cell>
          <cell r="O348">
            <v>9467.8604080380956</v>
          </cell>
          <cell r="P348">
            <v>94678.604080380959</v>
          </cell>
          <cell r="Q348">
            <v>7456.4063330721565</v>
          </cell>
          <cell r="R348">
            <v>74564.063330721561</v>
          </cell>
          <cell r="S348">
            <v>9717.2647832904422</v>
          </cell>
          <cell r="T348">
            <v>97172.647832904418</v>
          </cell>
          <cell r="U348">
            <v>97172.647832904418</v>
          </cell>
          <cell r="V348">
            <v>9166.6439597938333</v>
          </cell>
          <cell r="W348">
            <v>91666.439597938326</v>
          </cell>
          <cell r="X348">
            <v>9743.8978076707062</v>
          </cell>
          <cell r="Y348">
            <v>97438.978076707062</v>
          </cell>
          <cell r="Z348">
            <v>9602.8559018125379</v>
          </cell>
          <cell r="AA348">
            <v>96028.559018125379</v>
          </cell>
          <cell r="AB348">
            <v>8890.4191886934896</v>
          </cell>
          <cell r="AC348">
            <v>88904.191886934888</v>
          </cell>
          <cell r="AD348">
            <v>8894.7757021032194</v>
          </cell>
        </row>
        <row r="349">
          <cell r="C349" t="str">
            <v>Financial Charges -Capital Exp.</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row>
        <row r="350">
          <cell r="C350" t="str">
            <v>Financial  Charges -Working Capital</v>
          </cell>
          <cell r="E350">
            <v>1593.5489361898781</v>
          </cell>
          <cell r="F350">
            <v>15935.489361898781</v>
          </cell>
          <cell r="G350">
            <v>1457.6240215047092</v>
          </cell>
          <cell r="H350">
            <v>14576.240215047092</v>
          </cell>
          <cell r="I350">
            <v>1446.6945190186796</v>
          </cell>
          <cell r="J350">
            <v>14466.945190186796</v>
          </cell>
          <cell r="K350">
            <v>1359.6931738041301</v>
          </cell>
          <cell r="L350">
            <v>13596.931738041301</v>
          </cell>
          <cell r="M350">
            <v>1819.174805065381</v>
          </cell>
          <cell r="N350">
            <v>18191.748050653809</v>
          </cell>
          <cell r="O350">
            <v>1683.4853438562145</v>
          </cell>
          <cell r="P350">
            <v>16834.853438562146</v>
          </cell>
          <cell r="Q350">
            <v>1343.3633567120232</v>
          </cell>
          <cell r="R350">
            <v>13433.633567120232</v>
          </cell>
          <cell r="S350">
            <v>1703.3864664491034</v>
          </cell>
          <cell r="T350">
            <v>17033.864664491033</v>
          </cell>
          <cell r="U350">
            <v>17033.864664491033</v>
          </cell>
          <cell r="V350">
            <v>1621.6858468907856</v>
          </cell>
          <cell r="W350">
            <v>16216.858468907856</v>
          </cell>
          <cell r="X350">
            <v>1714.8673233328852</v>
          </cell>
          <cell r="Y350">
            <v>17148.673233328853</v>
          </cell>
          <cell r="Z350">
            <v>1688.4217100899446</v>
          </cell>
          <cell r="AA350">
            <v>16884.217100899445</v>
          </cell>
          <cell r="AB350">
            <v>1570.4294045608508</v>
          </cell>
          <cell r="AC350">
            <v>15704.294045608509</v>
          </cell>
          <cell r="AD350">
            <v>1583.5312422895488</v>
          </cell>
        </row>
        <row r="351">
          <cell r="C351" t="str">
            <v>Other Expenses (Charity &amp; Donation)</v>
          </cell>
          <cell r="E351">
            <v>1106.6312056874151</v>
          </cell>
          <cell r="F351">
            <v>11066.312056874151</v>
          </cell>
          <cell r="G351">
            <v>1012.2389038227149</v>
          </cell>
          <cell r="H351">
            <v>10122.389038227149</v>
          </cell>
          <cell r="I351">
            <v>1004.6489715407499</v>
          </cell>
          <cell r="J351">
            <v>10046.489715407499</v>
          </cell>
          <cell r="K351">
            <v>944.23137069731274</v>
          </cell>
          <cell r="L351">
            <v>9442.3137069731274</v>
          </cell>
          <cell r="M351">
            <v>1263.3158368509594</v>
          </cell>
          <cell r="N351">
            <v>12633.158368509594</v>
          </cell>
          <cell r="O351">
            <v>1169.0870443445933</v>
          </cell>
          <cell r="P351">
            <v>11690.870443445932</v>
          </cell>
          <cell r="Q351">
            <v>932.89121993890501</v>
          </cell>
          <cell r="R351">
            <v>9328.9121993890494</v>
          </cell>
          <cell r="S351">
            <v>1182.9072683674331</v>
          </cell>
          <cell r="T351">
            <v>11829.072683674331</v>
          </cell>
          <cell r="U351">
            <v>11829.072683674331</v>
          </cell>
          <cell r="V351">
            <v>1126.1707270074899</v>
          </cell>
          <cell r="W351">
            <v>11261.707270074898</v>
          </cell>
          <cell r="X351">
            <v>1190.8800856478372</v>
          </cell>
          <cell r="Y351">
            <v>11908.800856478372</v>
          </cell>
          <cell r="Z351">
            <v>1172.5150764513503</v>
          </cell>
          <cell r="AA351">
            <v>11725.150764513503</v>
          </cell>
          <cell r="AB351">
            <v>1090.5759753894795</v>
          </cell>
          <cell r="AC351">
            <v>10905.759753894796</v>
          </cell>
          <cell r="AD351">
            <v>1099.6744738121865</v>
          </cell>
        </row>
        <row r="352">
          <cell r="C352" t="str">
            <v>Other Expenses ( W.P.P.F.)</v>
          </cell>
          <cell r="E352">
            <v>9648.5900544295782</v>
          </cell>
          <cell r="F352">
            <v>96485.900544295786</v>
          </cell>
          <cell r="G352">
            <v>11903.296926179239</v>
          </cell>
          <cell r="H352">
            <v>119032.96926179239</v>
          </cell>
          <cell r="I352">
            <v>11129.264448460395</v>
          </cell>
          <cell r="J352">
            <v>111292.64448460395</v>
          </cell>
          <cell r="K352">
            <v>12765.472506264148</v>
          </cell>
          <cell r="L352">
            <v>127654.72506264149</v>
          </cell>
          <cell r="M352">
            <v>8697.6853037127148</v>
          </cell>
          <cell r="N352">
            <v>86976.853037127148</v>
          </cell>
          <cell r="O352">
            <v>8477.4712963599068</v>
          </cell>
          <cell r="P352">
            <v>84774.712963599071</v>
          </cell>
          <cell r="Q352">
            <v>11947.065838432633</v>
          </cell>
          <cell r="R352">
            <v>119470.65838432632</v>
          </cell>
          <cell r="S352">
            <v>8315.7504207462025</v>
          </cell>
          <cell r="T352">
            <v>83157.504207462029</v>
          </cell>
          <cell r="U352">
            <v>83157.504207462029</v>
          </cell>
          <cell r="V352">
            <v>10259.06027175571</v>
          </cell>
          <cell r="W352">
            <v>102590.60271755711</v>
          </cell>
          <cell r="X352">
            <v>11041.057493260387</v>
          </cell>
          <cell r="Y352">
            <v>110410.57493260386</v>
          </cell>
          <cell r="Z352">
            <v>9071.1554130804143</v>
          </cell>
          <cell r="AA352">
            <v>90711.554130804143</v>
          </cell>
          <cell r="AB352">
            <v>9315.9406486366006</v>
          </cell>
          <cell r="AC352">
            <v>93159.406486366002</v>
          </cell>
          <cell r="AD352">
            <v>10214.317551776496</v>
          </cell>
        </row>
        <row r="353">
          <cell r="C353" t="str">
            <v>Workers Welfare Fund</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row>
        <row r="354">
          <cell r="E354">
            <v>71008.919001632588</v>
          </cell>
          <cell r="F354">
            <v>213026.75700489775</v>
          </cell>
          <cell r="G354">
            <v>68239.894960403064</v>
          </cell>
          <cell r="H354">
            <v>204719.68488120919</v>
          </cell>
          <cell r="I354">
            <v>87671.348807853516</v>
          </cell>
          <cell r="J354">
            <v>263014.04642356053</v>
          </cell>
          <cell r="K354">
            <v>85084.685004481464</v>
          </cell>
          <cell r="L354">
            <v>255254.05501344439</v>
          </cell>
          <cell r="M354">
            <v>102026.0406777734</v>
          </cell>
          <cell r="N354">
            <v>306078.12203332019</v>
          </cell>
          <cell r="O354">
            <v>73537.795701588882</v>
          </cell>
          <cell r="P354">
            <v>220613.38710476665</v>
          </cell>
          <cell r="Q354">
            <v>63709.581972225693</v>
          </cell>
          <cell r="R354">
            <v>191128.74591667709</v>
          </cell>
          <cell r="S354">
            <v>88423.086142249173</v>
          </cell>
          <cell r="T354">
            <v>265269.25842674752</v>
          </cell>
          <cell r="U354">
            <v>265269.25842674752</v>
          </cell>
          <cell r="V354">
            <v>89348.496873179378</v>
          </cell>
          <cell r="W354">
            <v>268045.49061953812</v>
          </cell>
          <cell r="X354">
            <v>77968.236606518607</v>
          </cell>
          <cell r="Y354">
            <v>233904.70981955581</v>
          </cell>
          <cell r="Z354">
            <v>101301.83926049432</v>
          </cell>
          <cell r="AA354">
            <v>303905.51778148295</v>
          </cell>
          <cell r="AB354">
            <v>71496.383225863276</v>
          </cell>
          <cell r="AC354">
            <v>714963.83225863276</v>
          </cell>
          <cell r="AD354">
            <v>81651.359019521959</v>
          </cell>
        </row>
        <row r="355">
          <cell r="C355" t="str">
            <v>Operating Profit</v>
          </cell>
          <cell r="E355">
            <v>291839.12447662815</v>
          </cell>
          <cell r="F355">
            <v>875517.37342988444</v>
          </cell>
          <cell r="G355">
            <v>294608.14851785765</v>
          </cell>
          <cell r="H355">
            <v>883824.44555357296</v>
          </cell>
          <cell r="I355">
            <v>275176.69467040722</v>
          </cell>
          <cell r="J355">
            <v>825530.08401122165</v>
          </cell>
          <cell r="K355">
            <v>277763.35847377928</v>
          </cell>
          <cell r="L355">
            <v>833290.07542133785</v>
          </cell>
          <cell r="M355">
            <v>260822.00280048733</v>
          </cell>
          <cell r="N355">
            <v>782466.00840146199</v>
          </cell>
          <cell r="O355">
            <v>289310.24777667189</v>
          </cell>
          <cell r="P355">
            <v>867930.74333001568</v>
          </cell>
          <cell r="Q355">
            <v>299138.46150603506</v>
          </cell>
          <cell r="R355">
            <v>897415.38451810519</v>
          </cell>
          <cell r="S355">
            <v>274424.95733601158</v>
          </cell>
          <cell r="T355">
            <v>823274.87200803473</v>
          </cell>
          <cell r="U355">
            <v>823274.87200803473</v>
          </cell>
          <cell r="V355">
            <v>273499.54660508136</v>
          </cell>
          <cell r="W355">
            <v>820498.63981524413</v>
          </cell>
          <cell r="X355">
            <v>284879.80687174213</v>
          </cell>
          <cell r="Y355">
            <v>854639.42061522638</v>
          </cell>
          <cell r="Z355">
            <v>261546.20421776641</v>
          </cell>
          <cell r="AA355">
            <v>784638.61265329923</v>
          </cell>
          <cell r="AB355">
            <v>291351.66025239747</v>
          </cell>
          <cell r="AC355">
            <v>2913516.6025239746</v>
          </cell>
          <cell r="AD355">
            <v>281196.68445873901</v>
          </cell>
        </row>
        <row r="356">
          <cell r="U356">
            <v>0</v>
          </cell>
        </row>
        <row r="357">
          <cell r="C357" t="str">
            <v>Other Income</v>
          </cell>
          <cell r="U357">
            <v>0</v>
          </cell>
        </row>
        <row r="358">
          <cell r="C358" t="str">
            <v>H.D</v>
          </cell>
          <cell r="E358">
            <v>15352.228571428572</v>
          </cell>
          <cell r="F358">
            <v>153522.28571428571</v>
          </cell>
          <cell r="G358">
            <v>13804.129032258064</v>
          </cell>
          <cell r="H358">
            <v>138041.29032258064</v>
          </cell>
          <cell r="I358">
            <v>16932</v>
          </cell>
          <cell r="J358">
            <v>169320</v>
          </cell>
          <cell r="K358">
            <v>317514.93333333335</v>
          </cell>
          <cell r="L358">
            <v>3175149.3333333335</v>
          </cell>
          <cell r="M358">
            <v>309289.29032258067</v>
          </cell>
          <cell r="N358">
            <v>3092892.9032258065</v>
          </cell>
          <cell r="O358">
            <v>264203.22222222225</v>
          </cell>
          <cell r="P358">
            <v>2642032.2222222225</v>
          </cell>
          <cell r="Q358">
            <v>72764.571428571435</v>
          </cell>
          <cell r="R358">
            <v>727645.71428571432</v>
          </cell>
          <cell r="S358">
            <v>14837.75</v>
          </cell>
          <cell r="T358">
            <v>148377.5</v>
          </cell>
          <cell r="U358">
            <v>148377.5</v>
          </cell>
          <cell r="V358">
            <v>19002.533333333333</v>
          </cell>
          <cell r="W358">
            <v>190025.33333333331</v>
          </cell>
          <cell r="X358">
            <v>14756.137931034482</v>
          </cell>
          <cell r="Y358">
            <v>147561.37931034481</v>
          </cell>
          <cell r="Z358">
            <v>15316.387096774193</v>
          </cell>
          <cell r="AA358">
            <v>153163.87096774194</v>
          </cell>
          <cell r="AB358">
            <v>13728.648648648648</v>
          </cell>
          <cell r="AC358">
            <v>137286.48648648648</v>
          </cell>
          <cell r="AD358">
            <v>90625.152660015432</v>
          </cell>
        </row>
        <row r="359">
          <cell r="C359" t="str">
            <v>Others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row>
        <row r="360">
          <cell r="E360">
            <v>15352.228571428572</v>
          </cell>
          <cell r="F360">
            <v>153522.28571428571</v>
          </cell>
          <cell r="G360">
            <v>13804.129032258064</v>
          </cell>
          <cell r="H360">
            <v>138041.29032258064</v>
          </cell>
          <cell r="I360">
            <v>16932</v>
          </cell>
          <cell r="J360">
            <v>169320</v>
          </cell>
          <cell r="K360">
            <v>317514.93333333335</v>
          </cell>
          <cell r="L360">
            <v>3175149.3333333335</v>
          </cell>
          <cell r="M360">
            <v>309289.29032258067</v>
          </cell>
          <cell r="N360">
            <v>3092892.9032258065</v>
          </cell>
          <cell r="O360">
            <v>264203.22222222225</v>
          </cell>
          <cell r="P360">
            <v>2642032.2222222225</v>
          </cell>
          <cell r="Q360">
            <v>72764.571428571435</v>
          </cell>
          <cell r="R360">
            <v>727645.71428571432</v>
          </cell>
          <cell r="S360">
            <v>14837.75</v>
          </cell>
          <cell r="T360">
            <v>148377.5</v>
          </cell>
          <cell r="U360">
            <v>148377.5</v>
          </cell>
          <cell r="V360">
            <v>19002.533333333333</v>
          </cell>
          <cell r="W360">
            <v>190025.33333333331</v>
          </cell>
          <cell r="X360">
            <v>14756.137931034482</v>
          </cell>
          <cell r="Y360">
            <v>147561.37931034481</v>
          </cell>
          <cell r="Z360">
            <v>15316.387096774193</v>
          </cell>
          <cell r="AA360">
            <v>153163.87096774194</v>
          </cell>
          <cell r="AB360">
            <v>13728.648648648648</v>
          </cell>
          <cell r="AC360">
            <v>137286.48648648648</v>
          </cell>
          <cell r="AD360">
            <v>90625.152660015432</v>
          </cell>
        </row>
        <row r="361">
          <cell r="U361">
            <v>0</v>
          </cell>
        </row>
        <row r="362">
          <cell r="C362" t="str">
            <v>Profit before tax</v>
          </cell>
          <cell r="E362">
            <v>307191.35304805671</v>
          </cell>
          <cell r="F362">
            <v>921574.05914417014</v>
          </cell>
          <cell r="G362">
            <v>308412.27755011572</v>
          </cell>
          <cell r="H362">
            <v>925236.83265034715</v>
          </cell>
          <cell r="I362">
            <v>292108.69467040722</v>
          </cell>
          <cell r="J362">
            <v>876326.08401122165</v>
          </cell>
          <cell r="K362">
            <v>595278.29180711263</v>
          </cell>
          <cell r="L362">
            <v>1785834.8754213378</v>
          </cell>
          <cell r="M362">
            <v>570111.29312306806</v>
          </cell>
          <cell r="N362">
            <v>1710333.8793692042</v>
          </cell>
          <cell r="O362">
            <v>553513.46999889414</v>
          </cell>
          <cell r="P362">
            <v>1660540.4099966823</v>
          </cell>
          <cell r="Q362">
            <v>371903.03293460648</v>
          </cell>
          <cell r="R362">
            <v>1115709.0988038194</v>
          </cell>
          <cell r="S362">
            <v>289262.70733601158</v>
          </cell>
          <cell r="T362">
            <v>867788.12200803473</v>
          </cell>
          <cell r="U362">
            <v>867788.12200803473</v>
          </cell>
          <cell r="V362">
            <v>292502.07993841468</v>
          </cell>
          <cell r="W362">
            <v>877506.23981524399</v>
          </cell>
          <cell r="X362">
            <v>299635.94480277662</v>
          </cell>
          <cell r="Y362">
            <v>898907.8344083298</v>
          </cell>
          <cell r="Z362">
            <v>276862.59131454059</v>
          </cell>
          <cell r="AA362">
            <v>830587.77394362178</v>
          </cell>
          <cell r="AB362">
            <v>305080.30890104611</v>
          </cell>
          <cell r="AC362">
            <v>3050803.0890104612</v>
          </cell>
          <cell r="AD362">
            <v>371821.83711875445</v>
          </cell>
        </row>
        <row r="363">
          <cell r="U363">
            <v>0</v>
          </cell>
        </row>
        <row r="364">
          <cell r="C364" t="str">
            <v>Taxation</v>
          </cell>
          <cell r="U364">
            <v>0</v>
          </cell>
        </row>
        <row r="365">
          <cell r="C365" t="str">
            <v>Presumptive</v>
          </cell>
          <cell r="E365">
            <v>73746</v>
          </cell>
          <cell r="F365">
            <v>737460</v>
          </cell>
          <cell r="G365">
            <v>73746</v>
          </cell>
          <cell r="H365">
            <v>737460</v>
          </cell>
          <cell r="I365">
            <v>73746</v>
          </cell>
          <cell r="J365">
            <v>737460</v>
          </cell>
          <cell r="K365">
            <v>73746</v>
          </cell>
          <cell r="L365">
            <v>737460</v>
          </cell>
          <cell r="M365">
            <v>73746</v>
          </cell>
          <cell r="N365">
            <v>737460</v>
          </cell>
          <cell r="O365">
            <v>73746</v>
          </cell>
          <cell r="P365">
            <v>737460</v>
          </cell>
          <cell r="Q365">
            <v>73746</v>
          </cell>
          <cell r="R365">
            <v>737460</v>
          </cell>
          <cell r="S365">
            <v>73746</v>
          </cell>
          <cell r="T365">
            <v>737460</v>
          </cell>
          <cell r="U365">
            <v>737460</v>
          </cell>
          <cell r="V365">
            <v>73746</v>
          </cell>
          <cell r="W365">
            <v>737460</v>
          </cell>
          <cell r="X365">
            <v>73746</v>
          </cell>
          <cell r="Y365">
            <v>737460</v>
          </cell>
          <cell r="Z365">
            <v>73746</v>
          </cell>
          <cell r="AA365">
            <v>737460</v>
          </cell>
          <cell r="AB365">
            <v>73746</v>
          </cell>
          <cell r="AC365">
            <v>737460</v>
          </cell>
          <cell r="AD365">
            <v>73746</v>
          </cell>
        </row>
        <row r="366">
          <cell r="C366" t="str">
            <v>Others</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row>
        <row r="367">
          <cell r="E367">
            <v>73746</v>
          </cell>
          <cell r="F367">
            <v>221238</v>
          </cell>
          <cell r="G367">
            <v>73746</v>
          </cell>
          <cell r="H367">
            <v>221238</v>
          </cell>
          <cell r="I367">
            <v>73746</v>
          </cell>
          <cell r="J367">
            <v>221238</v>
          </cell>
          <cell r="K367">
            <v>73746</v>
          </cell>
          <cell r="L367">
            <v>221238</v>
          </cell>
          <cell r="M367">
            <v>73746</v>
          </cell>
          <cell r="N367">
            <v>221238</v>
          </cell>
          <cell r="O367">
            <v>73746</v>
          </cell>
          <cell r="P367">
            <v>221238</v>
          </cell>
          <cell r="Q367">
            <v>73746</v>
          </cell>
          <cell r="R367">
            <v>221238</v>
          </cell>
          <cell r="S367">
            <v>73746</v>
          </cell>
          <cell r="T367">
            <v>221238</v>
          </cell>
          <cell r="U367">
            <v>221238</v>
          </cell>
          <cell r="V367">
            <v>73746</v>
          </cell>
          <cell r="W367">
            <v>221238</v>
          </cell>
          <cell r="X367">
            <v>73746</v>
          </cell>
          <cell r="Y367">
            <v>221238</v>
          </cell>
          <cell r="Z367">
            <v>73746</v>
          </cell>
          <cell r="AA367">
            <v>221238</v>
          </cell>
          <cell r="AB367">
            <v>73746</v>
          </cell>
          <cell r="AC367">
            <v>737460</v>
          </cell>
          <cell r="AD367">
            <v>73746</v>
          </cell>
        </row>
        <row r="368">
          <cell r="C368" t="str">
            <v>Net Profit after taxation</v>
          </cell>
          <cell r="E368">
            <v>233445.35304805671</v>
          </cell>
          <cell r="F368">
            <v>700336.05914417014</v>
          </cell>
          <cell r="G368">
            <v>234666.27755011572</v>
          </cell>
          <cell r="H368">
            <v>703998.83265034715</v>
          </cell>
          <cell r="I368">
            <v>218362.69467040722</v>
          </cell>
          <cell r="J368">
            <v>655088.08401122165</v>
          </cell>
          <cell r="K368">
            <v>521532.29180711263</v>
          </cell>
          <cell r="L368">
            <v>1564596.8754213378</v>
          </cell>
          <cell r="M368">
            <v>496365.29312306806</v>
          </cell>
          <cell r="N368">
            <v>1489095.8793692042</v>
          </cell>
          <cell r="O368">
            <v>479767.46999889414</v>
          </cell>
          <cell r="P368">
            <v>1439302.4099966823</v>
          </cell>
          <cell r="Q368">
            <v>298157.03293460648</v>
          </cell>
          <cell r="R368">
            <v>894471.09880381939</v>
          </cell>
          <cell r="S368">
            <v>215516.70733601158</v>
          </cell>
          <cell r="T368">
            <v>646550.12200803473</v>
          </cell>
          <cell r="U368">
            <v>646550.12200803473</v>
          </cell>
          <cell r="V368">
            <v>218756.07993841468</v>
          </cell>
          <cell r="W368">
            <v>656268.23981524399</v>
          </cell>
          <cell r="X368">
            <v>225889.94480277662</v>
          </cell>
          <cell r="Y368">
            <v>677669.8344083298</v>
          </cell>
          <cell r="Z368">
            <v>203116.59131454059</v>
          </cell>
          <cell r="AA368">
            <v>609349.77394362178</v>
          </cell>
          <cell r="AB368">
            <v>231334.30890104611</v>
          </cell>
          <cell r="AC368">
            <v>2313343.0890104612</v>
          </cell>
          <cell r="AD368">
            <v>298075.83711875445</v>
          </cell>
        </row>
        <row r="370">
          <cell r="E370">
            <v>913</v>
          </cell>
          <cell r="G370">
            <v>944</v>
          </cell>
          <cell r="I370">
            <v>975</v>
          </cell>
          <cell r="K370">
            <v>1006</v>
          </cell>
          <cell r="M370">
            <v>1037</v>
          </cell>
          <cell r="O370">
            <v>1068</v>
          </cell>
          <cell r="Q370">
            <v>1099</v>
          </cell>
          <cell r="S370">
            <v>1130</v>
          </cell>
          <cell r="V370">
            <v>1161</v>
          </cell>
          <cell r="X370">
            <v>1192</v>
          </cell>
          <cell r="Z370">
            <v>1223</v>
          </cell>
          <cell r="AB370">
            <v>1254</v>
          </cell>
          <cell r="AD370" t="str">
            <v>Yearly</v>
          </cell>
        </row>
        <row r="371">
          <cell r="C371" t="str">
            <v>TOTAL</v>
          </cell>
          <cell r="E371" t="str">
            <v>Per Unit</v>
          </cell>
          <cell r="F371" t="str">
            <v>Total</v>
          </cell>
          <cell r="G371" t="str">
            <v>Per Unit</v>
          </cell>
          <cell r="H371" t="str">
            <v>Total</v>
          </cell>
          <cell r="I371" t="str">
            <v>Per Unit</v>
          </cell>
          <cell r="J371" t="str">
            <v>Total</v>
          </cell>
          <cell r="K371" t="str">
            <v>Per Unit</v>
          </cell>
          <cell r="L371" t="str">
            <v>Total</v>
          </cell>
          <cell r="M371" t="str">
            <v>Per Unit</v>
          </cell>
          <cell r="N371" t="str">
            <v>Total</v>
          </cell>
          <cell r="O371" t="str">
            <v>Per Unit</v>
          </cell>
          <cell r="P371" t="str">
            <v>Total</v>
          </cell>
          <cell r="Q371" t="str">
            <v>Per Unit</v>
          </cell>
          <cell r="R371" t="str">
            <v>Total</v>
          </cell>
          <cell r="S371" t="str">
            <v>Per Unit</v>
          </cell>
          <cell r="U371" t="str">
            <v>Total</v>
          </cell>
          <cell r="V371" t="str">
            <v>Per Unit</v>
          </cell>
          <cell r="W371" t="str">
            <v>Total</v>
          </cell>
          <cell r="X371" t="str">
            <v>Per Unit</v>
          </cell>
          <cell r="Y371" t="str">
            <v>Total</v>
          </cell>
          <cell r="Z371" t="str">
            <v>Per Unit</v>
          </cell>
          <cell r="AA371" t="str">
            <v>Total</v>
          </cell>
          <cell r="AB371" t="str">
            <v>Per Unit</v>
          </cell>
          <cell r="AC371" t="str">
            <v>Total</v>
          </cell>
          <cell r="AD371" t="str">
            <v>Average</v>
          </cell>
        </row>
        <row r="373">
          <cell r="C373" t="str">
            <v>Sales Units</v>
          </cell>
          <cell r="E373">
            <v>22</v>
          </cell>
          <cell r="F373">
            <v>22</v>
          </cell>
          <cell r="G373">
            <v>18</v>
          </cell>
          <cell r="H373">
            <v>18</v>
          </cell>
          <cell r="I373">
            <v>17</v>
          </cell>
          <cell r="J373">
            <v>17</v>
          </cell>
          <cell r="K373">
            <v>17</v>
          </cell>
          <cell r="L373">
            <v>17</v>
          </cell>
          <cell r="M373">
            <v>18</v>
          </cell>
          <cell r="N373">
            <v>18</v>
          </cell>
          <cell r="O373">
            <v>23</v>
          </cell>
          <cell r="P373">
            <v>23</v>
          </cell>
          <cell r="Q373">
            <v>21</v>
          </cell>
          <cell r="R373">
            <v>21</v>
          </cell>
          <cell r="S373">
            <v>19</v>
          </cell>
          <cell r="T373">
            <v>19</v>
          </cell>
          <cell r="U373">
            <v>19</v>
          </cell>
          <cell r="V373">
            <v>17</v>
          </cell>
          <cell r="W373">
            <v>17</v>
          </cell>
          <cell r="X373">
            <v>16</v>
          </cell>
          <cell r="Y373">
            <v>16</v>
          </cell>
          <cell r="Z373">
            <v>18</v>
          </cell>
          <cell r="AA373">
            <v>18</v>
          </cell>
          <cell r="AB373">
            <v>23</v>
          </cell>
          <cell r="AC373">
            <v>23</v>
          </cell>
          <cell r="AD373">
            <v>229</v>
          </cell>
          <cell r="AE373">
            <v>229</v>
          </cell>
        </row>
        <row r="374">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row>
        <row r="375">
          <cell r="C375" t="str">
            <v>Selling Price</v>
          </cell>
          <cell r="E375">
            <v>8350000</v>
          </cell>
          <cell r="F375">
            <v>44530000</v>
          </cell>
          <cell r="G375">
            <v>8350000</v>
          </cell>
          <cell r="H375">
            <v>35630000</v>
          </cell>
          <cell r="I375">
            <v>8350000</v>
          </cell>
          <cell r="J375">
            <v>33340000</v>
          </cell>
          <cell r="K375">
            <v>8350000</v>
          </cell>
          <cell r="L375">
            <v>33340000</v>
          </cell>
          <cell r="M375">
            <v>8350000</v>
          </cell>
          <cell r="N375">
            <v>35630000</v>
          </cell>
          <cell r="O375">
            <v>8350000</v>
          </cell>
          <cell r="P375">
            <v>46820000</v>
          </cell>
          <cell r="Q375">
            <v>8350000</v>
          </cell>
          <cell r="R375">
            <v>42370000</v>
          </cell>
          <cell r="S375">
            <v>8350000</v>
          </cell>
          <cell r="T375">
            <v>37790000</v>
          </cell>
          <cell r="U375">
            <v>37790000</v>
          </cell>
          <cell r="V375">
            <v>8350000</v>
          </cell>
          <cell r="W375">
            <v>33340000</v>
          </cell>
          <cell r="X375">
            <v>8350000</v>
          </cell>
          <cell r="Y375">
            <v>31180000</v>
          </cell>
          <cell r="Z375">
            <v>8350000</v>
          </cell>
          <cell r="AA375">
            <v>35630000</v>
          </cell>
          <cell r="AB375">
            <v>8350000</v>
          </cell>
          <cell r="AC375">
            <v>46820000</v>
          </cell>
          <cell r="AD375">
            <v>8350000</v>
          </cell>
        </row>
        <row r="376">
          <cell r="C376" t="str">
            <v>Less: Dealer commission</v>
          </cell>
          <cell r="E376">
            <v>-120000</v>
          </cell>
          <cell r="F376">
            <v>-660000</v>
          </cell>
          <cell r="G376">
            <v>-120000</v>
          </cell>
          <cell r="H376">
            <v>-540000</v>
          </cell>
          <cell r="I376">
            <v>-120000</v>
          </cell>
          <cell r="J376">
            <v>-510000</v>
          </cell>
          <cell r="K376">
            <v>-120000</v>
          </cell>
          <cell r="L376">
            <v>-510000</v>
          </cell>
          <cell r="M376">
            <v>-120000</v>
          </cell>
          <cell r="N376">
            <v>-540000</v>
          </cell>
          <cell r="O376">
            <v>-120000</v>
          </cell>
          <cell r="P376">
            <v>-690000</v>
          </cell>
          <cell r="Q376">
            <v>-120000</v>
          </cell>
          <cell r="R376">
            <v>-630000</v>
          </cell>
          <cell r="S376">
            <v>-120000</v>
          </cell>
          <cell r="T376">
            <v>-570000</v>
          </cell>
          <cell r="U376">
            <v>-570000</v>
          </cell>
          <cell r="V376">
            <v>-120000</v>
          </cell>
          <cell r="W376">
            <v>-510000</v>
          </cell>
          <cell r="X376">
            <v>-120000</v>
          </cell>
          <cell r="Y376">
            <v>-480000</v>
          </cell>
          <cell r="Z376">
            <v>-120000</v>
          </cell>
          <cell r="AA376">
            <v>-540000</v>
          </cell>
          <cell r="AB376">
            <v>-120000</v>
          </cell>
          <cell r="AC376">
            <v>-690000</v>
          </cell>
          <cell r="AD376">
            <v>-120000</v>
          </cell>
        </row>
        <row r="377">
          <cell r="C377" t="str">
            <v xml:space="preserve">  Sales tax</v>
          </cell>
          <cell r="E377">
            <v>-1089130.4347826084</v>
          </cell>
          <cell r="F377">
            <v>-5808260.8695652178</v>
          </cell>
          <cell r="G377">
            <v>-1089130.4347826084</v>
          </cell>
          <cell r="H377">
            <v>-4647391.3043478262</v>
          </cell>
          <cell r="I377">
            <v>-1089130.4347826084</v>
          </cell>
          <cell r="J377">
            <v>-4348695.6521739131</v>
          </cell>
          <cell r="K377">
            <v>-1089130.4347826084</v>
          </cell>
          <cell r="L377">
            <v>-4348695.6521739131</v>
          </cell>
          <cell r="M377">
            <v>-1089130.4347826084</v>
          </cell>
          <cell r="N377">
            <v>-4647391.3043478262</v>
          </cell>
          <cell r="O377">
            <v>-1089130.4347826084</v>
          </cell>
          <cell r="P377">
            <v>-6106956.5217391308</v>
          </cell>
          <cell r="Q377">
            <v>-1089130.4347826084</v>
          </cell>
          <cell r="R377">
            <v>-5526521.7391304355</v>
          </cell>
          <cell r="S377">
            <v>-1089130.4347826084</v>
          </cell>
          <cell r="T377">
            <v>-4929130.4347826093</v>
          </cell>
          <cell r="U377">
            <v>-4929130.4347826093</v>
          </cell>
          <cell r="V377">
            <v>-1089130.4347826084</v>
          </cell>
          <cell r="W377">
            <v>-4348695.6521739131</v>
          </cell>
          <cell r="X377">
            <v>-1089130.4347826084</v>
          </cell>
          <cell r="Y377">
            <v>-4066956.5217391308</v>
          </cell>
          <cell r="Z377">
            <v>-1089130.4347826084</v>
          </cell>
          <cell r="AA377">
            <v>-4647391.3043478262</v>
          </cell>
          <cell r="AB377">
            <v>-1089130.4347826084</v>
          </cell>
          <cell r="AC377">
            <v>-6106956.5217391308</v>
          </cell>
          <cell r="AD377">
            <v>-1089130.4347826084</v>
          </cell>
        </row>
        <row r="378">
          <cell r="C378" t="str">
            <v>Net Sales</v>
          </cell>
          <cell r="E378">
            <v>7140869.5652173907</v>
          </cell>
          <cell r="F378">
            <v>38061739.130434781</v>
          </cell>
          <cell r="G378">
            <v>7140869.5652173907</v>
          </cell>
          <cell r="H378">
            <v>30442608.695652172</v>
          </cell>
          <cell r="I378">
            <v>7140869.5652173907</v>
          </cell>
          <cell r="J378">
            <v>28481304.347826086</v>
          </cell>
          <cell r="K378">
            <v>7140869.5652173907</v>
          </cell>
          <cell r="L378">
            <v>28481304.347826086</v>
          </cell>
          <cell r="M378">
            <v>7140869.5652173907</v>
          </cell>
          <cell r="N378">
            <v>30442608.695652172</v>
          </cell>
          <cell r="O378">
            <v>7140869.5652173907</v>
          </cell>
          <cell r="P378">
            <v>40023043.478260867</v>
          </cell>
          <cell r="Q378">
            <v>7140869.5652173907</v>
          </cell>
          <cell r="R378">
            <v>36213478.260869563</v>
          </cell>
          <cell r="S378">
            <v>7140869.5652173907</v>
          </cell>
          <cell r="T378">
            <v>32290869.565217391</v>
          </cell>
          <cell r="U378">
            <v>32290869.565217391</v>
          </cell>
          <cell r="V378">
            <v>7140869.5652173907</v>
          </cell>
          <cell r="W378">
            <v>28481304.347826086</v>
          </cell>
          <cell r="X378">
            <v>7140869.5652173907</v>
          </cell>
          <cell r="Y378">
            <v>26633043.478260867</v>
          </cell>
          <cell r="Z378">
            <v>7140869.5652173907</v>
          </cell>
          <cell r="AA378">
            <v>30442608.695652172</v>
          </cell>
          <cell r="AB378">
            <v>7140869.5652173907</v>
          </cell>
          <cell r="AC378">
            <v>40023043.478260867</v>
          </cell>
          <cell r="AD378">
            <v>7140869.5652173907</v>
          </cell>
        </row>
        <row r="379">
          <cell r="C379" t="str">
            <v>Landed cost</v>
          </cell>
          <cell r="E379">
            <v>5754469</v>
          </cell>
          <cell r="F379">
            <v>30227398</v>
          </cell>
          <cell r="G379">
            <v>5754469</v>
          </cell>
          <cell r="H379">
            <v>24047438</v>
          </cell>
          <cell r="I379">
            <v>5754469</v>
          </cell>
          <cell r="J379">
            <v>22461822</v>
          </cell>
          <cell r="K379">
            <v>5754469</v>
          </cell>
          <cell r="L379">
            <v>22461822</v>
          </cell>
          <cell r="M379">
            <v>5754469</v>
          </cell>
          <cell r="N379">
            <v>24047438</v>
          </cell>
          <cell r="O379">
            <v>5754469</v>
          </cell>
          <cell r="P379">
            <v>31813014</v>
          </cell>
          <cell r="Q379">
            <v>5754469</v>
          </cell>
          <cell r="R379">
            <v>28723034</v>
          </cell>
          <cell r="S379">
            <v>5754469</v>
          </cell>
          <cell r="T379">
            <v>25551802</v>
          </cell>
          <cell r="U379">
            <v>25551802</v>
          </cell>
          <cell r="V379">
            <v>5754469</v>
          </cell>
          <cell r="W379">
            <v>22461822</v>
          </cell>
          <cell r="X379">
            <v>5754469</v>
          </cell>
          <cell r="Y379">
            <v>20957458</v>
          </cell>
          <cell r="Z379">
            <v>5754469</v>
          </cell>
          <cell r="AA379">
            <v>24047438</v>
          </cell>
          <cell r="AB379">
            <v>5754469</v>
          </cell>
          <cell r="AC379">
            <v>31813014</v>
          </cell>
          <cell r="AD379">
            <v>5754469</v>
          </cell>
        </row>
        <row r="380">
          <cell r="C380" t="str">
            <v>Gross Profit</v>
          </cell>
          <cell r="E380">
            <v>1290055.6956521738</v>
          </cell>
          <cell r="F380">
            <v>7352616.7826086944</v>
          </cell>
          <cell r="G380">
            <v>1290055.6956521738</v>
          </cell>
          <cell r="H380">
            <v>6857512.7826086944</v>
          </cell>
          <cell r="I380">
            <v>1290055.6956521738</v>
          </cell>
          <cell r="J380">
            <v>6857512.7826086944</v>
          </cell>
          <cell r="K380">
            <v>1222027.6956521738</v>
          </cell>
          <cell r="L380">
            <v>6653428.7826086944</v>
          </cell>
          <cell r="M380">
            <v>1222027.6956521738</v>
          </cell>
          <cell r="N380">
            <v>6653428.7826086944</v>
          </cell>
          <cell r="O380">
            <v>1222027.6956521738</v>
          </cell>
          <cell r="P380">
            <v>7012476.7826086944</v>
          </cell>
          <cell r="Q380">
            <v>1222027.6956521738</v>
          </cell>
          <cell r="R380">
            <v>6832952.7826086944</v>
          </cell>
          <cell r="S380">
            <v>1222027.6956521738</v>
          </cell>
          <cell r="T380">
            <v>6832952.7826086944</v>
          </cell>
          <cell r="U380">
            <v>6832952.7826086944</v>
          </cell>
          <cell r="V380">
            <v>1222027.6956521738</v>
          </cell>
          <cell r="W380">
            <v>6653428.7826086944</v>
          </cell>
          <cell r="X380">
            <v>1222027.6956521738</v>
          </cell>
          <cell r="Y380">
            <v>6473904.7826086944</v>
          </cell>
          <cell r="Z380">
            <v>1222027.6956521738</v>
          </cell>
          <cell r="AA380">
            <v>6653428.7826086944</v>
          </cell>
          <cell r="AB380">
            <v>1222027.6956521738</v>
          </cell>
          <cell r="AC380">
            <v>7012476.7826086944</v>
          </cell>
          <cell r="AD380">
            <v>1386400.5652173914</v>
          </cell>
        </row>
        <row r="381">
          <cell r="E381">
            <v>0.13393780286991297</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row>
        <row r="382">
          <cell r="E382">
            <v>0.11460740740740741</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row>
        <row r="383">
          <cell r="C383" t="str">
            <v>Other Expenses</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row>
        <row r="384">
          <cell r="C384" t="str">
            <v>Selling Expenses</v>
          </cell>
          <cell r="E384">
            <v>62321.465586462793</v>
          </cell>
          <cell r="F384">
            <v>342768.06072554534</v>
          </cell>
          <cell r="G384">
            <v>56263.261674392794</v>
          </cell>
          <cell r="H384">
            <v>253184.67753476754</v>
          </cell>
          <cell r="I384">
            <v>55751.445978168682</v>
          </cell>
          <cell r="J384">
            <v>236943.64540721689</v>
          </cell>
          <cell r="K384">
            <v>51960.28295870759</v>
          </cell>
          <cell r="L384">
            <v>220831.20257450725</v>
          </cell>
          <cell r="M384">
            <v>71715.201553258041</v>
          </cell>
          <cell r="N384">
            <v>322718.40698966116</v>
          </cell>
          <cell r="O384">
            <v>66090.495089034841</v>
          </cell>
          <cell r="P384">
            <v>380020.34676195029</v>
          </cell>
          <cell r="Q384">
            <v>52049.519627409652</v>
          </cell>
          <cell r="R384">
            <v>273259.97804390063</v>
          </cell>
          <cell r="S384">
            <v>67831.464846447503</v>
          </cell>
          <cell r="T384">
            <v>322199.45802062564</v>
          </cell>
          <cell r="U384">
            <v>322199.45802062564</v>
          </cell>
          <cell r="V384">
            <v>63987.850633427668</v>
          </cell>
          <cell r="W384">
            <v>271948.36519206758</v>
          </cell>
          <cell r="X384">
            <v>68017.376941804934</v>
          </cell>
          <cell r="Y384">
            <v>272069.50776721974</v>
          </cell>
          <cell r="Z384">
            <v>67032.832495146897</v>
          </cell>
          <cell r="AA384">
            <v>301647.74622816104</v>
          </cell>
          <cell r="AB384">
            <v>62059.660832236899</v>
          </cell>
          <cell r="AC384">
            <v>356843.04978536215</v>
          </cell>
          <cell r="AD384">
            <v>62085.03469041879</v>
          </cell>
        </row>
        <row r="385">
          <cell r="C385" t="str">
            <v>Advertisement Expenses</v>
          </cell>
          <cell r="E385">
            <v>9623.2670222916549</v>
          </cell>
          <cell r="F385">
            <v>52927.968622604109</v>
          </cell>
          <cell r="G385">
            <v>12323.309287031736</v>
          </cell>
          <cell r="H385">
            <v>55454.891791642811</v>
          </cell>
          <cell r="I385">
            <v>95067.289517949393</v>
          </cell>
          <cell r="J385">
            <v>404035.98045128497</v>
          </cell>
          <cell r="K385">
            <v>92453.817266353246</v>
          </cell>
          <cell r="L385">
            <v>392928.72338200134</v>
          </cell>
          <cell r="M385">
            <v>102049.19137064386</v>
          </cell>
          <cell r="N385">
            <v>459221.36116789735</v>
          </cell>
          <cell r="O385">
            <v>10205.255539038355</v>
          </cell>
          <cell r="P385">
            <v>58680.219349470543</v>
          </cell>
          <cell r="Q385">
            <v>10015.514559375015</v>
          </cell>
          <cell r="R385">
            <v>52581.451436718824</v>
          </cell>
          <cell r="S385">
            <v>63972.485528157187</v>
          </cell>
          <cell r="T385">
            <v>303869.30625874666</v>
          </cell>
          <cell r="U385">
            <v>303869.30625874666</v>
          </cell>
          <cell r="V385">
            <v>74332.356912373842</v>
          </cell>
          <cell r="W385">
            <v>315912.51687758882</v>
          </cell>
          <cell r="X385">
            <v>10502.791843987552</v>
          </cell>
          <cell r="Y385">
            <v>42011.167375950208</v>
          </cell>
          <cell r="Z385">
            <v>115450.84067460212</v>
          </cell>
          <cell r="AA385">
            <v>519528.78303570952</v>
          </cell>
          <cell r="AB385">
            <v>14005.690502336218</v>
          </cell>
          <cell r="AC385">
            <v>80532.720388433241</v>
          </cell>
          <cell r="AD385">
            <v>46756.684286283344</v>
          </cell>
        </row>
        <row r="386">
          <cell r="C386" t="str">
            <v>Administrative Expenses</v>
          </cell>
          <cell r="E386">
            <v>126984.16544326057</v>
          </cell>
          <cell r="F386">
            <v>698412.90993793309</v>
          </cell>
          <cell r="G386">
            <v>114640.16870602068</v>
          </cell>
          <cell r="H386">
            <v>515880.75917709299</v>
          </cell>
          <cell r="I386">
            <v>113597.30990232948</v>
          </cell>
          <cell r="J386">
            <v>482788.56708490028</v>
          </cell>
          <cell r="K386">
            <v>105872.56101275604</v>
          </cell>
          <cell r="L386">
            <v>449958.38430421322</v>
          </cell>
          <cell r="M386">
            <v>146124.53242456823</v>
          </cell>
          <cell r="N386">
            <v>657560.39591055701</v>
          </cell>
          <cell r="O386">
            <v>134663.81580788712</v>
          </cell>
          <cell r="P386">
            <v>774316.94089535088</v>
          </cell>
          <cell r="Q386">
            <v>106054.38670949526</v>
          </cell>
          <cell r="R386">
            <v>556785.53022485005</v>
          </cell>
          <cell r="S386">
            <v>138211.15843897927</v>
          </cell>
          <cell r="T386">
            <v>656503.00258515158</v>
          </cell>
          <cell r="U386">
            <v>656503.00258515158</v>
          </cell>
          <cell r="V386">
            <v>130379.53672512477</v>
          </cell>
          <cell r="W386">
            <v>554113.03108178033</v>
          </cell>
          <cell r="X386">
            <v>138589.96680063469</v>
          </cell>
          <cell r="Y386">
            <v>554359.86720253888</v>
          </cell>
          <cell r="Z386">
            <v>136583.89146649127</v>
          </cell>
          <cell r="AA386">
            <v>614627.51159921079</v>
          </cell>
          <cell r="AB386">
            <v>126450.72069975834</v>
          </cell>
          <cell r="AC386">
            <v>727091.64402361051</v>
          </cell>
          <cell r="AD386">
            <v>126502.42163738847</v>
          </cell>
        </row>
        <row r="387">
          <cell r="C387" t="str">
            <v>Depreciation (Admin. &amp; Selling )</v>
          </cell>
          <cell r="E387">
            <v>35711.697169287865</v>
          </cell>
          <cell r="F387">
            <v>196414.33443108323</v>
          </cell>
          <cell r="G387">
            <v>32240.200768140439</v>
          </cell>
          <cell r="H387">
            <v>145080.90345663199</v>
          </cell>
          <cell r="I387">
            <v>31946.918076887199</v>
          </cell>
          <cell r="J387">
            <v>135774.4018267706</v>
          </cell>
          <cell r="K387">
            <v>29774.490577046665</v>
          </cell>
          <cell r="L387">
            <v>126541.58495244833</v>
          </cell>
          <cell r="M387">
            <v>41094.533580107251</v>
          </cell>
          <cell r="N387">
            <v>184925.40111048266</v>
          </cell>
          <cell r="O387">
            <v>37871.441632152382</v>
          </cell>
          <cell r="P387">
            <v>217760.7893848762</v>
          </cell>
          <cell r="Q387">
            <v>29825.625332288626</v>
          </cell>
          <cell r="R387">
            <v>156584.53299451526</v>
          </cell>
          <cell r="S387">
            <v>38869.059133161769</v>
          </cell>
          <cell r="T387">
            <v>184628.03088251839</v>
          </cell>
          <cell r="U387">
            <v>184628.03088251839</v>
          </cell>
          <cell r="V387">
            <v>36666.575839175333</v>
          </cell>
          <cell r="W387">
            <v>155832.94731649515</v>
          </cell>
          <cell r="X387">
            <v>38975.591230682825</v>
          </cell>
          <cell r="Y387">
            <v>155902.3649227313</v>
          </cell>
          <cell r="Z387">
            <v>38411.423607250152</v>
          </cell>
          <cell r="AA387">
            <v>172851.40623262565</v>
          </cell>
          <cell r="AB387">
            <v>35561.676754773958</v>
          </cell>
          <cell r="AC387">
            <v>204479.64133995026</v>
          </cell>
          <cell r="AD387">
            <v>35576.216585165967</v>
          </cell>
        </row>
        <row r="388">
          <cell r="C388" t="str">
            <v>Financial Charges -Capital Exp.</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row>
        <row r="389">
          <cell r="C389" t="str">
            <v>Financial  Charges -Working Capital</v>
          </cell>
          <cell r="E389">
            <v>6374.1957447595123</v>
          </cell>
          <cell r="F389">
            <v>35058.076596177314</v>
          </cell>
          <cell r="G389">
            <v>5830.4960860188366</v>
          </cell>
          <cell r="H389">
            <v>26237.232387084761</v>
          </cell>
          <cell r="I389">
            <v>5786.7780760747182</v>
          </cell>
          <cell r="J389">
            <v>24593.806823317551</v>
          </cell>
          <cell r="K389">
            <v>5438.7726952165203</v>
          </cell>
          <cell r="L389">
            <v>23114.783954670213</v>
          </cell>
          <cell r="M389">
            <v>7276.6992202615238</v>
          </cell>
          <cell r="N389">
            <v>32745.146491176856</v>
          </cell>
          <cell r="O389">
            <v>6733.9413754248581</v>
          </cell>
          <cell r="P389">
            <v>38720.162908692932</v>
          </cell>
          <cell r="Q389">
            <v>5373.4534268480929</v>
          </cell>
          <cell r="R389">
            <v>28210.630490952488</v>
          </cell>
          <cell r="S389">
            <v>6813.5458657964136</v>
          </cell>
          <cell r="T389">
            <v>32364.342862532962</v>
          </cell>
          <cell r="U389">
            <v>32364.342862532962</v>
          </cell>
          <cell r="V389">
            <v>6486.7433875631423</v>
          </cell>
          <cell r="W389">
            <v>27568.659397143354</v>
          </cell>
          <cell r="X389">
            <v>6859.4692933315409</v>
          </cell>
          <cell r="Y389">
            <v>27437.87717332616</v>
          </cell>
          <cell r="Z389">
            <v>6753.6868403597782</v>
          </cell>
          <cell r="AA389">
            <v>30391.590781619001</v>
          </cell>
          <cell r="AB389">
            <v>6281.7176182434032</v>
          </cell>
          <cell r="AC389">
            <v>36119.876304899568</v>
          </cell>
          <cell r="AD389">
            <v>6332.5744549723177</v>
          </cell>
        </row>
        <row r="390">
          <cell r="C390" t="str">
            <v>Other Expenses (Charity &amp; Donation)</v>
          </cell>
          <cell r="E390">
            <v>4426.5248227496604</v>
          </cell>
          <cell r="F390">
            <v>24345.886525123133</v>
          </cell>
          <cell r="G390">
            <v>4048.9556152908594</v>
          </cell>
          <cell r="H390">
            <v>18220.300268808867</v>
          </cell>
          <cell r="I390">
            <v>4018.5958861629997</v>
          </cell>
          <cell r="J390">
            <v>17079.032516192747</v>
          </cell>
          <cell r="K390">
            <v>3776.925482789251</v>
          </cell>
          <cell r="L390">
            <v>16051.933301854317</v>
          </cell>
          <cell r="M390">
            <v>5053.2633474038375</v>
          </cell>
          <cell r="N390">
            <v>22739.685063317273</v>
          </cell>
          <cell r="O390">
            <v>4676.3481773783733</v>
          </cell>
          <cell r="P390">
            <v>26889.002019925647</v>
          </cell>
          <cell r="Q390">
            <v>3731.56487975562</v>
          </cell>
          <cell r="R390">
            <v>19590.715618717004</v>
          </cell>
          <cell r="S390">
            <v>4731.6290734697322</v>
          </cell>
          <cell r="T390">
            <v>22475.23809898123</v>
          </cell>
          <cell r="U390">
            <v>22475.23809898123</v>
          </cell>
          <cell r="V390">
            <v>4504.6829080299594</v>
          </cell>
          <cell r="W390">
            <v>19144.902359127325</v>
          </cell>
          <cell r="X390">
            <v>4763.5203425913487</v>
          </cell>
          <cell r="Y390">
            <v>19054.081370365395</v>
          </cell>
          <cell r="Z390">
            <v>4690.0603058054012</v>
          </cell>
          <cell r="AA390">
            <v>21105.271376124307</v>
          </cell>
          <cell r="AB390">
            <v>4362.3039015579179</v>
          </cell>
          <cell r="AC390">
            <v>25083.247433958029</v>
          </cell>
          <cell r="AD390">
            <v>4397.6211492863313</v>
          </cell>
        </row>
        <row r="391">
          <cell r="C391" t="str">
            <v>Other Expenses ( W.P.P.F.)</v>
          </cell>
          <cell r="E391">
            <v>38594.360217718313</v>
          </cell>
          <cell r="F391">
            <v>212268.98119745072</v>
          </cell>
          <cell r="G391">
            <v>47613.187704716955</v>
          </cell>
          <cell r="H391">
            <v>214259.34467122628</v>
          </cell>
          <cell r="I391">
            <v>44517.057793841581</v>
          </cell>
          <cell r="J391">
            <v>189197.49562382672</v>
          </cell>
          <cell r="K391">
            <v>51061.890025056593</v>
          </cell>
          <cell r="L391">
            <v>217013.03260649054</v>
          </cell>
          <cell r="M391">
            <v>34790.741214850859</v>
          </cell>
          <cell r="N391">
            <v>156558.33546682887</v>
          </cell>
          <cell r="O391">
            <v>33909.885185439627</v>
          </cell>
          <cell r="P391">
            <v>194981.83981627785</v>
          </cell>
          <cell r="Q391">
            <v>47788.26335373053</v>
          </cell>
          <cell r="R391">
            <v>250888.38260708528</v>
          </cell>
          <cell r="S391">
            <v>33263.00168298481</v>
          </cell>
          <cell r="T391">
            <v>157999.25799417787</v>
          </cell>
          <cell r="U391">
            <v>157999.25799417787</v>
          </cell>
          <cell r="V391">
            <v>41036.241087022841</v>
          </cell>
          <cell r="W391">
            <v>174404.02461984707</v>
          </cell>
          <cell r="X391">
            <v>44164.229973041547</v>
          </cell>
          <cell r="Y391">
            <v>176656.91989216622</v>
          </cell>
          <cell r="Z391">
            <v>36284.621652321657</v>
          </cell>
          <cell r="AA391">
            <v>163280.79743544746</v>
          </cell>
          <cell r="AB391">
            <v>37263.762594546402</v>
          </cell>
          <cell r="AC391">
            <v>214266.63491864182</v>
          </cell>
          <cell r="AD391">
            <v>40449.372389986151</v>
          </cell>
        </row>
        <row r="392">
          <cell r="C392" t="str">
            <v>Workers Welfare Fund</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row>
        <row r="393">
          <cell r="E393">
            <v>284035.67600653035</v>
          </cell>
          <cell r="F393">
            <v>994124.86602285621</v>
          </cell>
          <cell r="G393">
            <v>272959.57984161226</v>
          </cell>
          <cell r="H393">
            <v>818878.73952483677</v>
          </cell>
          <cell r="I393">
            <v>350685.39523141406</v>
          </cell>
          <cell r="J393">
            <v>1052056.1856942421</v>
          </cell>
          <cell r="K393">
            <v>340338.74001792585</v>
          </cell>
          <cell r="L393">
            <v>1021016.2200537776</v>
          </cell>
          <cell r="M393">
            <v>408104.16271109361</v>
          </cell>
          <cell r="N393">
            <v>1224312.4881332808</v>
          </cell>
          <cell r="O393">
            <v>294151.18280635553</v>
          </cell>
          <cell r="P393">
            <v>1029529.1398222443</v>
          </cell>
          <cell r="Q393">
            <v>254838.32788890277</v>
          </cell>
          <cell r="R393">
            <v>828224.56563893403</v>
          </cell>
          <cell r="S393">
            <v>353692.34456899669</v>
          </cell>
          <cell r="T393">
            <v>1149500.1198492392</v>
          </cell>
          <cell r="U393">
            <v>1149500.1198492392</v>
          </cell>
          <cell r="V393">
            <v>357393.98749271751</v>
          </cell>
          <cell r="W393">
            <v>1072181.9624781525</v>
          </cell>
          <cell r="X393">
            <v>311872.94642607443</v>
          </cell>
          <cell r="Y393">
            <v>857650.60267170472</v>
          </cell>
          <cell r="Z393">
            <v>405207.35704197729</v>
          </cell>
          <cell r="AA393">
            <v>1215622.0711259318</v>
          </cell>
          <cell r="AB393">
            <v>285985.5329034531</v>
          </cell>
          <cell r="AC393">
            <v>1644416.8141948555</v>
          </cell>
          <cell r="AD393">
            <v>322099.92519350135</v>
          </cell>
        </row>
        <row r="394">
          <cell r="C394" t="str">
            <v>Operating Profit</v>
          </cell>
          <cell r="E394">
            <v>1006020.0196456434</v>
          </cell>
          <cell r="F394">
            <v>3371146.2209336655</v>
          </cell>
          <cell r="G394">
            <v>1017096.1158105615</v>
          </cell>
          <cell r="H394">
            <v>3051288.3474316848</v>
          </cell>
          <cell r="I394">
            <v>939370.30042075971</v>
          </cell>
          <cell r="J394">
            <v>2818110.9012622791</v>
          </cell>
          <cell r="K394">
            <v>881688.95563424798</v>
          </cell>
          <cell r="L394">
            <v>2645066.8669027439</v>
          </cell>
          <cell r="M394">
            <v>813923.53294108016</v>
          </cell>
          <cell r="N394">
            <v>2441770.5988232405</v>
          </cell>
          <cell r="O394">
            <v>927876.51284581842</v>
          </cell>
          <cell r="P394">
            <v>2995601.9471342773</v>
          </cell>
          <cell r="Q394">
            <v>967189.36776327109</v>
          </cell>
          <cell r="R394">
            <v>3017382.5213175877</v>
          </cell>
          <cell r="S394">
            <v>868335.35108317714</v>
          </cell>
          <cell r="T394">
            <v>2696106.967107282</v>
          </cell>
          <cell r="U394">
            <v>2696106.967107282</v>
          </cell>
          <cell r="V394">
            <v>864633.70815945638</v>
          </cell>
          <cell r="W394">
            <v>2593901.124478369</v>
          </cell>
          <cell r="X394">
            <v>910154.74922609935</v>
          </cell>
          <cell r="Y394">
            <v>2628908.4842848168</v>
          </cell>
          <cell r="Z394">
            <v>816820.33861019649</v>
          </cell>
          <cell r="AA394">
            <v>2450461.0158305895</v>
          </cell>
          <cell r="AB394">
            <v>936042.16274872073</v>
          </cell>
          <cell r="AC394">
            <v>5743748.316239926</v>
          </cell>
          <cell r="AD394">
            <v>1064300.64002389</v>
          </cell>
        </row>
        <row r="395">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row>
        <row r="396">
          <cell r="C396" t="str">
            <v>Other Income</v>
          </cell>
          <cell r="E396">
            <v>71008.919001632588</v>
          </cell>
          <cell r="F396">
            <v>355044.59500816296</v>
          </cell>
          <cell r="G396">
            <v>68239.894960403064</v>
          </cell>
          <cell r="H396">
            <v>204719.68488120919</v>
          </cell>
          <cell r="I396">
            <v>87671.348807853516</v>
          </cell>
          <cell r="J396">
            <v>263014.04642356053</v>
          </cell>
          <cell r="K396">
            <v>85084.685004481464</v>
          </cell>
          <cell r="L396">
            <v>255254.05501344439</v>
          </cell>
          <cell r="M396">
            <v>102026.0406777734</v>
          </cell>
          <cell r="N396">
            <v>306078.12203332019</v>
          </cell>
          <cell r="O396">
            <v>73537.795701588882</v>
          </cell>
          <cell r="P396">
            <v>367688.97850794438</v>
          </cell>
          <cell r="Q396">
            <v>63709.581972225693</v>
          </cell>
          <cell r="R396">
            <v>254838.32788890277</v>
          </cell>
          <cell r="S396">
            <v>88423.086142249173</v>
          </cell>
          <cell r="T396">
            <v>353692.34456899669</v>
          </cell>
          <cell r="U396">
            <v>353692.34456899669</v>
          </cell>
          <cell r="V396">
            <v>89348.496873179378</v>
          </cell>
          <cell r="W396">
            <v>268045.49061953812</v>
          </cell>
          <cell r="X396">
            <v>77968.236606518607</v>
          </cell>
          <cell r="Y396">
            <v>155936.47321303721</v>
          </cell>
          <cell r="Z396">
            <v>101301.83926049432</v>
          </cell>
          <cell r="AA396">
            <v>303905.51778148295</v>
          </cell>
          <cell r="AB396">
            <v>71496.383225863276</v>
          </cell>
          <cell r="AC396">
            <v>357481.91612931638</v>
          </cell>
          <cell r="AD396">
            <v>0</v>
          </cell>
        </row>
        <row r="397">
          <cell r="C397" t="str">
            <v>H.D</v>
          </cell>
          <cell r="E397">
            <v>61408.914285714287</v>
          </cell>
          <cell r="F397">
            <v>337749.02857142856</v>
          </cell>
          <cell r="G397">
            <v>55216.516129032258</v>
          </cell>
          <cell r="H397">
            <v>248474.32258064515</v>
          </cell>
          <cell r="I397">
            <v>67728</v>
          </cell>
          <cell r="J397">
            <v>287844</v>
          </cell>
          <cell r="K397">
            <v>1270059.7333333334</v>
          </cell>
          <cell r="L397">
            <v>5397753.8666666662</v>
          </cell>
          <cell r="M397">
            <v>1237157.1612903227</v>
          </cell>
          <cell r="N397">
            <v>5567207.2258064523</v>
          </cell>
          <cell r="O397">
            <v>1056812.888888889</v>
          </cell>
          <cell r="P397">
            <v>6076674.111111111</v>
          </cell>
          <cell r="Q397">
            <v>291058.28571428574</v>
          </cell>
          <cell r="R397">
            <v>1528056</v>
          </cell>
          <cell r="S397">
            <v>59351</v>
          </cell>
          <cell r="T397">
            <v>281917.25</v>
          </cell>
          <cell r="U397">
            <v>281917.25</v>
          </cell>
          <cell r="V397">
            <v>76010.133333333331</v>
          </cell>
          <cell r="W397">
            <v>323043.06666666659</v>
          </cell>
          <cell r="X397">
            <v>59024.551724137928</v>
          </cell>
          <cell r="Y397">
            <v>236098.20689655168</v>
          </cell>
          <cell r="Z397">
            <v>61265.548387096773</v>
          </cell>
          <cell r="AA397">
            <v>275694.96774193551</v>
          </cell>
          <cell r="AB397">
            <v>54914.594594594593</v>
          </cell>
          <cell r="AC397">
            <v>315758.91891891893</v>
          </cell>
          <cell r="AD397">
            <v>365417.96110316378</v>
          </cell>
        </row>
        <row r="398">
          <cell r="C398" t="str">
            <v>Others</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row>
        <row r="399">
          <cell r="E399">
            <v>61408.914285714287</v>
          </cell>
          <cell r="F399">
            <v>337749.02857142856</v>
          </cell>
          <cell r="G399">
            <v>55216.516129032258</v>
          </cell>
          <cell r="H399">
            <v>248474.32258064515</v>
          </cell>
          <cell r="I399">
            <v>67728</v>
          </cell>
          <cell r="J399">
            <v>287844</v>
          </cell>
          <cell r="K399">
            <v>1270059.7333333334</v>
          </cell>
          <cell r="L399">
            <v>5397753.8666666662</v>
          </cell>
          <cell r="M399">
            <v>1237157.1612903227</v>
          </cell>
          <cell r="N399">
            <v>5567207.2258064523</v>
          </cell>
          <cell r="O399">
            <v>1056812.888888889</v>
          </cell>
          <cell r="P399">
            <v>6076674.111111111</v>
          </cell>
          <cell r="Q399">
            <v>291058.28571428574</v>
          </cell>
          <cell r="R399">
            <v>1528056</v>
          </cell>
          <cell r="S399">
            <v>59351</v>
          </cell>
          <cell r="T399">
            <v>281917.25</v>
          </cell>
          <cell r="U399">
            <v>281917.25</v>
          </cell>
          <cell r="V399">
            <v>76010.133333333331</v>
          </cell>
          <cell r="W399">
            <v>323043.06666666659</v>
          </cell>
          <cell r="X399">
            <v>59024.551724137928</v>
          </cell>
          <cell r="Y399">
            <v>236098.20689655168</v>
          </cell>
          <cell r="Z399">
            <v>61265.548387096773</v>
          </cell>
          <cell r="AA399">
            <v>275694.96774193551</v>
          </cell>
          <cell r="AB399">
            <v>54914.594594594593</v>
          </cell>
          <cell r="AC399">
            <v>315758.91891891893</v>
          </cell>
          <cell r="AD399">
            <v>365417.96110316378</v>
          </cell>
        </row>
        <row r="400">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row>
        <row r="401">
          <cell r="C401" t="str">
            <v>Profit before tax</v>
          </cell>
          <cell r="E401">
            <v>1067428.9339313577</v>
          </cell>
          <cell r="F401">
            <v>3586077.4209336652</v>
          </cell>
          <cell r="G401">
            <v>1072312.6319395937</v>
          </cell>
          <cell r="H401">
            <v>3216937.8958187811</v>
          </cell>
          <cell r="I401">
            <v>1007098.3004207597</v>
          </cell>
          <cell r="J401">
            <v>3021294.9012622791</v>
          </cell>
          <cell r="K401">
            <v>2151748.6889675814</v>
          </cell>
          <cell r="L401">
            <v>6455246.0669027437</v>
          </cell>
          <cell r="M401">
            <v>2051080.6942314031</v>
          </cell>
          <cell r="N401">
            <v>6153242.0826942082</v>
          </cell>
          <cell r="O401">
            <v>1984689.4017347074</v>
          </cell>
          <cell r="P401">
            <v>6694447.0582453888</v>
          </cell>
          <cell r="Q401">
            <v>1258247.6534775568</v>
          </cell>
          <cell r="R401">
            <v>3963321.9498890163</v>
          </cell>
          <cell r="S401">
            <v>927686.35108317714</v>
          </cell>
          <cell r="T401">
            <v>2888997.717107282</v>
          </cell>
          <cell r="U401">
            <v>2888997.717107282</v>
          </cell>
          <cell r="V401">
            <v>940643.84149278956</v>
          </cell>
          <cell r="W401">
            <v>2821931.5244783685</v>
          </cell>
          <cell r="X401">
            <v>969179.30095023732</v>
          </cell>
          <cell r="Y401">
            <v>2791226.001526196</v>
          </cell>
          <cell r="Z401">
            <v>878085.88699729322</v>
          </cell>
          <cell r="AA401">
            <v>2634257.6609918801</v>
          </cell>
          <cell r="AB401">
            <v>990956.75734331529</v>
          </cell>
          <cell r="AC401">
            <v>6059507.2351588439</v>
          </cell>
          <cell r="AD401">
            <v>1429718.6011270538</v>
          </cell>
        </row>
        <row r="402">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row>
        <row r="403">
          <cell r="C403" t="str">
            <v>Taxation</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row>
        <row r="404">
          <cell r="C404" t="str">
            <v>Presumptive</v>
          </cell>
          <cell r="E404">
            <v>360967</v>
          </cell>
          <cell r="F404">
            <v>1893449</v>
          </cell>
          <cell r="G404">
            <v>360967</v>
          </cell>
          <cell r="H404">
            <v>1505751</v>
          </cell>
          <cell r="I404">
            <v>360967</v>
          </cell>
          <cell r="J404">
            <v>1406286</v>
          </cell>
          <cell r="K404">
            <v>360967</v>
          </cell>
          <cell r="L404">
            <v>1406286</v>
          </cell>
          <cell r="M404">
            <v>360967</v>
          </cell>
          <cell r="N404">
            <v>1505751</v>
          </cell>
          <cell r="O404">
            <v>360967</v>
          </cell>
          <cell r="P404">
            <v>1992914</v>
          </cell>
          <cell r="Q404">
            <v>360967</v>
          </cell>
          <cell r="R404">
            <v>1799065</v>
          </cell>
          <cell r="S404">
            <v>360967</v>
          </cell>
          <cell r="T404">
            <v>1600135</v>
          </cell>
          <cell r="U404">
            <v>1600135</v>
          </cell>
          <cell r="V404">
            <v>360967</v>
          </cell>
          <cell r="W404">
            <v>1406286</v>
          </cell>
          <cell r="X404">
            <v>360967</v>
          </cell>
          <cell r="Y404">
            <v>1311902</v>
          </cell>
          <cell r="Z404">
            <v>360967</v>
          </cell>
          <cell r="AA404">
            <v>1505751</v>
          </cell>
          <cell r="AB404">
            <v>360967</v>
          </cell>
          <cell r="AC404">
            <v>1992914</v>
          </cell>
          <cell r="AD404">
            <v>360967</v>
          </cell>
        </row>
        <row r="405">
          <cell r="C405" t="str">
            <v>Others</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row>
        <row r="406">
          <cell r="E406">
            <v>360967</v>
          </cell>
          <cell r="F406">
            <v>1271669</v>
          </cell>
          <cell r="G406">
            <v>360967</v>
          </cell>
          <cell r="H406">
            <v>1082901</v>
          </cell>
          <cell r="I406">
            <v>360967</v>
          </cell>
          <cell r="J406">
            <v>1082901</v>
          </cell>
          <cell r="K406">
            <v>360967</v>
          </cell>
          <cell r="L406">
            <v>1082901</v>
          </cell>
          <cell r="M406">
            <v>360967</v>
          </cell>
          <cell r="N406">
            <v>1082901</v>
          </cell>
          <cell r="O406">
            <v>360967</v>
          </cell>
          <cell r="P406">
            <v>1271669</v>
          </cell>
          <cell r="Q406">
            <v>360967</v>
          </cell>
          <cell r="R406">
            <v>1177285</v>
          </cell>
          <cell r="S406">
            <v>360967</v>
          </cell>
          <cell r="T406">
            <v>1177285</v>
          </cell>
          <cell r="U406">
            <v>1177285</v>
          </cell>
          <cell r="V406">
            <v>360967</v>
          </cell>
          <cell r="W406">
            <v>1082901</v>
          </cell>
          <cell r="X406">
            <v>360967</v>
          </cell>
          <cell r="Y406">
            <v>988517</v>
          </cell>
          <cell r="Z406">
            <v>360967</v>
          </cell>
          <cell r="AA406">
            <v>1082901</v>
          </cell>
          <cell r="AB406">
            <v>360967</v>
          </cell>
          <cell r="AC406">
            <v>1992914</v>
          </cell>
          <cell r="AD406">
            <v>360967</v>
          </cell>
        </row>
        <row r="407">
          <cell r="C407" t="str">
            <v>Net Profit after taxation</v>
          </cell>
          <cell r="E407">
            <v>706461.93393135769</v>
          </cell>
          <cell r="F407">
            <v>2314408.4209336652</v>
          </cell>
          <cell r="G407">
            <v>711345.6319395937</v>
          </cell>
          <cell r="H407">
            <v>2134036.8958187811</v>
          </cell>
          <cell r="I407">
            <v>646131.30042075971</v>
          </cell>
          <cell r="J407">
            <v>1938393.9012622791</v>
          </cell>
          <cell r="K407">
            <v>1790781.6889675814</v>
          </cell>
          <cell r="L407">
            <v>5372345.0669027437</v>
          </cell>
          <cell r="M407">
            <v>1690113.6942314031</v>
          </cell>
          <cell r="N407">
            <v>5070341.0826942082</v>
          </cell>
          <cell r="O407">
            <v>1623722.4017347074</v>
          </cell>
          <cell r="P407">
            <v>5422778.0582453888</v>
          </cell>
          <cell r="Q407">
            <v>897280.65347755677</v>
          </cell>
          <cell r="R407">
            <v>2786036.9498890163</v>
          </cell>
          <cell r="S407">
            <v>566719.35108317714</v>
          </cell>
          <cell r="T407">
            <v>1711712.7171072823</v>
          </cell>
          <cell r="U407">
            <v>1711712.7171072823</v>
          </cell>
          <cell r="V407">
            <v>579676.84149278956</v>
          </cell>
          <cell r="W407">
            <v>1739030.5244783685</v>
          </cell>
          <cell r="X407">
            <v>608212.30095023732</v>
          </cell>
          <cell r="Y407">
            <v>1802709.001526196</v>
          </cell>
          <cell r="Z407">
            <v>517118.88699729322</v>
          </cell>
          <cell r="AA407">
            <v>1551356.6609918799</v>
          </cell>
          <cell r="AB407">
            <v>629989.75734331529</v>
          </cell>
          <cell r="AC407">
            <v>4066593.2351588449</v>
          </cell>
          <cell r="AD407">
            <v>1068751.6011270538</v>
          </cell>
        </row>
        <row r="411">
          <cell r="E411">
            <v>913</v>
          </cell>
          <cell r="G411">
            <v>944</v>
          </cell>
          <cell r="I411">
            <v>975</v>
          </cell>
          <cell r="K411">
            <v>1006</v>
          </cell>
          <cell r="M411">
            <v>1037</v>
          </cell>
          <cell r="O411">
            <v>1068</v>
          </cell>
          <cell r="Q411">
            <v>1099</v>
          </cell>
          <cell r="S411">
            <v>1130</v>
          </cell>
          <cell r="V411">
            <v>1161</v>
          </cell>
          <cell r="X411">
            <v>1192</v>
          </cell>
          <cell r="Z411">
            <v>1223</v>
          </cell>
          <cell r="AB411">
            <v>1254</v>
          </cell>
          <cell r="AD411" t="str">
            <v>Yearly</v>
          </cell>
        </row>
        <row r="412">
          <cell r="C412" t="str">
            <v>Hilux  4 x 4 - D/C</v>
          </cell>
          <cell r="E412" t="str">
            <v>Per Unit</v>
          </cell>
          <cell r="F412" t="str">
            <v>Total</v>
          </cell>
          <cell r="G412" t="str">
            <v>Per Unit</v>
          </cell>
          <cell r="H412" t="str">
            <v>Total</v>
          </cell>
          <cell r="I412" t="str">
            <v>Per Unit</v>
          </cell>
          <cell r="J412" t="str">
            <v>Total</v>
          </cell>
          <cell r="K412" t="str">
            <v>Per Unit</v>
          </cell>
          <cell r="L412" t="str">
            <v>Total</v>
          </cell>
          <cell r="M412" t="str">
            <v>Per Unit</v>
          </cell>
          <cell r="N412" t="str">
            <v>Total</v>
          </cell>
          <cell r="O412" t="str">
            <v>Per Unit</v>
          </cell>
          <cell r="P412" t="str">
            <v>Total</v>
          </cell>
          <cell r="Q412" t="str">
            <v>Per Unit</v>
          </cell>
          <cell r="R412" t="str">
            <v>Total</v>
          </cell>
          <cell r="S412" t="str">
            <v>Per Unit</v>
          </cell>
          <cell r="U412" t="str">
            <v>Total</v>
          </cell>
          <cell r="V412" t="str">
            <v>Per Unit</v>
          </cell>
          <cell r="W412" t="str">
            <v>Total</v>
          </cell>
          <cell r="X412" t="str">
            <v>Per Unit</v>
          </cell>
          <cell r="Y412" t="str">
            <v>Total</v>
          </cell>
          <cell r="Z412" t="str">
            <v>Per Unit</v>
          </cell>
          <cell r="AA412" t="str">
            <v>Total</v>
          </cell>
          <cell r="AB412" t="str">
            <v>Per Unit</v>
          </cell>
          <cell r="AC412" t="str">
            <v>Total</v>
          </cell>
          <cell r="AD412" t="str">
            <v>Average</v>
          </cell>
        </row>
        <row r="414">
          <cell r="C414" t="str">
            <v>Sales Units</v>
          </cell>
          <cell r="E414">
            <v>5</v>
          </cell>
          <cell r="F414">
            <v>5</v>
          </cell>
          <cell r="G414">
            <v>3</v>
          </cell>
          <cell r="H414">
            <v>3</v>
          </cell>
          <cell r="I414">
            <v>3</v>
          </cell>
          <cell r="J414">
            <v>3</v>
          </cell>
          <cell r="K414">
            <v>3</v>
          </cell>
          <cell r="L414">
            <v>3</v>
          </cell>
          <cell r="M414">
            <v>3</v>
          </cell>
          <cell r="N414">
            <v>3</v>
          </cell>
          <cell r="O414">
            <v>5</v>
          </cell>
          <cell r="P414">
            <v>5</v>
          </cell>
          <cell r="Q414">
            <v>4</v>
          </cell>
          <cell r="R414">
            <v>4</v>
          </cell>
          <cell r="S414">
            <v>4</v>
          </cell>
          <cell r="T414">
            <v>4</v>
          </cell>
          <cell r="U414">
            <v>4</v>
          </cell>
          <cell r="V414">
            <v>3</v>
          </cell>
          <cell r="W414">
            <v>3</v>
          </cell>
          <cell r="X414">
            <v>2</v>
          </cell>
          <cell r="Y414">
            <v>2</v>
          </cell>
          <cell r="Z414">
            <v>3</v>
          </cell>
          <cell r="AA414">
            <v>3</v>
          </cell>
          <cell r="AB414">
            <v>5</v>
          </cell>
          <cell r="AC414">
            <v>5</v>
          </cell>
          <cell r="AD414">
            <v>43</v>
          </cell>
        </row>
        <row r="415">
          <cell r="U415">
            <v>0</v>
          </cell>
        </row>
        <row r="416">
          <cell r="C416" t="str">
            <v>Selling Price</v>
          </cell>
          <cell r="E416">
            <v>2160000</v>
          </cell>
          <cell r="F416">
            <v>10800000</v>
          </cell>
          <cell r="G416">
            <v>2160000</v>
          </cell>
          <cell r="H416">
            <v>6480000</v>
          </cell>
          <cell r="I416">
            <v>2160000</v>
          </cell>
          <cell r="J416">
            <v>6480000</v>
          </cell>
          <cell r="K416">
            <v>2160000</v>
          </cell>
          <cell r="L416">
            <v>6480000</v>
          </cell>
          <cell r="M416">
            <v>2160000</v>
          </cell>
          <cell r="N416">
            <v>6480000</v>
          </cell>
          <cell r="O416">
            <v>2160000</v>
          </cell>
          <cell r="P416">
            <v>10800000</v>
          </cell>
          <cell r="Q416">
            <v>2160000</v>
          </cell>
          <cell r="R416">
            <v>8640000</v>
          </cell>
          <cell r="S416">
            <v>2160000</v>
          </cell>
          <cell r="T416">
            <v>8640000</v>
          </cell>
          <cell r="U416">
            <v>8640000</v>
          </cell>
          <cell r="V416">
            <v>2160000</v>
          </cell>
          <cell r="W416">
            <v>6480000</v>
          </cell>
          <cell r="X416">
            <v>2160000</v>
          </cell>
          <cell r="Y416">
            <v>4320000</v>
          </cell>
          <cell r="Z416">
            <v>2160000</v>
          </cell>
          <cell r="AA416">
            <v>6480000</v>
          </cell>
          <cell r="AB416">
            <v>2160000</v>
          </cell>
          <cell r="AC416">
            <v>10800000</v>
          </cell>
          <cell r="AD416">
            <v>2160000</v>
          </cell>
        </row>
        <row r="417">
          <cell r="C417" t="str">
            <v>Less: Dealer commission</v>
          </cell>
          <cell r="E417">
            <v>-30000</v>
          </cell>
          <cell r="F417">
            <v>-150000</v>
          </cell>
          <cell r="G417">
            <v>-30000</v>
          </cell>
          <cell r="H417">
            <v>-90000</v>
          </cell>
          <cell r="I417">
            <v>-30000</v>
          </cell>
          <cell r="J417">
            <v>-90000</v>
          </cell>
          <cell r="K417">
            <v>-30000</v>
          </cell>
          <cell r="L417">
            <v>-90000</v>
          </cell>
          <cell r="M417">
            <v>-30000</v>
          </cell>
          <cell r="N417">
            <v>-90000</v>
          </cell>
          <cell r="O417">
            <v>-30000</v>
          </cell>
          <cell r="P417">
            <v>-150000</v>
          </cell>
          <cell r="Q417">
            <v>-30000</v>
          </cell>
          <cell r="R417">
            <v>-120000</v>
          </cell>
          <cell r="S417">
            <v>-30000</v>
          </cell>
          <cell r="T417">
            <v>-120000</v>
          </cell>
          <cell r="U417">
            <v>-120000</v>
          </cell>
          <cell r="V417">
            <v>-30000</v>
          </cell>
          <cell r="W417">
            <v>-90000</v>
          </cell>
          <cell r="X417">
            <v>-30000</v>
          </cell>
          <cell r="Y417">
            <v>-60000</v>
          </cell>
          <cell r="Z417">
            <v>-30000</v>
          </cell>
          <cell r="AA417">
            <v>-90000</v>
          </cell>
          <cell r="AB417">
            <v>-30000</v>
          </cell>
          <cell r="AC417">
            <v>-150000</v>
          </cell>
          <cell r="AD417">
            <v>-30000</v>
          </cell>
        </row>
        <row r="418">
          <cell r="C418" t="str">
            <v xml:space="preserve">  Sales tax</v>
          </cell>
          <cell r="E418">
            <v>-281739.13043478259</v>
          </cell>
          <cell r="F418">
            <v>-1408695.6521739131</v>
          </cell>
          <cell r="G418">
            <v>-281739.13043478259</v>
          </cell>
          <cell r="H418">
            <v>-845217.39130434778</v>
          </cell>
          <cell r="I418">
            <v>-281739.13043478259</v>
          </cell>
          <cell r="J418">
            <v>-845217.39130434778</v>
          </cell>
          <cell r="K418">
            <v>-281739.13043478259</v>
          </cell>
          <cell r="L418">
            <v>-845217.39130434778</v>
          </cell>
          <cell r="M418">
            <v>-281739.13043478259</v>
          </cell>
          <cell r="N418">
            <v>-845217.39130434778</v>
          </cell>
          <cell r="O418">
            <v>-281739.13043478259</v>
          </cell>
          <cell r="P418">
            <v>-1408695.6521739131</v>
          </cell>
          <cell r="Q418">
            <v>-281739.13043478259</v>
          </cell>
          <cell r="R418">
            <v>-1126956.5217391304</v>
          </cell>
          <cell r="S418">
            <v>-281739.13043478259</v>
          </cell>
          <cell r="T418">
            <v>-1126956.5217391304</v>
          </cell>
          <cell r="U418">
            <v>-1126956.5217391304</v>
          </cell>
          <cell r="V418">
            <v>-281739.13043478259</v>
          </cell>
          <cell r="W418">
            <v>-845217.39130434778</v>
          </cell>
          <cell r="X418">
            <v>-281739.13043478259</v>
          </cell>
          <cell r="Y418">
            <v>-563478.26086956519</v>
          </cell>
          <cell r="Z418">
            <v>-281739.13043478259</v>
          </cell>
          <cell r="AA418">
            <v>-845217.39130434778</v>
          </cell>
          <cell r="AB418">
            <v>-281739.13043478259</v>
          </cell>
          <cell r="AC418">
            <v>-1408695.6521739131</v>
          </cell>
          <cell r="AD418">
            <v>-281739.13043478259</v>
          </cell>
        </row>
        <row r="419">
          <cell r="C419" t="str">
            <v>Net Sales</v>
          </cell>
          <cell r="E419">
            <v>1848260.8695652173</v>
          </cell>
          <cell r="F419">
            <v>9241304.347826086</v>
          </cell>
          <cell r="G419">
            <v>1848260.8695652173</v>
          </cell>
          <cell r="H419">
            <v>5544782.6086956523</v>
          </cell>
          <cell r="I419">
            <v>1848260.8695652173</v>
          </cell>
          <cell r="J419">
            <v>5544782.6086956523</v>
          </cell>
          <cell r="K419">
            <v>1848260.8695652173</v>
          </cell>
          <cell r="L419">
            <v>5544782.6086956523</v>
          </cell>
          <cell r="M419">
            <v>1848260.8695652173</v>
          </cell>
          <cell r="N419">
            <v>5544782.6086956523</v>
          </cell>
          <cell r="O419">
            <v>1848260.8695652173</v>
          </cell>
          <cell r="P419">
            <v>9241304.347826086</v>
          </cell>
          <cell r="Q419">
            <v>1848260.8695652173</v>
          </cell>
          <cell r="R419">
            <v>7393043.4782608692</v>
          </cell>
          <cell r="S419">
            <v>1848260.8695652173</v>
          </cell>
          <cell r="T419">
            <v>7393043.4782608692</v>
          </cell>
          <cell r="U419">
            <v>7393043.4782608692</v>
          </cell>
          <cell r="V419">
            <v>1848260.8695652173</v>
          </cell>
          <cell r="W419">
            <v>5544782.6086956523</v>
          </cell>
          <cell r="X419">
            <v>1848260.8695652173</v>
          </cell>
          <cell r="Y419">
            <v>3696521.7391304346</v>
          </cell>
          <cell r="Z419">
            <v>1848260.8695652173</v>
          </cell>
          <cell r="AA419">
            <v>5544782.6086956523</v>
          </cell>
          <cell r="AB419">
            <v>1848260.8695652173</v>
          </cell>
          <cell r="AC419">
            <v>9241304.347826086</v>
          </cell>
          <cell r="AD419">
            <v>1848260.8695652173</v>
          </cell>
        </row>
        <row r="420">
          <cell r="C420" t="str">
            <v>Landes Cost</v>
          </cell>
          <cell r="E420">
            <v>1504364</v>
          </cell>
          <cell r="F420">
            <v>7521820</v>
          </cell>
          <cell r="G420">
            <v>1504364</v>
          </cell>
          <cell r="H420">
            <v>4513092</v>
          </cell>
          <cell r="I420">
            <v>1504364</v>
          </cell>
          <cell r="J420">
            <v>4513092</v>
          </cell>
          <cell r="K420">
            <v>1504364</v>
          </cell>
          <cell r="L420">
            <v>4513092</v>
          </cell>
          <cell r="M420">
            <v>1504364</v>
          </cell>
          <cell r="N420">
            <v>4513092</v>
          </cell>
          <cell r="O420">
            <v>1504364</v>
          </cell>
          <cell r="P420">
            <v>7521820</v>
          </cell>
          <cell r="Q420">
            <v>1504364</v>
          </cell>
          <cell r="R420">
            <v>6017456</v>
          </cell>
          <cell r="S420">
            <v>1504364</v>
          </cell>
          <cell r="T420">
            <v>6017456</v>
          </cell>
          <cell r="U420">
            <v>6017456</v>
          </cell>
          <cell r="V420">
            <v>1504364</v>
          </cell>
          <cell r="W420">
            <v>4513092</v>
          </cell>
          <cell r="X420">
            <v>1504364</v>
          </cell>
          <cell r="Y420">
            <v>3008728</v>
          </cell>
          <cell r="Z420">
            <v>1504364</v>
          </cell>
          <cell r="AA420">
            <v>4513092</v>
          </cell>
          <cell r="AB420">
            <v>1504364</v>
          </cell>
          <cell r="AC420">
            <v>7521820</v>
          </cell>
          <cell r="AD420">
            <v>1504364</v>
          </cell>
          <cell r="AF420">
            <v>64687652</v>
          </cell>
        </row>
        <row r="421">
          <cell r="C421" t="str">
            <v>Gross Profit</v>
          </cell>
          <cell r="E421">
            <v>247552</v>
          </cell>
          <cell r="F421">
            <v>1237760</v>
          </cell>
          <cell r="G421">
            <v>247552</v>
          </cell>
          <cell r="H421">
            <v>742656</v>
          </cell>
          <cell r="I421">
            <v>247552</v>
          </cell>
          <cell r="J421">
            <v>742656</v>
          </cell>
          <cell r="K421">
            <v>179524</v>
          </cell>
          <cell r="L421">
            <v>538572</v>
          </cell>
          <cell r="M421">
            <v>179524</v>
          </cell>
          <cell r="N421">
            <v>538572</v>
          </cell>
          <cell r="O421">
            <v>179524</v>
          </cell>
          <cell r="P421">
            <v>897620</v>
          </cell>
          <cell r="Q421">
            <v>179524</v>
          </cell>
          <cell r="R421">
            <v>718096</v>
          </cell>
          <cell r="S421">
            <v>179524</v>
          </cell>
          <cell r="T421">
            <v>718096</v>
          </cell>
          <cell r="U421">
            <v>718096</v>
          </cell>
          <cell r="V421">
            <v>179524</v>
          </cell>
          <cell r="W421">
            <v>538572</v>
          </cell>
          <cell r="X421">
            <v>179524</v>
          </cell>
          <cell r="Y421">
            <v>359048</v>
          </cell>
          <cell r="Z421">
            <v>179524</v>
          </cell>
          <cell r="AA421">
            <v>538572</v>
          </cell>
          <cell r="AB421">
            <v>179524</v>
          </cell>
          <cell r="AC421">
            <v>897620</v>
          </cell>
          <cell r="AD421">
            <v>343896.86956521729</v>
          </cell>
        </row>
        <row r="422">
          <cell r="E422">
            <v>0.13393780286991297</v>
          </cell>
          <cell r="U422">
            <v>0</v>
          </cell>
          <cell r="AF422">
            <v>484886582</v>
          </cell>
        </row>
        <row r="423">
          <cell r="E423">
            <v>0.11460740740740741</v>
          </cell>
          <cell r="U423">
            <v>0</v>
          </cell>
        </row>
        <row r="424">
          <cell r="C424" t="str">
            <v>Other Expenses</v>
          </cell>
          <cell r="U424">
            <v>0</v>
          </cell>
        </row>
        <row r="425">
          <cell r="C425" t="str">
            <v>Selling Expenses</v>
          </cell>
          <cell r="E425">
            <v>15580.366396615698</v>
          </cell>
          <cell r="F425">
            <v>77901.831983078489</v>
          </cell>
          <cell r="G425">
            <v>14065.815418598198</v>
          </cell>
          <cell r="H425">
            <v>42197.446255794595</v>
          </cell>
          <cell r="I425">
            <v>13937.86149454217</v>
          </cell>
          <cell r="J425">
            <v>41813.58448362651</v>
          </cell>
          <cell r="K425">
            <v>12990.070739676898</v>
          </cell>
          <cell r="L425">
            <v>38970.212219030691</v>
          </cell>
          <cell r="M425">
            <v>17928.80038831451</v>
          </cell>
          <cell r="N425">
            <v>53786.401164943527</v>
          </cell>
          <cell r="O425">
            <v>16522.62377225871</v>
          </cell>
          <cell r="P425">
            <v>82613.118861293551</v>
          </cell>
          <cell r="Q425">
            <v>13012.379906852413</v>
          </cell>
          <cell r="R425">
            <v>52049.519627409652</v>
          </cell>
          <cell r="S425">
            <v>16957.866211611876</v>
          </cell>
          <cell r="T425">
            <v>67831.464846447503</v>
          </cell>
          <cell r="U425">
            <v>67831.464846447503</v>
          </cell>
          <cell r="V425">
            <v>15996.962658356917</v>
          </cell>
          <cell r="W425">
            <v>47990.887975070749</v>
          </cell>
          <cell r="X425">
            <v>17004.344235451234</v>
          </cell>
          <cell r="Y425">
            <v>34008.688470902467</v>
          </cell>
          <cell r="Z425">
            <v>16758.208123786724</v>
          </cell>
          <cell r="AA425">
            <v>50274.624371360173</v>
          </cell>
          <cell r="AB425">
            <v>15514.915208059225</v>
          </cell>
          <cell r="AC425">
            <v>77574.576040296117</v>
          </cell>
          <cell r="AD425">
            <v>15511.915262773349</v>
          </cell>
        </row>
        <row r="426">
          <cell r="C426" t="str">
            <v>Advertisement Expenses</v>
          </cell>
          <cell r="E426">
            <v>2405.8167555729137</v>
          </cell>
          <cell r="F426">
            <v>12029.083777864569</v>
          </cell>
          <cell r="G426">
            <v>3080.827321757934</v>
          </cell>
          <cell r="H426">
            <v>9242.4819652738024</v>
          </cell>
          <cell r="I426">
            <v>23766.822379487348</v>
          </cell>
          <cell r="J426">
            <v>71300.467138462045</v>
          </cell>
          <cell r="K426">
            <v>23113.454316588311</v>
          </cell>
          <cell r="L426">
            <v>69340.362949764938</v>
          </cell>
          <cell r="M426">
            <v>25512.297842660966</v>
          </cell>
          <cell r="N426">
            <v>76536.893527982902</v>
          </cell>
          <cell r="O426">
            <v>2551.3138847595887</v>
          </cell>
          <cell r="P426">
            <v>12756.569423797944</v>
          </cell>
          <cell r="Q426">
            <v>2503.8786398437537</v>
          </cell>
          <cell r="R426">
            <v>10015.514559375015</v>
          </cell>
          <cell r="S426">
            <v>15993.121382039297</v>
          </cell>
          <cell r="T426">
            <v>63972.485528157187</v>
          </cell>
          <cell r="U426">
            <v>63972.485528157187</v>
          </cell>
          <cell r="V426">
            <v>18583.08922809346</v>
          </cell>
          <cell r="W426">
            <v>55749.267684280378</v>
          </cell>
          <cell r="X426">
            <v>2625.697960996888</v>
          </cell>
          <cell r="Y426">
            <v>5251.395921993776</v>
          </cell>
          <cell r="Z426">
            <v>28862.71016865053</v>
          </cell>
          <cell r="AA426">
            <v>86588.130505951587</v>
          </cell>
          <cell r="AB426">
            <v>3501.4226255840545</v>
          </cell>
          <cell r="AC426">
            <v>17507.113127920271</v>
          </cell>
          <cell r="AD426">
            <v>11402.08758397266</v>
          </cell>
        </row>
        <row r="427">
          <cell r="C427" t="str">
            <v>Administrative Expenses</v>
          </cell>
          <cell r="E427">
            <v>31746.041360815143</v>
          </cell>
          <cell r="F427">
            <v>158730.20680407571</v>
          </cell>
          <cell r="G427">
            <v>28660.042176505169</v>
          </cell>
          <cell r="H427">
            <v>85980.126529515503</v>
          </cell>
          <cell r="I427">
            <v>28399.32747558237</v>
          </cell>
          <cell r="J427">
            <v>85197.982426747112</v>
          </cell>
          <cell r="K427">
            <v>26468.140253189009</v>
          </cell>
          <cell r="L427">
            <v>79404.42075956703</v>
          </cell>
          <cell r="M427">
            <v>36531.133106142057</v>
          </cell>
          <cell r="N427">
            <v>109593.39931842618</v>
          </cell>
          <cell r="O427">
            <v>33665.95395197178</v>
          </cell>
          <cell r="P427">
            <v>168329.7697598589</v>
          </cell>
          <cell r="Q427">
            <v>26513.596677373815</v>
          </cell>
          <cell r="R427">
            <v>106054.38670949526</v>
          </cell>
          <cell r="S427">
            <v>34552.789609744817</v>
          </cell>
          <cell r="T427">
            <v>138211.15843897927</v>
          </cell>
          <cell r="U427">
            <v>138211.15843897927</v>
          </cell>
          <cell r="V427">
            <v>32594.884181281192</v>
          </cell>
          <cell r="W427">
            <v>97784.652543843578</v>
          </cell>
          <cell r="X427">
            <v>34647.491700158673</v>
          </cell>
          <cell r="Y427">
            <v>69294.983400317346</v>
          </cell>
          <cell r="Z427">
            <v>34145.972866622818</v>
          </cell>
          <cell r="AA427">
            <v>102437.91859986846</v>
          </cell>
          <cell r="AB427">
            <v>31612.680174939585</v>
          </cell>
          <cell r="AC427">
            <v>158063.40087469792</v>
          </cell>
          <cell r="AD427">
            <v>31606.567585241679</v>
          </cell>
        </row>
        <row r="428">
          <cell r="C428" t="str">
            <v>Depreciation (Admin. &amp; Selling )</v>
          </cell>
          <cell r="E428">
            <v>8927.9242923219663</v>
          </cell>
          <cell r="F428">
            <v>44639.62146160983</v>
          </cell>
          <cell r="G428">
            <v>8060.0501920351098</v>
          </cell>
          <cell r="H428">
            <v>24180.15057610533</v>
          </cell>
          <cell r="I428">
            <v>7986.7295192217998</v>
          </cell>
          <cell r="J428">
            <v>23960.188557665399</v>
          </cell>
          <cell r="K428">
            <v>7443.6226442616662</v>
          </cell>
          <cell r="L428">
            <v>22330.867932784997</v>
          </cell>
          <cell r="M428">
            <v>10273.633395026813</v>
          </cell>
          <cell r="N428">
            <v>30820.900185080438</v>
          </cell>
          <cell r="O428">
            <v>9467.8604080380956</v>
          </cell>
          <cell r="P428">
            <v>47339.30204019048</v>
          </cell>
          <cell r="Q428">
            <v>7456.4063330721565</v>
          </cell>
          <cell r="R428">
            <v>29825.625332288626</v>
          </cell>
          <cell r="S428">
            <v>9717.2647832904422</v>
          </cell>
          <cell r="T428">
            <v>38869.059133161769</v>
          </cell>
          <cell r="U428">
            <v>38869.059133161769</v>
          </cell>
          <cell r="V428">
            <v>9166.6439597938333</v>
          </cell>
          <cell r="W428">
            <v>27499.9318793815</v>
          </cell>
          <cell r="X428">
            <v>9743.8978076707062</v>
          </cell>
          <cell r="Y428">
            <v>19487.795615341412</v>
          </cell>
          <cell r="Z428">
            <v>9602.8559018125379</v>
          </cell>
          <cell r="AA428">
            <v>28808.567705437614</v>
          </cell>
          <cell r="AB428">
            <v>8890.4191886934896</v>
          </cell>
          <cell r="AC428">
            <v>44452.095943467444</v>
          </cell>
          <cell r="AD428">
            <v>8888.7001479654609</v>
          </cell>
        </row>
        <row r="429">
          <cell r="C429" t="str">
            <v>Financial Charges -Capital Exp.</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row>
        <row r="430">
          <cell r="C430" t="str">
            <v>Financial  Charges -Working Capital</v>
          </cell>
          <cell r="E430">
            <v>1593.5489361898781</v>
          </cell>
          <cell r="F430">
            <v>7967.7446809493904</v>
          </cell>
          <cell r="G430">
            <v>1457.6240215047092</v>
          </cell>
          <cell r="H430">
            <v>4372.8720645141275</v>
          </cell>
          <cell r="I430">
            <v>1446.6945190186796</v>
          </cell>
          <cell r="J430">
            <v>4340.0835570560384</v>
          </cell>
          <cell r="K430">
            <v>1359.6931738041301</v>
          </cell>
          <cell r="L430">
            <v>4079.07952141239</v>
          </cell>
          <cell r="M430">
            <v>1819.174805065381</v>
          </cell>
          <cell r="N430">
            <v>5457.5244151961433</v>
          </cell>
          <cell r="O430">
            <v>1683.4853438562145</v>
          </cell>
          <cell r="P430">
            <v>8417.426719281073</v>
          </cell>
          <cell r="Q430">
            <v>1343.3633567120232</v>
          </cell>
          <cell r="R430">
            <v>5373.4534268480929</v>
          </cell>
          <cell r="S430">
            <v>1703.3864664491034</v>
          </cell>
          <cell r="T430">
            <v>6813.5458657964136</v>
          </cell>
          <cell r="U430">
            <v>6813.5458657964136</v>
          </cell>
          <cell r="V430">
            <v>1621.6858468907856</v>
          </cell>
          <cell r="W430">
            <v>4865.0575406723565</v>
          </cell>
          <cell r="X430">
            <v>1714.8673233328852</v>
          </cell>
          <cell r="Y430">
            <v>3429.7346466657705</v>
          </cell>
          <cell r="Z430">
            <v>1688.4217100899446</v>
          </cell>
          <cell r="AA430">
            <v>5065.2651302698341</v>
          </cell>
          <cell r="AB430">
            <v>1570.4294045608508</v>
          </cell>
          <cell r="AC430">
            <v>7852.1470228042544</v>
          </cell>
          <cell r="AD430">
            <v>1582.1845253829276</v>
          </cell>
        </row>
        <row r="431">
          <cell r="C431" t="str">
            <v>Other Expenses (Charity &amp; Donation)</v>
          </cell>
          <cell r="E431">
            <v>1106.6312056874151</v>
          </cell>
          <cell r="F431">
            <v>5533.1560284370753</v>
          </cell>
          <cell r="G431">
            <v>1012.2389038227149</v>
          </cell>
          <cell r="H431">
            <v>3036.7167114681447</v>
          </cell>
          <cell r="I431">
            <v>1004.6489715407499</v>
          </cell>
          <cell r="J431">
            <v>3013.94691462225</v>
          </cell>
          <cell r="K431">
            <v>944.23137069731274</v>
          </cell>
          <cell r="L431">
            <v>2832.6941120919382</v>
          </cell>
          <cell r="M431">
            <v>1263.3158368509594</v>
          </cell>
          <cell r="N431">
            <v>3789.9475105528782</v>
          </cell>
          <cell r="O431">
            <v>1169.0870443445933</v>
          </cell>
          <cell r="P431">
            <v>5845.4352217229662</v>
          </cell>
          <cell r="Q431">
            <v>932.89121993890501</v>
          </cell>
          <cell r="R431">
            <v>3731.56487975562</v>
          </cell>
          <cell r="S431">
            <v>1182.9072683674331</v>
          </cell>
          <cell r="T431">
            <v>4731.6290734697322</v>
          </cell>
          <cell r="U431">
            <v>4731.6290734697322</v>
          </cell>
          <cell r="V431">
            <v>1126.1707270074899</v>
          </cell>
          <cell r="W431">
            <v>3378.5121810224696</v>
          </cell>
          <cell r="X431">
            <v>1190.8800856478372</v>
          </cell>
          <cell r="Y431">
            <v>2381.7601712956744</v>
          </cell>
          <cell r="Z431">
            <v>1172.5150764513503</v>
          </cell>
          <cell r="AA431">
            <v>3517.5452293540511</v>
          </cell>
          <cell r="AB431">
            <v>1090.5759753894795</v>
          </cell>
          <cell r="AC431">
            <v>5452.8798769473979</v>
          </cell>
          <cell r="AD431">
            <v>1098.739253738144</v>
          </cell>
        </row>
        <row r="432">
          <cell r="C432" t="str">
            <v>Other Expenses ( W.P.P.F.)</v>
          </cell>
          <cell r="E432">
            <v>9648.5900544295782</v>
          </cell>
          <cell r="F432">
            <v>48242.950272147893</v>
          </cell>
          <cell r="G432">
            <v>11903.296926179239</v>
          </cell>
          <cell r="H432">
            <v>35709.890778537716</v>
          </cell>
          <cell r="I432">
            <v>11129.264448460395</v>
          </cell>
          <cell r="J432">
            <v>33387.793345381186</v>
          </cell>
          <cell r="K432">
            <v>12765.472506264148</v>
          </cell>
          <cell r="L432">
            <v>38296.417518792441</v>
          </cell>
          <cell r="M432">
            <v>8697.6853037127148</v>
          </cell>
          <cell r="N432">
            <v>26093.055911138144</v>
          </cell>
          <cell r="O432">
            <v>8477.4712963599068</v>
          </cell>
          <cell r="P432">
            <v>42387.356481799536</v>
          </cell>
          <cell r="Q432">
            <v>11947.065838432633</v>
          </cell>
          <cell r="R432">
            <v>47788.26335373053</v>
          </cell>
          <cell r="S432">
            <v>8315.7504207462025</v>
          </cell>
          <cell r="T432">
            <v>33263.00168298481</v>
          </cell>
          <cell r="U432">
            <v>33263.00168298481</v>
          </cell>
          <cell r="V432">
            <v>10259.06027175571</v>
          </cell>
          <cell r="W432">
            <v>30777.180815267129</v>
          </cell>
          <cell r="X432">
            <v>11041.057493260387</v>
          </cell>
          <cell r="Y432">
            <v>22082.114986520774</v>
          </cell>
          <cell r="Z432">
            <v>9071.1554130804143</v>
          </cell>
          <cell r="AA432">
            <v>27213.466239241243</v>
          </cell>
          <cell r="AB432">
            <v>9315.9406486366006</v>
          </cell>
          <cell r="AC432">
            <v>46579.703243183001</v>
          </cell>
          <cell r="AD432">
            <v>10042.353363458709</v>
          </cell>
        </row>
        <row r="433">
          <cell r="C433" t="str">
            <v>Workers Welfare Fund</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row>
        <row r="434">
          <cell r="E434">
            <v>71008.919001632588</v>
          </cell>
          <cell r="F434">
            <v>355044.59500816296</v>
          </cell>
          <cell r="G434">
            <v>68239.894960403064</v>
          </cell>
          <cell r="H434">
            <v>204719.68488120919</v>
          </cell>
          <cell r="I434">
            <v>87671.348807853516</v>
          </cell>
          <cell r="J434">
            <v>263014.04642356053</v>
          </cell>
          <cell r="K434">
            <v>85084.685004481464</v>
          </cell>
          <cell r="L434">
            <v>255254.05501344439</v>
          </cell>
          <cell r="M434">
            <v>102026.0406777734</v>
          </cell>
          <cell r="N434">
            <v>306078.12203332019</v>
          </cell>
          <cell r="O434">
            <v>73537.795701588882</v>
          </cell>
          <cell r="P434">
            <v>367688.97850794438</v>
          </cell>
          <cell r="Q434">
            <v>63709.581972225693</v>
          </cell>
          <cell r="R434">
            <v>254838.32788890277</v>
          </cell>
          <cell r="S434">
            <v>88423.086142249173</v>
          </cell>
          <cell r="T434">
            <v>353692.34456899669</v>
          </cell>
          <cell r="U434">
            <v>353692.34456899669</v>
          </cell>
          <cell r="V434">
            <v>89348.496873179378</v>
          </cell>
          <cell r="W434">
            <v>268045.49061953812</v>
          </cell>
          <cell r="X434">
            <v>77968.236606518607</v>
          </cell>
          <cell r="Y434">
            <v>155936.47321303721</v>
          </cell>
          <cell r="Z434">
            <v>101301.83926049432</v>
          </cell>
          <cell r="AA434">
            <v>303905.51778148295</v>
          </cell>
          <cell r="AB434">
            <v>71496.383225863276</v>
          </cell>
          <cell r="AC434">
            <v>357481.91612931638</v>
          </cell>
          <cell r="AD434">
            <v>80132.547722532909</v>
          </cell>
        </row>
        <row r="435">
          <cell r="C435" t="str">
            <v>Operating Profit</v>
          </cell>
          <cell r="E435">
            <v>176543.0809983674</v>
          </cell>
          <cell r="F435">
            <v>882715.40499183699</v>
          </cell>
          <cell r="G435">
            <v>179312.10503959694</v>
          </cell>
          <cell r="H435">
            <v>537936.31511879084</v>
          </cell>
          <cell r="I435">
            <v>159880.65119214647</v>
          </cell>
          <cell r="J435">
            <v>479641.95357643941</v>
          </cell>
          <cell r="K435">
            <v>94439.314995518536</v>
          </cell>
          <cell r="L435">
            <v>283317.94498655561</v>
          </cell>
          <cell r="M435">
            <v>77497.959322226598</v>
          </cell>
          <cell r="N435">
            <v>232493.87796667981</v>
          </cell>
          <cell r="O435">
            <v>105986.20429841112</v>
          </cell>
          <cell r="P435">
            <v>529931.02149205562</v>
          </cell>
          <cell r="Q435">
            <v>115814.41802777431</v>
          </cell>
          <cell r="R435">
            <v>463257.67211109726</v>
          </cell>
          <cell r="S435">
            <v>91100.913857750827</v>
          </cell>
          <cell r="T435">
            <v>364403.65543100331</v>
          </cell>
          <cell r="U435">
            <v>364403.65543100331</v>
          </cell>
          <cell r="V435">
            <v>90175.503126820622</v>
          </cell>
          <cell r="W435">
            <v>270526.50938046188</v>
          </cell>
          <cell r="X435">
            <v>101555.76339348139</v>
          </cell>
          <cell r="Y435">
            <v>203111.52678696279</v>
          </cell>
          <cell r="Z435">
            <v>78222.160739505678</v>
          </cell>
          <cell r="AA435">
            <v>234666.48221851705</v>
          </cell>
          <cell r="AB435">
            <v>108027.61677413672</v>
          </cell>
          <cell r="AC435">
            <v>540138.08387068356</v>
          </cell>
          <cell r="AD435">
            <v>263764.32184268441</v>
          </cell>
        </row>
        <row r="436">
          <cell r="U436">
            <v>0</v>
          </cell>
        </row>
        <row r="437">
          <cell r="C437" t="str">
            <v>Other Income</v>
          </cell>
          <cell r="E437">
            <v>71008.919001632588</v>
          </cell>
          <cell r="F437">
            <v>355044.59500816296</v>
          </cell>
          <cell r="G437">
            <v>68239.894960403064</v>
          </cell>
          <cell r="H437">
            <v>204719.68488120919</v>
          </cell>
          <cell r="I437">
            <v>87671.348807853516</v>
          </cell>
          <cell r="J437">
            <v>263014.04642356053</v>
          </cell>
          <cell r="K437">
            <v>85084.685004481464</v>
          </cell>
          <cell r="L437">
            <v>255254.05501344439</v>
          </cell>
          <cell r="M437">
            <v>102026.0406777734</v>
          </cell>
          <cell r="N437">
            <v>306078.12203332019</v>
          </cell>
          <cell r="O437">
            <v>73537.795701588882</v>
          </cell>
          <cell r="P437">
            <v>367688.97850794438</v>
          </cell>
          <cell r="Q437">
            <v>63709.581972225693</v>
          </cell>
          <cell r="R437">
            <v>254838.32788890277</v>
          </cell>
          <cell r="S437">
            <v>88423.086142249173</v>
          </cell>
          <cell r="T437">
            <v>353692.34456899669</v>
          </cell>
          <cell r="U437">
            <v>353692.34456899669</v>
          </cell>
          <cell r="V437">
            <v>89348.496873179378</v>
          </cell>
          <cell r="W437">
            <v>268045.49061953812</v>
          </cell>
          <cell r="X437">
            <v>77968.236606518607</v>
          </cell>
          <cell r="Y437">
            <v>155936.47321303721</v>
          </cell>
          <cell r="Z437">
            <v>101301.83926049432</v>
          </cell>
          <cell r="AA437">
            <v>303905.51778148295</v>
          </cell>
          <cell r="AB437">
            <v>71496.383225863276</v>
          </cell>
          <cell r="AC437">
            <v>357481.91612931638</v>
          </cell>
        </row>
        <row r="438">
          <cell r="C438" t="str">
            <v>H.D</v>
          </cell>
          <cell r="E438">
            <v>15352.228571428572</v>
          </cell>
          <cell r="F438">
            <v>76761.142857142855</v>
          </cell>
          <cell r="G438">
            <v>13804.129032258064</v>
          </cell>
          <cell r="H438">
            <v>41412.387096774197</v>
          </cell>
          <cell r="I438">
            <v>16932</v>
          </cell>
          <cell r="J438">
            <v>50796</v>
          </cell>
          <cell r="K438">
            <v>317514.93333333335</v>
          </cell>
          <cell r="L438">
            <v>952544.8</v>
          </cell>
          <cell r="M438">
            <v>309289.29032258067</v>
          </cell>
          <cell r="N438">
            <v>927867.87096774206</v>
          </cell>
          <cell r="O438">
            <v>264203.22222222225</v>
          </cell>
          <cell r="P438">
            <v>1321016.1111111112</v>
          </cell>
          <cell r="Q438">
            <v>72764.571428571435</v>
          </cell>
          <cell r="R438">
            <v>291058.28571428574</v>
          </cell>
          <cell r="S438">
            <v>14837.75</v>
          </cell>
          <cell r="T438">
            <v>59351</v>
          </cell>
          <cell r="U438">
            <v>59351</v>
          </cell>
          <cell r="V438">
            <v>19002.533333333333</v>
          </cell>
          <cell r="W438">
            <v>57007.6</v>
          </cell>
          <cell r="X438">
            <v>14756.137931034482</v>
          </cell>
          <cell r="Y438">
            <v>29512.275862068964</v>
          </cell>
          <cell r="Z438">
            <v>15316.387096774193</v>
          </cell>
          <cell r="AA438">
            <v>45949.161290322576</v>
          </cell>
          <cell r="AB438">
            <v>13728.648648648648</v>
          </cell>
          <cell r="AC438">
            <v>68643.24324324324</v>
          </cell>
          <cell r="AD438">
            <v>91207.439026574197</v>
          </cell>
        </row>
        <row r="439">
          <cell r="C439" t="str">
            <v>Others</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row>
        <row r="440">
          <cell r="E440">
            <v>15352.228571428572</v>
          </cell>
          <cell r="F440">
            <v>76761.142857142855</v>
          </cell>
          <cell r="G440">
            <v>13804.129032258064</v>
          </cell>
          <cell r="H440">
            <v>41412.387096774197</v>
          </cell>
          <cell r="I440">
            <v>16932</v>
          </cell>
          <cell r="J440">
            <v>50796</v>
          </cell>
          <cell r="K440">
            <v>317514.93333333335</v>
          </cell>
          <cell r="L440">
            <v>952544.8</v>
          </cell>
          <cell r="M440">
            <v>309289.29032258067</v>
          </cell>
          <cell r="N440">
            <v>927867.87096774206</v>
          </cell>
          <cell r="O440">
            <v>264203.22222222225</v>
          </cell>
          <cell r="P440">
            <v>1321016.1111111112</v>
          </cell>
          <cell r="Q440">
            <v>72764.571428571435</v>
          </cell>
          <cell r="R440">
            <v>291058.28571428574</v>
          </cell>
          <cell r="S440">
            <v>14837.75</v>
          </cell>
          <cell r="T440">
            <v>59351</v>
          </cell>
          <cell r="U440">
            <v>59351</v>
          </cell>
          <cell r="V440">
            <v>19002.533333333333</v>
          </cell>
          <cell r="W440">
            <v>57007.6</v>
          </cell>
          <cell r="X440">
            <v>14756.137931034482</v>
          </cell>
          <cell r="Y440">
            <v>29512.275862068964</v>
          </cell>
          <cell r="Z440">
            <v>15316.387096774193</v>
          </cell>
          <cell r="AA440">
            <v>45949.161290322576</v>
          </cell>
          <cell r="AB440">
            <v>13728.648648648648</v>
          </cell>
          <cell r="AC440">
            <v>68643.24324324324</v>
          </cell>
          <cell r="AD440">
            <v>91207.439026574197</v>
          </cell>
        </row>
        <row r="441">
          <cell r="U441">
            <v>0</v>
          </cell>
        </row>
        <row r="442">
          <cell r="C442" t="str">
            <v>Profit before tax</v>
          </cell>
          <cell r="E442">
            <v>191895.30956979597</v>
          </cell>
          <cell r="F442">
            <v>959476.54784897983</v>
          </cell>
          <cell r="G442">
            <v>193116.234071855</v>
          </cell>
          <cell r="H442">
            <v>579348.70221556502</v>
          </cell>
          <cell r="I442">
            <v>176812.65119214647</v>
          </cell>
          <cell r="J442">
            <v>530437.95357643941</v>
          </cell>
          <cell r="K442">
            <v>411954.24832885189</v>
          </cell>
          <cell r="L442">
            <v>1235862.7449865555</v>
          </cell>
          <cell r="M442">
            <v>386787.24964480725</v>
          </cell>
          <cell r="N442">
            <v>1160361.7489344217</v>
          </cell>
          <cell r="O442">
            <v>370189.42652063339</v>
          </cell>
          <cell r="P442">
            <v>1850947.1326031671</v>
          </cell>
          <cell r="Q442">
            <v>188578.98945634573</v>
          </cell>
          <cell r="R442">
            <v>754315.95782538294</v>
          </cell>
          <cell r="S442">
            <v>105938.66385775083</v>
          </cell>
          <cell r="T442">
            <v>423754.65543100331</v>
          </cell>
          <cell r="U442">
            <v>423754.65543100331</v>
          </cell>
          <cell r="V442">
            <v>109178.03646015396</v>
          </cell>
          <cell r="W442">
            <v>327534.10938046186</v>
          </cell>
          <cell r="X442">
            <v>116311.90132451587</v>
          </cell>
          <cell r="Y442">
            <v>232623.80264903174</v>
          </cell>
          <cell r="Z442">
            <v>93538.547836279875</v>
          </cell>
          <cell r="AA442">
            <v>280615.64350883965</v>
          </cell>
          <cell r="AB442">
            <v>121756.26542278538</v>
          </cell>
          <cell r="AC442">
            <v>608781.32711392688</v>
          </cell>
          <cell r="AD442">
            <v>354971.76086925861</v>
          </cell>
        </row>
        <row r="443">
          <cell r="U443">
            <v>0</v>
          </cell>
        </row>
        <row r="444">
          <cell r="C444" t="str">
            <v>Taxation</v>
          </cell>
          <cell r="U444">
            <v>0</v>
          </cell>
        </row>
        <row r="445">
          <cell r="C445" t="str">
            <v>Presumptive</v>
          </cell>
          <cell r="E445">
            <v>94384</v>
          </cell>
          <cell r="F445">
            <v>471920</v>
          </cell>
          <cell r="G445">
            <v>94384</v>
          </cell>
          <cell r="H445">
            <v>283152</v>
          </cell>
          <cell r="I445">
            <v>94384</v>
          </cell>
          <cell r="J445">
            <v>283152</v>
          </cell>
          <cell r="K445">
            <v>94384</v>
          </cell>
          <cell r="L445">
            <v>283152</v>
          </cell>
          <cell r="M445">
            <v>94384</v>
          </cell>
          <cell r="N445">
            <v>283152</v>
          </cell>
          <cell r="O445">
            <v>94384</v>
          </cell>
          <cell r="P445">
            <v>471920</v>
          </cell>
          <cell r="Q445">
            <v>94384</v>
          </cell>
          <cell r="R445">
            <v>377536</v>
          </cell>
          <cell r="S445">
            <v>94384</v>
          </cell>
          <cell r="T445">
            <v>377536</v>
          </cell>
          <cell r="U445">
            <v>377536</v>
          </cell>
          <cell r="V445">
            <v>94384</v>
          </cell>
          <cell r="W445">
            <v>283152</v>
          </cell>
          <cell r="X445">
            <v>94384</v>
          </cell>
          <cell r="Y445">
            <v>188768</v>
          </cell>
          <cell r="Z445">
            <v>94384</v>
          </cell>
          <cell r="AA445">
            <v>283152</v>
          </cell>
          <cell r="AB445">
            <v>94384</v>
          </cell>
          <cell r="AC445">
            <v>471920</v>
          </cell>
          <cell r="AD445">
            <v>94384</v>
          </cell>
        </row>
        <row r="446">
          <cell r="C446" t="str">
            <v>Others</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row>
        <row r="447">
          <cell r="E447">
            <v>94384</v>
          </cell>
          <cell r="F447">
            <v>471920</v>
          </cell>
          <cell r="G447">
            <v>94384</v>
          </cell>
          <cell r="H447">
            <v>283152</v>
          </cell>
          <cell r="I447">
            <v>94384</v>
          </cell>
          <cell r="J447">
            <v>283152</v>
          </cell>
          <cell r="K447">
            <v>94384</v>
          </cell>
          <cell r="L447">
            <v>283152</v>
          </cell>
          <cell r="M447">
            <v>94384</v>
          </cell>
          <cell r="N447">
            <v>283152</v>
          </cell>
          <cell r="O447">
            <v>94384</v>
          </cell>
          <cell r="P447">
            <v>471920</v>
          </cell>
          <cell r="Q447">
            <v>94384</v>
          </cell>
          <cell r="R447">
            <v>377536</v>
          </cell>
          <cell r="S447">
            <v>94384</v>
          </cell>
          <cell r="T447">
            <v>377536</v>
          </cell>
          <cell r="U447">
            <v>377536</v>
          </cell>
          <cell r="V447">
            <v>94384</v>
          </cell>
          <cell r="W447">
            <v>283152</v>
          </cell>
          <cell r="X447">
            <v>94384</v>
          </cell>
          <cell r="Y447">
            <v>188768</v>
          </cell>
          <cell r="Z447">
            <v>94384</v>
          </cell>
          <cell r="AA447">
            <v>283152</v>
          </cell>
          <cell r="AB447">
            <v>94384</v>
          </cell>
          <cell r="AC447">
            <v>471920</v>
          </cell>
          <cell r="AD447">
            <v>94384</v>
          </cell>
        </row>
        <row r="448">
          <cell r="C448" t="str">
            <v>Net Profit after taxation</v>
          </cell>
          <cell r="E448">
            <v>97511.309569795965</v>
          </cell>
          <cell r="F448">
            <v>487556.54784897983</v>
          </cell>
          <cell r="G448">
            <v>98732.234071854997</v>
          </cell>
          <cell r="H448">
            <v>296196.70221556502</v>
          </cell>
          <cell r="I448">
            <v>82428.65119214647</v>
          </cell>
          <cell r="J448">
            <v>247285.95357643941</v>
          </cell>
          <cell r="K448">
            <v>317570.24832885189</v>
          </cell>
          <cell r="L448">
            <v>952710.74498655554</v>
          </cell>
          <cell r="M448">
            <v>292403.24964480725</v>
          </cell>
          <cell r="N448">
            <v>877209.74893442169</v>
          </cell>
          <cell r="O448">
            <v>275805.42652063339</v>
          </cell>
          <cell r="P448">
            <v>1379027.1326031671</v>
          </cell>
          <cell r="Q448">
            <v>94194.989456345735</v>
          </cell>
          <cell r="R448">
            <v>376779.95782538294</v>
          </cell>
          <cell r="S448">
            <v>11554.663857750827</v>
          </cell>
          <cell r="T448">
            <v>46218.65543100331</v>
          </cell>
          <cell r="U448">
            <v>46218.65543100331</v>
          </cell>
          <cell r="V448">
            <v>14794.036460153962</v>
          </cell>
          <cell r="W448">
            <v>44382.109380461858</v>
          </cell>
          <cell r="X448">
            <v>21927.901324515871</v>
          </cell>
          <cell r="Y448">
            <v>43855.802649031742</v>
          </cell>
          <cell r="Z448">
            <v>-845.4521637201251</v>
          </cell>
          <cell r="AA448">
            <v>-2536.3564911603462</v>
          </cell>
          <cell r="AB448">
            <v>27372.265422785378</v>
          </cell>
          <cell r="AC448">
            <v>136861.32711392688</v>
          </cell>
          <cell r="AD448">
            <v>260587.76086925861</v>
          </cell>
        </row>
      </sheetData>
      <sheetData sheetId="9" refreshError="1">
        <row r="31">
          <cell r="C31" t="str">
            <v>Administrative Expenses</v>
          </cell>
          <cell r="D31">
            <v>10721372.916666664</v>
          </cell>
          <cell r="E31">
            <v>10721372.916666666</v>
          </cell>
          <cell r="F31">
            <v>10721372.916666664</v>
          </cell>
          <cell r="G31">
            <v>10721372.916666666</v>
          </cell>
          <cell r="H31">
            <v>10721372.916666664</v>
          </cell>
          <cell r="I31">
            <v>10721372.916666664</v>
          </cell>
          <cell r="J31">
            <v>10721372.916666664</v>
          </cell>
          <cell r="K31">
            <v>10721372.916666662</v>
          </cell>
          <cell r="L31">
            <v>10721372.916666664</v>
          </cell>
          <cell r="M31">
            <v>10721372.916666664</v>
          </cell>
          <cell r="N31">
            <v>10721372.916666664</v>
          </cell>
          <cell r="O31">
            <v>10721372.916666664</v>
          </cell>
          <cell r="P31">
            <v>128656474.99999994</v>
          </cell>
          <cell r="Q31">
            <v>85250000</v>
          </cell>
          <cell r="R31">
            <v>96492356.24999997</v>
          </cell>
        </row>
        <row r="32">
          <cell r="C32" t="str">
            <v>Depreciation (Admin. &amp; Selling )</v>
          </cell>
          <cell r="D32">
            <v>3015166.666666667</v>
          </cell>
          <cell r="E32">
            <v>3015166.666666667</v>
          </cell>
          <cell r="F32">
            <v>3015166.666666666</v>
          </cell>
          <cell r="G32">
            <v>3015166.666666667</v>
          </cell>
          <cell r="H32">
            <v>3015166.6666666665</v>
          </cell>
          <cell r="I32">
            <v>3015166.6666666665</v>
          </cell>
          <cell r="J32">
            <v>3015166.666666666</v>
          </cell>
          <cell r="K32">
            <v>3015166.6666666665</v>
          </cell>
          <cell r="L32">
            <v>3015166.666666667</v>
          </cell>
          <cell r="M32">
            <v>3015166.6666666665</v>
          </cell>
          <cell r="N32">
            <v>3015166.666666667</v>
          </cell>
          <cell r="O32">
            <v>3015166.6666666665</v>
          </cell>
          <cell r="P32">
            <v>36182000</v>
          </cell>
          <cell r="Q32">
            <v>128656474.99999996</v>
          </cell>
          <cell r="R32">
            <v>27136499.999999996</v>
          </cell>
        </row>
        <row r="33">
          <cell r="C33" t="str">
            <v>Financial Charges -Capital Exp.</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row>
        <row r="34">
          <cell r="C34" t="str">
            <v>Financial  Charges -Working Capital</v>
          </cell>
          <cell r="D34">
            <v>538178.35778849502</v>
          </cell>
          <cell r="E34">
            <v>545279.40365888877</v>
          </cell>
          <cell r="F34">
            <v>546159.11057164625</v>
          </cell>
          <cell r="G34">
            <v>550766.97603805922</v>
          </cell>
          <cell r="H34">
            <v>533902.17678276938</v>
          </cell>
          <cell r="I34">
            <v>536128.40429160511</v>
          </cell>
          <cell r="J34">
            <v>543219.37853817036</v>
          </cell>
          <cell r="K34">
            <v>528543.1866506486</v>
          </cell>
          <cell r="L34">
            <v>533418.02417513903</v>
          </cell>
          <cell r="M34">
            <v>530651.17195694859</v>
          </cell>
          <cell r="N34">
            <v>530141.54451475525</v>
          </cell>
          <cell r="O34">
            <v>532607.77613354742</v>
          </cell>
          <cell r="P34">
            <v>6448995.5111006731</v>
          </cell>
          <cell r="Q34">
            <v>0</v>
          </cell>
          <cell r="R34">
            <v>4855595.0184954219</v>
          </cell>
        </row>
        <row r="35">
          <cell r="C35" t="str">
            <v>Charity &amp; Donation</v>
          </cell>
          <cell r="D35">
            <v>373734.97068645491</v>
          </cell>
          <cell r="E35">
            <v>378666.25254089502</v>
          </cell>
          <cell r="F35">
            <v>379277.16011919873</v>
          </cell>
          <cell r="G35">
            <v>382477.06669309671</v>
          </cell>
          <cell r="H35">
            <v>370765.4005435899</v>
          </cell>
          <cell r="I35">
            <v>372311.39186917024</v>
          </cell>
          <cell r="J35">
            <v>377235.67954039614</v>
          </cell>
          <cell r="K35">
            <v>367043.87961850595</v>
          </cell>
          <cell r="L35">
            <v>370429.18345495779</v>
          </cell>
          <cell r="M35">
            <v>368507.75830343668</v>
          </cell>
          <cell r="N35">
            <v>368153.85035746888</v>
          </cell>
          <cell r="O35">
            <v>369866.51120385242</v>
          </cell>
          <cell r="P35">
            <v>4478469.104931023</v>
          </cell>
          <cell r="Q35">
            <v>0</v>
          </cell>
          <cell r="R35">
            <v>3371940.9850662649</v>
          </cell>
        </row>
        <row r="36">
          <cell r="C36" t="str">
            <v>W.P.P.F.</v>
          </cell>
          <cell r="D36">
            <v>3589774.5550159276</v>
          </cell>
          <cell r="E36">
            <v>3922511.6023490066</v>
          </cell>
          <cell r="F36">
            <v>3549138.8696840247</v>
          </cell>
          <cell r="G36">
            <v>4070928.0358714503</v>
          </cell>
          <cell r="H36">
            <v>2866161.5121403579</v>
          </cell>
          <cell r="I36">
            <v>3244173.7403808949</v>
          </cell>
          <cell r="J36">
            <v>4444926.430905452</v>
          </cell>
          <cell r="K36">
            <v>2828698.7636283082</v>
          </cell>
          <cell r="L36">
            <v>3271629.4725080743</v>
          </cell>
          <cell r="M36">
            <v>3403642.5566826398</v>
          </cell>
          <cell r="N36">
            <v>2989231.687253227</v>
          </cell>
          <cell r="O36">
            <v>3664069.5858620517</v>
          </cell>
          <cell r="P36">
            <v>41844886.812281415</v>
          </cell>
          <cell r="Q36">
            <v>5000000</v>
          </cell>
          <cell r="R36">
            <v>31787942.982483491</v>
          </cell>
        </row>
        <row r="37">
          <cell r="C37" t="str">
            <v>W.W.F</v>
          </cell>
          <cell r="D37">
            <v>1364114.3309060526</v>
          </cell>
          <cell r="E37">
            <v>1490554.4088926227</v>
          </cell>
          <cell r="F37">
            <v>1348672.7704799296</v>
          </cell>
          <cell r="G37">
            <v>1546952.6536311514</v>
          </cell>
          <cell r="H37">
            <v>1089141.3746133363</v>
          </cell>
          <cell r="I37">
            <v>1232786.0213447402</v>
          </cell>
          <cell r="J37">
            <v>1689072.0437440719</v>
          </cell>
          <cell r="K37">
            <v>1074905.5301787574</v>
          </cell>
          <cell r="L37">
            <v>1243219.1995530683</v>
          </cell>
          <cell r="M37">
            <v>1293384.1715394033</v>
          </cell>
          <cell r="N37">
            <v>1135908.0411562263</v>
          </cell>
          <cell r="O37">
            <v>1392346.4426275794</v>
          </cell>
          <cell r="P37">
            <v>15901056.98866694</v>
          </cell>
          <cell r="Q37">
            <v>42437948.501138672</v>
          </cell>
          <cell r="R37">
            <v>12079418.333343731</v>
          </cell>
        </row>
        <row r="38">
          <cell r="D38">
            <v>25676692.131063595</v>
          </cell>
          <cell r="E38">
            <v>26487901.584108081</v>
          </cell>
          <cell r="F38">
            <v>33794137.827521466</v>
          </cell>
          <cell r="G38">
            <v>34912014.648900427</v>
          </cell>
          <cell r="H38">
            <v>31345860.380746722</v>
          </cell>
          <cell r="I38">
            <v>25196289.474553075</v>
          </cell>
          <cell r="J38">
            <v>27065343.449394755</v>
          </cell>
          <cell r="K38">
            <v>28760081.276742883</v>
          </cell>
          <cell r="L38">
            <v>30529585.7963579</v>
          </cell>
          <cell r="M38">
            <v>25407075.575149093</v>
          </cell>
          <cell r="N38">
            <v>33084325.039948344</v>
          </cell>
          <cell r="O38">
            <v>26144780.232493695</v>
          </cell>
          <cell r="P38">
            <v>348404087.41698003</v>
          </cell>
          <cell r="Q38">
            <v>16126420.430432698</v>
          </cell>
          <cell r="R38">
            <v>263767906.5693889</v>
          </cell>
        </row>
        <row r="39">
          <cell r="R39">
            <v>0</v>
          </cell>
        </row>
        <row r="40">
          <cell r="B40" t="str">
            <v>Operating  Profit</v>
          </cell>
          <cell r="D40">
            <v>49904274.214396581</v>
          </cell>
          <cell r="E40">
            <v>56209238.035738498</v>
          </cell>
          <cell r="F40">
            <v>49177005.753516532</v>
          </cell>
          <cell r="G40">
            <v>59875232.027926408</v>
          </cell>
          <cell r="H40">
            <v>37379959.356053472</v>
          </cell>
          <cell r="I40">
            <v>44495199.045892268</v>
          </cell>
          <cell r="J40">
            <v>73817770.143459499</v>
          </cell>
          <cell r="K40">
            <v>45795562.978759103</v>
          </cell>
          <cell r="L40">
            <v>53947664.778100342</v>
          </cell>
          <cell r="M40">
            <v>56547896.405430764</v>
          </cell>
          <cell r="N40">
            <v>48784686.016655087</v>
          </cell>
          <cell r="O40">
            <v>61317015.6887514</v>
          </cell>
          <cell r="P40">
            <v>637251504.44467998</v>
          </cell>
          <cell r="R40">
            <v>470601906.33384264</v>
          </cell>
        </row>
        <row r="41">
          <cell r="R41">
            <v>0</v>
          </cell>
        </row>
        <row r="42">
          <cell r="B42" t="str">
            <v>Other Income</v>
          </cell>
          <cell r="R42">
            <v>0</v>
          </cell>
        </row>
        <row r="43">
          <cell r="C43" t="str">
            <v>Commission on H.D.</v>
          </cell>
          <cell r="D43">
            <v>537328</v>
          </cell>
          <cell r="E43">
            <v>427928</v>
          </cell>
          <cell r="F43">
            <v>507960</v>
          </cell>
          <cell r="G43">
            <v>9525448</v>
          </cell>
          <cell r="H43">
            <v>9587968</v>
          </cell>
          <cell r="I43">
            <v>9511316</v>
          </cell>
          <cell r="J43">
            <v>2546760</v>
          </cell>
          <cell r="K43">
            <v>474808</v>
          </cell>
          <cell r="L43">
            <v>570075.99999999988</v>
          </cell>
          <cell r="M43">
            <v>427927.99999999994</v>
          </cell>
          <cell r="N43">
            <v>474808</v>
          </cell>
          <cell r="O43">
            <v>507960</v>
          </cell>
          <cell r="P43">
            <v>35100288</v>
          </cell>
          <cell r="R43">
            <v>33689592</v>
          </cell>
        </row>
        <row r="44">
          <cell r="C44" t="str">
            <v>Other Income</v>
          </cell>
          <cell r="D44">
            <v>16400000</v>
          </cell>
          <cell r="E44">
            <v>16400000</v>
          </cell>
          <cell r="F44">
            <v>16400000.000000004</v>
          </cell>
          <cell r="G44">
            <v>6400000</v>
          </cell>
          <cell r="H44">
            <v>6400000</v>
          </cell>
          <cell r="I44">
            <v>6400000</v>
          </cell>
          <cell r="J44">
            <v>6400000</v>
          </cell>
          <cell r="K44">
            <v>6400000</v>
          </cell>
          <cell r="L44">
            <v>6400000.0000000009</v>
          </cell>
          <cell r="M44">
            <v>6399999.9999999991</v>
          </cell>
          <cell r="N44">
            <v>6400000</v>
          </cell>
          <cell r="O44">
            <v>6400000.0000000009</v>
          </cell>
          <cell r="P44">
            <v>106800000</v>
          </cell>
          <cell r="R44">
            <v>87600000</v>
          </cell>
        </row>
        <row r="45">
          <cell r="D45">
            <v>16937328</v>
          </cell>
          <cell r="E45">
            <v>16827928</v>
          </cell>
          <cell r="F45">
            <v>16907960.000000004</v>
          </cell>
          <cell r="G45">
            <v>15925448</v>
          </cell>
          <cell r="H45">
            <v>15987968</v>
          </cell>
          <cell r="I45">
            <v>15911316</v>
          </cell>
          <cell r="J45">
            <v>8946760</v>
          </cell>
          <cell r="K45">
            <v>6874808</v>
          </cell>
          <cell r="L45">
            <v>6970076.0000000009</v>
          </cell>
          <cell r="M45">
            <v>6827927.9999999991</v>
          </cell>
          <cell r="N45">
            <v>6874808</v>
          </cell>
          <cell r="O45">
            <v>6907960.0000000009</v>
          </cell>
          <cell r="P45">
            <v>141900288</v>
          </cell>
          <cell r="R45">
            <v>121289592</v>
          </cell>
        </row>
        <row r="46">
          <cell r="R46">
            <v>0</v>
          </cell>
        </row>
        <row r="47">
          <cell r="B47" t="str">
            <v>Profit Before Tax</v>
          </cell>
          <cell r="D47">
            <v>66841602.214396581</v>
          </cell>
          <cell r="E47">
            <v>73037166.035738498</v>
          </cell>
          <cell r="F47">
            <v>66084965.75351654</v>
          </cell>
          <cell r="G47">
            <v>75800680.027926415</v>
          </cell>
          <cell r="H47">
            <v>53367927.356053472</v>
          </cell>
          <cell r="I47">
            <v>60406515.045892268</v>
          </cell>
          <cell r="J47">
            <v>82764530.143459499</v>
          </cell>
          <cell r="K47">
            <v>52670370.978759103</v>
          </cell>
          <cell r="L47">
            <v>60917740.778100342</v>
          </cell>
          <cell r="M47">
            <v>63375824.405430764</v>
          </cell>
          <cell r="N47">
            <v>55659494.016655087</v>
          </cell>
          <cell r="O47">
            <v>68224975.6887514</v>
          </cell>
          <cell r="P47">
            <v>779151792.44467998</v>
          </cell>
          <cell r="R47">
            <v>591891498.33384264</v>
          </cell>
        </row>
        <row r="48">
          <cell r="R48">
            <v>0</v>
          </cell>
        </row>
        <row r="49">
          <cell r="B49" t="str">
            <v>Taxation</v>
          </cell>
          <cell r="R49">
            <v>0</v>
          </cell>
        </row>
        <row r="50">
          <cell r="C50" t="str">
            <v>Current</v>
          </cell>
          <cell r="D50">
            <v>18048484.644129559</v>
          </cell>
          <cell r="E50">
            <v>20591185.236323565</v>
          </cell>
          <cell r="F50">
            <v>18469552.36144707</v>
          </cell>
          <cell r="G50">
            <v>21701762.407243371</v>
          </cell>
          <cell r="H50">
            <v>13878853.408999635</v>
          </cell>
          <cell r="I50">
            <v>15526752.211016374</v>
          </cell>
          <cell r="J50">
            <v>22707268.95787755</v>
          </cell>
          <cell r="K50">
            <v>13196417.320648406</v>
          </cell>
          <cell r="L50">
            <v>16282672.22888005</v>
          </cell>
          <cell r="M50">
            <v>17100221.287181277</v>
          </cell>
          <cell r="N50">
            <v>14455398.179443095</v>
          </cell>
          <cell r="O50">
            <v>17495643.356257901</v>
          </cell>
          <cell r="P50">
            <v>209454211.59944785</v>
          </cell>
          <cell r="R50">
            <v>160402948.77656555</v>
          </cell>
        </row>
        <row r="51">
          <cell r="C51" t="str">
            <v>Presumptive</v>
          </cell>
          <cell r="D51">
            <v>4312603.9179655453</v>
          </cell>
          <cell r="E51">
            <v>3473328.9179655453</v>
          </cell>
          <cell r="F51">
            <v>3825440.9179655453</v>
          </cell>
          <cell r="G51">
            <v>3995144.4331419198</v>
          </cell>
          <cell r="H51">
            <v>4053888.690730107</v>
          </cell>
          <cell r="I51">
            <v>4541051.690730107</v>
          </cell>
          <cell r="J51">
            <v>4608365.3347005742</v>
          </cell>
          <cell r="K51">
            <v>4255758.3347005742</v>
          </cell>
          <cell r="L51">
            <v>4061909.3347005742</v>
          </cell>
          <cell r="M51">
            <v>3967525.3347005742</v>
          </cell>
          <cell r="N51">
            <v>4161374.3347005742</v>
          </cell>
          <cell r="O51">
            <v>4802214.3347005742</v>
          </cell>
          <cell r="P51">
            <v>50058605.576702222</v>
          </cell>
        </row>
        <row r="52">
          <cell r="C52" t="str">
            <v>Normal - Oil</v>
          </cell>
          <cell r="D52">
            <v>193077.5</v>
          </cell>
          <cell r="E52">
            <v>193077.5</v>
          </cell>
          <cell r="F52">
            <v>193077.5</v>
          </cell>
          <cell r="G52">
            <v>227111.5</v>
          </cell>
          <cell r="H52">
            <v>227111.5</v>
          </cell>
          <cell r="I52">
            <v>227111.5</v>
          </cell>
          <cell r="J52">
            <v>294525</v>
          </cell>
          <cell r="K52">
            <v>294525</v>
          </cell>
          <cell r="L52">
            <v>294525</v>
          </cell>
          <cell r="M52">
            <v>310887.5</v>
          </cell>
          <cell r="N52">
            <v>310887.5</v>
          </cell>
          <cell r="O52">
            <v>310887.5</v>
          </cell>
          <cell r="P52">
            <v>3076804.5</v>
          </cell>
          <cell r="R52">
            <v>2144142</v>
          </cell>
        </row>
        <row r="53">
          <cell r="D53">
            <v>22554166.062095106</v>
          </cell>
          <cell r="E53">
            <v>24257591.654289111</v>
          </cell>
          <cell r="F53">
            <v>22488070.779412616</v>
          </cell>
          <cell r="G53">
            <v>25924018.340385292</v>
          </cell>
          <cell r="H53">
            <v>18159853.599729743</v>
          </cell>
          <cell r="I53">
            <v>20294915.401746482</v>
          </cell>
          <cell r="J53">
            <v>27610159.292578124</v>
          </cell>
          <cell r="K53">
            <v>17746700.655348979</v>
          </cell>
          <cell r="L53">
            <v>20639106.563580625</v>
          </cell>
          <cell r="M53">
            <v>21378634.12188185</v>
          </cell>
          <cell r="N53">
            <v>18927660.014143668</v>
          </cell>
          <cell r="O53">
            <v>22608745.190958474</v>
          </cell>
          <cell r="P53">
            <v>262589621.67615008</v>
          </cell>
          <cell r="Q53">
            <v>0</v>
          </cell>
          <cell r="R53">
            <v>199674582.3491661</v>
          </cell>
        </row>
        <row r="54">
          <cell r="R54">
            <v>0</v>
          </cell>
        </row>
        <row r="55">
          <cell r="B55" t="str">
            <v>Profit After Tax</v>
          </cell>
          <cell r="D55">
            <v>44287436.152301475</v>
          </cell>
          <cell r="E55">
            <v>48779574.381449386</v>
          </cell>
          <cell r="F55">
            <v>43596894.974103928</v>
          </cell>
          <cell r="G55">
            <v>49876661.687541127</v>
          </cell>
          <cell r="H55">
            <v>35208073.756323725</v>
          </cell>
          <cell r="I55">
            <v>40111599.644145787</v>
          </cell>
          <cell r="J55">
            <v>55154370.850881375</v>
          </cell>
          <cell r="K55">
            <v>34923670.323410124</v>
          </cell>
          <cell r="L55">
            <v>40278634.214519717</v>
          </cell>
          <cell r="M55">
            <v>41997190.283548914</v>
          </cell>
          <cell r="N55">
            <v>36731834.002511419</v>
          </cell>
          <cell r="O55">
            <v>45616230.497792929</v>
          </cell>
          <cell r="P55">
            <v>516562170.76853001</v>
          </cell>
          <cell r="Q55">
            <v>0</v>
          </cell>
          <cell r="R55">
            <v>392216915.98467672</v>
          </cell>
        </row>
        <row r="56">
          <cell r="D56">
            <v>42954102.818968162</v>
          </cell>
          <cell r="E56">
            <v>47446241.0481162</v>
          </cell>
          <cell r="F56">
            <v>42263561.640770659</v>
          </cell>
          <cell r="G56">
            <v>48543328.354207799</v>
          </cell>
          <cell r="H56">
            <v>33874740.422990426</v>
          </cell>
          <cell r="I56">
            <v>38778266.310812548</v>
          </cell>
          <cell r="J56">
            <v>53821037.517548025</v>
          </cell>
          <cell r="K56">
            <v>33590336.990076639</v>
          </cell>
          <cell r="L56">
            <v>38945300.881186426</v>
          </cell>
          <cell r="M56">
            <v>40663856.950215526</v>
          </cell>
          <cell r="N56">
            <v>35398500.66917821</v>
          </cell>
          <cell r="O56">
            <v>44282897.164459482</v>
          </cell>
          <cell r="P56">
            <v>500562170.76853019</v>
          </cell>
        </row>
        <row r="57">
          <cell r="D57">
            <v>1333333.3333333135</v>
          </cell>
          <cell r="E57">
            <v>1333333.3333331868</v>
          </cell>
          <cell r="F57">
            <v>1333333.3333332688</v>
          </cell>
          <cell r="G57">
            <v>1333333.3333333284</v>
          </cell>
          <cell r="H57">
            <v>1333333.3333332986</v>
          </cell>
          <cell r="I57">
            <v>1333333.333333239</v>
          </cell>
          <cell r="J57">
            <v>1333333.3333333507</v>
          </cell>
          <cell r="K57">
            <v>1333333.3333334848</v>
          </cell>
          <cell r="L57">
            <v>1333333.3333332911</v>
          </cell>
          <cell r="M57">
            <v>1333333.333333388</v>
          </cell>
          <cell r="N57">
            <v>1333333.3333332092</v>
          </cell>
          <cell r="O57">
            <v>1333333.3333334476</v>
          </cell>
          <cell r="P57">
            <v>15999999.999999821</v>
          </cell>
        </row>
      </sheetData>
      <sheetData sheetId="10" refreshError="1">
        <row r="31">
          <cell r="C31" t="str">
            <v>Depreciation (Admin. &amp; Selling )</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row>
        <row r="32">
          <cell r="C32" t="str">
            <v>Financial Charges -Capital Exp.</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C33" t="str">
            <v>Financial Charges -Working Capital</v>
          </cell>
          <cell r="E33">
            <v>60473.755293825867</v>
          </cell>
          <cell r="F33">
            <v>53527.532337999815</v>
          </cell>
          <cell r="G33">
            <v>52667.005527819274</v>
          </cell>
          <cell r="H33">
            <v>48159.604580924548</v>
          </cell>
          <cell r="I33">
            <v>64375.987664004839</v>
          </cell>
          <cell r="J33">
            <v>62207.752952627634</v>
          </cell>
          <cell r="K33">
            <v>55114.987719421209</v>
          </cell>
          <cell r="L33">
            <v>69360.660183439599</v>
          </cell>
          <cell r="M33">
            <v>64628.823803714724</v>
          </cell>
          <cell r="N33">
            <v>67314.511668711566</v>
          </cell>
          <cell r="O33">
            <v>67809.189421347022</v>
          </cell>
          <cell r="P33">
            <v>65415.30358699827</v>
          </cell>
          <cell r="Q33">
            <v>731055.11474083434</v>
          </cell>
          <cell r="R33">
            <v>341411.63835720194</v>
          </cell>
          <cell r="S33">
            <v>389643.4763836324</v>
          </cell>
          <cell r="T33">
            <v>731055.11474083434</v>
          </cell>
        </row>
        <row r="34">
          <cell r="C34" t="str">
            <v>Other Expenses  - (Charity &amp; Donation)</v>
          </cell>
          <cell r="E34">
            <v>41995.663398490193</v>
          </cell>
          <cell r="F34">
            <v>37171.897456944309</v>
          </cell>
          <cell r="G34">
            <v>36574.309394318952</v>
          </cell>
          <cell r="H34">
            <v>33444.169847864279</v>
          </cell>
          <cell r="I34">
            <v>44705.546988892253</v>
          </cell>
          <cell r="J34">
            <v>43199.828439324738</v>
          </cell>
          <cell r="K34">
            <v>38274.297027375847</v>
          </cell>
          <cell r="L34">
            <v>48167.125127388616</v>
          </cell>
          <cell r="M34">
            <v>44881.127641468564</v>
          </cell>
          <cell r="N34">
            <v>46746.188658827479</v>
          </cell>
          <cell r="O34">
            <v>47089.714875935439</v>
          </cell>
          <cell r="P34">
            <v>45427.294157637691</v>
          </cell>
          <cell r="Q34">
            <v>507677.16301446845</v>
          </cell>
          <cell r="R34">
            <v>237091.41552583475</v>
          </cell>
          <cell r="S34">
            <v>270585.74748863361</v>
          </cell>
          <cell r="T34">
            <v>507677.16301446839</v>
          </cell>
        </row>
        <row r="35">
          <cell r="C35" t="str">
            <v>W.P.P.F. &amp; Others</v>
          </cell>
          <cell r="E35">
            <v>-29905.625785854187</v>
          </cell>
          <cell r="F35">
            <v>-154804.00939961255</v>
          </cell>
          <cell r="G35">
            <v>128770.52132494061</v>
          </cell>
          <cell r="H35">
            <v>100723.40992695613</v>
          </cell>
          <cell r="I35">
            <v>-25096.358790370967</v>
          </cell>
          <cell r="J35">
            <v>-36470.247848650171</v>
          </cell>
          <cell r="K35">
            <v>-108960.0633948287</v>
          </cell>
          <cell r="L35">
            <v>236296.53701470073</v>
          </cell>
          <cell r="M35">
            <v>236709.54408274789</v>
          </cell>
          <cell r="N35">
            <v>-42274.869785737734</v>
          </cell>
          <cell r="O35">
            <v>76431.95344485424</v>
          </cell>
          <cell r="P35">
            <v>211640.89806811302</v>
          </cell>
          <cell r="Q35">
            <v>593061.6888572583</v>
          </cell>
          <cell r="R35">
            <v>-16782.310572591134</v>
          </cell>
          <cell r="S35">
            <v>609843.99942984944</v>
          </cell>
          <cell r="T35">
            <v>593061.6888572583</v>
          </cell>
        </row>
        <row r="36">
          <cell r="C36" t="str">
            <v>Workers Welfare Fund</v>
          </cell>
          <cell r="E36">
            <v>-11364.13779862459</v>
          </cell>
          <cell r="F36">
            <v>-58825.523571852777</v>
          </cell>
          <cell r="G36">
            <v>48932.798103477442</v>
          </cell>
          <cell r="H36">
            <v>38274.895772243326</v>
          </cell>
          <cell r="I36">
            <v>-9536.6163403409646</v>
          </cell>
          <cell r="J36">
            <v>-13858.69418248707</v>
          </cell>
          <cell r="K36">
            <v>-41404.824090034897</v>
          </cell>
          <cell r="L36">
            <v>89792.684065586305</v>
          </cell>
          <cell r="M36">
            <v>89949.626751444172</v>
          </cell>
          <cell r="N36">
            <v>-16064.450518580326</v>
          </cell>
          <cell r="O36">
            <v>29044.142309044608</v>
          </cell>
          <cell r="P36">
            <v>80423.541265882959</v>
          </cell>
          <cell r="Q36">
            <v>225363.44176575818</v>
          </cell>
          <cell r="R36">
            <v>-6377.2780175846292</v>
          </cell>
          <cell r="S36">
            <v>231740.71978334282</v>
          </cell>
          <cell r="T36">
            <v>225363.44176575818</v>
          </cell>
        </row>
        <row r="37">
          <cell r="E37">
            <v>3328378.1941436292</v>
          </cell>
          <cell r="F37">
            <v>5599523.3259729948</v>
          </cell>
          <cell r="G37">
            <v>443020.12447823369</v>
          </cell>
          <cell r="H37">
            <v>953027.20920075756</v>
          </cell>
          <cell r="I37">
            <v>3310398.0749957706</v>
          </cell>
          <cell r="J37">
            <v>3516254.1369121335</v>
          </cell>
          <cell r="K37">
            <v>6718269.2673832327</v>
          </cell>
          <cell r="L37">
            <v>492150.27909972053</v>
          </cell>
          <cell r="M37">
            <v>484702.39498798066</v>
          </cell>
          <cell r="N37">
            <v>5515714.5597413173</v>
          </cell>
          <cell r="O37">
            <v>3375037.7261105245</v>
          </cell>
          <cell r="P37">
            <v>936773.03687329008</v>
          </cell>
          <cell r="Q37">
            <v>34673248.329899587</v>
          </cell>
          <cell r="R37">
            <v>17150601.065703519</v>
          </cell>
          <cell r="S37">
            <v>17522647.264196064</v>
          </cell>
          <cell r="T37">
            <v>34673248.329899579</v>
          </cell>
        </row>
        <row r="38">
          <cell r="B38" t="str">
            <v>Operating Profit</v>
          </cell>
          <cell r="E38">
            <v>-1844726.1602935405</v>
          </cell>
          <cell r="F38">
            <v>-4115871.2921229061</v>
          </cell>
          <cell r="G38">
            <v>1040631.909371855</v>
          </cell>
          <cell r="H38">
            <v>530624.82464933116</v>
          </cell>
          <cell r="I38">
            <v>-1826746.0411456819</v>
          </cell>
          <cell r="J38">
            <v>-2032602.1030620448</v>
          </cell>
          <cell r="K38">
            <v>-3442040.9884909987</v>
          </cell>
          <cell r="L38">
            <v>2784077.9997925134</v>
          </cell>
          <cell r="M38">
            <v>2791525.8839042531</v>
          </cell>
          <cell r="N38">
            <v>-2239486.2808490833</v>
          </cell>
          <cell r="O38">
            <v>-98809.44721829053</v>
          </cell>
          <cell r="P38">
            <v>2339455.2420189437</v>
          </cell>
          <cell r="Q38">
            <v>-6113966.4534456488</v>
          </cell>
          <cell r="R38">
            <v>-8248688.8626029864</v>
          </cell>
          <cell r="S38">
            <v>2134722.4091573376</v>
          </cell>
          <cell r="T38">
            <v>-6113966.4534456488</v>
          </cell>
        </row>
        <row r="39">
          <cell r="R39">
            <v>0</v>
          </cell>
          <cell r="S39">
            <v>0</v>
          </cell>
          <cell r="T39">
            <v>0</v>
          </cell>
        </row>
        <row r="40">
          <cell r="B40" t="str">
            <v>Other Income</v>
          </cell>
          <cell r="R40">
            <v>0</v>
          </cell>
          <cell r="S40">
            <v>0</v>
          </cell>
          <cell r="T40">
            <v>0</v>
          </cell>
        </row>
        <row r="41">
          <cell r="C41" t="str">
            <v>H.D</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C42" t="str">
            <v>Scrap income</v>
          </cell>
          <cell r="E42">
            <v>933333.33333333337</v>
          </cell>
          <cell r="F42">
            <v>933333.33333333337</v>
          </cell>
          <cell r="G42">
            <v>933333.33333333337</v>
          </cell>
          <cell r="H42">
            <v>933333.33333333337</v>
          </cell>
          <cell r="I42">
            <v>933333.33333333337</v>
          </cell>
          <cell r="J42">
            <v>933333.33333333337</v>
          </cell>
          <cell r="K42">
            <v>933333.3333333336</v>
          </cell>
          <cell r="L42">
            <v>933333.3333333336</v>
          </cell>
          <cell r="M42">
            <v>933333.3333333336</v>
          </cell>
          <cell r="N42">
            <v>933333.3333333336</v>
          </cell>
          <cell r="O42">
            <v>933333.3333333336</v>
          </cell>
          <cell r="P42">
            <v>933333.3333333336</v>
          </cell>
          <cell r="Q42">
            <v>11200000.000000004</v>
          </cell>
          <cell r="R42">
            <v>5600000</v>
          </cell>
          <cell r="S42">
            <v>5600000.0000000019</v>
          </cell>
          <cell r="T42">
            <v>11200000.000000002</v>
          </cell>
        </row>
        <row r="43">
          <cell r="E43">
            <v>933333.33333333337</v>
          </cell>
          <cell r="F43">
            <v>933333.33333333337</v>
          </cell>
          <cell r="G43">
            <v>933333.33333333337</v>
          </cell>
          <cell r="H43">
            <v>933333.33333333337</v>
          </cell>
          <cell r="I43">
            <v>933333.33333333337</v>
          </cell>
          <cell r="J43">
            <v>933333.33333333337</v>
          </cell>
          <cell r="K43">
            <v>933333.3333333336</v>
          </cell>
          <cell r="L43">
            <v>933333.3333333336</v>
          </cell>
          <cell r="M43">
            <v>933333.3333333336</v>
          </cell>
          <cell r="N43">
            <v>933333.3333333336</v>
          </cell>
          <cell r="O43">
            <v>933333.3333333336</v>
          </cell>
          <cell r="P43">
            <v>933333.3333333336</v>
          </cell>
          <cell r="Q43">
            <v>11200000.000000004</v>
          </cell>
          <cell r="R43">
            <v>5600000</v>
          </cell>
          <cell r="S43">
            <v>5600000.0000000019</v>
          </cell>
          <cell r="T43">
            <v>11200000.000000002</v>
          </cell>
        </row>
        <row r="44">
          <cell r="B44" t="str">
            <v>Profit Before Tax</v>
          </cell>
          <cell r="E44">
            <v>-911392.82696020708</v>
          </cell>
          <cell r="F44">
            <v>-3182537.9587895726</v>
          </cell>
          <cell r="G44">
            <v>1973965.2427051882</v>
          </cell>
          <cell r="H44">
            <v>1463958.1579826646</v>
          </cell>
          <cell r="I44">
            <v>-893412.7078123485</v>
          </cell>
          <cell r="J44">
            <v>-1099268.7697287113</v>
          </cell>
          <cell r="K44">
            <v>-2508707.6551576653</v>
          </cell>
          <cell r="L44">
            <v>3717411.3331258469</v>
          </cell>
          <cell r="M44">
            <v>3724859.2172375866</v>
          </cell>
          <cell r="N44">
            <v>-1306152.9475157498</v>
          </cell>
          <cell r="O44">
            <v>834523.88611504307</v>
          </cell>
          <cell r="P44">
            <v>3272788.5753522771</v>
          </cell>
          <cell r="Q44">
            <v>5086033.5465543531</v>
          </cell>
          <cell r="R44">
            <v>-2648688.8626029864</v>
          </cell>
          <cell r="S44">
            <v>7734722.4091573376</v>
          </cell>
          <cell r="T44">
            <v>5086033.5465543512</v>
          </cell>
        </row>
        <row r="45">
          <cell r="R45">
            <v>0</v>
          </cell>
          <cell r="S45">
            <v>0</v>
          </cell>
          <cell r="T45">
            <v>0</v>
          </cell>
        </row>
        <row r="46">
          <cell r="B46" t="str">
            <v>Taxation</v>
          </cell>
          <cell r="R46">
            <v>0</v>
          </cell>
          <cell r="S46">
            <v>0</v>
          </cell>
          <cell r="T46">
            <v>0</v>
          </cell>
        </row>
        <row r="47">
          <cell r="C47" t="str">
            <v>Normal</v>
          </cell>
          <cell r="E47">
            <v>-318987.48943607247</v>
          </cell>
          <cell r="F47">
            <v>-1113888.2855763503</v>
          </cell>
          <cell r="G47">
            <v>690887.83494681586</v>
          </cell>
          <cell r="H47">
            <v>512385.3552939326</v>
          </cell>
          <cell r="I47">
            <v>-312694.44773432193</v>
          </cell>
          <cell r="J47">
            <v>-384744.06940504897</v>
          </cell>
          <cell r="K47">
            <v>-878047.67930518277</v>
          </cell>
          <cell r="L47">
            <v>1301093.9665940464</v>
          </cell>
          <cell r="M47">
            <v>1303700.7260331553</v>
          </cell>
          <cell r="N47">
            <v>-457153.53163051244</v>
          </cell>
          <cell r="O47">
            <v>292083.36014026508</v>
          </cell>
          <cell r="P47">
            <v>1145476.0013732968</v>
          </cell>
          <cell r="Q47">
            <v>1780111.7412940233</v>
          </cell>
          <cell r="R47">
            <v>-927041.10191104526</v>
          </cell>
          <cell r="S47">
            <v>2707152.8432050683</v>
          </cell>
          <cell r="T47">
            <v>1780111.7412940231</v>
          </cell>
        </row>
        <row r="48">
          <cell r="C48" t="str">
            <v>Surcharge</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row>
        <row r="49">
          <cell r="C49" t="str">
            <v>Deferred</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row>
        <row r="50">
          <cell r="E50">
            <v>-318987.48943607247</v>
          </cell>
          <cell r="F50">
            <v>-1113888.2855763503</v>
          </cell>
          <cell r="G50">
            <v>690887.83494681586</v>
          </cell>
          <cell r="H50">
            <v>512385.3552939326</v>
          </cell>
          <cell r="I50">
            <v>-312694.44773432193</v>
          </cell>
          <cell r="J50">
            <v>-384744.06940504897</v>
          </cell>
          <cell r="K50">
            <v>-878047.67930518277</v>
          </cell>
          <cell r="L50">
            <v>1301093.9665940464</v>
          </cell>
          <cell r="M50">
            <v>1303700.7260331553</v>
          </cell>
          <cell r="N50">
            <v>-457153.53163051244</v>
          </cell>
          <cell r="O50">
            <v>292083.36014026508</v>
          </cell>
          <cell r="P50">
            <v>1145476.0013732968</v>
          </cell>
          <cell r="Q50">
            <v>1780111.7412940233</v>
          </cell>
          <cell r="R50">
            <v>-927041.10191104526</v>
          </cell>
          <cell r="S50">
            <v>2707152.8432050683</v>
          </cell>
          <cell r="T50">
            <v>1780111.7412940231</v>
          </cell>
        </row>
        <row r="51">
          <cell r="R51">
            <v>0</v>
          </cell>
          <cell r="S51">
            <v>0</v>
          </cell>
          <cell r="T51">
            <v>0</v>
          </cell>
        </row>
        <row r="52">
          <cell r="B52" t="str">
            <v>Profit After Tax</v>
          </cell>
          <cell r="E52">
            <v>-592405.33752413467</v>
          </cell>
          <cell r="F52">
            <v>-2068649.6732132223</v>
          </cell>
          <cell r="G52">
            <v>1283077.4077583724</v>
          </cell>
          <cell r="H52">
            <v>951572.80268873204</v>
          </cell>
          <cell r="I52">
            <v>-580718.26007802656</v>
          </cell>
          <cell r="J52">
            <v>-714524.70032366237</v>
          </cell>
          <cell r="K52">
            <v>-1630659.9758524825</v>
          </cell>
          <cell r="L52">
            <v>2416317.3665318005</v>
          </cell>
          <cell r="M52">
            <v>2421158.4912044313</v>
          </cell>
          <cell r="N52">
            <v>-848999.41588523739</v>
          </cell>
          <cell r="O52">
            <v>542440.52597477799</v>
          </cell>
          <cell r="P52">
            <v>2127312.5739789801</v>
          </cell>
          <cell r="Q52">
            <v>3305921.8052603286</v>
          </cell>
          <cell r="R52">
            <v>-1721647.7606919413</v>
          </cell>
          <cell r="S52">
            <v>5027569.5659522694</v>
          </cell>
          <cell r="T52">
            <v>3305921.8052603281</v>
          </cell>
        </row>
        <row r="53">
          <cell r="E53">
            <v>-592405.3375241342</v>
          </cell>
          <cell r="F53">
            <v>-2068649.6732132209</v>
          </cell>
          <cell r="G53">
            <v>1283077.4077583731</v>
          </cell>
          <cell r="H53">
            <v>951572.80268873251</v>
          </cell>
          <cell r="I53">
            <v>-580718.26007802645</v>
          </cell>
          <cell r="J53">
            <v>-714524.70032366191</v>
          </cell>
          <cell r="K53">
            <v>-1538111.1451193038</v>
          </cell>
          <cell r="L53">
            <v>1886254.2984366277</v>
          </cell>
          <cell r="M53">
            <v>1890350.634698085</v>
          </cell>
          <cell r="N53">
            <v>-876706.05591624917</v>
          </cell>
          <cell r="O53">
            <v>300666.20258068526</v>
          </cell>
          <cell r="P53">
            <v>1641711.7816611647</v>
          </cell>
          <cell r="Q53">
            <v>1582517.9556490723</v>
          </cell>
          <cell r="R53">
            <v>-1721647.7606919375</v>
          </cell>
          <cell r="S53">
            <v>3304165.7163410094</v>
          </cell>
          <cell r="T53">
            <v>1582517.9556490718</v>
          </cell>
        </row>
        <row r="54">
          <cell r="E54">
            <v>0</v>
          </cell>
          <cell r="F54">
            <v>0</v>
          </cell>
          <cell r="G54">
            <v>0</v>
          </cell>
          <cell r="H54">
            <v>0</v>
          </cell>
          <cell r="I54">
            <v>0</v>
          </cell>
          <cell r="J54">
            <v>0</v>
          </cell>
          <cell r="K54">
            <v>-92548.830733178649</v>
          </cell>
          <cell r="L54">
            <v>530063.06809517276</v>
          </cell>
          <cell r="M54">
            <v>530807.85650634626</v>
          </cell>
          <cell r="N54">
            <v>27706.640031011775</v>
          </cell>
          <cell r="O54">
            <v>241774.32339409273</v>
          </cell>
          <cell r="P54">
            <v>485600.79231781536</v>
          </cell>
          <cell r="Q54">
            <v>1723403.8496112563</v>
          </cell>
          <cell r="R54">
            <v>0</v>
          </cell>
          <cell r="S54">
            <v>1723403.8496112602</v>
          </cell>
          <cell r="T54">
            <v>1723403.8496112602</v>
          </cell>
        </row>
        <row r="55">
          <cell r="Q55">
            <v>3305921.8052603286</v>
          </cell>
        </row>
        <row r="56">
          <cell r="B56" t="str">
            <v>INDUS MOTOR COMPANY LIMITED</v>
          </cell>
        </row>
        <row r="57">
          <cell r="B57" t="str">
            <v>PERUNIT PROFIT &amp; LOSS ACCOUNT - DAIHTASU  (CKD)</v>
          </cell>
        </row>
        <row r="58">
          <cell r="B58" t="str">
            <v>FOR THE YEAR 2001~02</v>
          </cell>
        </row>
        <row r="59">
          <cell r="AA59" t="str">
            <v>C:\FH Files\Budget 2002-2003\Final Budget\[Final Budget 2002-2003.xls]CKD Variant</v>
          </cell>
        </row>
        <row r="60">
          <cell r="F60">
            <v>-29905.625785854187</v>
          </cell>
          <cell r="H60">
            <v>-154804.00939961255</v>
          </cell>
          <cell r="J60">
            <v>128770.52132494061</v>
          </cell>
          <cell r="L60">
            <v>100723.40992695613</v>
          </cell>
          <cell r="N60">
            <v>-25096.358790370967</v>
          </cell>
          <cell r="P60">
            <v>-36470.247848650171</v>
          </cell>
          <cell r="R60">
            <v>-98064.057055345824</v>
          </cell>
          <cell r="T60">
            <v>212666.88331323065</v>
          </cell>
          <cell r="V60">
            <v>213038.5896744731</v>
          </cell>
          <cell r="X60">
            <v>-38047.382807163958</v>
          </cell>
          <cell r="Z60">
            <v>68788.75810036881</v>
          </cell>
          <cell r="AB60">
            <v>190476.80826130172</v>
          </cell>
          <cell r="AC60" t="str">
            <v>CL</v>
          </cell>
          <cell r="AD60">
            <v>532077.28891427338</v>
          </cell>
        </row>
        <row r="61">
          <cell r="E61">
            <v>548</v>
          </cell>
          <cell r="G61">
            <v>579</v>
          </cell>
          <cell r="I61">
            <v>610</v>
          </cell>
          <cell r="K61">
            <v>641</v>
          </cell>
          <cell r="M61">
            <v>672</v>
          </cell>
          <cell r="O61">
            <v>703</v>
          </cell>
          <cell r="Q61">
            <v>734</v>
          </cell>
          <cell r="S61">
            <v>765</v>
          </cell>
          <cell r="U61">
            <v>796</v>
          </cell>
          <cell r="W61">
            <v>827</v>
          </cell>
          <cell r="Y61">
            <v>858</v>
          </cell>
          <cell r="AA61">
            <v>889</v>
          </cell>
          <cell r="AC61" t="str">
            <v>Yearly</v>
          </cell>
        </row>
        <row r="62">
          <cell r="D62" t="str">
            <v>CL</v>
          </cell>
          <cell r="E62" t="str">
            <v>Per Unit</v>
          </cell>
          <cell r="F62" t="str">
            <v>Total</v>
          </cell>
          <cell r="G62" t="str">
            <v>Per Unit</v>
          </cell>
          <cell r="H62" t="str">
            <v>Total</v>
          </cell>
          <cell r="I62" t="str">
            <v>Per Unit</v>
          </cell>
          <cell r="J62" t="str">
            <v>Total</v>
          </cell>
          <cell r="K62" t="str">
            <v>Per Unit</v>
          </cell>
          <cell r="L62" t="str">
            <v>Total</v>
          </cell>
          <cell r="M62" t="str">
            <v>Per Unit</v>
          </cell>
          <cell r="N62" t="str">
            <v>Total</v>
          </cell>
          <cell r="O62" t="str">
            <v>Per Unit</v>
          </cell>
          <cell r="P62" t="str">
            <v>Total</v>
          </cell>
          <cell r="Q62" t="str">
            <v>Per Unit</v>
          </cell>
          <cell r="R62" t="str">
            <v>Total</v>
          </cell>
          <cell r="S62" t="str">
            <v>Per Unit</v>
          </cell>
          <cell r="T62" t="str">
            <v>Total</v>
          </cell>
          <cell r="U62" t="str">
            <v>Per Unit</v>
          </cell>
          <cell r="V62" t="str">
            <v>Total</v>
          </cell>
          <cell r="W62" t="str">
            <v>Per Unit</v>
          </cell>
          <cell r="X62" t="str">
            <v>Total</v>
          </cell>
          <cell r="Y62" t="str">
            <v>Per Unit</v>
          </cell>
          <cell r="Z62" t="str">
            <v>Total</v>
          </cell>
          <cell r="AA62" t="str">
            <v>Per Unit</v>
          </cell>
          <cell r="AB62" t="str">
            <v>Total</v>
          </cell>
          <cell r="AC62" t="str">
            <v>Average</v>
          </cell>
          <cell r="AD62" t="str">
            <v/>
          </cell>
          <cell r="AF62" t="str">
            <v>CL</v>
          </cell>
        </row>
        <row r="64">
          <cell r="C64" t="str">
            <v>Sales Units</v>
          </cell>
          <cell r="E64">
            <v>1</v>
          </cell>
          <cell r="F64">
            <v>90</v>
          </cell>
          <cell r="G64">
            <v>1</v>
          </cell>
          <cell r="H64">
            <v>90</v>
          </cell>
          <cell r="I64">
            <v>1</v>
          </cell>
          <cell r="J64">
            <v>90</v>
          </cell>
          <cell r="K64">
            <v>1</v>
          </cell>
          <cell r="L64">
            <v>90</v>
          </cell>
          <cell r="M64">
            <v>1</v>
          </cell>
          <cell r="N64">
            <v>90</v>
          </cell>
          <cell r="O64">
            <v>1</v>
          </cell>
          <cell r="P64">
            <v>90</v>
          </cell>
          <cell r="Q64">
            <v>1</v>
          </cell>
          <cell r="R64">
            <v>90</v>
          </cell>
          <cell r="S64">
            <v>1</v>
          </cell>
          <cell r="T64">
            <v>90</v>
          </cell>
          <cell r="U64">
            <v>1</v>
          </cell>
          <cell r="V64">
            <v>90</v>
          </cell>
          <cell r="W64">
            <v>1</v>
          </cell>
          <cell r="X64">
            <v>90</v>
          </cell>
          <cell r="Y64">
            <v>1</v>
          </cell>
          <cell r="Z64">
            <v>90</v>
          </cell>
          <cell r="AA64">
            <v>1</v>
          </cell>
          <cell r="AB64">
            <v>90</v>
          </cell>
          <cell r="AC64">
            <v>1080</v>
          </cell>
          <cell r="AE64" t="str">
            <v>Sales Units</v>
          </cell>
        </row>
        <row r="66">
          <cell r="C66" t="str">
            <v>Selling Price</v>
          </cell>
          <cell r="E66">
            <v>349000</v>
          </cell>
          <cell r="F66">
            <v>31410000</v>
          </cell>
          <cell r="G66">
            <v>349000</v>
          </cell>
          <cell r="H66">
            <v>31410000</v>
          </cell>
          <cell r="I66">
            <v>349000</v>
          </cell>
          <cell r="J66">
            <v>31410000</v>
          </cell>
          <cell r="K66">
            <v>349000</v>
          </cell>
          <cell r="L66">
            <v>31410000</v>
          </cell>
          <cell r="M66">
            <v>349000</v>
          </cell>
          <cell r="N66">
            <v>31410000</v>
          </cell>
          <cell r="O66">
            <v>349000</v>
          </cell>
          <cell r="P66">
            <v>31410000</v>
          </cell>
          <cell r="Q66">
            <v>349000</v>
          </cell>
          <cell r="R66">
            <v>31410000</v>
          </cell>
          <cell r="S66">
            <v>349000</v>
          </cell>
          <cell r="T66">
            <v>31410000</v>
          </cell>
          <cell r="U66">
            <v>349000</v>
          </cell>
          <cell r="V66">
            <v>31410000</v>
          </cell>
          <cell r="W66">
            <v>349000</v>
          </cell>
          <cell r="X66">
            <v>31410000</v>
          </cell>
          <cell r="Y66">
            <v>349000</v>
          </cell>
          <cell r="Z66">
            <v>31410000</v>
          </cell>
          <cell r="AA66">
            <v>349000</v>
          </cell>
          <cell r="AB66">
            <v>31410000</v>
          </cell>
          <cell r="AC66">
            <v>349000</v>
          </cell>
          <cell r="AE66" t="str">
            <v>Selling Price</v>
          </cell>
        </row>
        <row r="67">
          <cell r="C67" t="str">
            <v>Less: Dealer commission</v>
          </cell>
          <cell r="E67">
            <v>-6000</v>
          </cell>
          <cell r="F67">
            <v>-540000</v>
          </cell>
          <cell r="G67">
            <v>-6000</v>
          </cell>
          <cell r="H67">
            <v>-540000</v>
          </cell>
          <cell r="I67">
            <v>-6000</v>
          </cell>
          <cell r="J67">
            <v>-540000</v>
          </cell>
          <cell r="K67">
            <v>-6000</v>
          </cell>
          <cell r="L67">
            <v>-540000</v>
          </cell>
          <cell r="M67">
            <v>-6000</v>
          </cell>
          <cell r="N67">
            <v>-540000</v>
          </cell>
          <cell r="O67">
            <v>-6000</v>
          </cell>
          <cell r="P67">
            <v>-540000</v>
          </cell>
          <cell r="Q67">
            <v>-6000</v>
          </cell>
          <cell r="R67">
            <v>-540000</v>
          </cell>
          <cell r="S67">
            <v>-6000</v>
          </cell>
          <cell r="T67">
            <v>-540000</v>
          </cell>
          <cell r="U67">
            <v>-6000</v>
          </cell>
          <cell r="V67">
            <v>-540000</v>
          </cell>
          <cell r="W67">
            <v>-6000</v>
          </cell>
          <cell r="X67">
            <v>-540000</v>
          </cell>
          <cell r="Y67">
            <v>-6000</v>
          </cell>
          <cell r="Z67">
            <v>-540000</v>
          </cell>
          <cell r="AA67">
            <v>-6000</v>
          </cell>
          <cell r="AB67">
            <v>-540000</v>
          </cell>
          <cell r="AC67">
            <v>-6000</v>
          </cell>
          <cell r="AE67" t="str">
            <v>Less: Dealer commission</v>
          </cell>
        </row>
        <row r="68">
          <cell r="D68" t="str">
            <v xml:space="preserve">  Sales tax</v>
          </cell>
          <cell r="E68">
            <v>-45521.739130434784</v>
          </cell>
          <cell r="F68">
            <v>-4096956.5217391304</v>
          </cell>
          <cell r="G68">
            <v>-45521.739130434784</v>
          </cell>
          <cell r="H68">
            <v>-4096956.5217391304</v>
          </cell>
          <cell r="I68">
            <v>-45521.739130434784</v>
          </cell>
          <cell r="J68">
            <v>-4096956.5217391304</v>
          </cell>
          <cell r="K68">
            <v>-45521.739130434784</v>
          </cell>
          <cell r="L68">
            <v>-4096956.5217391304</v>
          </cell>
          <cell r="M68">
            <v>-45521.739130434784</v>
          </cell>
          <cell r="N68">
            <v>-4096956.5217391304</v>
          </cell>
          <cell r="O68">
            <v>-45521.739130434784</v>
          </cell>
          <cell r="P68">
            <v>-4096956.5217391304</v>
          </cell>
          <cell r="Q68">
            <v>-45521.739130434784</v>
          </cell>
          <cell r="R68">
            <v>-4096956.5217391304</v>
          </cell>
          <cell r="S68">
            <v>-45521.739130434784</v>
          </cell>
          <cell r="T68">
            <v>-4096956.5217391304</v>
          </cell>
          <cell r="U68">
            <v>-45521.739130434784</v>
          </cell>
          <cell r="V68">
            <v>-4096956.5217391304</v>
          </cell>
          <cell r="W68">
            <v>-45521.739130434784</v>
          </cell>
          <cell r="X68">
            <v>-4096956.5217391304</v>
          </cell>
          <cell r="Y68">
            <v>-45521.739130434784</v>
          </cell>
          <cell r="Z68">
            <v>-4096956.5217391304</v>
          </cell>
          <cell r="AA68">
            <v>-45521.739130434784</v>
          </cell>
          <cell r="AB68">
            <v>-4096956.5217391304</v>
          </cell>
          <cell r="AC68">
            <v>-45521.739130434784</v>
          </cell>
          <cell r="AF68" t="str">
            <v xml:space="preserve">  Sales tax</v>
          </cell>
        </row>
        <row r="69">
          <cell r="C69" t="str">
            <v>Net Sales</v>
          </cell>
          <cell r="E69">
            <v>297478.26086956519</v>
          </cell>
          <cell r="F69">
            <v>26773043.478260871</v>
          </cell>
          <cell r="G69">
            <v>297478.26086956519</v>
          </cell>
          <cell r="H69">
            <v>26773043.478260871</v>
          </cell>
          <cell r="I69">
            <v>297478.26086956519</v>
          </cell>
          <cell r="J69">
            <v>26773043.478260871</v>
          </cell>
          <cell r="K69">
            <v>297478.26086956519</v>
          </cell>
          <cell r="L69">
            <v>26773043.478260871</v>
          </cell>
          <cell r="M69">
            <v>297478.26086956519</v>
          </cell>
          <cell r="N69">
            <v>26773043.478260871</v>
          </cell>
          <cell r="O69">
            <v>297478.26086956519</v>
          </cell>
          <cell r="P69">
            <v>26773043.478260871</v>
          </cell>
          <cell r="Q69">
            <v>297478.26086956519</v>
          </cell>
          <cell r="R69">
            <v>26773043.478260871</v>
          </cell>
          <cell r="S69">
            <v>297478.26086956519</v>
          </cell>
          <cell r="T69">
            <v>26773043.478260871</v>
          </cell>
          <cell r="U69">
            <v>297478.26086956519</v>
          </cell>
          <cell r="V69">
            <v>26773043.478260871</v>
          </cell>
          <cell r="W69">
            <v>297478.26086956519</v>
          </cell>
          <cell r="X69">
            <v>26773043.478260871</v>
          </cell>
          <cell r="Y69">
            <v>297478.26086956519</v>
          </cell>
          <cell r="Z69">
            <v>26773043.478260871</v>
          </cell>
          <cell r="AA69">
            <v>297478.26086956519</v>
          </cell>
          <cell r="AB69">
            <v>26773043.478260871</v>
          </cell>
          <cell r="AC69">
            <v>297478.26086956519</v>
          </cell>
          <cell r="AE69" t="str">
            <v>Net Sales</v>
          </cell>
        </row>
        <row r="71">
          <cell r="C71" t="str">
            <v>Variable Cost of Sales</v>
          </cell>
          <cell r="AE71" t="str">
            <v>Variable Cost of Sales</v>
          </cell>
        </row>
        <row r="72">
          <cell r="D72" t="str">
            <v>CKD Cost</v>
          </cell>
          <cell r="E72">
            <v>185405.57509915665</v>
          </cell>
          <cell r="F72">
            <v>16686501.758924099</v>
          </cell>
          <cell r="G72">
            <v>185405.57509915665</v>
          </cell>
          <cell r="H72">
            <v>16686501.758924099</v>
          </cell>
          <cell r="I72">
            <v>185405.57509915665</v>
          </cell>
          <cell r="J72">
            <v>16686501.758924099</v>
          </cell>
          <cell r="K72">
            <v>185405.57509915665</v>
          </cell>
          <cell r="L72">
            <v>16686501.758924099</v>
          </cell>
          <cell r="M72">
            <v>185405.57509915665</v>
          </cell>
          <cell r="N72">
            <v>16686501.758924099</v>
          </cell>
          <cell r="O72">
            <v>185405.57509915665</v>
          </cell>
          <cell r="P72">
            <v>16686501.758924099</v>
          </cell>
          <cell r="Q72">
            <v>185405.57509915665</v>
          </cell>
          <cell r="R72">
            <v>16686501.758924099</v>
          </cell>
          <cell r="S72">
            <v>185405.57509915665</v>
          </cell>
          <cell r="T72">
            <v>16686501.758924099</v>
          </cell>
          <cell r="U72">
            <v>185405.57509915665</v>
          </cell>
          <cell r="V72">
            <v>16686501.758924099</v>
          </cell>
          <cell r="W72">
            <v>185405.57509915665</v>
          </cell>
          <cell r="X72">
            <v>16686501.758924099</v>
          </cell>
          <cell r="Y72">
            <v>185405.57509915665</v>
          </cell>
          <cell r="Z72">
            <v>16686501.758924099</v>
          </cell>
          <cell r="AA72">
            <v>185405.57509915665</v>
          </cell>
          <cell r="AB72">
            <v>16686501.758924099</v>
          </cell>
          <cell r="AC72">
            <v>185405.57509915665</v>
          </cell>
          <cell r="AD72">
            <v>274187.48166098294</v>
          </cell>
          <cell r="AF72" t="str">
            <v>CKD Cost</v>
          </cell>
        </row>
        <row r="73">
          <cell r="D73" t="str">
            <v>Vendor parts</v>
          </cell>
          <cell r="E73">
            <v>70231</v>
          </cell>
          <cell r="F73">
            <v>6320790</v>
          </cell>
          <cell r="G73">
            <v>70231</v>
          </cell>
          <cell r="H73">
            <v>6320790</v>
          </cell>
          <cell r="I73">
            <v>70231</v>
          </cell>
          <cell r="J73">
            <v>6320790</v>
          </cell>
          <cell r="K73">
            <v>70231</v>
          </cell>
          <cell r="L73">
            <v>6320790</v>
          </cell>
          <cell r="M73">
            <v>70231</v>
          </cell>
          <cell r="N73">
            <v>6320790</v>
          </cell>
          <cell r="O73">
            <v>70231</v>
          </cell>
          <cell r="P73">
            <v>6320790</v>
          </cell>
          <cell r="Q73">
            <v>70231</v>
          </cell>
          <cell r="R73">
            <v>6320790</v>
          </cell>
          <cell r="S73">
            <v>70231</v>
          </cell>
          <cell r="T73">
            <v>6320790</v>
          </cell>
          <cell r="U73">
            <v>70231</v>
          </cell>
          <cell r="V73">
            <v>6320790</v>
          </cell>
          <cell r="W73">
            <v>70231</v>
          </cell>
          <cell r="X73">
            <v>6320790</v>
          </cell>
          <cell r="Y73">
            <v>70231</v>
          </cell>
          <cell r="Z73">
            <v>6320790</v>
          </cell>
          <cell r="AA73">
            <v>70231</v>
          </cell>
          <cell r="AB73">
            <v>6320790</v>
          </cell>
          <cell r="AC73">
            <v>70231</v>
          </cell>
          <cell r="AF73" t="str">
            <v>Vendor parts</v>
          </cell>
        </row>
        <row r="74">
          <cell r="D74" t="str">
            <v>DMC Parts</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F74" t="str">
            <v>Nomi Parts</v>
          </cell>
        </row>
        <row r="75">
          <cell r="D75" t="str">
            <v>Paints &amp; Chemicals</v>
          </cell>
          <cell r="E75">
            <v>3341</v>
          </cell>
          <cell r="F75">
            <v>300690</v>
          </cell>
          <cell r="G75">
            <v>3341</v>
          </cell>
          <cell r="H75">
            <v>300690</v>
          </cell>
          <cell r="I75">
            <v>3341</v>
          </cell>
          <cell r="J75">
            <v>300690</v>
          </cell>
          <cell r="K75">
            <v>3341</v>
          </cell>
          <cell r="L75">
            <v>300690</v>
          </cell>
          <cell r="M75">
            <v>3341</v>
          </cell>
          <cell r="N75">
            <v>300690</v>
          </cell>
          <cell r="O75">
            <v>3341</v>
          </cell>
          <cell r="P75">
            <v>300690</v>
          </cell>
          <cell r="Q75">
            <v>3341</v>
          </cell>
          <cell r="R75">
            <v>300690</v>
          </cell>
          <cell r="S75">
            <v>3341</v>
          </cell>
          <cell r="T75">
            <v>300690</v>
          </cell>
          <cell r="U75">
            <v>3341</v>
          </cell>
          <cell r="V75">
            <v>300690</v>
          </cell>
          <cell r="W75">
            <v>3341</v>
          </cell>
          <cell r="X75">
            <v>300690</v>
          </cell>
          <cell r="Y75">
            <v>3341</v>
          </cell>
          <cell r="Z75">
            <v>300690</v>
          </cell>
          <cell r="AA75">
            <v>3341</v>
          </cell>
          <cell r="AB75">
            <v>300690</v>
          </cell>
          <cell r="AC75">
            <v>3341</v>
          </cell>
          <cell r="AF75" t="str">
            <v>Paints &amp; Chemicals</v>
          </cell>
        </row>
        <row r="76">
          <cell r="D76" t="str">
            <v>Consumables</v>
          </cell>
          <cell r="E76">
            <v>3304</v>
          </cell>
          <cell r="F76">
            <v>297360</v>
          </cell>
          <cell r="G76">
            <v>3304</v>
          </cell>
          <cell r="H76">
            <v>297360</v>
          </cell>
          <cell r="I76">
            <v>3304</v>
          </cell>
          <cell r="J76">
            <v>297360</v>
          </cell>
          <cell r="K76">
            <v>3304</v>
          </cell>
          <cell r="L76">
            <v>297360</v>
          </cell>
          <cell r="M76">
            <v>3304</v>
          </cell>
          <cell r="N76">
            <v>297360</v>
          </cell>
          <cell r="O76">
            <v>3304</v>
          </cell>
          <cell r="P76">
            <v>297360</v>
          </cell>
          <cell r="Q76">
            <v>3304</v>
          </cell>
          <cell r="R76">
            <v>297360</v>
          </cell>
          <cell r="S76">
            <v>3304</v>
          </cell>
          <cell r="T76">
            <v>297360</v>
          </cell>
          <cell r="U76">
            <v>3304</v>
          </cell>
          <cell r="V76">
            <v>297360</v>
          </cell>
          <cell r="W76">
            <v>3304</v>
          </cell>
          <cell r="X76">
            <v>297360</v>
          </cell>
          <cell r="Y76">
            <v>3304</v>
          </cell>
          <cell r="Z76">
            <v>297360</v>
          </cell>
          <cell r="AA76">
            <v>3304</v>
          </cell>
          <cell r="AB76">
            <v>297360</v>
          </cell>
          <cell r="AC76">
            <v>3304</v>
          </cell>
          <cell r="AF76" t="str">
            <v>Consumables</v>
          </cell>
        </row>
        <row r="77">
          <cell r="D77" t="str">
            <v>KD Parts</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F77" t="str">
            <v>KD Parts</v>
          </cell>
        </row>
        <row r="78">
          <cell r="D78" t="str">
            <v>Spare parts</v>
          </cell>
          <cell r="E78">
            <v>44</v>
          </cell>
          <cell r="F78">
            <v>3960</v>
          </cell>
          <cell r="G78">
            <v>44</v>
          </cell>
          <cell r="H78">
            <v>3960</v>
          </cell>
          <cell r="I78">
            <v>44</v>
          </cell>
          <cell r="J78">
            <v>3960</v>
          </cell>
          <cell r="K78">
            <v>44</v>
          </cell>
          <cell r="L78">
            <v>3960</v>
          </cell>
          <cell r="M78">
            <v>44</v>
          </cell>
          <cell r="N78">
            <v>3960</v>
          </cell>
          <cell r="O78">
            <v>44</v>
          </cell>
          <cell r="P78">
            <v>3960</v>
          </cell>
          <cell r="Q78">
            <v>44</v>
          </cell>
          <cell r="R78">
            <v>3960</v>
          </cell>
          <cell r="S78">
            <v>44</v>
          </cell>
          <cell r="T78">
            <v>3960</v>
          </cell>
          <cell r="U78">
            <v>44</v>
          </cell>
          <cell r="V78">
            <v>3960</v>
          </cell>
          <cell r="W78">
            <v>44</v>
          </cell>
          <cell r="X78">
            <v>3960</v>
          </cell>
          <cell r="Y78">
            <v>44</v>
          </cell>
          <cell r="Z78">
            <v>3960</v>
          </cell>
          <cell r="AA78">
            <v>44</v>
          </cell>
          <cell r="AB78">
            <v>3960</v>
          </cell>
          <cell r="AC78">
            <v>44</v>
          </cell>
          <cell r="AF78" t="str">
            <v>Spare parts</v>
          </cell>
        </row>
        <row r="79">
          <cell r="D79" t="str">
            <v>Utilites</v>
          </cell>
          <cell r="E79">
            <v>3875</v>
          </cell>
          <cell r="F79">
            <v>348750</v>
          </cell>
          <cell r="G79">
            <v>3875</v>
          </cell>
          <cell r="H79">
            <v>348750</v>
          </cell>
          <cell r="I79">
            <v>3875</v>
          </cell>
          <cell r="J79">
            <v>348750</v>
          </cell>
          <cell r="K79">
            <v>3875</v>
          </cell>
          <cell r="L79">
            <v>348750</v>
          </cell>
          <cell r="M79">
            <v>3875</v>
          </cell>
          <cell r="N79">
            <v>348750</v>
          </cell>
          <cell r="O79">
            <v>3875</v>
          </cell>
          <cell r="P79">
            <v>348750</v>
          </cell>
          <cell r="Q79">
            <v>3875</v>
          </cell>
          <cell r="R79">
            <v>348750</v>
          </cell>
          <cell r="S79">
            <v>3875</v>
          </cell>
          <cell r="T79">
            <v>348750</v>
          </cell>
          <cell r="U79">
            <v>3875</v>
          </cell>
          <cell r="V79">
            <v>348750</v>
          </cell>
          <cell r="W79">
            <v>3875</v>
          </cell>
          <cell r="X79">
            <v>348750</v>
          </cell>
          <cell r="Y79">
            <v>3875</v>
          </cell>
          <cell r="Z79">
            <v>348750</v>
          </cell>
          <cell r="AA79">
            <v>3875</v>
          </cell>
          <cell r="AB79">
            <v>348750</v>
          </cell>
          <cell r="AC79">
            <v>3875</v>
          </cell>
          <cell r="AF79" t="str">
            <v>Utilites</v>
          </cell>
        </row>
        <row r="80">
          <cell r="D80" t="str">
            <v>Royalty</v>
          </cell>
          <cell r="E80">
            <v>1894</v>
          </cell>
          <cell r="F80">
            <v>170460</v>
          </cell>
          <cell r="G80">
            <v>1894</v>
          </cell>
          <cell r="H80">
            <v>170460</v>
          </cell>
          <cell r="I80">
            <v>1894</v>
          </cell>
          <cell r="J80">
            <v>170460</v>
          </cell>
          <cell r="K80">
            <v>1894</v>
          </cell>
          <cell r="L80">
            <v>170460</v>
          </cell>
          <cell r="M80">
            <v>1894</v>
          </cell>
          <cell r="N80">
            <v>170460</v>
          </cell>
          <cell r="O80">
            <v>1894</v>
          </cell>
          <cell r="P80">
            <v>170460</v>
          </cell>
          <cell r="Q80">
            <v>1894</v>
          </cell>
          <cell r="R80">
            <v>170460</v>
          </cell>
          <cell r="S80">
            <v>1894</v>
          </cell>
          <cell r="T80">
            <v>170460</v>
          </cell>
          <cell r="U80">
            <v>1894</v>
          </cell>
          <cell r="V80">
            <v>170460</v>
          </cell>
          <cell r="W80">
            <v>1894</v>
          </cell>
          <cell r="X80">
            <v>170460</v>
          </cell>
          <cell r="Y80">
            <v>1894</v>
          </cell>
          <cell r="Z80">
            <v>170460</v>
          </cell>
          <cell r="AA80">
            <v>1894</v>
          </cell>
          <cell r="AB80">
            <v>170460</v>
          </cell>
          <cell r="AC80">
            <v>1894</v>
          </cell>
          <cell r="AF80" t="str">
            <v>Royalty</v>
          </cell>
        </row>
        <row r="82">
          <cell r="E82">
            <v>268094.57509915665</v>
          </cell>
          <cell r="F82">
            <v>24128511.758924097</v>
          </cell>
          <cell r="G82">
            <v>268094.57509915665</v>
          </cell>
          <cell r="H82">
            <v>24128511.758924097</v>
          </cell>
          <cell r="I82">
            <v>268094.57509915665</v>
          </cell>
          <cell r="J82">
            <v>24128511.758924097</v>
          </cell>
          <cell r="K82">
            <v>268094.57509915665</v>
          </cell>
          <cell r="L82">
            <v>24128511.758924097</v>
          </cell>
          <cell r="M82">
            <v>268094.57509915665</v>
          </cell>
          <cell r="N82">
            <v>24128511.758924097</v>
          </cell>
          <cell r="O82">
            <v>268094.57509915665</v>
          </cell>
          <cell r="P82">
            <v>24128511.758924097</v>
          </cell>
          <cell r="Q82">
            <v>268094.57509915665</v>
          </cell>
          <cell r="R82">
            <v>24128511.758924097</v>
          </cell>
          <cell r="S82">
            <v>268094.57509915665</v>
          </cell>
          <cell r="T82">
            <v>24128511.758924097</v>
          </cell>
          <cell r="U82">
            <v>268094.57509915665</v>
          </cell>
          <cell r="V82">
            <v>24128511.758924097</v>
          </cell>
          <cell r="W82">
            <v>268094.57509915665</v>
          </cell>
          <cell r="X82">
            <v>24128511.758924097</v>
          </cell>
          <cell r="Y82">
            <v>268094.57509915665</v>
          </cell>
          <cell r="Z82">
            <v>24128511.758924097</v>
          </cell>
          <cell r="AA82">
            <v>268094.57509915665</v>
          </cell>
          <cell r="AB82">
            <v>24128511.758924097</v>
          </cell>
          <cell r="AC82">
            <v>268094.57509915665</v>
          </cell>
        </row>
        <row r="83">
          <cell r="C83" t="str">
            <v>Contribution Margin</v>
          </cell>
          <cell r="E83">
            <v>29383.685770408541</v>
          </cell>
          <cell r="F83">
            <v>2644531.7193367742</v>
          </cell>
          <cell r="G83">
            <v>29383.685770408541</v>
          </cell>
          <cell r="H83">
            <v>2644531.7193367742</v>
          </cell>
          <cell r="I83">
            <v>29383.685770408541</v>
          </cell>
          <cell r="J83">
            <v>2644531.7193367742</v>
          </cell>
          <cell r="K83">
            <v>29383.685770408541</v>
          </cell>
          <cell r="L83">
            <v>2644531.7193367742</v>
          </cell>
          <cell r="M83">
            <v>29383.685770408541</v>
          </cell>
          <cell r="N83">
            <v>2644531.7193367742</v>
          </cell>
          <cell r="O83">
            <v>29383.685770408541</v>
          </cell>
          <cell r="P83">
            <v>2644531.7193367742</v>
          </cell>
          <cell r="Q83">
            <v>29383.685770408541</v>
          </cell>
          <cell r="R83">
            <v>2644531.7193367742</v>
          </cell>
          <cell r="S83">
            <v>29383.685770408541</v>
          </cell>
          <cell r="T83">
            <v>2644531.7193367742</v>
          </cell>
          <cell r="U83">
            <v>29383.685770408541</v>
          </cell>
          <cell r="V83">
            <v>2644531.7193367742</v>
          </cell>
          <cell r="W83">
            <v>29383.685770408541</v>
          </cell>
          <cell r="X83">
            <v>2644531.7193367742</v>
          </cell>
          <cell r="Y83">
            <v>29383.685770408541</v>
          </cell>
          <cell r="Z83">
            <v>2644531.7193367742</v>
          </cell>
          <cell r="AA83">
            <v>29383.685770408541</v>
          </cell>
          <cell r="AB83">
            <v>2644531.7193367742</v>
          </cell>
          <cell r="AC83">
            <v>29383.685770408541</v>
          </cell>
          <cell r="AE83" t="str">
            <v>Contribution Margin</v>
          </cell>
        </row>
        <row r="85">
          <cell r="C85" t="str">
            <v>Production cost</v>
          </cell>
          <cell r="AE85" t="str">
            <v>Production cost</v>
          </cell>
        </row>
        <row r="86">
          <cell r="D86" t="str">
            <v xml:space="preserve">Salaries &amp; Wages </v>
          </cell>
          <cell r="E86">
            <v>4619.3194081365082</v>
          </cell>
          <cell r="F86">
            <v>415738.74673228571</v>
          </cell>
          <cell r="G86">
            <v>4619.3194081365082</v>
          </cell>
          <cell r="H86">
            <v>415738.74673228571</v>
          </cell>
          <cell r="I86">
            <v>4619.3194081365082</v>
          </cell>
          <cell r="J86">
            <v>415738.74673228571</v>
          </cell>
          <cell r="K86">
            <v>4619.3194081365082</v>
          </cell>
          <cell r="L86">
            <v>415738.74673228571</v>
          </cell>
          <cell r="M86">
            <v>4619.3194081365082</v>
          </cell>
          <cell r="N86">
            <v>415738.74673228571</v>
          </cell>
          <cell r="O86">
            <v>4619.3194081365082</v>
          </cell>
          <cell r="P86">
            <v>415738.74673228571</v>
          </cell>
          <cell r="Q86">
            <v>3959.4166355455786</v>
          </cell>
          <cell r="R86">
            <v>356347.49719910207</v>
          </cell>
          <cell r="S86">
            <v>3959.4166355455786</v>
          </cell>
          <cell r="T86">
            <v>356347.49719910207</v>
          </cell>
          <cell r="U86">
            <v>3959.4166355455786</v>
          </cell>
          <cell r="V86">
            <v>356347.49719910207</v>
          </cell>
          <cell r="W86">
            <v>3959.4166355455786</v>
          </cell>
          <cell r="X86">
            <v>356347.49719910207</v>
          </cell>
          <cell r="Y86">
            <v>3959.4166355455786</v>
          </cell>
          <cell r="Z86">
            <v>356347.49719910207</v>
          </cell>
          <cell r="AA86">
            <v>3959.4166355455786</v>
          </cell>
          <cell r="AB86">
            <v>356347.49719910207</v>
          </cell>
          <cell r="AC86">
            <v>4289.3680218410445</v>
          </cell>
          <cell r="AF86" t="str">
            <v xml:space="preserve">Salaries &amp; Wages </v>
          </cell>
        </row>
        <row r="87">
          <cell r="D87" t="str">
            <v xml:space="preserve">Utilities </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F87" t="str">
            <v xml:space="preserve">Utilities </v>
          </cell>
        </row>
        <row r="88">
          <cell r="D88" t="str">
            <v>Depreciation</v>
          </cell>
          <cell r="E88">
            <v>19315.555555555558</v>
          </cell>
          <cell r="F88">
            <v>1738400.0000000002</v>
          </cell>
          <cell r="G88">
            <v>19315.555555555558</v>
          </cell>
          <cell r="H88">
            <v>1738400.0000000002</v>
          </cell>
          <cell r="I88">
            <v>19315.555555555558</v>
          </cell>
          <cell r="J88">
            <v>1738400.0000000002</v>
          </cell>
          <cell r="K88">
            <v>19315.555555555558</v>
          </cell>
          <cell r="L88">
            <v>1738400.0000000002</v>
          </cell>
          <cell r="M88">
            <v>19315.555555555558</v>
          </cell>
          <cell r="N88">
            <v>1738400.0000000002</v>
          </cell>
          <cell r="O88">
            <v>19315.555555555558</v>
          </cell>
          <cell r="P88">
            <v>1738400.0000000002</v>
          </cell>
          <cell r="Q88">
            <v>16556.190476190477</v>
          </cell>
          <cell r="R88">
            <v>1490057.142857143</v>
          </cell>
          <cell r="S88">
            <v>16556.190476190477</v>
          </cell>
          <cell r="T88">
            <v>1490057.142857143</v>
          </cell>
          <cell r="U88">
            <v>16556.190476190477</v>
          </cell>
          <cell r="V88">
            <v>1490057.142857143</v>
          </cell>
          <cell r="W88">
            <v>16556.190476190477</v>
          </cell>
          <cell r="X88">
            <v>1490057.142857143</v>
          </cell>
          <cell r="Y88">
            <v>16556.190476190477</v>
          </cell>
          <cell r="Z88">
            <v>1490057.142857143</v>
          </cell>
          <cell r="AA88">
            <v>16556.190476190477</v>
          </cell>
          <cell r="AB88">
            <v>1490057.142857143</v>
          </cell>
          <cell r="AC88">
            <v>17935.873015873021</v>
          </cell>
          <cell r="AF88" t="str">
            <v>Depreciation</v>
          </cell>
        </row>
        <row r="89">
          <cell r="D89" t="str">
            <v xml:space="preserve">Other Factory overhead </v>
          </cell>
          <cell r="E89">
            <v>2884.1866359118612</v>
          </cell>
          <cell r="F89">
            <v>259576.7972320675</v>
          </cell>
          <cell r="G89">
            <v>2884.1866359118612</v>
          </cell>
          <cell r="H89">
            <v>259576.7972320675</v>
          </cell>
          <cell r="I89">
            <v>2884.1866359118612</v>
          </cell>
          <cell r="J89">
            <v>259576.7972320675</v>
          </cell>
          <cell r="K89">
            <v>2884.1866359118612</v>
          </cell>
          <cell r="L89">
            <v>259576.7972320675</v>
          </cell>
          <cell r="M89">
            <v>2884.1866359118612</v>
          </cell>
          <cell r="N89">
            <v>259576.7972320675</v>
          </cell>
          <cell r="O89">
            <v>2884.1866359118612</v>
          </cell>
          <cell r="P89">
            <v>259576.7972320675</v>
          </cell>
          <cell r="Q89">
            <v>2472.1599736387384</v>
          </cell>
          <cell r="R89">
            <v>222494.39762748647</v>
          </cell>
          <cell r="S89">
            <v>2472.1599736387384</v>
          </cell>
          <cell r="T89">
            <v>222494.39762748647</v>
          </cell>
          <cell r="U89">
            <v>2472.1599736387384</v>
          </cell>
          <cell r="V89">
            <v>222494.39762748647</v>
          </cell>
          <cell r="W89">
            <v>2472.1599736387384</v>
          </cell>
          <cell r="X89">
            <v>222494.39762748647</v>
          </cell>
          <cell r="Y89">
            <v>2472.1599736387384</v>
          </cell>
          <cell r="Z89">
            <v>222494.39762748647</v>
          </cell>
          <cell r="AA89">
            <v>2472.1599736387384</v>
          </cell>
          <cell r="AB89">
            <v>222494.39762748647</v>
          </cell>
          <cell r="AC89">
            <v>2678.1733047752996</v>
          </cell>
          <cell r="AF89" t="str">
            <v xml:space="preserve">Other Factory overhead </v>
          </cell>
        </row>
        <row r="90">
          <cell r="D90" t="str">
            <v>Running Royalty</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F90" t="str">
            <v>Running Royalty</v>
          </cell>
        </row>
        <row r="91">
          <cell r="E91">
            <v>26819.061599603927</v>
          </cell>
          <cell r="F91">
            <v>2413715.5439643539</v>
          </cell>
          <cell r="G91">
            <v>26819.061599603927</v>
          </cell>
          <cell r="H91">
            <v>2413715.5439643539</v>
          </cell>
          <cell r="I91">
            <v>26819.061599603927</v>
          </cell>
          <cell r="J91">
            <v>2413715.5439643539</v>
          </cell>
          <cell r="K91">
            <v>26819.061599603927</v>
          </cell>
          <cell r="L91">
            <v>2413715.5439643539</v>
          </cell>
          <cell r="M91">
            <v>26819.061599603927</v>
          </cell>
          <cell r="N91">
            <v>2413715.5439643539</v>
          </cell>
          <cell r="O91">
            <v>26819.061599603927</v>
          </cell>
          <cell r="P91">
            <v>2413715.5439643539</v>
          </cell>
          <cell r="Q91">
            <v>22987.767085374795</v>
          </cell>
          <cell r="R91">
            <v>2068899.0376837314</v>
          </cell>
          <cell r="S91">
            <v>22987.767085374795</v>
          </cell>
          <cell r="T91">
            <v>2068899.0376837314</v>
          </cell>
          <cell r="U91">
            <v>22987.767085374795</v>
          </cell>
          <cell r="V91">
            <v>2068899.0376837314</v>
          </cell>
          <cell r="W91">
            <v>22987.767085374795</v>
          </cell>
          <cell r="X91">
            <v>2068899.0376837314</v>
          </cell>
          <cell r="Y91">
            <v>22987.767085374795</v>
          </cell>
          <cell r="Z91">
            <v>2068899.0376837314</v>
          </cell>
          <cell r="AA91">
            <v>22987.767085374795</v>
          </cell>
          <cell r="AB91">
            <v>2068899.0376837314</v>
          </cell>
          <cell r="AC91">
            <v>24903.414342489366</v>
          </cell>
        </row>
        <row r="92">
          <cell r="C92" t="str">
            <v>Gross Profit</v>
          </cell>
          <cell r="E92">
            <v>2564.6241708046146</v>
          </cell>
          <cell r="F92">
            <v>230816.17537242034</v>
          </cell>
          <cell r="G92">
            <v>2564.6241708046146</v>
          </cell>
          <cell r="H92">
            <v>230816.17537242034</v>
          </cell>
          <cell r="I92">
            <v>2564.6241708046146</v>
          </cell>
          <cell r="J92">
            <v>230816.17537242034</v>
          </cell>
          <cell r="K92">
            <v>2564.6241708046146</v>
          </cell>
          <cell r="L92">
            <v>230816.17537242034</v>
          </cell>
          <cell r="M92">
            <v>2564.6241708046146</v>
          </cell>
          <cell r="N92">
            <v>230816.17537242034</v>
          </cell>
          <cell r="O92">
            <v>2564.6241708046146</v>
          </cell>
          <cell r="P92">
            <v>230816.17537242034</v>
          </cell>
          <cell r="Q92">
            <v>6395.9186850337464</v>
          </cell>
          <cell r="R92">
            <v>575632.68165304279</v>
          </cell>
          <cell r="S92">
            <v>6395.9186850337464</v>
          </cell>
          <cell r="T92">
            <v>575632.68165304279</v>
          </cell>
          <cell r="U92">
            <v>6395.9186850337464</v>
          </cell>
          <cell r="V92">
            <v>575632.68165304279</v>
          </cell>
          <cell r="W92">
            <v>6395.9186850337464</v>
          </cell>
          <cell r="X92">
            <v>575632.68165304279</v>
          </cell>
          <cell r="Y92">
            <v>6395.9186850337464</v>
          </cell>
          <cell r="Z92">
            <v>575632.68165304279</v>
          </cell>
          <cell r="AA92">
            <v>6395.9186850337464</v>
          </cell>
          <cell r="AB92">
            <v>575632.68165304279</v>
          </cell>
          <cell r="AC92">
            <v>4480.271427919175</v>
          </cell>
          <cell r="AE92" t="str">
            <v>Gross Profit</v>
          </cell>
        </row>
        <row r="93">
          <cell r="E93">
            <v>0.86212154236343375</v>
          </cell>
          <cell r="F93">
            <v>0.86212154236345251</v>
          </cell>
          <cell r="G93">
            <v>0.86212154236343375</v>
          </cell>
          <cell r="H93">
            <v>0.86212154236345251</v>
          </cell>
          <cell r="I93">
            <v>0.86212154236343375</v>
          </cell>
          <cell r="J93">
            <v>0.86212154236345251</v>
          </cell>
          <cell r="K93">
            <v>0.86212154236343375</v>
          </cell>
          <cell r="L93">
            <v>0.86212154236345251</v>
          </cell>
          <cell r="M93">
            <v>0.86212154236343375</v>
          </cell>
          <cell r="N93">
            <v>0.86212154236345251</v>
          </cell>
          <cell r="O93">
            <v>0.86212154236343375</v>
          </cell>
          <cell r="P93">
            <v>0.86212154236345251</v>
          </cell>
          <cell r="Q93">
            <v>2.1500457432881639</v>
          </cell>
          <cell r="R93">
            <v>2.1500457432881848</v>
          </cell>
          <cell r="S93">
            <v>2.1500457432881639</v>
          </cell>
          <cell r="T93">
            <v>2.1500457432881848</v>
          </cell>
          <cell r="U93">
            <v>2.1500457432881639</v>
          </cell>
          <cell r="V93">
            <v>2.1500457432881848</v>
          </cell>
          <cell r="W93">
            <v>2.1500457432881639</v>
          </cell>
          <cell r="X93">
            <v>2.1500457432881848</v>
          </cell>
          <cell r="Y93">
            <v>2.1500457432881639</v>
          </cell>
          <cell r="Z93">
            <v>2.1500457432881848</v>
          </cell>
          <cell r="AA93">
            <v>2.1500457432881639</v>
          </cell>
          <cell r="AB93">
            <v>2.1500457432881848</v>
          </cell>
          <cell r="AC93">
            <v>1.5060836428257971</v>
          </cell>
        </row>
        <row r="94">
          <cell r="C94" t="str">
            <v>Other Expenses</v>
          </cell>
          <cell r="AE94" t="str">
            <v>Other Expenses</v>
          </cell>
        </row>
        <row r="95">
          <cell r="D95" t="str">
            <v>Selling Expenses</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F95" t="str">
            <v>Selling Expenses</v>
          </cell>
        </row>
        <row r="96">
          <cell r="D96" t="str">
            <v>Advertisement Expenses</v>
          </cell>
          <cell r="E96">
            <v>10890.595130119307</v>
          </cell>
          <cell r="F96">
            <v>980153.56171073765</v>
          </cell>
          <cell r="G96">
            <v>19074.844763831719</v>
          </cell>
          <cell r="H96">
            <v>1716736.0287448547</v>
          </cell>
          <cell r="I96">
            <v>586.91830042559138</v>
          </cell>
          <cell r="J96">
            <v>52822.647038303221</v>
          </cell>
          <cell r="K96">
            <v>2441.4170969092306</v>
          </cell>
          <cell r="L96">
            <v>219727.53872183076</v>
          </cell>
          <cell r="M96">
            <v>10786.498384911953</v>
          </cell>
          <cell r="N96">
            <v>970784.85464207572</v>
          </cell>
          <cell r="O96">
            <v>11537.251658504394</v>
          </cell>
          <cell r="P96">
            <v>1038352.6492653955</v>
          </cell>
          <cell r="Q96">
            <v>19357.842486060854</v>
          </cell>
          <cell r="R96">
            <v>1742205.8237454768</v>
          </cell>
          <cell r="S96">
            <v>138.66649345315798</v>
          </cell>
          <cell r="T96">
            <v>12479.984410784218</v>
          </cell>
          <cell r="U96">
            <v>138.66649345315798</v>
          </cell>
          <cell r="V96">
            <v>12479.984410784218</v>
          </cell>
          <cell r="W96">
            <v>15599.980513480272</v>
          </cell>
          <cell r="X96">
            <v>1403998.2462132245</v>
          </cell>
          <cell r="Y96">
            <v>9013.3220744552673</v>
          </cell>
          <cell r="Z96">
            <v>811198.98670097406</v>
          </cell>
          <cell r="AA96">
            <v>1525.3314279847375</v>
          </cell>
          <cell r="AB96">
            <v>137279.82851862637</v>
          </cell>
          <cell r="AC96">
            <v>8424.2779019658046</v>
          </cell>
        </row>
        <row r="97">
          <cell r="D97" t="str">
            <v>Administrative Expenses</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F97" t="str">
            <v>Administrative Expenses</v>
          </cell>
        </row>
        <row r="98">
          <cell r="D98" t="str">
            <v>Depreciation (Admin. &amp; Selling )</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F98" t="str">
            <v>Depreciation (Admin. &amp; Selling )</v>
          </cell>
        </row>
        <row r="99">
          <cell r="D99" t="str">
            <v>Financial Charges -Capital Exp.</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F99" t="str">
            <v>Financial Charges -Capital Exp.</v>
          </cell>
        </row>
        <row r="100">
          <cell r="D100" t="str">
            <v>Financial  Charges -Working Capital</v>
          </cell>
          <cell r="E100">
            <v>201.57918431275289</v>
          </cell>
          <cell r="F100">
            <v>18142.126588147759</v>
          </cell>
          <cell r="G100">
            <v>178.4251077933327</v>
          </cell>
          <cell r="H100">
            <v>16058.259701399944</v>
          </cell>
          <cell r="I100">
            <v>175.55668509273093</v>
          </cell>
          <cell r="J100">
            <v>15800.101658345784</v>
          </cell>
          <cell r="K100">
            <v>160.53201526974851</v>
          </cell>
          <cell r="L100">
            <v>14447.881374277365</v>
          </cell>
          <cell r="M100">
            <v>214.5866255466828</v>
          </cell>
          <cell r="N100">
            <v>19312.796299201451</v>
          </cell>
          <cell r="O100">
            <v>207.35917650875876</v>
          </cell>
          <cell r="P100">
            <v>18662.32588578829</v>
          </cell>
          <cell r="Q100">
            <v>157.4713934840606</v>
          </cell>
          <cell r="R100">
            <v>14172.425413565454</v>
          </cell>
          <cell r="S100">
            <v>198.17331480982742</v>
          </cell>
          <cell r="T100">
            <v>17835.598332884467</v>
          </cell>
          <cell r="U100">
            <v>184.65378229632779</v>
          </cell>
          <cell r="V100">
            <v>16618.8404066695</v>
          </cell>
          <cell r="W100">
            <v>192.32717619631876</v>
          </cell>
          <cell r="X100">
            <v>17309.445857668688</v>
          </cell>
          <cell r="Y100">
            <v>193.74054120384864</v>
          </cell>
          <cell r="Z100">
            <v>17436.648708346376</v>
          </cell>
          <cell r="AA100">
            <v>186.90086739142365</v>
          </cell>
          <cell r="AB100">
            <v>16821.078065228128</v>
          </cell>
          <cell r="AC100">
            <v>187.60882249215112</v>
          </cell>
          <cell r="AF100" t="str">
            <v>Financial  Charges -Working Capital</v>
          </cell>
        </row>
        <row r="101">
          <cell r="D101" t="str">
            <v>Other Expenses (Charity &amp; Donation)</v>
          </cell>
          <cell r="E101">
            <v>139.98554466163398</v>
          </cell>
          <cell r="F101">
            <v>12598.699019547059</v>
          </cell>
          <cell r="G101">
            <v>123.90632485648104</v>
          </cell>
          <cell r="H101">
            <v>11151.569237083293</v>
          </cell>
          <cell r="I101">
            <v>121.91436464772984</v>
          </cell>
          <cell r="J101">
            <v>10972.292818295686</v>
          </cell>
          <cell r="K101">
            <v>111.48056615954759</v>
          </cell>
          <cell r="L101">
            <v>10033.250954359284</v>
          </cell>
          <cell r="M101">
            <v>149.01848996297417</v>
          </cell>
          <cell r="N101">
            <v>13411.664096667675</v>
          </cell>
          <cell r="O101">
            <v>143.99942813108245</v>
          </cell>
          <cell r="P101">
            <v>12959.948531797421</v>
          </cell>
          <cell r="Q101">
            <v>109.35513436393099</v>
          </cell>
          <cell r="R101">
            <v>9841.962092753789</v>
          </cell>
          <cell r="S101">
            <v>137.6203575068246</v>
          </cell>
          <cell r="T101">
            <v>12385.832175614214</v>
          </cell>
          <cell r="U101">
            <v>128.23179326133877</v>
          </cell>
          <cell r="V101">
            <v>11540.861393520488</v>
          </cell>
          <cell r="W101">
            <v>133.56053902522137</v>
          </cell>
          <cell r="X101">
            <v>12020.448512269924</v>
          </cell>
          <cell r="Y101">
            <v>134.54204250267267</v>
          </cell>
          <cell r="Z101">
            <v>12108.78382524054</v>
          </cell>
          <cell r="AA101">
            <v>129.79226902182199</v>
          </cell>
          <cell r="AB101">
            <v>11681.304211963979</v>
          </cell>
          <cell r="AC101">
            <v>130.2839045084383</v>
          </cell>
          <cell r="AF101" t="str">
            <v>Other Expenses (Charity &amp; Donation)</v>
          </cell>
        </row>
        <row r="102">
          <cell r="D102" t="str">
            <v>Other Expenses ( W.P.P.F.)</v>
          </cell>
          <cell r="E102">
            <v>-99.685419286180618</v>
          </cell>
          <cell r="F102">
            <v>-8971.6877357562553</v>
          </cell>
          <cell r="G102">
            <v>-516.01336466537521</v>
          </cell>
          <cell r="H102">
            <v>-46441.202819883765</v>
          </cell>
          <cell r="I102">
            <v>429.23507108313538</v>
          </cell>
          <cell r="J102">
            <v>38631.156397482184</v>
          </cell>
          <cell r="K102">
            <v>335.74469975652045</v>
          </cell>
          <cell r="L102">
            <v>30217.022978086839</v>
          </cell>
          <cell r="M102">
            <v>-83.654529301236565</v>
          </cell>
          <cell r="N102">
            <v>-7528.9076371112906</v>
          </cell>
          <cell r="O102">
            <v>-121.56749282883391</v>
          </cell>
          <cell r="P102">
            <v>-10941.074354595052</v>
          </cell>
          <cell r="Q102">
            <v>-311.31446684236766</v>
          </cell>
          <cell r="R102">
            <v>-28018.302015813089</v>
          </cell>
          <cell r="S102">
            <v>675.13296289914501</v>
          </cell>
          <cell r="T102">
            <v>60761.966660923048</v>
          </cell>
          <cell r="U102">
            <v>676.31298309356544</v>
          </cell>
          <cell r="V102">
            <v>60868.168478420892</v>
          </cell>
          <cell r="W102">
            <v>-120.78534224496495</v>
          </cell>
          <cell r="X102">
            <v>-10870.680802046845</v>
          </cell>
          <cell r="Y102">
            <v>218.37700984244069</v>
          </cell>
          <cell r="Z102">
            <v>19653.93088581966</v>
          </cell>
          <cell r="AA102">
            <v>604.68828019460864</v>
          </cell>
          <cell r="AB102">
            <v>54421.945217514774</v>
          </cell>
          <cell r="AC102">
            <v>140.53919930837142</v>
          </cell>
          <cell r="AF102" t="str">
            <v>Other Expenses ( W.P.P.F.)</v>
          </cell>
        </row>
        <row r="103">
          <cell r="D103" t="str">
            <v>Workers Welfare Fund</v>
          </cell>
          <cell r="E103">
            <v>-37.880459328748636</v>
          </cell>
          <cell r="F103">
            <v>-3409.2413395873773</v>
          </cell>
          <cell r="G103">
            <v>-196.08507857284258</v>
          </cell>
          <cell r="H103">
            <v>-17647.657071555834</v>
          </cell>
          <cell r="I103">
            <v>163.10932701159146</v>
          </cell>
          <cell r="J103">
            <v>14679.839431043232</v>
          </cell>
          <cell r="K103">
            <v>127.58298590747775</v>
          </cell>
          <cell r="L103">
            <v>11482.468731672998</v>
          </cell>
          <cell r="M103">
            <v>-31.788721134469881</v>
          </cell>
          <cell r="N103">
            <v>-2860.9849021022892</v>
          </cell>
          <cell r="O103">
            <v>-46.195647274956897</v>
          </cell>
          <cell r="P103">
            <v>-4157.608254746121</v>
          </cell>
          <cell r="Q103">
            <v>-118.29949740009971</v>
          </cell>
          <cell r="R103">
            <v>-10646.954766008974</v>
          </cell>
          <cell r="S103">
            <v>256.55052590167514</v>
          </cell>
          <cell r="T103">
            <v>23089.547331150763</v>
          </cell>
          <cell r="U103">
            <v>256.99893357555482</v>
          </cell>
          <cell r="V103">
            <v>23129.904021799932</v>
          </cell>
          <cell r="W103">
            <v>-45.898430053086649</v>
          </cell>
          <cell r="X103">
            <v>-4130.8587047777983</v>
          </cell>
          <cell r="Y103">
            <v>82.983263740127455</v>
          </cell>
          <cell r="Z103">
            <v>7468.4937366114709</v>
          </cell>
          <cell r="AA103">
            <v>229.78154647395132</v>
          </cell>
          <cell r="AB103">
            <v>20680.339182655618</v>
          </cell>
          <cell r="AC103">
            <v>53.404895737181128</v>
          </cell>
          <cell r="AF103" t="str">
            <v>Workers Welfare Fund</v>
          </cell>
        </row>
        <row r="104">
          <cell r="E104">
            <v>11094.593980478767</v>
          </cell>
          <cell r="F104">
            <v>998513.4582430888</v>
          </cell>
          <cell r="G104">
            <v>18665.077753243317</v>
          </cell>
          <cell r="H104">
            <v>1679856.9977918982</v>
          </cell>
          <cell r="I104">
            <v>1476.7337482607788</v>
          </cell>
          <cell r="J104">
            <v>132906.03734347009</v>
          </cell>
          <cell r="K104">
            <v>3176.7573640025248</v>
          </cell>
          <cell r="L104">
            <v>285908.16276022722</v>
          </cell>
          <cell r="M104">
            <v>11034.660249985904</v>
          </cell>
          <cell r="N104">
            <v>993119.42249873129</v>
          </cell>
          <cell r="O104">
            <v>11720.847123040445</v>
          </cell>
          <cell r="P104">
            <v>1054876.2410736401</v>
          </cell>
          <cell r="Q104">
            <v>19195.055049666378</v>
          </cell>
          <cell r="R104">
            <v>1727554.9544699739</v>
          </cell>
          <cell r="S104">
            <v>1406.1436545706304</v>
          </cell>
          <cell r="T104">
            <v>126552.92891135672</v>
          </cell>
          <cell r="U104">
            <v>1384.863985679945</v>
          </cell>
          <cell r="V104">
            <v>124637.75871119503</v>
          </cell>
          <cell r="W104">
            <v>15759.184456403762</v>
          </cell>
          <cell r="X104">
            <v>1418326.6010763384</v>
          </cell>
          <cell r="Y104">
            <v>9642.9649317443564</v>
          </cell>
          <cell r="Z104">
            <v>867866.8438569922</v>
          </cell>
          <cell r="AA104">
            <v>2676.4943910665434</v>
          </cell>
          <cell r="AB104">
            <v>240884.49519598886</v>
          </cell>
          <cell r="AC104">
            <v>8936.1147240119481</v>
          </cell>
        </row>
        <row r="105">
          <cell r="D105" t="str">
            <v>Operating Profit</v>
          </cell>
          <cell r="E105">
            <v>-8529.9698096741522</v>
          </cell>
          <cell r="F105">
            <v>-767697.28287066845</v>
          </cell>
          <cell r="G105">
            <v>-16100.453582438702</v>
          </cell>
          <cell r="H105">
            <v>-1449040.8224194779</v>
          </cell>
          <cell r="I105">
            <v>1087.8904225438357</v>
          </cell>
          <cell r="J105">
            <v>97910.138028950256</v>
          </cell>
          <cell r="K105">
            <v>-612.13319319791026</v>
          </cell>
          <cell r="L105">
            <v>-55091.987387806876</v>
          </cell>
          <cell r="M105">
            <v>-8470.0360791812891</v>
          </cell>
          <cell r="N105">
            <v>-762303.24712631095</v>
          </cell>
          <cell r="O105">
            <v>-9156.2229522358302</v>
          </cell>
          <cell r="P105">
            <v>-824060.06570121972</v>
          </cell>
          <cell r="Q105">
            <v>-12799.136364632632</v>
          </cell>
          <cell r="R105">
            <v>-1151922.2728169311</v>
          </cell>
          <cell r="S105">
            <v>4989.7750304631163</v>
          </cell>
          <cell r="T105">
            <v>449079.75274168607</v>
          </cell>
          <cell r="U105">
            <v>5011.054699353801</v>
          </cell>
          <cell r="V105">
            <v>450994.92294184776</v>
          </cell>
          <cell r="W105">
            <v>-9363.2657713700155</v>
          </cell>
          <cell r="X105">
            <v>-842693.91942329565</v>
          </cell>
          <cell r="Y105">
            <v>-3247.0462467106099</v>
          </cell>
          <cell r="Z105">
            <v>-292234.16220394941</v>
          </cell>
          <cell r="AA105">
            <v>3719.4242939672031</v>
          </cell>
          <cell r="AB105">
            <v>334748.18645705393</v>
          </cell>
          <cell r="AC105">
            <v>-4455.843296092773</v>
          </cell>
          <cell r="AF105" t="str">
            <v>Operating Profit</v>
          </cell>
        </row>
        <row r="107">
          <cell r="C107" t="str">
            <v>Other Income</v>
          </cell>
          <cell r="AE107" t="str">
            <v>Other Income</v>
          </cell>
        </row>
        <row r="108">
          <cell r="D108" t="str">
            <v>H.D</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F108" t="str">
            <v>H.D</v>
          </cell>
        </row>
        <row r="109">
          <cell r="D109" t="str">
            <v>Others</v>
          </cell>
          <cell r="E109">
            <v>3111.1111111111113</v>
          </cell>
          <cell r="F109">
            <v>280000</v>
          </cell>
          <cell r="G109">
            <v>3111.1111111111113</v>
          </cell>
          <cell r="H109">
            <v>280000</v>
          </cell>
          <cell r="I109">
            <v>3111.1111111111113</v>
          </cell>
          <cell r="J109">
            <v>280000</v>
          </cell>
          <cell r="K109">
            <v>3111.1111111111113</v>
          </cell>
          <cell r="L109">
            <v>280000</v>
          </cell>
          <cell r="M109">
            <v>3111.1111111111113</v>
          </cell>
          <cell r="N109">
            <v>280000</v>
          </cell>
          <cell r="O109">
            <v>3111.1111111111113</v>
          </cell>
          <cell r="P109">
            <v>280000</v>
          </cell>
          <cell r="Q109">
            <v>2666.666666666667</v>
          </cell>
          <cell r="R109">
            <v>240000.00000000003</v>
          </cell>
          <cell r="S109">
            <v>2666.666666666667</v>
          </cell>
          <cell r="T109">
            <v>240000.00000000003</v>
          </cell>
          <cell r="U109">
            <v>2666.666666666667</v>
          </cell>
          <cell r="V109">
            <v>240000.00000000003</v>
          </cell>
          <cell r="W109">
            <v>2666.666666666667</v>
          </cell>
          <cell r="X109">
            <v>240000.00000000003</v>
          </cell>
          <cell r="Y109">
            <v>2666.666666666667</v>
          </cell>
          <cell r="Z109">
            <v>240000.00000000003</v>
          </cell>
          <cell r="AA109">
            <v>2666.666666666667</v>
          </cell>
          <cell r="AB109">
            <v>240000.00000000003</v>
          </cell>
          <cell r="AC109">
            <v>2888.8888888888887</v>
          </cell>
          <cell r="AF109" t="str">
            <v>Others</v>
          </cell>
        </row>
        <row r="110">
          <cell r="E110">
            <v>3111.1111111111113</v>
          </cell>
          <cell r="F110">
            <v>280000</v>
          </cell>
          <cell r="G110">
            <v>3111.1111111111113</v>
          </cell>
          <cell r="H110">
            <v>280000</v>
          </cell>
          <cell r="I110">
            <v>3111.1111111111113</v>
          </cell>
          <cell r="J110">
            <v>280000</v>
          </cell>
          <cell r="K110">
            <v>3111.1111111111113</v>
          </cell>
          <cell r="L110">
            <v>280000</v>
          </cell>
          <cell r="M110">
            <v>3111.1111111111113</v>
          </cell>
          <cell r="N110">
            <v>280000</v>
          </cell>
          <cell r="O110">
            <v>3111.1111111111113</v>
          </cell>
          <cell r="P110">
            <v>280000</v>
          </cell>
          <cell r="Q110">
            <v>2666.666666666667</v>
          </cell>
          <cell r="R110">
            <v>240000.00000000003</v>
          </cell>
          <cell r="S110">
            <v>2666.666666666667</v>
          </cell>
          <cell r="T110">
            <v>240000.00000000003</v>
          </cell>
          <cell r="U110">
            <v>2666.666666666667</v>
          </cell>
          <cell r="V110">
            <v>240000.00000000003</v>
          </cell>
          <cell r="W110">
            <v>2666.666666666667</v>
          </cell>
          <cell r="X110">
            <v>240000.00000000003</v>
          </cell>
          <cell r="Y110">
            <v>2666.666666666667</v>
          </cell>
          <cell r="Z110">
            <v>240000.00000000003</v>
          </cell>
          <cell r="AA110">
            <v>2666.666666666667</v>
          </cell>
          <cell r="AB110">
            <v>240000.00000000003</v>
          </cell>
          <cell r="AC110">
            <v>2888.8888888888887</v>
          </cell>
        </row>
        <row r="112">
          <cell r="C112" t="str">
            <v>Profit before tax</v>
          </cell>
          <cell r="E112">
            <v>-5418.8586985630409</v>
          </cell>
          <cell r="F112">
            <v>-487697.28287066845</v>
          </cell>
          <cell r="G112">
            <v>-12989.342471327591</v>
          </cell>
          <cell r="H112">
            <v>-1169040.8224194779</v>
          </cell>
          <cell r="I112">
            <v>4199.0015336549468</v>
          </cell>
          <cell r="J112">
            <v>377910.13802895026</v>
          </cell>
          <cell r="K112">
            <v>2498.9779179132011</v>
          </cell>
          <cell r="L112">
            <v>224908.01261219312</v>
          </cell>
          <cell r="M112">
            <v>-5358.9249680701778</v>
          </cell>
          <cell r="N112">
            <v>-482303.24712631095</v>
          </cell>
          <cell r="O112">
            <v>-6045.1118411247189</v>
          </cell>
          <cell r="P112">
            <v>-544060.06570121972</v>
          </cell>
          <cell r="Q112">
            <v>-10132.469697965964</v>
          </cell>
          <cell r="R112">
            <v>-911922.27281693113</v>
          </cell>
          <cell r="S112">
            <v>7656.4416971297833</v>
          </cell>
          <cell r="T112">
            <v>689079.75274168607</v>
          </cell>
          <cell r="U112">
            <v>7677.7213660204679</v>
          </cell>
          <cell r="V112">
            <v>690994.92294184782</v>
          </cell>
          <cell r="W112">
            <v>-6696.5991047033485</v>
          </cell>
          <cell r="X112">
            <v>-602693.91942329565</v>
          </cell>
          <cell r="Y112">
            <v>-580.37958004394295</v>
          </cell>
          <cell r="Z112">
            <v>-52234.162203949381</v>
          </cell>
          <cell r="AA112">
            <v>6386.0909606338701</v>
          </cell>
          <cell r="AB112">
            <v>574748.18645705399</v>
          </cell>
          <cell r="AC112">
            <v>-1566.9544072038843</v>
          </cell>
          <cell r="AE112" t="str">
            <v>Profit before tax</v>
          </cell>
        </row>
        <row r="114">
          <cell r="C114" t="str">
            <v>Taxation</v>
          </cell>
          <cell r="AE114" t="str">
            <v>Taxation</v>
          </cell>
        </row>
        <row r="115">
          <cell r="D115" t="str">
            <v>Current</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t="str">
            <v>Current</v>
          </cell>
        </row>
        <row r="116">
          <cell r="D116" t="str">
            <v>Deferred</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t="str">
            <v>Deferred</v>
          </cell>
        </row>
        <row r="117">
          <cell r="E117">
            <v>0</v>
          </cell>
          <cell r="G117">
            <v>0</v>
          </cell>
          <cell r="I117">
            <v>0</v>
          </cell>
          <cell r="K117">
            <v>0</v>
          </cell>
          <cell r="M117">
            <v>0</v>
          </cell>
          <cell r="O117">
            <v>0</v>
          </cell>
          <cell r="Q117">
            <v>0</v>
          </cell>
          <cell r="S117">
            <v>0</v>
          </cell>
          <cell r="U117">
            <v>0</v>
          </cell>
          <cell r="W117">
            <v>0</v>
          </cell>
          <cell r="Y117">
            <v>0</v>
          </cell>
          <cell r="AA117">
            <v>0</v>
          </cell>
          <cell r="AB117">
            <v>0</v>
          </cell>
          <cell r="AC117">
            <v>0</v>
          </cell>
        </row>
        <row r="118">
          <cell r="C118" t="str">
            <v>Net Profit after taxation</v>
          </cell>
          <cell r="E118">
            <v>-5418.8586985630409</v>
          </cell>
          <cell r="F118">
            <v>-487697.28287066845</v>
          </cell>
          <cell r="G118">
            <v>-12989.342471327591</v>
          </cell>
          <cell r="H118">
            <v>-1169040.8224194779</v>
          </cell>
          <cell r="I118">
            <v>4199.0015336549468</v>
          </cell>
          <cell r="J118">
            <v>377910.13802895026</v>
          </cell>
          <cell r="K118">
            <v>2498.9779179132011</v>
          </cell>
          <cell r="L118">
            <v>224908.01261219312</v>
          </cell>
          <cell r="M118">
            <v>-5358.9249680701778</v>
          </cell>
          <cell r="N118">
            <v>-482303.24712631095</v>
          </cell>
          <cell r="O118">
            <v>-6045.1118411247189</v>
          </cell>
          <cell r="P118">
            <v>-544060.06570121972</v>
          </cell>
          <cell r="Q118">
            <v>-10132.469697965964</v>
          </cell>
          <cell r="R118">
            <v>-911922.27281693113</v>
          </cell>
          <cell r="S118">
            <v>7656.4416971297833</v>
          </cell>
          <cell r="T118">
            <v>689079.75274168607</v>
          </cell>
          <cell r="U118">
            <v>7677.7213660204679</v>
          </cell>
          <cell r="V118">
            <v>690994.92294184782</v>
          </cell>
          <cell r="W118">
            <v>-6696.5991047033485</v>
          </cell>
          <cell r="X118">
            <v>-602693.91942329565</v>
          </cell>
          <cell r="Y118">
            <v>-580.37958004394295</v>
          </cell>
          <cell r="Z118">
            <v>-52234.162203949381</v>
          </cell>
          <cell r="AA118">
            <v>6386.0909606338701</v>
          </cell>
          <cell r="AB118">
            <v>574748.18645705399</v>
          </cell>
          <cell r="AC118">
            <v>-1566.9544072038843</v>
          </cell>
          <cell r="AE118" t="str">
            <v>Net Profit after taxation</v>
          </cell>
        </row>
        <row r="120">
          <cell r="AC120" t="str">
            <v>CL CNG</v>
          </cell>
        </row>
        <row r="121">
          <cell r="E121">
            <v>548</v>
          </cell>
          <cell r="G121">
            <v>579</v>
          </cell>
          <cell r="I121">
            <v>610</v>
          </cell>
          <cell r="K121">
            <v>641</v>
          </cell>
          <cell r="M121">
            <v>672</v>
          </cell>
          <cell r="O121">
            <v>703</v>
          </cell>
          <cell r="Q121">
            <v>734</v>
          </cell>
          <cell r="S121">
            <v>765</v>
          </cell>
          <cell r="U121">
            <v>796</v>
          </cell>
          <cell r="W121">
            <v>827</v>
          </cell>
          <cell r="Y121">
            <v>858</v>
          </cell>
          <cell r="AA121">
            <v>889</v>
          </cell>
          <cell r="AC121" t="str">
            <v>Yearly</v>
          </cell>
        </row>
        <row r="122">
          <cell r="D122" t="str">
            <v>CL CNG</v>
          </cell>
          <cell r="E122" t="str">
            <v>Per Unit</v>
          </cell>
          <cell r="F122" t="str">
            <v>Total</v>
          </cell>
          <cell r="G122" t="str">
            <v>Per Unit</v>
          </cell>
          <cell r="H122" t="str">
            <v>Total</v>
          </cell>
          <cell r="I122" t="str">
            <v>Per Unit</v>
          </cell>
          <cell r="J122" t="str">
            <v>Total</v>
          </cell>
          <cell r="K122" t="str">
            <v>Per Unit</v>
          </cell>
          <cell r="L122" t="str">
            <v>Total</v>
          </cell>
          <cell r="M122" t="str">
            <v>Per Unit</v>
          </cell>
          <cell r="N122" t="str">
            <v>Total</v>
          </cell>
          <cell r="O122" t="str">
            <v>Per Unit</v>
          </cell>
          <cell r="P122" t="str">
            <v>Total</v>
          </cell>
          <cell r="Q122" t="str">
            <v>Per Unit</v>
          </cell>
          <cell r="R122" t="str">
            <v>Total</v>
          </cell>
          <cell r="S122" t="str">
            <v>Per Unit</v>
          </cell>
          <cell r="T122" t="str">
            <v>Total</v>
          </cell>
          <cell r="U122" t="str">
            <v>Per Unit</v>
          </cell>
          <cell r="V122" t="str">
            <v>Total</v>
          </cell>
          <cell r="W122" t="str">
            <v>Per Unit</v>
          </cell>
          <cell r="X122" t="str">
            <v>Total</v>
          </cell>
          <cell r="Y122" t="str">
            <v>Per Unit</v>
          </cell>
          <cell r="Z122" t="str">
            <v>Total</v>
          </cell>
          <cell r="AA122" t="str">
            <v>Per Unit</v>
          </cell>
          <cell r="AB122" t="str">
            <v>Total</v>
          </cell>
          <cell r="AC122" t="str">
            <v>Average</v>
          </cell>
          <cell r="AD122" t="str">
            <v/>
          </cell>
          <cell r="AF122" t="str">
            <v>CG</v>
          </cell>
        </row>
        <row r="124">
          <cell r="C124" t="str">
            <v>Sales Units</v>
          </cell>
          <cell r="E124">
            <v>1</v>
          </cell>
          <cell r="F124">
            <v>0</v>
          </cell>
          <cell r="G124">
            <v>1</v>
          </cell>
          <cell r="H124">
            <v>0</v>
          </cell>
          <cell r="I124">
            <v>1</v>
          </cell>
          <cell r="J124">
            <v>0</v>
          </cell>
          <cell r="K124">
            <v>1</v>
          </cell>
          <cell r="L124">
            <v>0</v>
          </cell>
          <cell r="M124">
            <v>1</v>
          </cell>
          <cell r="N124">
            <v>0</v>
          </cell>
          <cell r="O124">
            <v>1</v>
          </cell>
          <cell r="P124">
            <v>0</v>
          </cell>
          <cell r="Q124">
            <v>1</v>
          </cell>
          <cell r="R124">
            <v>15</v>
          </cell>
          <cell r="S124">
            <v>1</v>
          </cell>
          <cell r="T124">
            <v>15</v>
          </cell>
          <cell r="U124">
            <v>1</v>
          </cell>
          <cell r="V124">
            <v>15</v>
          </cell>
          <cell r="W124">
            <v>1</v>
          </cell>
          <cell r="X124">
            <v>15</v>
          </cell>
          <cell r="Y124">
            <v>1</v>
          </cell>
          <cell r="Z124">
            <v>15</v>
          </cell>
          <cell r="AA124">
            <v>1</v>
          </cell>
          <cell r="AB124">
            <v>15</v>
          </cell>
          <cell r="AC124">
            <v>90</v>
          </cell>
          <cell r="AD124">
            <v>0</v>
          </cell>
          <cell r="AE124">
            <v>90</v>
          </cell>
          <cell r="AF124" t="str">
            <v>Sales Units</v>
          </cell>
        </row>
        <row r="126">
          <cell r="C126" t="str">
            <v>Selling Price</v>
          </cell>
          <cell r="E126">
            <v>379000</v>
          </cell>
          <cell r="F126">
            <v>0</v>
          </cell>
          <cell r="G126">
            <v>379000</v>
          </cell>
          <cell r="H126">
            <v>0</v>
          </cell>
          <cell r="I126">
            <v>379000</v>
          </cell>
          <cell r="J126">
            <v>0</v>
          </cell>
          <cell r="K126">
            <v>379000</v>
          </cell>
          <cell r="L126">
            <v>0</v>
          </cell>
          <cell r="M126">
            <v>379000</v>
          </cell>
          <cell r="N126">
            <v>0</v>
          </cell>
          <cell r="O126">
            <v>379000</v>
          </cell>
          <cell r="P126">
            <v>0</v>
          </cell>
          <cell r="Q126">
            <v>379000</v>
          </cell>
          <cell r="R126">
            <v>5685000</v>
          </cell>
          <cell r="S126">
            <v>379000</v>
          </cell>
          <cell r="T126">
            <v>5685000</v>
          </cell>
          <cell r="U126">
            <v>379000</v>
          </cell>
          <cell r="V126">
            <v>5685000</v>
          </cell>
          <cell r="W126">
            <v>379000</v>
          </cell>
          <cell r="X126">
            <v>5685000</v>
          </cell>
          <cell r="Y126">
            <v>379000</v>
          </cell>
          <cell r="Z126">
            <v>5685000</v>
          </cell>
          <cell r="AA126">
            <v>379000</v>
          </cell>
          <cell r="AB126">
            <v>5685000</v>
          </cell>
          <cell r="AC126">
            <v>379000</v>
          </cell>
          <cell r="AD126" t="e">
            <v>#DIV/0!</v>
          </cell>
          <cell r="AE126">
            <v>379000</v>
          </cell>
          <cell r="AF126" t="str">
            <v>Selling Price</v>
          </cell>
        </row>
        <row r="127">
          <cell r="C127" t="str">
            <v>Less: Dealer commission</v>
          </cell>
          <cell r="E127">
            <v>-6000</v>
          </cell>
          <cell r="F127">
            <v>0</v>
          </cell>
          <cell r="G127">
            <v>-6000</v>
          </cell>
          <cell r="H127">
            <v>0</v>
          </cell>
          <cell r="I127">
            <v>-6000</v>
          </cell>
          <cell r="J127">
            <v>0</v>
          </cell>
          <cell r="K127">
            <v>-6000</v>
          </cell>
          <cell r="L127">
            <v>0</v>
          </cell>
          <cell r="M127">
            <v>-6000</v>
          </cell>
          <cell r="N127">
            <v>0</v>
          </cell>
          <cell r="O127">
            <v>-6000</v>
          </cell>
          <cell r="P127">
            <v>0</v>
          </cell>
          <cell r="Q127">
            <v>-6000</v>
          </cell>
          <cell r="R127">
            <v>-90000</v>
          </cell>
          <cell r="S127">
            <v>-6000</v>
          </cell>
          <cell r="T127">
            <v>-90000</v>
          </cell>
          <cell r="U127">
            <v>-6000</v>
          </cell>
          <cell r="V127">
            <v>-90000</v>
          </cell>
          <cell r="W127">
            <v>-6000</v>
          </cell>
          <cell r="X127">
            <v>-90000</v>
          </cell>
          <cell r="Y127">
            <v>-6000</v>
          </cell>
          <cell r="Z127">
            <v>-90000</v>
          </cell>
          <cell r="AA127">
            <v>-6000</v>
          </cell>
          <cell r="AB127">
            <v>-90000</v>
          </cell>
          <cell r="AC127">
            <v>-6000</v>
          </cell>
          <cell r="AD127" t="e">
            <v>#DIV/0!</v>
          </cell>
          <cell r="AE127">
            <v>-6000</v>
          </cell>
          <cell r="AF127" t="str">
            <v>Less: Dealer commission</v>
          </cell>
        </row>
        <row r="128">
          <cell r="D128" t="str">
            <v xml:space="preserve">  Sales tax</v>
          </cell>
          <cell r="E128">
            <v>-49434.782608695656</v>
          </cell>
          <cell r="F128">
            <v>0</v>
          </cell>
          <cell r="G128">
            <v>-49434.782608695656</v>
          </cell>
          <cell r="H128">
            <v>0</v>
          </cell>
          <cell r="I128">
            <v>-49434.782608695656</v>
          </cell>
          <cell r="J128">
            <v>0</v>
          </cell>
          <cell r="K128">
            <v>-49434.782608695656</v>
          </cell>
          <cell r="L128">
            <v>0</v>
          </cell>
          <cell r="M128">
            <v>-49434.782608695656</v>
          </cell>
          <cell r="N128">
            <v>0</v>
          </cell>
          <cell r="O128">
            <v>-49434.782608695656</v>
          </cell>
          <cell r="P128">
            <v>0</v>
          </cell>
          <cell r="Q128">
            <v>-49434.782608695656</v>
          </cell>
          <cell r="R128">
            <v>-741521.73913043481</v>
          </cell>
          <cell r="S128">
            <v>-49434.782608695656</v>
          </cell>
          <cell r="T128">
            <v>-741521.73913043481</v>
          </cell>
          <cell r="U128">
            <v>-49434.782608695656</v>
          </cell>
          <cell r="V128">
            <v>-741521.73913043481</v>
          </cell>
          <cell r="W128">
            <v>-49434.782608695656</v>
          </cell>
          <cell r="X128">
            <v>-741521.73913043481</v>
          </cell>
          <cell r="Y128">
            <v>-49434.782608695656</v>
          </cell>
          <cell r="Z128">
            <v>-741521.73913043481</v>
          </cell>
          <cell r="AA128">
            <v>-49434.782608695656</v>
          </cell>
          <cell r="AB128">
            <v>-741521.73913043481</v>
          </cell>
          <cell r="AC128">
            <v>-49434.782608695648</v>
          </cell>
          <cell r="AD128" t="e">
            <v>#DIV/0!</v>
          </cell>
          <cell r="AE128">
            <v>-49434.782608695648</v>
          </cell>
          <cell r="AG128" t="str">
            <v xml:space="preserve">  Sales tax</v>
          </cell>
        </row>
        <row r="129">
          <cell r="C129" t="str">
            <v>Net Sales</v>
          </cell>
          <cell r="E129">
            <v>323565.21739130432</v>
          </cell>
          <cell r="F129">
            <v>0</v>
          </cell>
          <cell r="G129">
            <v>323565.21739130432</v>
          </cell>
          <cell r="H129">
            <v>0</v>
          </cell>
          <cell r="I129">
            <v>323565.21739130432</v>
          </cell>
          <cell r="J129">
            <v>0</v>
          </cell>
          <cell r="K129">
            <v>323565.21739130432</v>
          </cell>
          <cell r="L129">
            <v>0</v>
          </cell>
          <cell r="M129">
            <v>323565.21739130432</v>
          </cell>
          <cell r="N129">
            <v>0</v>
          </cell>
          <cell r="O129">
            <v>323565.21739130432</v>
          </cell>
          <cell r="P129">
            <v>0</v>
          </cell>
          <cell r="Q129">
            <v>323565.21739130432</v>
          </cell>
          <cell r="R129">
            <v>4853478.2608695654</v>
          </cell>
          <cell r="S129">
            <v>323565.21739130432</v>
          </cell>
          <cell r="T129">
            <v>4853478.2608695654</v>
          </cell>
          <cell r="U129">
            <v>323565.21739130432</v>
          </cell>
          <cell r="V129">
            <v>4853478.2608695654</v>
          </cell>
          <cell r="W129">
            <v>323565.21739130432</v>
          </cell>
          <cell r="X129">
            <v>4853478.2608695654</v>
          </cell>
          <cell r="Y129">
            <v>323565.21739130432</v>
          </cell>
          <cell r="Z129">
            <v>4853478.2608695654</v>
          </cell>
          <cell r="AA129">
            <v>323565.21739130432</v>
          </cell>
          <cell r="AB129">
            <v>4853478.2608695654</v>
          </cell>
          <cell r="AC129">
            <v>323565.21739130432</v>
          </cell>
          <cell r="AD129" t="e">
            <v>#DIV/0!</v>
          </cell>
          <cell r="AE129">
            <v>323565.21739130438</v>
          </cell>
          <cell r="AF129" t="str">
            <v>Net Sales</v>
          </cell>
        </row>
        <row r="131">
          <cell r="C131" t="str">
            <v>Variable Cost of Sales</v>
          </cell>
          <cell r="AF131" t="str">
            <v>Variable Cost of Sales</v>
          </cell>
        </row>
        <row r="132">
          <cell r="D132" t="str">
            <v>CKD Cost</v>
          </cell>
          <cell r="E132">
            <v>185405.57509915665</v>
          </cell>
          <cell r="F132">
            <v>0</v>
          </cell>
          <cell r="G132">
            <v>185405.57509915665</v>
          </cell>
          <cell r="H132">
            <v>0</v>
          </cell>
          <cell r="I132">
            <v>185405.57509915665</v>
          </cell>
          <cell r="J132">
            <v>0</v>
          </cell>
          <cell r="K132">
            <v>185405.57509915665</v>
          </cell>
          <cell r="L132">
            <v>0</v>
          </cell>
          <cell r="M132">
            <v>185405.57509915665</v>
          </cell>
          <cell r="N132">
            <v>0</v>
          </cell>
          <cell r="O132">
            <v>185405.57509915665</v>
          </cell>
          <cell r="P132">
            <v>0</v>
          </cell>
          <cell r="Q132">
            <v>185405.57509915665</v>
          </cell>
          <cell r="R132">
            <v>2781083.6264873496</v>
          </cell>
          <cell r="S132">
            <v>185405.57509915665</v>
          </cell>
          <cell r="T132">
            <v>2781083.6264873496</v>
          </cell>
          <cell r="U132">
            <v>185405.57509915665</v>
          </cell>
          <cell r="V132">
            <v>2781083.6264873496</v>
          </cell>
          <cell r="W132">
            <v>185405.57509915665</v>
          </cell>
          <cell r="X132">
            <v>2781083.6264873496</v>
          </cell>
          <cell r="Y132">
            <v>185405.57509915665</v>
          </cell>
          <cell r="Z132">
            <v>2781083.6264873496</v>
          </cell>
          <cell r="AA132">
            <v>185405.57509915665</v>
          </cell>
          <cell r="AB132">
            <v>2781083.6264873496</v>
          </cell>
          <cell r="AC132">
            <v>185405.57509915665</v>
          </cell>
          <cell r="AD132" t="e">
            <v>#DIV/0!</v>
          </cell>
          <cell r="AE132">
            <v>185405.57509915665</v>
          </cell>
          <cell r="AG132" t="str">
            <v>CKD Cost</v>
          </cell>
        </row>
        <row r="133">
          <cell r="D133" t="str">
            <v>Vendor parts</v>
          </cell>
          <cell r="E133">
            <v>92231</v>
          </cell>
          <cell r="F133">
            <v>0</v>
          </cell>
          <cell r="G133">
            <v>92231</v>
          </cell>
          <cell r="H133">
            <v>0</v>
          </cell>
          <cell r="I133">
            <v>92231</v>
          </cell>
          <cell r="J133">
            <v>0</v>
          </cell>
          <cell r="K133">
            <v>92231</v>
          </cell>
          <cell r="L133">
            <v>0</v>
          </cell>
          <cell r="M133">
            <v>92231</v>
          </cell>
          <cell r="N133">
            <v>0</v>
          </cell>
          <cell r="O133">
            <v>92231</v>
          </cell>
          <cell r="P133">
            <v>0</v>
          </cell>
          <cell r="Q133">
            <v>92231</v>
          </cell>
          <cell r="R133">
            <v>1383465</v>
          </cell>
          <cell r="S133">
            <v>92231</v>
          </cell>
          <cell r="T133">
            <v>1383465</v>
          </cell>
          <cell r="U133">
            <v>92231</v>
          </cell>
          <cell r="V133">
            <v>1383465</v>
          </cell>
          <cell r="W133">
            <v>92231</v>
          </cell>
          <cell r="X133">
            <v>1383465</v>
          </cell>
          <cell r="Y133">
            <v>92231</v>
          </cell>
          <cell r="Z133">
            <v>1383465</v>
          </cell>
          <cell r="AA133">
            <v>92231</v>
          </cell>
          <cell r="AB133">
            <v>1383465</v>
          </cell>
          <cell r="AC133">
            <v>92231</v>
          </cell>
          <cell r="AD133" t="e">
            <v>#DIV/0!</v>
          </cell>
          <cell r="AE133">
            <v>92231</v>
          </cell>
          <cell r="AG133" t="str">
            <v>Vendor parts</v>
          </cell>
        </row>
        <row r="134">
          <cell r="D134" t="str">
            <v>DMC Parts</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t="e">
            <v>#DIV/0!</v>
          </cell>
          <cell r="AE134">
            <v>0</v>
          </cell>
          <cell r="AG134" t="str">
            <v>Nomi Parts</v>
          </cell>
        </row>
        <row r="135">
          <cell r="D135" t="str">
            <v>Paints &amp; Chemicals</v>
          </cell>
          <cell r="E135">
            <v>3341</v>
          </cell>
          <cell r="F135">
            <v>0</v>
          </cell>
          <cell r="G135">
            <v>3341</v>
          </cell>
          <cell r="H135">
            <v>0</v>
          </cell>
          <cell r="I135">
            <v>3341</v>
          </cell>
          <cell r="J135">
            <v>0</v>
          </cell>
          <cell r="K135">
            <v>3341</v>
          </cell>
          <cell r="L135">
            <v>0</v>
          </cell>
          <cell r="M135">
            <v>3341</v>
          </cell>
          <cell r="N135">
            <v>0</v>
          </cell>
          <cell r="O135">
            <v>3341</v>
          </cell>
          <cell r="P135">
            <v>0</v>
          </cell>
          <cell r="Q135">
            <v>3341</v>
          </cell>
          <cell r="R135">
            <v>50115</v>
          </cell>
          <cell r="S135">
            <v>3341</v>
          </cell>
          <cell r="T135">
            <v>50115</v>
          </cell>
          <cell r="U135">
            <v>3341</v>
          </cell>
          <cell r="V135">
            <v>50115</v>
          </cell>
          <cell r="W135">
            <v>3341</v>
          </cell>
          <cell r="X135">
            <v>50115</v>
          </cell>
          <cell r="Y135">
            <v>3341</v>
          </cell>
          <cell r="Z135">
            <v>50115</v>
          </cell>
          <cell r="AA135">
            <v>3341</v>
          </cell>
          <cell r="AB135">
            <v>50115</v>
          </cell>
          <cell r="AC135">
            <v>3341</v>
          </cell>
          <cell r="AD135" t="e">
            <v>#DIV/0!</v>
          </cell>
          <cell r="AE135">
            <v>3341</v>
          </cell>
          <cell r="AG135" t="str">
            <v>Paints &amp; Chemicals</v>
          </cell>
        </row>
        <row r="136">
          <cell r="D136" t="str">
            <v>Consumables</v>
          </cell>
          <cell r="E136">
            <v>3304</v>
          </cell>
          <cell r="F136">
            <v>0</v>
          </cell>
          <cell r="G136">
            <v>3304</v>
          </cell>
          <cell r="H136">
            <v>0</v>
          </cell>
          <cell r="I136">
            <v>3304</v>
          </cell>
          <cell r="J136">
            <v>0</v>
          </cell>
          <cell r="K136">
            <v>3304</v>
          </cell>
          <cell r="L136">
            <v>0</v>
          </cell>
          <cell r="M136">
            <v>3304</v>
          </cell>
          <cell r="N136">
            <v>0</v>
          </cell>
          <cell r="O136">
            <v>3304</v>
          </cell>
          <cell r="P136">
            <v>0</v>
          </cell>
          <cell r="Q136">
            <v>3304</v>
          </cell>
          <cell r="R136">
            <v>49560</v>
          </cell>
          <cell r="S136">
            <v>3304</v>
          </cell>
          <cell r="T136">
            <v>49560</v>
          </cell>
          <cell r="U136">
            <v>3304</v>
          </cell>
          <cell r="V136">
            <v>49560</v>
          </cell>
          <cell r="W136">
            <v>3304</v>
          </cell>
          <cell r="X136">
            <v>49560</v>
          </cell>
          <cell r="Y136">
            <v>3304</v>
          </cell>
          <cell r="Z136">
            <v>49560</v>
          </cell>
          <cell r="AA136">
            <v>3304</v>
          </cell>
          <cell r="AB136">
            <v>49560</v>
          </cell>
          <cell r="AC136">
            <v>3304</v>
          </cell>
          <cell r="AD136" t="e">
            <v>#DIV/0!</v>
          </cell>
          <cell r="AE136">
            <v>3304</v>
          </cell>
          <cell r="AG136" t="str">
            <v>Consumables</v>
          </cell>
        </row>
        <row r="137">
          <cell r="D137" t="str">
            <v>KD Parts</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t="e">
            <v>#DIV/0!</v>
          </cell>
          <cell r="AE137">
            <v>0</v>
          </cell>
          <cell r="AG137" t="str">
            <v>KD Parts</v>
          </cell>
        </row>
        <row r="138">
          <cell r="D138" t="str">
            <v>Spare parts</v>
          </cell>
          <cell r="E138">
            <v>44</v>
          </cell>
          <cell r="F138">
            <v>0</v>
          </cell>
          <cell r="G138">
            <v>44</v>
          </cell>
          <cell r="H138">
            <v>0</v>
          </cell>
          <cell r="I138">
            <v>44</v>
          </cell>
          <cell r="J138">
            <v>0</v>
          </cell>
          <cell r="K138">
            <v>44</v>
          </cell>
          <cell r="L138">
            <v>0</v>
          </cell>
          <cell r="M138">
            <v>44</v>
          </cell>
          <cell r="N138">
            <v>0</v>
          </cell>
          <cell r="O138">
            <v>44</v>
          </cell>
          <cell r="P138">
            <v>0</v>
          </cell>
          <cell r="Q138">
            <v>44</v>
          </cell>
          <cell r="R138">
            <v>660</v>
          </cell>
          <cell r="S138">
            <v>44</v>
          </cell>
          <cell r="T138">
            <v>660</v>
          </cell>
          <cell r="U138">
            <v>44</v>
          </cell>
          <cell r="V138">
            <v>660</v>
          </cell>
          <cell r="W138">
            <v>44</v>
          </cell>
          <cell r="X138">
            <v>660</v>
          </cell>
          <cell r="Y138">
            <v>44</v>
          </cell>
          <cell r="Z138">
            <v>660</v>
          </cell>
          <cell r="AA138">
            <v>44</v>
          </cell>
          <cell r="AB138">
            <v>660</v>
          </cell>
          <cell r="AC138">
            <v>44</v>
          </cell>
          <cell r="AD138" t="e">
            <v>#DIV/0!</v>
          </cell>
          <cell r="AE138">
            <v>44</v>
          </cell>
          <cell r="AG138" t="str">
            <v>Spare parts</v>
          </cell>
        </row>
        <row r="139">
          <cell r="D139" t="str">
            <v>Utilities</v>
          </cell>
          <cell r="E139">
            <v>3875</v>
          </cell>
          <cell r="F139">
            <v>0</v>
          </cell>
          <cell r="G139">
            <v>3875</v>
          </cell>
          <cell r="H139">
            <v>0</v>
          </cell>
          <cell r="I139">
            <v>3875</v>
          </cell>
          <cell r="J139">
            <v>0</v>
          </cell>
          <cell r="K139">
            <v>3875</v>
          </cell>
          <cell r="L139">
            <v>0</v>
          </cell>
          <cell r="M139">
            <v>3875</v>
          </cell>
          <cell r="N139">
            <v>0</v>
          </cell>
          <cell r="O139">
            <v>3875</v>
          </cell>
          <cell r="P139">
            <v>0</v>
          </cell>
          <cell r="Q139">
            <v>3875</v>
          </cell>
          <cell r="R139">
            <v>58125</v>
          </cell>
          <cell r="S139">
            <v>3875</v>
          </cell>
          <cell r="T139">
            <v>58125</v>
          </cell>
          <cell r="U139">
            <v>3875</v>
          </cell>
          <cell r="V139">
            <v>58125</v>
          </cell>
          <cell r="W139">
            <v>3875</v>
          </cell>
          <cell r="X139">
            <v>58125</v>
          </cell>
          <cell r="Y139">
            <v>3875</v>
          </cell>
          <cell r="Z139">
            <v>58125</v>
          </cell>
          <cell r="AA139">
            <v>3875</v>
          </cell>
          <cell r="AB139">
            <v>58125</v>
          </cell>
          <cell r="AC139">
            <v>3875</v>
          </cell>
          <cell r="AD139" t="e">
            <v>#DIV/0!</v>
          </cell>
          <cell r="AE139">
            <v>3875</v>
          </cell>
          <cell r="AG139" t="str">
            <v>Utilities</v>
          </cell>
        </row>
        <row r="140">
          <cell r="D140" t="str">
            <v>Royalty</v>
          </cell>
          <cell r="E140">
            <v>1894</v>
          </cell>
          <cell r="F140">
            <v>0</v>
          </cell>
          <cell r="G140">
            <v>1894</v>
          </cell>
          <cell r="H140">
            <v>0</v>
          </cell>
          <cell r="I140">
            <v>1894</v>
          </cell>
          <cell r="J140">
            <v>0</v>
          </cell>
          <cell r="K140">
            <v>1894</v>
          </cell>
          <cell r="L140">
            <v>0</v>
          </cell>
          <cell r="M140">
            <v>1894</v>
          </cell>
          <cell r="N140">
            <v>0</v>
          </cell>
          <cell r="O140">
            <v>1894</v>
          </cell>
          <cell r="P140">
            <v>0</v>
          </cell>
          <cell r="Q140">
            <v>1894</v>
          </cell>
          <cell r="R140">
            <v>28410</v>
          </cell>
          <cell r="S140">
            <v>1894</v>
          </cell>
          <cell r="T140">
            <v>28410</v>
          </cell>
          <cell r="U140">
            <v>1894</v>
          </cell>
          <cell r="V140">
            <v>28410</v>
          </cell>
          <cell r="W140">
            <v>1894</v>
          </cell>
          <cell r="X140">
            <v>28410</v>
          </cell>
          <cell r="Y140">
            <v>1894</v>
          </cell>
          <cell r="Z140">
            <v>28410</v>
          </cell>
          <cell r="AA140">
            <v>1894</v>
          </cell>
          <cell r="AB140">
            <v>28410</v>
          </cell>
          <cell r="AC140">
            <v>1894</v>
          </cell>
          <cell r="AD140" t="e">
            <v>#DIV/0!</v>
          </cell>
          <cell r="AE140">
            <v>1894</v>
          </cell>
          <cell r="AG140" t="str">
            <v>Royalty</v>
          </cell>
        </row>
        <row r="141">
          <cell r="AD141" t="e">
            <v>#DIV/0!</v>
          </cell>
          <cell r="AE141">
            <v>0</v>
          </cell>
        </row>
        <row r="142">
          <cell r="E142">
            <v>290094.57509915665</v>
          </cell>
          <cell r="F142">
            <v>0</v>
          </cell>
          <cell r="G142">
            <v>290094.57509915665</v>
          </cell>
          <cell r="H142">
            <v>0</v>
          </cell>
          <cell r="I142">
            <v>290094.57509915665</v>
          </cell>
          <cell r="J142">
            <v>0</v>
          </cell>
          <cell r="K142">
            <v>290094.57509915665</v>
          </cell>
          <cell r="L142">
            <v>0</v>
          </cell>
          <cell r="M142">
            <v>290094.57509915665</v>
          </cell>
          <cell r="N142">
            <v>0</v>
          </cell>
          <cell r="O142">
            <v>290094.57509915665</v>
          </cell>
          <cell r="P142">
            <v>0</v>
          </cell>
          <cell r="Q142">
            <v>290094.57509915665</v>
          </cell>
          <cell r="R142">
            <v>4351418.6264873501</v>
          </cell>
          <cell r="S142">
            <v>290094.57509915665</v>
          </cell>
          <cell r="T142">
            <v>4351418.6264873501</v>
          </cell>
          <cell r="U142">
            <v>290094.57509915665</v>
          </cell>
          <cell r="V142">
            <v>4351418.6264873501</v>
          </cell>
          <cell r="W142">
            <v>290094.57509915665</v>
          </cell>
          <cell r="X142">
            <v>4351418.6264873501</v>
          </cell>
          <cell r="Y142">
            <v>290094.57509915665</v>
          </cell>
          <cell r="Z142">
            <v>4351418.6264873501</v>
          </cell>
          <cell r="AA142">
            <v>290094.57509915665</v>
          </cell>
          <cell r="AB142">
            <v>4351418.6264873501</v>
          </cell>
          <cell r="AC142">
            <v>290094.57509915665</v>
          </cell>
          <cell r="AD142" t="e">
            <v>#DIV/0!</v>
          </cell>
          <cell r="AE142">
            <v>290094.5750991567</v>
          </cell>
        </row>
        <row r="143">
          <cell r="C143" t="str">
            <v>Contribution Margin</v>
          </cell>
          <cell r="E143">
            <v>33470.642292147677</v>
          </cell>
          <cell r="F143">
            <v>0</v>
          </cell>
          <cell r="G143">
            <v>33470.642292147677</v>
          </cell>
          <cell r="H143">
            <v>0</v>
          </cell>
          <cell r="I143">
            <v>33470.642292147677</v>
          </cell>
          <cell r="J143">
            <v>0</v>
          </cell>
          <cell r="K143">
            <v>33470.642292147677</v>
          </cell>
          <cell r="L143">
            <v>0</v>
          </cell>
          <cell r="M143">
            <v>33470.642292147677</v>
          </cell>
          <cell r="N143">
            <v>0</v>
          </cell>
          <cell r="O143">
            <v>33470.642292147677</v>
          </cell>
          <cell r="P143">
            <v>0</v>
          </cell>
          <cell r="Q143">
            <v>33470.642292147677</v>
          </cell>
          <cell r="R143">
            <v>502059.63438221533</v>
          </cell>
          <cell r="S143">
            <v>33470.642292147677</v>
          </cell>
          <cell r="T143">
            <v>502059.63438221533</v>
          </cell>
          <cell r="U143">
            <v>33470.642292147677</v>
          </cell>
          <cell r="V143">
            <v>502059.63438221533</v>
          </cell>
          <cell r="W143">
            <v>33470.642292147677</v>
          </cell>
          <cell r="X143">
            <v>502059.63438221533</v>
          </cell>
          <cell r="Y143">
            <v>33470.642292147677</v>
          </cell>
          <cell r="Z143">
            <v>502059.63438221533</v>
          </cell>
          <cell r="AA143">
            <v>33470.642292147677</v>
          </cell>
          <cell r="AB143">
            <v>502059.63438221533</v>
          </cell>
          <cell r="AC143">
            <v>33470.642292147677</v>
          </cell>
          <cell r="AD143" t="e">
            <v>#DIV/0!</v>
          </cell>
          <cell r="AE143">
            <v>33470.642292147691</v>
          </cell>
          <cell r="AF143" t="str">
            <v>Contribution Margin</v>
          </cell>
        </row>
        <row r="145">
          <cell r="C145" t="str">
            <v>Production cost</v>
          </cell>
          <cell r="AF145" t="str">
            <v>Production cost</v>
          </cell>
        </row>
        <row r="146">
          <cell r="D146" t="str">
            <v xml:space="preserve">Salaries &amp; Wages </v>
          </cell>
          <cell r="E146">
            <v>4619.3194081365082</v>
          </cell>
          <cell r="F146">
            <v>0</v>
          </cell>
          <cell r="G146">
            <v>4619.3194081365082</v>
          </cell>
          <cell r="H146">
            <v>0</v>
          </cell>
          <cell r="I146">
            <v>4619.3194081365082</v>
          </cell>
          <cell r="J146">
            <v>0</v>
          </cell>
          <cell r="K146">
            <v>4619.3194081365082</v>
          </cell>
          <cell r="L146">
            <v>0</v>
          </cell>
          <cell r="M146">
            <v>4619.3194081365082</v>
          </cell>
          <cell r="N146">
            <v>0</v>
          </cell>
          <cell r="O146">
            <v>4619.3194081365082</v>
          </cell>
          <cell r="P146">
            <v>0</v>
          </cell>
          <cell r="Q146">
            <v>3959.4166355455786</v>
          </cell>
          <cell r="R146">
            <v>59391.249533183676</v>
          </cell>
          <cell r="S146">
            <v>3959.4166355455786</v>
          </cell>
          <cell r="T146">
            <v>59391.249533183676</v>
          </cell>
          <cell r="U146">
            <v>3959.4166355455786</v>
          </cell>
          <cell r="V146">
            <v>59391.249533183676</v>
          </cell>
          <cell r="W146">
            <v>3959.4166355455786</v>
          </cell>
          <cell r="X146">
            <v>59391.249533183676</v>
          </cell>
          <cell r="Y146">
            <v>3959.4166355455786</v>
          </cell>
          <cell r="Z146">
            <v>59391.249533183676</v>
          </cell>
          <cell r="AA146">
            <v>3959.4166355455786</v>
          </cell>
          <cell r="AB146">
            <v>59391.249533183676</v>
          </cell>
          <cell r="AC146">
            <v>3959.4166355455786</v>
          </cell>
          <cell r="AD146" t="e">
            <v>#DIV/0!</v>
          </cell>
          <cell r="AE146">
            <v>3959.4166355455786</v>
          </cell>
          <cell r="AG146" t="str">
            <v xml:space="preserve">Salaries &amp; Wages </v>
          </cell>
        </row>
        <row r="147">
          <cell r="D147" t="str">
            <v xml:space="preserve">Utilities </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t="e">
            <v>#DIV/0!</v>
          </cell>
          <cell r="AE147">
            <v>0</v>
          </cell>
          <cell r="AG147" t="str">
            <v xml:space="preserve">Utilities </v>
          </cell>
        </row>
        <row r="148">
          <cell r="D148" t="str">
            <v>Depreciation</v>
          </cell>
          <cell r="E148">
            <v>19315.555555555558</v>
          </cell>
          <cell r="F148">
            <v>0</v>
          </cell>
          <cell r="G148">
            <v>19315.555555555558</v>
          </cell>
          <cell r="H148">
            <v>0</v>
          </cell>
          <cell r="I148">
            <v>19315.555555555558</v>
          </cell>
          <cell r="J148">
            <v>0</v>
          </cell>
          <cell r="K148">
            <v>19315.555555555558</v>
          </cell>
          <cell r="L148">
            <v>0</v>
          </cell>
          <cell r="M148">
            <v>19315.555555555558</v>
          </cell>
          <cell r="N148">
            <v>0</v>
          </cell>
          <cell r="O148">
            <v>19315.555555555558</v>
          </cell>
          <cell r="P148">
            <v>0</v>
          </cell>
          <cell r="Q148">
            <v>16556.190476190477</v>
          </cell>
          <cell r="R148">
            <v>248342.85714285716</v>
          </cell>
          <cell r="S148">
            <v>16556.190476190477</v>
          </cell>
          <cell r="T148">
            <v>248342.85714285716</v>
          </cell>
          <cell r="U148">
            <v>16556.190476190477</v>
          </cell>
          <cell r="V148">
            <v>248342.85714285716</v>
          </cell>
          <cell r="W148">
            <v>16556.190476190477</v>
          </cell>
          <cell r="X148">
            <v>248342.85714285716</v>
          </cell>
          <cell r="Y148">
            <v>16556.190476190477</v>
          </cell>
          <cell r="Z148">
            <v>248342.85714285716</v>
          </cell>
          <cell r="AA148">
            <v>16556.190476190477</v>
          </cell>
          <cell r="AB148">
            <v>248342.85714285716</v>
          </cell>
          <cell r="AC148">
            <v>16556.190476190481</v>
          </cell>
          <cell r="AD148" t="e">
            <v>#DIV/0!</v>
          </cell>
          <cell r="AE148">
            <v>16556.190476190481</v>
          </cell>
          <cell r="AG148" t="str">
            <v>Depreciation</v>
          </cell>
        </row>
        <row r="149">
          <cell r="D149" t="str">
            <v xml:space="preserve">Other Factory overhead </v>
          </cell>
          <cell r="E149">
            <v>2884.1866359118612</v>
          </cell>
          <cell r="F149">
            <v>0</v>
          </cell>
          <cell r="G149">
            <v>2884.1866359118612</v>
          </cell>
          <cell r="H149">
            <v>0</v>
          </cell>
          <cell r="I149">
            <v>2884.1866359118612</v>
          </cell>
          <cell r="J149">
            <v>0</v>
          </cell>
          <cell r="K149">
            <v>2884.1866359118612</v>
          </cell>
          <cell r="L149">
            <v>0</v>
          </cell>
          <cell r="M149">
            <v>2884.1866359118612</v>
          </cell>
          <cell r="N149">
            <v>0</v>
          </cell>
          <cell r="O149">
            <v>2884.1866359118612</v>
          </cell>
          <cell r="P149">
            <v>0</v>
          </cell>
          <cell r="Q149">
            <v>2472.1599736387384</v>
          </cell>
          <cell r="R149">
            <v>37082.399604581078</v>
          </cell>
          <cell r="S149">
            <v>2472.1599736387384</v>
          </cell>
          <cell r="T149">
            <v>37082.399604581078</v>
          </cell>
          <cell r="U149">
            <v>2472.1599736387384</v>
          </cell>
          <cell r="V149">
            <v>37082.399604581078</v>
          </cell>
          <cell r="W149">
            <v>2472.1599736387384</v>
          </cell>
          <cell r="X149">
            <v>37082.399604581078</v>
          </cell>
          <cell r="Y149">
            <v>2472.1599736387384</v>
          </cell>
          <cell r="Z149">
            <v>37082.399604581078</v>
          </cell>
          <cell r="AA149">
            <v>2472.1599736387384</v>
          </cell>
          <cell r="AB149">
            <v>37082.399604581078</v>
          </cell>
          <cell r="AC149">
            <v>2472.1599736387384</v>
          </cell>
          <cell r="AD149" t="e">
            <v>#DIV/0!</v>
          </cell>
          <cell r="AE149">
            <v>2472.1599736387384</v>
          </cell>
          <cell r="AG149" t="str">
            <v xml:space="preserve">Other Factory overhead </v>
          </cell>
        </row>
        <row r="150">
          <cell r="D150" t="str">
            <v>Running Royalty</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t="e">
            <v>#DIV/0!</v>
          </cell>
          <cell r="AE150">
            <v>0</v>
          </cell>
          <cell r="AG150" t="str">
            <v>Running Royalty</v>
          </cell>
        </row>
        <row r="151">
          <cell r="E151">
            <v>26819.061599603927</v>
          </cell>
          <cell r="F151">
            <v>0</v>
          </cell>
          <cell r="G151">
            <v>26819.061599603927</v>
          </cell>
          <cell r="H151">
            <v>0</v>
          </cell>
          <cell r="I151">
            <v>26819.061599603927</v>
          </cell>
          <cell r="J151">
            <v>0</v>
          </cell>
          <cell r="K151">
            <v>26819.061599603927</v>
          </cell>
          <cell r="L151">
            <v>0</v>
          </cell>
          <cell r="M151">
            <v>26819.061599603927</v>
          </cell>
          <cell r="N151">
            <v>0</v>
          </cell>
          <cell r="O151">
            <v>26819.061599603927</v>
          </cell>
          <cell r="P151">
            <v>0</v>
          </cell>
          <cell r="Q151">
            <v>22987.767085374795</v>
          </cell>
          <cell r="R151">
            <v>344816.50628062192</v>
          </cell>
          <cell r="S151">
            <v>22987.767085374795</v>
          </cell>
          <cell r="T151">
            <v>344816.50628062192</v>
          </cell>
          <cell r="U151">
            <v>22987.767085374795</v>
          </cell>
          <cell r="V151">
            <v>344816.50628062192</v>
          </cell>
          <cell r="W151">
            <v>22987.767085374795</v>
          </cell>
          <cell r="X151">
            <v>344816.50628062192</v>
          </cell>
          <cell r="Y151">
            <v>22987.767085374795</v>
          </cell>
          <cell r="Z151">
            <v>344816.50628062192</v>
          </cell>
          <cell r="AA151">
            <v>22987.767085374795</v>
          </cell>
          <cell r="AB151">
            <v>344816.50628062192</v>
          </cell>
          <cell r="AC151">
            <v>22987.767085374799</v>
          </cell>
          <cell r="AD151" t="e">
            <v>#DIV/0!</v>
          </cell>
          <cell r="AE151">
            <v>22987.767085374795</v>
          </cell>
        </row>
        <row r="152">
          <cell r="C152" t="str">
            <v>Gross Profit</v>
          </cell>
          <cell r="E152">
            <v>6651.58069254375</v>
          </cell>
          <cell r="F152">
            <v>0</v>
          </cell>
          <cell r="G152">
            <v>6651.58069254375</v>
          </cell>
          <cell r="H152">
            <v>0</v>
          </cell>
          <cell r="I152">
            <v>6651.58069254375</v>
          </cell>
          <cell r="J152">
            <v>0</v>
          </cell>
          <cell r="K152">
            <v>6651.58069254375</v>
          </cell>
          <cell r="L152">
            <v>0</v>
          </cell>
          <cell r="M152">
            <v>6651.58069254375</v>
          </cell>
          <cell r="N152">
            <v>0</v>
          </cell>
          <cell r="O152">
            <v>6651.58069254375</v>
          </cell>
          <cell r="P152">
            <v>0</v>
          </cell>
          <cell r="Q152">
            <v>10482.875206772882</v>
          </cell>
          <cell r="R152">
            <v>157243.12810159341</v>
          </cell>
          <cell r="S152">
            <v>10482.875206772882</v>
          </cell>
          <cell r="T152">
            <v>157243.12810159341</v>
          </cell>
          <cell r="U152">
            <v>10482.875206772882</v>
          </cell>
          <cell r="V152">
            <v>157243.12810159341</v>
          </cell>
          <cell r="W152">
            <v>10482.875206772882</v>
          </cell>
          <cell r="X152">
            <v>157243.12810159341</v>
          </cell>
          <cell r="Y152">
            <v>10482.875206772882</v>
          </cell>
          <cell r="Z152">
            <v>157243.12810159341</v>
          </cell>
          <cell r="AA152">
            <v>10482.875206772882</v>
          </cell>
          <cell r="AB152">
            <v>157243.12810159341</v>
          </cell>
          <cell r="AC152">
            <v>10482.875206772878</v>
          </cell>
          <cell r="AD152" t="e">
            <v>#DIV/0!</v>
          </cell>
          <cell r="AE152">
            <v>10482.875206772893</v>
          </cell>
          <cell r="AF152" t="str">
            <v>Gross Profit</v>
          </cell>
        </row>
        <row r="153">
          <cell r="E153">
            <v>2.0557156131215568</v>
          </cell>
          <cell r="F153" t="e">
            <v>#DIV/0!</v>
          </cell>
          <cell r="G153">
            <v>2.0557156131215568</v>
          </cell>
          <cell r="H153" t="e">
            <v>#DIV/0!</v>
          </cell>
          <cell r="I153">
            <v>2.0557156131215568</v>
          </cell>
          <cell r="J153" t="e">
            <v>#DIV/0!</v>
          </cell>
          <cell r="K153">
            <v>2.0557156131215568</v>
          </cell>
          <cell r="L153" t="e">
            <v>#DIV/0!</v>
          </cell>
          <cell r="M153">
            <v>2.0557156131215568</v>
          </cell>
          <cell r="N153" t="e">
            <v>#DIV/0!</v>
          </cell>
          <cell r="O153">
            <v>2.0557156131215568</v>
          </cell>
          <cell r="P153" t="e">
            <v>#DIV/0!</v>
          </cell>
          <cell r="Q153">
            <v>3.2398028722893888</v>
          </cell>
          <cell r="R153">
            <v>3.2398028722893919</v>
          </cell>
          <cell r="S153">
            <v>3.2398028722893888</v>
          </cell>
          <cell r="T153">
            <v>3.2398028722893919</v>
          </cell>
          <cell r="U153">
            <v>3.2398028722893888</v>
          </cell>
          <cell r="V153">
            <v>3.2398028722893919</v>
          </cell>
          <cell r="W153">
            <v>3.2398028722893888</v>
          </cell>
          <cell r="X153">
            <v>3.2398028722893919</v>
          </cell>
          <cell r="Y153">
            <v>3.2398028722893888</v>
          </cell>
          <cell r="Z153">
            <v>3.2398028722893919</v>
          </cell>
          <cell r="AA153">
            <v>3.2398028722893888</v>
          </cell>
          <cell r="AB153">
            <v>3.2398028722893919</v>
          </cell>
          <cell r="AC153">
            <v>3.239802872289387</v>
          </cell>
          <cell r="AD153" t="e">
            <v>#DIV/0!</v>
          </cell>
          <cell r="AE153">
            <v>3.2398028722893915</v>
          </cell>
        </row>
        <row r="154">
          <cell r="C154" t="str">
            <v>Other Expenses</v>
          </cell>
          <cell r="AF154" t="str">
            <v>Other Expenses</v>
          </cell>
        </row>
        <row r="155">
          <cell r="D155" t="str">
            <v>Selling Expenses</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t="e">
            <v>#DIV/0!</v>
          </cell>
          <cell r="AE155">
            <v>0</v>
          </cell>
          <cell r="AG155" t="str">
            <v>Selling Expenses</v>
          </cell>
        </row>
        <row r="156">
          <cell r="D156" t="str">
            <v>Advertisement Expenses</v>
          </cell>
          <cell r="E156">
            <v>10890.595130119307</v>
          </cell>
          <cell r="F156">
            <v>0</v>
          </cell>
          <cell r="G156">
            <v>19074.844763831719</v>
          </cell>
          <cell r="H156">
            <v>0</v>
          </cell>
          <cell r="I156">
            <v>586.91830042559138</v>
          </cell>
          <cell r="J156">
            <v>0</v>
          </cell>
          <cell r="K156">
            <v>2441.4170969092306</v>
          </cell>
          <cell r="L156">
            <v>0</v>
          </cell>
          <cell r="M156">
            <v>10786.498384911953</v>
          </cell>
          <cell r="N156">
            <v>0</v>
          </cell>
          <cell r="O156">
            <v>11537.251658504394</v>
          </cell>
          <cell r="P156">
            <v>0</v>
          </cell>
          <cell r="Q156">
            <v>19357.842486060854</v>
          </cell>
          <cell r="R156">
            <v>290367.6372909128</v>
          </cell>
          <cell r="S156">
            <v>138.66649345315798</v>
          </cell>
          <cell r="T156">
            <v>2079.9974017973695</v>
          </cell>
          <cell r="U156">
            <v>138.66649345315798</v>
          </cell>
          <cell r="V156">
            <v>2079.9974017973695</v>
          </cell>
          <cell r="W156">
            <v>15599.980513480272</v>
          </cell>
          <cell r="X156">
            <v>233999.70770220409</v>
          </cell>
          <cell r="Y156">
            <v>9013.3220744552673</v>
          </cell>
          <cell r="Z156">
            <v>135199.83111682901</v>
          </cell>
          <cell r="AA156">
            <v>1525.3314279847375</v>
          </cell>
          <cell r="AB156">
            <v>22879.971419771064</v>
          </cell>
          <cell r="AC156">
            <v>7628.9682481479094</v>
          </cell>
          <cell r="AD156" t="e">
            <v>#DIV/0!</v>
          </cell>
          <cell r="AE156">
            <v>7628.9682481479094</v>
          </cell>
        </row>
        <row r="157">
          <cell r="D157" t="str">
            <v>Administrative Expenses</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t="e">
            <v>#DIV/0!</v>
          </cell>
          <cell r="AE157">
            <v>0</v>
          </cell>
          <cell r="AG157" t="str">
            <v>Administrative Expenses</v>
          </cell>
        </row>
        <row r="158">
          <cell r="D158" t="str">
            <v>Depreciation (Admin. &amp; Selling )</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t="e">
            <v>#DIV/0!</v>
          </cell>
          <cell r="AE158">
            <v>0</v>
          </cell>
          <cell r="AG158" t="str">
            <v>Depreciation (Admin. &amp; Selling )</v>
          </cell>
        </row>
        <row r="159">
          <cell r="D159" t="str">
            <v>Financial Charges -Capital Exp.</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t="e">
            <v>#DIV/0!</v>
          </cell>
          <cell r="AE159">
            <v>0</v>
          </cell>
          <cell r="AG159" t="str">
            <v>Financial Charges -Capital Exp.</v>
          </cell>
        </row>
        <row r="160">
          <cell r="D160" t="str">
            <v>Financial  Charges -Working Capital</v>
          </cell>
          <cell r="E160">
            <v>201.57918431275289</v>
          </cell>
          <cell r="F160">
            <v>0</v>
          </cell>
          <cell r="G160">
            <v>178.4251077933327</v>
          </cell>
          <cell r="H160">
            <v>0</v>
          </cell>
          <cell r="I160">
            <v>175.55668509273093</v>
          </cell>
          <cell r="J160">
            <v>0</v>
          </cell>
          <cell r="K160">
            <v>160.53201526974851</v>
          </cell>
          <cell r="L160">
            <v>0</v>
          </cell>
          <cell r="M160">
            <v>214.5866255466828</v>
          </cell>
          <cell r="N160">
            <v>0</v>
          </cell>
          <cell r="O160">
            <v>207.35917650875876</v>
          </cell>
          <cell r="P160">
            <v>0</v>
          </cell>
          <cell r="Q160">
            <v>157.4713934840606</v>
          </cell>
          <cell r="R160">
            <v>2362.070902260909</v>
          </cell>
          <cell r="S160">
            <v>198.17331480982742</v>
          </cell>
          <cell r="T160">
            <v>2972.5997221474113</v>
          </cell>
          <cell r="U160">
            <v>184.65378229632779</v>
          </cell>
          <cell r="V160">
            <v>2769.8067344449169</v>
          </cell>
          <cell r="W160">
            <v>192.32717619631876</v>
          </cell>
          <cell r="X160">
            <v>2884.9076429447814</v>
          </cell>
          <cell r="Y160">
            <v>193.74054120384864</v>
          </cell>
          <cell r="Z160">
            <v>2906.1081180577294</v>
          </cell>
          <cell r="AA160">
            <v>186.90086739142365</v>
          </cell>
          <cell r="AB160">
            <v>2803.5130108713547</v>
          </cell>
          <cell r="AC160">
            <v>185.54451256363447</v>
          </cell>
          <cell r="AD160" t="e">
            <v>#DIV/0!</v>
          </cell>
          <cell r="AE160">
            <v>185.54451256363447</v>
          </cell>
          <cell r="AG160" t="str">
            <v>Financial  Charges -Working Capital</v>
          </cell>
        </row>
        <row r="161">
          <cell r="D161" t="str">
            <v>Other Expenses (Charity &amp; Donation)</v>
          </cell>
          <cell r="E161">
            <v>139.98554466163398</v>
          </cell>
          <cell r="F161">
            <v>0</v>
          </cell>
          <cell r="G161">
            <v>123.90632485648104</v>
          </cell>
          <cell r="H161">
            <v>0</v>
          </cell>
          <cell r="I161">
            <v>121.91436464772984</v>
          </cell>
          <cell r="J161">
            <v>0</v>
          </cell>
          <cell r="K161">
            <v>111.48056615954759</v>
          </cell>
          <cell r="L161">
            <v>0</v>
          </cell>
          <cell r="M161">
            <v>149.01848996297417</v>
          </cell>
          <cell r="N161">
            <v>0</v>
          </cell>
          <cell r="O161">
            <v>143.99942813108245</v>
          </cell>
          <cell r="P161">
            <v>0</v>
          </cell>
          <cell r="Q161">
            <v>109.35513436393099</v>
          </cell>
          <cell r="R161">
            <v>1640.3270154589648</v>
          </cell>
          <cell r="S161">
            <v>137.6203575068246</v>
          </cell>
          <cell r="T161">
            <v>2064.3053626023689</v>
          </cell>
          <cell r="U161">
            <v>128.23179326133877</v>
          </cell>
          <cell r="V161">
            <v>1923.4768989200816</v>
          </cell>
          <cell r="W161">
            <v>133.56053902522137</v>
          </cell>
          <cell r="X161">
            <v>2003.4080853783207</v>
          </cell>
          <cell r="Y161">
            <v>134.54204250267267</v>
          </cell>
          <cell r="Z161">
            <v>2018.13063754009</v>
          </cell>
          <cell r="AA161">
            <v>129.79226902182199</v>
          </cell>
          <cell r="AB161">
            <v>1946.8840353273299</v>
          </cell>
          <cell r="AC161">
            <v>128.85035594696839</v>
          </cell>
          <cell r="AD161" t="e">
            <v>#DIV/0!</v>
          </cell>
          <cell r="AE161">
            <v>128.85035594696839</v>
          </cell>
          <cell r="AG161" t="str">
            <v>Other Expenses (Charity &amp; Donation)</v>
          </cell>
        </row>
        <row r="162">
          <cell r="D162" t="str">
            <v>Other Expenses ( W.P.P.F.)</v>
          </cell>
          <cell r="E162">
            <v>-99.685419286180618</v>
          </cell>
          <cell r="F162">
            <v>0</v>
          </cell>
          <cell r="G162">
            <v>-516.01336466537521</v>
          </cell>
          <cell r="H162">
            <v>0</v>
          </cell>
          <cell r="I162">
            <v>429.23507108313538</v>
          </cell>
          <cell r="J162">
            <v>0</v>
          </cell>
          <cell r="K162">
            <v>335.74469975652045</v>
          </cell>
          <cell r="L162">
            <v>0</v>
          </cell>
          <cell r="M162">
            <v>-83.654529301236565</v>
          </cell>
          <cell r="N162">
            <v>0</v>
          </cell>
          <cell r="O162">
            <v>-121.56749282883391</v>
          </cell>
          <cell r="P162">
            <v>0</v>
          </cell>
          <cell r="Q162">
            <v>-311.31446684236766</v>
          </cell>
          <cell r="R162">
            <v>-4669.7170026355152</v>
          </cell>
          <cell r="S162">
            <v>675.13296289914501</v>
          </cell>
          <cell r="T162">
            <v>10126.994443487176</v>
          </cell>
          <cell r="U162">
            <v>676.31298309356544</v>
          </cell>
          <cell r="V162">
            <v>10144.694746403482</v>
          </cell>
          <cell r="W162">
            <v>-120.78534224496495</v>
          </cell>
          <cell r="X162">
            <v>-1811.7801336744742</v>
          </cell>
          <cell r="Y162">
            <v>218.37700984244069</v>
          </cell>
          <cell r="Z162">
            <v>3275.6551476366103</v>
          </cell>
          <cell r="AA162">
            <v>604.68828019460864</v>
          </cell>
          <cell r="AB162">
            <v>9070.3242029191297</v>
          </cell>
          <cell r="AC162">
            <v>290.40190449040455</v>
          </cell>
          <cell r="AD162" t="e">
            <v>#DIV/0!</v>
          </cell>
          <cell r="AE162">
            <v>290.40190449040455</v>
          </cell>
          <cell r="AG162" t="str">
            <v>Other Expenses ( W.P.P.F.)</v>
          </cell>
        </row>
        <row r="163">
          <cell r="D163" t="str">
            <v>Workers Welfare Fund</v>
          </cell>
          <cell r="E163">
            <v>-37.880459328748636</v>
          </cell>
          <cell r="F163">
            <v>0</v>
          </cell>
          <cell r="G163">
            <v>-196.08507857284258</v>
          </cell>
          <cell r="H163">
            <v>0</v>
          </cell>
          <cell r="I163">
            <v>163.10932701159146</v>
          </cell>
          <cell r="J163">
            <v>0</v>
          </cell>
          <cell r="K163">
            <v>127.58298590747775</v>
          </cell>
          <cell r="L163">
            <v>0</v>
          </cell>
          <cell r="M163">
            <v>-31.788721134469881</v>
          </cell>
          <cell r="N163">
            <v>0</v>
          </cell>
          <cell r="O163">
            <v>-46.195647274956897</v>
          </cell>
          <cell r="P163">
            <v>0</v>
          </cell>
          <cell r="Q163">
            <v>-118.29949740009971</v>
          </cell>
          <cell r="R163">
            <v>-1774.4924610014957</v>
          </cell>
          <cell r="S163">
            <v>256.55052590167514</v>
          </cell>
          <cell r="T163">
            <v>3848.2578885251273</v>
          </cell>
          <cell r="U163">
            <v>256.99893357555482</v>
          </cell>
          <cell r="V163">
            <v>3854.9840036333221</v>
          </cell>
          <cell r="W163">
            <v>-45.898430053086649</v>
          </cell>
          <cell r="X163">
            <v>-688.47645079629979</v>
          </cell>
          <cell r="Y163">
            <v>82.983263740127455</v>
          </cell>
          <cell r="Z163">
            <v>1244.7489561019117</v>
          </cell>
          <cell r="AA163">
            <v>229.78154647395132</v>
          </cell>
          <cell r="AB163">
            <v>3446.7231971092697</v>
          </cell>
          <cell r="AC163">
            <v>110.35272370635373</v>
          </cell>
          <cell r="AD163" t="e">
            <v>#DIV/0!</v>
          </cell>
          <cell r="AE163">
            <v>110.35272370635373</v>
          </cell>
          <cell r="AG163" t="str">
            <v>Workers Welfare Fund</v>
          </cell>
        </row>
        <row r="164">
          <cell r="E164">
            <v>11094.593980478767</v>
          </cell>
          <cell r="F164">
            <v>0</v>
          </cell>
          <cell r="G164">
            <v>18665.077753243317</v>
          </cell>
          <cell r="H164">
            <v>0</v>
          </cell>
          <cell r="I164">
            <v>1476.7337482607788</v>
          </cell>
          <cell r="J164">
            <v>0</v>
          </cell>
          <cell r="K164">
            <v>3176.7573640025248</v>
          </cell>
          <cell r="L164">
            <v>0</v>
          </cell>
          <cell r="M164">
            <v>11034.660249985904</v>
          </cell>
          <cell r="N164">
            <v>0</v>
          </cell>
          <cell r="O164">
            <v>11720.847123040445</v>
          </cell>
          <cell r="P164">
            <v>0</v>
          </cell>
          <cell r="Q164">
            <v>19195.055049666378</v>
          </cell>
          <cell r="R164">
            <v>287925.82574499561</v>
          </cell>
          <cell r="S164">
            <v>1406.1436545706304</v>
          </cell>
          <cell r="T164">
            <v>21092.154818559451</v>
          </cell>
          <cell r="U164">
            <v>1384.863985679945</v>
          </cell>
          <cell r="V164">
            <v>20772.959785199175</v>
          </cell>
          <cell r="W164">
            <v>15759.184456403762</v>
          </cell>
          <cell r="X164">
            <v>236387.76684605642</v>
          </cell>
          <cell r="Y164">
            <v>9642.9649317443564</v>
          </cell>
          <cell r="Z164">
            <v>144644.47397616535</v>
          </cell>
          <cell r="AA164">
            <v>2676.4943910665434</v>
          </cell>
          <cell r="AB164">
            <v>40147.415865998148</v>
          </cell>
          <cell r="AC164">
            <v>8344.1177448552698</v>
          </cell>
          <cell r="AD164" t="e">
            <v>#DIV/0!</v>
          </cell>
          <cell r="AE164">
            <v>8344.117744855268</v>
          </cell>
        </row>
        <row r="165">
          <cell r="D165" t="str">
            <v>Operating Profit</v>
          </cell>
          <cell r="E165">
            <v>-4443.0132879350167</v>
          </cell>
          <cell r="F165">
            <v>0</v>
          </cell>
          <cell r="G165">
            <v>-12013.497060699567</v>
          </cell>
          <cell r="H165">
            <v>0</v>
          </cell>
          <cell r="I165">
            <v>5174.846944282971</v>
          </cell>
          <cell r="J165">
            <v>0</v>
          </cell>
          <cell r="K165">
            <v>3474.8233285412252</v>
          </cell>
          <cell r="L165">
            <v>0</v>
          </cell>
          <cell r="M165">
            <v>-4383.0795574421536</v>
          </cell>
          <cell r="N165">
            <v>0</v>
          </cell>
          <cell r="O165">
            <v>-5069.2664304966947</v>
          </cell>
          <cell r="P165">
            <v>0</v>
          </cell>
          <cell r="Q165">
            <v>-8712.1798428934962</v>
          </cell>
          <cell r="R165">
            <v>-130682.69764340221</v>
          </cell>
          <cell r="S165">
            <v>9076.7315522022509</v>
          </cell>
          <cell r="T165">
            <v>136150.97328303396</v>
          </cell>
          <cell r="U165">
            <v>9098.0112210929365</v>
          </cell>
          <cell r="V165">
            <v>136470.16831639424</v>
          </cell>
          <cell r="W165">
            <v>-5276.30924963088</v>
          </cell>
          <cell r="X165">
            <v>-79144.638744463009</v>
          </cell>
          <cell r="Y165">
            <v>839.91027502852558</v>
          </cell>
          <cell r="Z165">
            <v>12598.65412542806</v>
          </cell>
          <cell r="AA165">
            <v>7806.3808157063386</v>
          </cell>
          <cell r="AB165">
            <v>117095.71223559526</v>
          </cell>
          <cell r="AC165">
            <v>2138.7574619176085</v>
          </cell>
          <cell r="AD165" t="e">
            <v>#DIV/0!</v>
          </cell>
          <cell r="AE165">
            <v>2138.7574619176253</v>
          </cell>
          <cell r="AG165" t="str">
            <v>Operating Profit</v>
          </cell>
        </row>
        <row r="167">
          <cell r="C167" t="str">
            <v>Other Income</v>
          </cell>
          <cell r="AF167" t="str">
            <v>Other Income</v>
          </cell>
        </row>
        <row r="168">
          <cell r="D168" t="str">
            <v>H.D</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t="e">
            <v>#DIV/0!</v>
          </cell>
          <cell r="AE168">
            <v>0</v>
          </cell>
          <cell r="AG168" t="str">
            <v>H.D</v>
          </cell>
        </row>
        <row r="169">
          <cell r="D169" t="str">
            <v>Others</v>
          </cell>
          <cell r="E169">
            <v>3111.1111111111113</v>
          </cell>
          <cell r="F169">
            <v>0</v>
          </cell>
          <cell r="G169">
            <v>3111.1111111111113</v>
          </cell>
          <cell r="H169">
            <v>0</v>
          </cell>
          <cell r="I169">
            <v>3111.1111111111113</v>
          </cell>
          <cell r="J169">
            <v>0</v>
          </cell>
          <cell r="K169">
            <v>3111.1111111111113</v>
          </cell>
          <cell r="L169">
            <v>0</v>
          </cell>
          <cell r="M169">
            <v>3111.1111111111113</v>
          </cell>
          <cell r="N169">
            <v>0</v>
          </cell>
          <cell r="O169">
            <v>3111.1111111111113</v>
          </cell>
          <cell r="P169">
            <v>0</v>
          </cell>
          <cell r="Q169">
            <v>2666.666666666667</v>
          </cell>
          <cell r="R169">
            <v>40000.000000000007</v>
          </cell>
          <cell r="S169">
            <v>2666.666666666667</v>
          </cell>
          <cell r="T169">
            <v>40000.000000000007</v>
          </cell>
          <cell r="U169">
            <v>2666.666666666667</v>
          </cell>
          <cell r="V169">
            <v>40000.000000000007</v>
          </cell>
          <cell r="W169">
            <v>2666.666666666667</v>
          </cell>
          <cell r="X169">
            <v>40000.000000000007</v>
          </cell>
          <cell r="Y169">
            <v>2666.666666666667</v>
          </cell>
          <cell r="Z169">
            <v>40000.000000000007</v>
          </cell>
          <cell r="AA169">
            <v>2666.666666666667</v>
          </cell>
          <cell r="AB169">
            <v>40000.000000000007</v>
          </cell>
          <cell r="AC169">
            <v>2666.666666666667</v>
          </cell>
          <cell r="AD169" t="e">
            <v>#DIV/0!</v>
          </cell>
          <cell r="AE169">
            <v>2666.666666666667</v>
          </cell>
          <cell r="AG169" t="str">
            <v>Others</v>
          </cell>
        </row>
        <row r="170">
          <cell r="E170">
            <v>3111.1111111111113</v>
          </cell>
          <cell r="F170">
            <v>0</v>
          </cell>
          <cell r="G170">
            <v>3111.1111111111113</v>
          </cell>
          <cell r="H170">
            <v>0</v>
          </cell>
          <cell r="I170">
            <v>3111.1111111111113</v>
          </cell>
          <cell r="J170">
            <v>0</v>
          </cell>
          <cell r="K170">
            <v>3111.1111111111113</v>
          </cell>
          <cell r="L170">
            <v>0</v>
          </cell>
          <cell r="M170">
            <v>3111.1111111111113</v>
          </cell>
          <cell r="N170">
            <v>0</v>
          </cell>
          <cell r="O170">
            <v>3111.1111111111113</v>
          </cell>
          <cell r="P170">
            <v>0</v>
          </cell>
          <cell r="Q170">
            <v>2666.666666666667</v>
          </cell>
          <cell r="R170">
            <v>40000.000000000007</v>
          </cell>
          <cell r="S170">
            <v>2666.666666666667</v>
          </cell>
          <cell r="T170">
            <v>40000.000000000007</v>
          </cell>
          <cell r="U170">
            <v>2666.666666666667</v>
          </cell>
          <cell r="V170">
            <v>40000.000000000007</v>
          </cell>
          <cell r="W170">
            <v>2666.666666666667</v>
          </cell>
          <cell r="X170">
            <v>40000.000000000007</v>
          </cell>
          <cell r="Y170">
            <v>2666.666666666667</v>
          </cell>
          <cell r="Z170">
            <v>40000.000000000007</v>
          </cell>
          <cell r="AA170">
            <v>2666.666666666667</v>
          </cell>
          <cell r="AB170">
            <v>40000.000000000007</v>
          </cell>
          <cell r="AC170">
            <v>2666.666666666667</v>
          </cell>
          <cell r="AD170" t="e">
            <v>#DIV/0!</v>
          </cell>
          <cell r="AE170">
            <v>2666.666666666667</v>
          </cell>
        </row>
        <row r="172">
          <cell r="C172" t="str">
            <v>Profit before tax</v>
          </cell>
          <cell r="E172">
            <v>-1331.9021768239054</v>
          </cell>
          <cell r="F172">
            <v>0</v>
          </cell>
          <cell r="G172">
            <v>-8902.3859495884553</v>
          </cell>
          <cell r="H172">
            <v>0</v>
          </cell>
          <cell r="I172">
            <v>8285.9580553940832</v>
          </cell>
          <cell r="J172">
            <v>0</v>
          </cell>
          <cell r="K172">
            <v>6585.9344396523366</v>
          </cell>
          <cell r="L172">
            <v>0</v>
          </cell>
          <cell r="M172">
            <v>-1271.9684463310423</v>
          </cell>
          <cell r="N172">
            <v>0</v>
          </cell>
          <cell r="O172">
            <v>-1958.1553193855834</v>
          </cell>
          <cell r="P172">
            <v>0</v>
          </cell>
          <cell r="Q172">
            <v>-6045.5131762268293</v>
          </cell>
          <cell r="R172">
            <v>-90682.697643402207</v>
          </cell>
          <cell r="S172">
            <v>11743.398218868919</v>
          </cell>
          <cell r="T172">
            <v>176150.97328303396</v>
          </cell>
          <cell r="U172">
            <v>11764.677887759604</v>
          </cell>
          <cell r="V172">
            <v>176470.16831639424</v>
          </cell>
          <cell r="W172">
            <v>-2609.642582964213</v>
          </cell>
          <cell r="X172">
            <v>-39144.638744463002</v>
          </cell>
          <cell r="Y172">
            <v>3506.5769416951925</v>
          </cell>
          <cell r="Z172">
            <v>52598.654125428067</v>
          </cell>
          <cell r="AA172">
            <v>10473.047482373006</v>
          </cell>
          <cell r="AB172">
            <v>157095.71223559527</v>
          </cell>
          <cell r="AC172">
            <v>4805.4241285842754</v>
          </cell>
          <cell r="AD172" t="e">
            <v>#DIV/0!</v>
          </cell>
          <cell r="AE172">
            <v>4805.4241285842927</v>
          </cell>
          <cell r="AF172" t="str">
            <v>Profit before tax</v>
          </cell>
        </row>
        <row r="174">
          <cell r="C174" t="str">
            <v>Taxation</v>
          </cell>
          <cell r="AE174" t="str">
            <v>Taxation</v>
          </cell>
        </row>
        <row r="175">
          <cell r="D175" t="str">
            <v>Current</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F175" t="str">
            <v>Current</v>
          </cell>
        </row>
        <row r="176">
          <cell r="D176" t="str">
            <v>Deferred</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F176" t="str">
            <v>Deferred</v>
          </cell>
        </row>
        <row r="177">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row>
        <row r="179">
          <cell r="C179" t="str">
            <v>Net Profit after taxation</v>
          </cell>
          <cell r="E179">
            <v>-1331.9021768239054</v>
          </cell>
          <cell r="F179">
            <v>0</v>
          </cell>
          <cell r="G179">
            <v>-8902.3859495884553</v>
          </cell>
          <cell r="H179">
            <v>0</v>
          </cell>
          <cell r="I179">
            <v>8285.9580553940832</v>
          </cell>
          <cell r="J179">
            <v>0</v>
          </cell>
          <cell r="K179">
            <v>6585.9344396523366</v>
          </cell>
          <cell r="L179">
            <v>0</v>
          </cell>
          <cell r="M179">
            <v>-1271.9684463310423</v>
          </cell>
          <cell r="N179">
            <v>0</v>
          </cell>
          <cell r="O179">
            <v>-1958.1553193855834</v>
          </cell>
          <cell r="P179">
            <v>0</v>
          </cell>
          <cell r="Q179">
            <v>-6045.5131762268293</v>
          </cell>
          <cell r="R179">
            <v>-90682.697643402207</v>
          </cell>
          <cell r="S179">
            <v>11743.398218868919</v>
          </cell>
          <cell r="T179">
            <v>176150.97328303396</v>
          </cell>
          <cell r="U179">
            <v>11764.677887759604</v>
          </cell>
          <cell r="V179">
            <v>176470.16831639424</v>
          </cell>
          <cell r="W179">
            <v>-2609.642582964213</v>
          </cell>
          <cell r="X179">
            <v>-39144.638744463002</v>
          </cell>
          <cell r="Y179">
            <v>3506.5769416951925</v>
          </cell>
          <cell r="Z179">
            <v>52598.654125428067</v>
          </cell>
          <cell r="AA179">
            <v>10473.047482373006</v>
          </cell>
          <cell r="AB179">
            <v>157095.71223559527</v>
          </cell>
          <cell r="AC179">
            <v>4805.4241285842754</v>
          </cell>
          <cell r="AE179" t="str">
            <v>Net Profit after taxation</v>
          </cell>
        </row>
        <row r="182">
          <cell r="AC182" t="str">
            <v>CX</v>
          </cell>
        </row>
        <row r="183">
          <cell r="E183">
            <v>548</v>
          </cell>
          <cell r="G183">
            <v>579</v>
          </cell>
          <cell r="I183">
            <v>610</v>
          </cell>
          <cell r="K183">
            <v>641</v>
          </cell>
          <cell r="M183">
            <v>672</v>
          </cell>
          <cell r="O183">
            <v>703</v>
          </cell>
          <cell r="Q183">
            <v>734</v>
          </cell>
          <cell r="S183">
            <v>765</v>
          </cell>
          <cell r="U183">
            <v>796</v>
          </cell>
          <cell r="W183">
            <v>827</v>
          </cell>
          <cell r="Y183">
            <v>858</v>
          </cell>
          <cell r="AA183">
            <v>889</v>
          </cell>
          <cell r="AC183" t="str">
            <v>Yearly</v>
          </cell>
        </row>
        <row r="184">
          <cell r="D184" t="str">
            <v>CX</v>
          </cell>
          <cell r="E184" t="str">
            <v>Per Unit</v>
          </cell>
          <cell r="F184" t="str">
            <v>Total</v>
          </cell>
          <cell r="G184" t="str">
            <v>Per Unit</v>
          </cell>
          <cell r="H184" t="str">
            <v>Total</v>
          </cell>
          <cell r="I184" t="str">
            <v>Per Unit</v>
          </cell>
          <cell r="J184" t="str">
            <v>Total</v>
          </cell>
          <cell r="K184" t="str">
            <v>Per Unit</v>
          </cell>
          <cell r="L184" t="str">
            <v>Total</v>
          </cell>
          <cell r="M184" t="str">
            <v>Per Unit</v>
          </cell>
          <cell r="N184" t="str">
            <v>Total</v>
          </cell>
          <cell r="O184" t="str">
            <v>Per Unit</v>
          </cell>
          <cell r="P184" t="str">
            <v>Total</v>
          </cell>
          <cell r="Q184" t="str">
            <v>Per Unit</v>
          </cell>
          <cell r="R184" t="str">
            <v>Total</v>
          </cell>
          <cell r="S184" t="str">
            <v>Per Unit</v>
          </cell>
          <cell r="T184" t="str">
            <v>Total</v>
          </cell>
          <cell r="U184" t="str">
            <v>Per Unit</v>
          </cell>
          <cell r="V184" t="str">
            <v>Total</v>
          </cell>
          <cell r="W184" t="str">
            <v>Per Unit</v>
          </cell>
          <cell r="X184" t="str">
            <v>Total</v>
          </cell>
          <cell r="Y184" t="str">
            <v>Per Unit</v>
          </cell>
          <cell r="Z184" t="str">
            <v>Total</v>
          </cell>
          <cell r="AA184" t="str">
            <v>Per Unit</v>
          </cell>
          <cell r="AB184" t="str">
            <v>Total</v>
          </cell>
          <cell r="AC184" t="str">
            <v>Average</v>
          </cell>
          <cell r="AF184" t="str">
            <v>CX</v>
          </cell>
        </row>
        <row r="186">
          <cell r="C186" t="str">
            <v>Sales Units</v>
          </cell>
          <cell r="E186" t="str">
            <v/>
          </cell>
          <cell r="F186">
            <v>210</v>
          </cell>
          <cell r="G186">
            <v>1</v>
          </cell>
          <cell r="H186">
            <v>210</v>
          </cell>
          <cell r="I186">
            <v>1</v>
          </cell>
          <cell r="J186">
            <v>210</v>
          </cell>
          <cell r="K186">
            <v>1</v>
          </cell>
          <cell r="L186">
            <v>210</v>
          </cell>
          <cell r="M186">
            <v>1</v>
          </cell>
          <cell r="N186">
            <v>210</v>
          </cell>
          <cell r="O186">
            <v>1</v>
          </cell>
          <cell r="P186">
            <v>210</v>
          </cell>
          <cell r="Q186">
            <v>1</v>
          </cell>
          <cell r="R186">
            <v>210</v>
          </cell>
          <cell r="S186">
            <v>1</v>
          </cell>
          <cell r="T186">
            <v>210</v>
          </cell>
          <cell r="U186">
            <v>1</v>
          </cell>
          <cell r="V186">
            <v>210</v>
          </cell>
          <cell r="W186">
            <v>1</v>
          </cell>
          <cell r="X186">
            <v>210</v>
          </cell>
          <cell r="Y186">
            <v>1</v>
          </cell>
          <cell r="Z186">
            <v>210</v>
          </cell>
          <cell r="AA186">
            <v>1</v>
          </cell>
          <cell r="AB186">
            <v>210</v>
          </cell>
          <cell r="AC186">
            <v>2520</v>
          </cell>
          <cell r="AE186" t="str">
            <v>Sales Units</v>
          </cell>
        </row>
        <row r="188">
          <cell r="C188" t="str">
            <v>Selling Price</v>
          </cell>
          <cell r="E188">
            <v>399000</v>
          </cell>
          <cell r="F188">
            <v>83790000</v>
          </cell>
          <cell r="G188">
            <v>399000</v>
          </cell>
          <cell r="H188">
            <v>83790000</v>
          </cell>
          <cell r="I188">
            <v>399000</v>
          </cell>
          <cell r="J188">
            <v>83790000</v>
          </cell>
          <cell r="K188">
            <v>399000</v>
          </cell>
          <cell r="L188">
            <v>83790000</v>
          </cell>
          <cell r="M188">
            <v>399000</v>
          </cell>
          <cell r="N188">
            <v>83790000</v>
          </cell>
          <cell r="O188">
            <v>399000</v>
          </cell>
          <cell r="P188">
            <v>83790000</v>
          </cell>
          <cell r="Q188">
            <v>399000</v>
          </cell>
          <cell r="R188">
            <v>83790000</v>
          </cell>
          <cell r="S188">
            <v>399000</v>
          </cell>
          <cell r="T188">
            <v>83790000</v>
          </cell>
          <cell r="U188">
            <v>399000</v>
          </cell>
          <cell r="V188">
            <v>83790000</v>
          </cell>
          <cell r="W188">
            <v>399000</v>
          </cell>
          <cell r="X188">
            <v>83790000</v>
          </cell>
          <cell r="Y188">
            <v>399000</v>
          </cell>
          <cell r="Z188">
            <v>83790000</v>
          </cell>
          <cell r="AA188">
            <v>399000</v>
          </cell>
          <cell r="AB188">
            <v>83790000</v>
          </cell>
          <cell r="AC188">
            <v>399000</v>
          </cell>
          <cell r="AE188" t="str">
            <v>Selling Price</v>
          </cell>
        </row>
        <row r="189">
          <cell r="C189" t="str">
            <v>Less: Dealer commission</v>
          </cell>
          <cell r="E189">
            <v>-10000</v>
          </cell>
          <cell r="F189">
            <v>-2100000</v>
          </cell>
          <cell r="G189">
            <v>-10000</v>
          </cell>
          <cell r="H189">
            <v>-2100000</v>
          </cell>
          <cell r="I189">
            <v>-10000</v>
          </cell>
          <cell r="J189">
            <v>-2100000</v>
          </cell>
          <cell r="K189">
            <v>-10000</v>
          </cell>
          <cell r="L189">
            <v>-2100000</v>
          </cell>
          <cell r="M189">
            <v>-10000</v>
          </cell>
          <cell r="N189">
            <v>-2100000</v>
          </cell>
          <cell r="O189">
            <v>-10000</v>
          </cell>
          <cell r="P189">
            <v>-2100000</v>
          </cell>
          <cell r="Q189">
            <v>-10000</v>
          </cell>
          <cell r="R189">
            <v>-2100000</v>
          </cell>
          <cell r="S189">
            <v>-10000</v>
          </cell>
          <cell r="T189">
            <v>-2100000</v>
          </cell>
          <cell r="U189">
            <v>-10000</v>
          </cell>
          <cell r="V189">
            <v>-2100000</v>
          </cell>
          <cell r="W189">
            <v>-10000</v>
          </cell>
          <cell r="X189">
            <v>-2100000</v>
          </cell>
          <cell r="Y189">
            <v>-10000</v>
          </cell>
          <cell r="Z189">
            <v>-2100000</v>
          </cell>
          <cell r="AA189">
            <v>-10000</v>
          </cell>
          <cell r="AB189">
            <v>-2100000</v>
          </cell>
          <cell r="AC189">
            <v>-10000</v>
          </cell>
          <cell r="AE189" t="str">
            <v>Less: Dealer commission</v>
          </cell>
        </row>
        <row r="190">
          <cell r="D190" t="str">
            <v xml:space="preserve">  Sales tax</v>
          </cell>
          <cell r="E190">
            <v>-52043.478260869568</v>
          </cell>
          <cell r="F190">
            <v>-10929130.434782609</v>
          </cell>
          <cell r="G190">
            <v>-52043.478260869568</v>
          </cell>
          <cell r="H190">
            <v>-10929130.434782609</v>
          </cell>
          <cell r="I190">
            <v>-52043.478260869568</v>
          </cell>
          <cell r="J190">
            <v>-10929130.434782609</v>
          </cell>
          <cell r="K190">
            <v>-52043.478260869568</v>
          </cell>
          <cell r="L190">
            <v>-10929130.434782609</v>
          </cell>
          <cell r="M190">
            <v>-52043.478260869568</v>
          </cell>
          <cell r="N190">
            <v>-10929130.434782609</v>
          </cell>
          <cell r="O190">
            <v>-52043.478260869568</v>
          </cell>
          <cell r="P190">
            <v>-10929130.434782609</v>
          </cell>
          <cell r="Q190">
            <v>-52043.478260869568</v>
          </cell>
          <cell r="R190">
            <v>-10929130.434782609</v>
          </cell>
          <cell r="S190">
            <v>-52043.478260869568</v>
          </cell>
          <cell r="T190">
            <v>-10929130.434782609</v>
          </cell>
          <cell r="U190">
            <v>-52043.478260869568</v>
          </cell>
          <cell r="V190">
            <v>-10929130.434782609</v>
          </cell>
          <cell r="W190">
            <v>-52043.478260869568</v>
          </cell>
          <cell r="X190">
            <v>-10929130.434782609</v>
          </cell>
          <cell r="Y190">
            <v>-52043.478260869568</v>
          </cell>
          <cell r="Z190">
            <v>-10929130.434782609</v>
          </cell>
          <cell r="AA190">
            <v>-52043.478260869568</v>
          </cell>
          <cell r="AB190">
            <v>-10929130.434782609</v>
          </cell>
          <cell r="AC190">
            <v>-52043.478260869568</v>
          </cell>
          <cell r="AF190" t="str">
            <v xml:space="preserve">  Sales tax</v>
          </cell>
        </row>
        <row r="191">
          <cell r="C191" t="str">
            <v>Net Sales</v>
          </cell>
          <cell r="E191">
            <v>336956.52173913043</v>
          </cell>
          <cell r="F191">
            <v>70760869.565217391</v>
          </cell>
          <cell r="G191">
            <v>336956.52173913043</v>
          </cell>
          <cell r="H191">
            <v>70760869.565217391</v>
          </cell>
          <cell r="I191">
            <v>336956.52173913043</v>
          </cell>
          <cell r="J191">
            <v>70760869.565217391</v>
          </cell>
          <cell r="K191">
            <v>336956.52173913043</v>
          </cell>
          <cell r="L191">
            <v>70760869.565217391</v>
          </cell>
          <cell r="M191">
            <v>336956.52173913043</v>
          </cell>
          <cell r="N191">
            <v>70760869.565217391</v>
          </cell>
          <cell r="O191">
            <v>336956.52173913043</v>
          </cell>
          <cell r="P191">
            <v>70760869.565217391</v>
          </cell>
          <cell r="Q191">
            <v>336956.52173913043</v>
          </cell>
          <cell r="R191">
            <v>70760869.565217391</v>
          </cell>
          <cell r="S191">
            <v>336956.52173913043</v>
          </cell>
          <cell r="T191">
            <v>70760869.565217391</v>
          </cell>
          <cell r="U191">
            <v>336956.52173913043</v>
          </cell>
          <cell r="V191">
            <v>70760869.565217391</v>
          </cell>
          <cell r="W191">
            <v>336956.52173913043</v>
          </cell>
          <cell r="X191">
            <v>70760869.565217391</v>
          </cell>
          <cell r="Y191">
            <v>336956.52173913043</v>
          </cell>
          <cell r="Z191">
            <v>70760869.565217391</v>
          </cell>
          <cell r="AA191">
            <v>336956.52173913043</v>
          </cell>
          <cell r="AB191">
            <v>70760869.565217391</v>
          </cell>
          <cell r="AC191">
            <v>336956.52173913043</v>
          </cell>
          <cell r="AE191" t="str">
            <v>Net Sales</v>
          </cell>
        </row>
        <row r="193">
          <cell r="C193" t="str">
            <v>Variable Cost of Sales</v>
          </cell>
          <cell r="AE193" t="str">
            <v>Variable Cost of Sales</v>
          </cell>
        </row>
        <row r="194">
          <cell r="D194" t="str">
            <v>CKD Cost</v>
          </cell>
          <cell r="E194">
            <v>185405.57509915665</v>
          </cell>
          <cell r="F194">
            <v>38935170.770822898</v>
          </cell>
          <cell r="G194">
            <v>185405.57509915665</v>
          </cell>
          <cell r="H194">
            <v>38935170.770822898</v>
          </cell>
          <cell r="I194">
            <v>185405.57509915665</v>
          </cell>
          <cell r="J194">
            <v>38935170.770822898</v>
          </cell>
          <cell r="K194">
            <v>185405.57509915665</v>
          </cell>
          <cell r="L194">
            <v>38935170.770822898</v>
          </cell>
          <cell r="M194">
            <v>185405.57509915665</v>
          </cell>
          <cell r="N194">
            <v>38935170.770822898</v>
          </cell>
          <cell r="O194">
            <v>185405.57509915665</v>
          </cell>
          <cell r="P194">
            <v>38935170.770822898</v>
          </cell>
          <cell r="Q194">
            <v>185405.57509915665</v>
          </cell>
          <cell r="R194">
            <v>38935170.770822898</v>
          </cell>
          <cell r="S194">
            <v>185405.57509915665</v>
          </cell>
          <cell r="T194">
            <v>38935170.770822898</v>
          </cell>
          <cell r="U194">
            <v>185405.57509915665</v>
          </cell>
          <cell r="V194">
            <v>38935170.770822898</v>
          </cell>
          <cell r="W194">
            <v>185405.57509915665</v>
          </cell>
          <cell r="X194">
            <v>38935170.770822898</v>
          </cell>
          <cell r="Y194">
            <v>185405.57509915665</v>
          </cell>
          <cell r="Z194">
            <v>38935170.770822898</v>
          </cell>
          <cell r="AA194">
            <v>185405.57509915665</v>
          </cell>
          <cell r="AB194">
            <v>38935170.770822898</v>
          </cell>
          <cell r="AC194">
            <v>185405.57509915662</v>
          </cell>
          <cell r="AF194" t="str">
            <v>CKD Cost</v>
          </cell>
        </row>
        <row r="195">
          <cell r="D195" t="str">
            <v>Vendor parts</v>
          </cell>
          <cell r="E195">
            <v>102048</v>
          </cell>
          <cell r="F195">
            <v>21430080</v>
          </cell>
          <cell r="G195">
            <v>102048</v>
          </cell>
          <cell r="H195">
            <v>21430080</v>
          </cell>
          <cell r="I195">
            <v>102048</v>
          </cell>
          <cell r="J195">
            <v>21430080</v>
          </cell>
          <cell r="K195">
            <v>102048</v>
          </cell>
          <cell r="L195">
            <v>21430080</v>
          </cell>
          <cell r="M195">
            <v>102048</v>
          </cell>
          <cell r="N195">
            <v>21430080</v>
          </cell>
          <cell r="O195">
            <v>102048</v>
          </cell>
          <cell r="P195">
            <v>21430080</v>
          </cell>
          <cell r="Q195">
            <v>102048</v>
          </cell>
          <cell r="R195">
            <v>21430080</v>
          </cell>
          <cell r="S195">
            <v>102048</v>
          </cell>
          <cell r="T195">
            <v>21430080</v>
          </cell>
          <cell r="U195">
            <v>102048</v>
          </cell>
          <cell r="V195">
            <v>21430080</v>
          </cell>
          <cell r="W195">
            <v>102048</v>
          </cell>
          <cell r="X195">
            <v>21430080</v>
          </cell>
          <cell r="Y195">
            <v>102048</v>
          </cell>
          <cell r="Z195">
            <v>21430080</v>
          </cell>
          <cell r="AA195">
            <v>102048</v>
          </cell>
          <cell r="AB195">
            <v>21430080</v>
          </cell>
          <cell r="AC195">
            <v>102048</v>
          </cell>
          <cell r="AF195" t="str">
            <v>Vendor parts</v>
          </cell>
        </row>
        <row r="196">
          <cell r="D196" t="str">
            <v>DMC Parts</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F196" t="str">
            <v>Nomi Parts</v>
          </cell>
        </row>
        <row r="197">
          <cell r="D197" t="str">
            <v>Paints &amp; Chemicals</v>
          </cell>
          <cell r="E197">
            <v>6816</v>
          </cell>
          <cell r="F197">
            <v>1431360</v>
          </cell>
          <cell r="G197">
            <v>6816</v>
          </cell>
          <cell r="H197">
            <v>1431360</v>
          </cell>
          <cell r="I197">
            <v>6816</v>
          </cell>
          <cell r="J197">
            <v>1431360</v>
          </cell>
          <cell r="K197">
            <v>6816</v>
          </cell>
          <cell r="L197">
            <v>1431360</v>
          </cell>
          <cell r="M197">
            <v>6816</v>
          </cell>
          <cell r="N197">
            <v>1431360</v>
          </cell>
          <cell r="O197">
            <v>6816</v>
          </cell>
          <cell r="P197">
            <v>1431360</v>
          </cell>
          <cell r="Q197">
            <v>6816</v>
          </cell>
          <cell r="R197">
            <v>1431360</v>
          </cell>
          <cell r="S197">
            <v>6816</v>
          </cell>
          <cell r="T197">
            <v>1431360</v>
          </cell>
          <cell r="U197">
            <v>6816</v>
          </cell>
          <cell r="V197">
            <v>1431360</v>
          </cell>
          <cell r="W197">
            <v>6816</v>
          </cell>
          <cell r="X197">
            <v>1431360</v>
          </cell>
          <cell r="Y197">
            <v>6816</v>
          </cell>
          <cell r="Z197">
            <v>1431360</v>
          </cell>
          <cell r="AA197">
            <v>6816</v>
          </cell>
          <cell r="AB197">
            <v>1431360</v>
          </cell>
          <cell r="AC197">
            <v>6816</v>
          </cell>
          <cell r="AF197" t="str">
            <v>Paints &amp; Chemicals</v>
          </cell>
        </row>
        <row r="198">
          <cell r="D198" t="str">
            <v>Consumables</v>
          </cell>
          <cell r="E198">
            <v>3362</v>
          </cell>
          <cell r="F198">
            <v>706020</v>
          </cell>
          <cell r="G198">
            <v>3362</v>
          </cell>
          <cell r="H198">
            <v>706020</v>
          </cell>
          <cell r="I198">
            <v>3362</v>
          </cell>
          <cell r="J198">
            <v>706020</v>
          </cell>
          <cell r="K198">
            <v>3362</v>
          </cell>
          <cell r="L198">
            <v>706020</v>
          </cell>
          <cell r="M198">
            <v>3362</v>
          </cell>
          <cell r="N198">
            <v>706020</v>
          </cell>
          <cell r="O198">
            <v>3362</v>
          </cell>
          <cell r="P198">
            <v>706020</v>
          </cell>
          <cell r="Q198">
            <v>3362</v>
          </cell>
          <cell r="R198">
            <v>706020</v>
          </cell>
          <cell r="S198">
            <v>3362</v>
          </cell>
          <cell r="T198">
            <v>706020</v>
          </cell>
          <cell r="U198">
            <v>3362</v>
          </cell>
          <cell r="V198">
            <v>706020</v>
          </cell>
          <cell r="W198">
            <v>3362</v>
          </cell>
          <cell r="X198">
            <v>706020</v>
          </cell>
          <cell r="Y198">
            <v>3362</v>
          </cell>
          <cell r="Z198">
            <v>706020</v>
          </cell>
          <cell r="AA198">
            <v>3362</v>
          </cell>
          <cell r="AB198">
            <v>706020</v>
          </cell>
          <cell r="AC198">
            <v>3362</v>
          </cell>
          <cell r="AF198" t="str">
            <v>Consumables</v>
          </cell>
        </row>
        <row r="199">
          <cell r="D199" t="str">
            <v>KD Parts</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F199" t="str">
            <v>KD Parts</v>
          </cell>
        </row>
        <row r="200">
          <cell r="D200" t="str">
            <v>Spare parts</v>
          </cell>
          <cell r="E200">
            <v>39</v>
          </cell>
          <cell r="F200">
            <v>8190</v>
          </cell>
          <cell r="G200">
            <v>39</v>
          </cell>
          <cell r="H200">
            <v>8190</v>
          </cell>
          <cell r="I200">
            <v>39</v>
          </cell>
          <cell r="J200">
            <v>8190</v>
          </cell>
          <cell r="K200">
            <v>39</v>
          </cell>
          <cell r="L200">
            <v>8190</v>
          </cell>
          <cell r="M200">
            <v>39</v>
          </cell>
          <cell r="N200">
            <v>8190</v>
          </cell>
          <cell r="O200">
            <v>39</v>
          </cell>
          <cell r="P200">
            <v>8190</v>
          </cell>
          <cell r="Q200">
            <v>39</v>
          </cell>
          <cell r="R200">
            <v>8190</v>
          </cell>
          <cell r="S200">
            <v>39</v>
          </cell>
          <cell r="T200">
            <v>8190</v>
          </cell>
          <cell r="U200">
            <v>39</v>
          </cell>
          <cell r="V200">
            <v>8190</v>
          </cell>
          <cell r="W200">
            <v>39</v>
          </cell>
          <cell r="X200">
            <v>8190</v>
          </cell>
          <cell r="Y200">
            <v>39</v>
          </cell>
          <cell r="Z200">
            <v>8190</v>
          </cell>
          <cell r="AA200">
            <v>39</v>
          </cell>
          <cell r="AB200">
            <v>8190</v>
          </cell>
          <cell r="AC200">
            <v>39</v>
          </cell>
          <cell r="AF200" t="str">
            <v>Spare parts</v>
          </cell>
        </row>
        <row r="201">
          <cell r="D201" t="str">
            <v>Utilities</v>
          </cell>
          <cell r="E201">
            <v>4396</v>
          </cell>
          <cell r="F201">
            <v>923160</v>
          </cell>
          <cell r="G201">
            <v>4396</v>
          </cell>
          <cell r="H201">
            <v>923160</v>
          </cell>
          <cell r="I201">
            <v>4396</v>
          </cell>
          <cell r="J201">
            <v>923160</v>
          </cell>
          <cell r="K201">
            <v>4396</v>
          </cell>
          <cell r="L201">
            <v>923160</v>
          </cell>
          <cell r="M201">
            <v>4396</v>
          </cell>
          <cell r="N201">
            <v>923160</v>
          </cell>
          <cell r="O201">
            <v>4396</v>
          </cell>
          <cell r="P201">
            <v>923160</v>
          </cell>
          <cell r="Q201">
            <v>4396</v>
          </cell>
          <cell r="R201">
            <v>923160</v>
          </cell>
          <cell r="S201">
            <v>4396</v>
          </cell>
          <cell r="T201">
            <v>923160</v>
          </cell>
          <cell r="U201">
            <v>4396</v>
          </cell>
          <cell r="V201">
            <v>923160</v>
          </cell>
          <cell r="W201">
            <v>4396</v>
          </cell>
          <cell r="X201">
            <v>923160</v>
          </cell>
          <cell r="Y201">
            <v>4396</v>
          </cell>
          <cell r="Z201">
            <v>923160</v>
          </cell>
          <cell r="AA201">
            <v>4396</v>
          </cell>
          <cell r="AB201">
            <v>923160</v>
          </cell>
          <cell r="AC201">
            <v>4396</v>
          </cell>
          <cell r="AF201" t="str">
            <v>Utilities</v>
          </cell>
        </row>
        <row r="202">
          <cell r="D202" t="str">
            <v>Royalties</v>
          </cell>
          <cell r="E202">
            <v>2105</v>
          </cell>
          <cell r="F202">
            <v>442050</v>
          </cell>
          <cell r="G202">
            <v>2105</v>
          </cell>
          <cell r="H202">
            <v>442050</v>
          </cell>
          <cell r="I202">
            <v>2105</v>
          </cell>
          <cell r="J202">
            <v>442050</v>
          </cell>
          <cell r="K202">
            <v>2105</v>
          </cell>
          <cell r="L202">
            <v>442050</v>
          </cell>
          <cell r="M202">
            <v>2105</v>
          </cell>
          <cell r="N202">
            <v>442050</v>
          </cell>
          <cell r="O202">
            <v>2105</v>
          </cell>
          <cell r="P202">
            <v>442050</v>
          </cell>
          <cell r="Q202">
            <v>2105</v>
          </cell>
          <cell r="R202">
            <v>442050</v>
          </cell>
          <cell r="S202">
            <v>2105</v>
          </cell>
          <cell r="T202">
            <v>442050</v>
          </cell>
          <cell r="U202">
            <v>2105</v>
          </cell>
          <cell r="V202">
            <v>442050</v>
          </cell>
          <cell r="W202">
            <v>2105</v>
          </cell>
          <cell r="X202">
            <v>442050</v>
          </cell>
          <cell r="Y202">
            <v>2105</v>
          </cell>
          <cell r="Z202">
            <v>442050</v>
          </cell>
          <cell r="AA202">
            <v>2105</v>
          </cell>
          <cell r="AB202">
            <v>442050</v>
          </cell>
          <cell r="AC202">
            <v>2105</v>
          </cell>
          <cell r="AF202" t="str">
            <v>Royalties</v>
          </cell>
        </row>
        <row r="204">
          <cell r="E204">
            <v>304171.57509915665</v>
          </cell>
          <cell r="F204">
            <v>63876030.770822898</v>
          </cell>
          <cell r="G204">
            <v>304171.57509915665</v>
          </cell>
          <cell r="H204">
            <v>63876030.770822898</v>
          </cell>
          <cell r="I204">
            <v>304171.57509915665</v>
          </cell>
          <cell r="J204">
            <v>63876030.770822898</v>
          </cell>
          <cell r="K204">
            <v>304171.57509915665</v>
          </cell>
          <cell r="L204">
            <v>63876030.770822898</v>
          </cell>
          <cell r="M204">
            <v>304171.57509915665</v>
          </cell>
          <cell r="N204">
            <v>63876030.770822898</v>
          </cell>
          <cell r="O204">
            <v>304171.57509915665</v>
          </cell>
          <cell r="P204">
            <v>63876030.770822898</v>
          </cell>
          <cell r="Q204">
            <v>304171.57509915665</v>
          </cell>
          <cell r="R204">
            <v>63876030.770822898</v>
          </cell>
          <cell r="S204">
            <v>304171.57509915665</v>
          </cell>
          <cell r="T204">
            <v>63876030.770822898</v>
          </cell>
          <cell r="U204">
            <v>304171.57509915665</v>
          </cell>
          <cell r="V204">
            <v>63876030.770822898</v>
          </cell>
          <cell r="W204">
            <v>304171.57509915665</v>
          </cell>
          <cell r="X204">
            <v>63876030.770822898</v>
          </cell>
          <cell r="Y204">
            <v>304171.57509915665</v>
          </cell>
          <cell r="Z204">
            <v>63876030.770822898</v>
          </cell>
          <cell r="AA204">
            <v>304171.57509915665</v>
          </cell>
          <cell r="AB204">
            <v>63876030.770822898</v>
          </cell>
          <cell r="AC204">
            <v>304171.57509915659</v>
          </cell>
        </row>
        <row r="205">
          <cell r="C205" t="str">
            <v>Contribution Margin</v>
          </cell>
          <cell r="E205">
            <v>32784.946639973787</v>
          </cell>
          <cell r="F205">
            <v>6884838.7943944931</v>
          </cell>
          <cell r="G205">
            <v>32784.946639973787</v>
          </cell>
          <cell r="H205">
            <v>6884838.7943944931</v>
          </cell>
          <cell r="I205">
            <v>32784.946639973787</v>
          </cell>
          <cell r="J205">
            <v>6884838.7943944931</v>
          </cell>
          <cell r="K205">
            <v>32784.946639973787</v>
          </cell>
          <cell r="L205">
            <v>6884838.7943944931</v>
          </cell>
          <cell r="M205">
            <v>32784.946639973787</v>
          </cell>
          <cell r="N205">
            <v>6884838.7943944931</v>
          </cell>
          <cell r="O205">
            <v>32784.946639973787</v>
          </cell>
          <cell r="P205">
            <v>6884838.7943944931</v>
          </cell>
          <cell r="Q205">
            <v>32784.946639973787</v>
          </cell>
          <cell r="R205">
            <v>6884838.7943944931</v>
          </cell>
          <cell r="S205">
            <v>32784.946639973787</v>
          </cell>
          <cell r="T205">
            <v>6884838.7943944931</v>
          </cell>
          <cell r="U205">
            <v>32784.946639973787</v>
          </cell>
          <cell r="V205">
            <v>6884838.7943944931</v>
          </cell>
          <cell r="W205">
            <v>32784.946639973787</v>
          </cell>
          <cell r="X205">
            <v>6884838.7943944931</v>
          </cell>
          <cell r="Y205">
            <v>32784.946639973787</v>
          </cell>
          <cell r="Z205">
            <v>6884838.7943944931</v>
          </cell>
          <cell r="AA205">
            <v>32784.946639973787</v>
          </cell>
          <cell r="AB205">
            <v>6884838.7943944931</v>
          </cell>
          <cell r="AC205">
            <v>32784.946639973845</v>
          </cell>
          <cell r="AE205" t="str">
            <v>Contribution Margin</v>
          </cell>
        </row>
        <row r="207">
          <cell r="C207" t="str">
            <v>Production cost</v>
          </cell>
          <cell r="AE207" t="str">
            <v>Production cost</v>
          </cell>
        </row>
        <row r="208">
          <cell r="D208" t="str">
            <v xml:space="preserve">Salaries &amp; Wages </v>
          </cell>
          <cell r="E208">
            <v>4619.3194081365082</v>
          </cell>
          <cell r="F208">
            <v>970057.0757086667</v>
          </cell>
          <cell r="G208">
            <v>4619.3194081365082</v>
          </cell>
          <cell r="H208">
            <v>970057.0757086667</v>
          </cell>
          <cell r="I208">
            <v>4619.3194081365082</v>
          </cell>
          <cell r="J208">
            <v>970057.0757086667</v>
          </cell>
          <cell r="K208">
            <v>4619.3194081365082</v>
          </cell>
          <cell r="L208">
            <v>970057.0757086667</v>
          </cell>
          <cell r="M208">
            <v>4619.3194081365082</v>
          </cell>
          <cell r="N208">
            <v>970057.0757086667</v>
          </cell>
          <cell r="O208">
            <v>4619.3194081365082</v>
          </cell>
          <cell r="P208">
            <v>970057.0757086667</v>
          </cell>
          <cell r="Q208">
            <v>3959.4166355455786</v>
          </cell>
          <cell r="R208">
            <v>831477.49346457154</v>
          </cell>
          <cell r="S208">
            <v>3959.4166355455786</v>
          </cell>
          <cell r="T208">
            <v>831477.49346457154</v>
          </cell>
          <cell r="U208">
            <v>3959.4166355455786</v>
          </cell>
          <cell r="V208">
            <v>831477.49346457154</v>
          </cell>
          <cell r="W208">
            <v>3959.4166355455786</v>
          </cell>
          <cell r="X208">
            <v>831477.49346457154</v>
          </cell>
          <cell r="Y208">
            <v>3959.4166355455786</v>
          </cell>
          <cell r="Z208">
            <v>831477.49346457154</v>
          </cell>
          <cell r="AA208">
            <v>3959.4166355455786</v>
          </cell>
          <cell r="AB208">
            <v>831477.49346457154</v>
          </cell>
          <cell r="AC208">
            <v>4289.3680218410445</v>
          </cell>
          <cell r="AF208" t="str">
            <v xml:space="preserve">Salaries &amp; Wages </v>
          </cell>
        </row>
        <row r="209">
          <cell r="D209" t="str">
            <v xml:space="preserve">Utilities </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F209" t="str">
            <v xml:space="preserve">Utilities </v>
          </cell>
        </row>
        <row r="210">
          <cell r="D210" t="str">
            <v>Depreciation</v>
          </cell>
          <cell r="E210">
            <v>19315.555555555558</v>
          </cell>
          <cell r="F210">
            <v>4056266.6666666674</v>
          </cell>
          <cell r="G210">
            <v>19315.555555555558</v>
          </cell>
          <cell r="H210">
            <v>4056266.6666666674</v>
          </cell>
          <cell r="I210">
            <v>19315.555555555558</v>
          </cell>
          <cell r="J210">
            <v>4056266.6666666674</v>
          </cell>
          <cell r="K210">
            <v>19315.555555555558</v>
          </cell>
          <cell r="L210">
            <v>4056266.6666666674</v>
          </cell>
          <cell r="M210">
            <v>19315.555555555558</v>
          </cell>
          <cell r="N210">
            <v>4056266.6666666674</v>
          </cell>
          <cell r="O210">
            <v>19315.555555555558</v>
          </cell>
          <cell r="P210">
            <v>4056266.6666666674</v>
          </cell>
          <cell r="Q210">
            <v>16556.190476190477</v>
          </cell>
          <cell r="R210">
            <v>3476800</v>
          </cell>
          <cell r="S210">
            <v>16556.190476190477</v>
          </cell>
          <cell r="T210">
            <v>3476800</v>
          </cell>
          <cell r="U210">
            <v>16556.190476190477</v>
          </cell>
          <cell r="V210">
            <v>3476800</v>
          </cell>
          <cell r="W210">
            <v>16556.190476190477</v>
          </cell>
          <cell r="X210">
            <v>3476800</v>
          </cell>
          <cell r="Y210">
            <v>16556.190476190477</v>
          </cell>
          <cell r="Z210">
            <v>3476800</v>
          </cell>
          <cell r="AA210">
            <v>16556.190476190477</v>
          </cell>
          <cell r="AB210">
            <v>3476800</v>
          </cell>
          <cell r="AC210">
            <v>17935.873015873014</v>
          </cell>
          <cell r="AF210" t="str">
            <v>Depreciation</v>
          </cell>
        </row>
        <row r="211">
          <cell r="D211" t="str">
            <v xml:space="preserve">Other Factory overhead </v>
          </cell>
          <cell r="E211">
            <v>2884.1866359118612</v>
          </cell>
          <cell r="F211">
            <v>605679.19354149082</v>
          </cell>
          <cell r="G211">
            <v>2884.1866359118612</v>
          </cell>
          <cell r="H211">
            <v>605679.19354149082</v>
          </cell>
          <cell r="I211">
            <v>2884.1866359118612</v>
          </cell>
          <cell r="J211">
            <v>605679.19354149082</v>
          </cell>
          <cell r="K211">
            <v>2884.1866359118612</v>
          </cell>
          <cell r="L211">
            <v>605679.19354149082</v>
          </cell>
          <cell r="M211">
            <v>2884.1866359118612</v>
          </cell>
          <cell r="N211">
            <v>605679.19354149082</v>
          </cell>
          <cell r="O211">
            <v>2884.1866359118612</v>
          </cell>
          <cell r="P211">
            <v>605679.19354149082</v>
          </cell>
          <cell r="Q211">
            <v>2472.1599736387384</v>
          </cell>
          <cell r="R211">
            <v>519153.59446413507</v>
          </cell>
          <cell r="S211">
            <v>2472.1599736387384</v>
          </cell>
          <cell r="T211">
            <v>519153.59446413507</v>
          </cell>
          <cell r="U211">
            <v>2472.1599736387384</v>
          </cell>
          <cell r="V211">
            <v>519153.59446413507</v>
          </cell>
          <cell r="W211">
            <v>2472.1599736387384</v>
          </cell>
          <cell r="X211">
            <v>519153.59446413507</v>
          </cell>
          <cell r="Y211">
            <v>2472.1599736387384</v>
          </cell>
          <cell r="Z211">
            <v>519153.59446413507</v>
          </cell>
          <cell r="AA211">
            <v>2472.1599736387384</v>
          </cell>
          <cell r="AB211">
            <v>519153.59446413507</v>
          </cell>
          <cell r="AC211">
            <v>2678.1733047753005</v>
          </cell>
          <cell r="AF211" t="str">
            <v xml:space="preserve">Other Factory overhead </v>
          </cell>
        </row>
        <row r="212">
          <cell r="D212" t="str">
            <v>Running Royalty</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F212" t="str">
            <v>Running Royalty</v>
          </cell>
        </row>
        <row r="213">
          <cell r="E213">
            <v>26819.061599603927</v>
          </cell>
          <cell r="F213">
            <v>5632002.9359168243</v>
          </cell>
          <cell r="G213">
            <v>26819.061599603927</v>
          </cell>
          <cell r="H213">
            <v>5632002.9359168243</v>
          </cell>
          <cell r="I213">
            <v>26819.061599603927</v>
          </cell>
          <cell r="J213">
            <v>5632002.9359168243</v>
          </cell>
          <cell r="K213">
            <v>26819.061599603927</v>
          </cell>
          <cell r="L213">
            <v>5632002.9359168243</v>
          </cell>
          <cell r="M213">
            <v>26819.061599603927</v>
          </cell>
          <cell r="N213">
            <v>5632002.9359168243</v>
          </cell>
          <cell r="O213">
            <v>26819.061599603927</v>
          </cell>
          <cell r="P213">
            <v>5632002.9359168243</v>
          </cell>
          <cell r="Q213">
            <v>22987.767085374795</v>
          </cell>
          <cell r="R213">
            <v>4827431.0879287068</v>
          </cell>
          <cell r="S213">
            <v>22987.767085374795</v>
          </cell>
          <cell r="T213">
            <v>4827431.0879287068</v>
          </cell>
          <cell r="U213">
            <v>22987.767085374795</v>
          </cell>
          <cell r="V213">
            <v>4827431.0879287068</v>
          </cell>
          <cell r="W213">
            <v>22987.767085374795</v>
          </cell>
          <cell r="X213">
            <v>4827431.0879287068</v>
          </cell>
          <cell r="Y213">
            <v>22987.767085374795</v>
          </cell>
          <cell r="Z213">
            <v>4827431.0879287068</v>
          </cell>
          <cell r="AA213">
            <v>22987.767085374795</v>
          </cell>
          <cell r="AB213">
            <v>4827431.0879287068</v>
          </cell>
          <cell r="AC213">
            <v>24903.414342489359</v>
          </cell>
        </row>
        <row r="214">
          <cell r="C214" t="str">
            <v>Gross Profit</v>
          </cell>
          <cell r="E214">
            <v>5965.8850403698598</v>
          </cell>
          <cell r="F214">
            <v>1252835.8584776688</v>
          </cell>
          <cell r="G214">
            <v>5965.8850403698598</v>
          </cell>
          <cell r="H214">
            <v>1252835.8584776688</v>
          </cell>
          <cell r="I214">
            <v>5965.8850403698598</v>
          </cell>
          <cell r="J214">
            <v>1252835.8584776688</v>
          </cell>
          <cell r="K214">
            <v>5965.8850403698598</v>
          </cell>
          <cell r="L214">
            <v>1252835.8584776688</v>
          </cell>
          <cell r="M214">
            <v>5965.8850403698598</v>
          </cell>
          <cell r="N214">
            <v>1252835.8584776688</v>
          </cell>
          <cell r="O214">
            <v>5965.8850403698598</v>
          </cell>
          <cell r="P214">
            <v>1252835.8584776688</v>
          </cell>
          <cell r="Q214">
            <v>9797.1795545989917</v>
          </cell>
          <cell r="R214">
            <v>2057407.7064657863</v>
          </cell>
          <cell r="S214">
            <v>9797.1795545989917</v>
          </cell>
          <cell r="T214">
            <v>2057407.7064657863</v>
          </cell>
          <cell r="U214">
            <v>9797.1795545989917</v>
          </cell>
          <cell r="V214">
            <v>2057407.7064657863</v>
          </cell>
          <cell r="W214">
            <v>9797.1795545989917</v>
          </cell>
          <cell r="X214">
            <v>2057407.7064657863</v>
          </cell>
          <cell r="Y214">
            <v>9797.1795545989917</v>
          </cell>
          <cell r="Z214">
            <v>2057407.7064657863</v>
          </cell>
          <cell r="AA214">
            <v>9797.1795545989917</v>
          </cell>
          <cell r="AB214">
            <v>2057407.7064657863</v>
          </cell>
          <cell r="AC214">
            <v>7881.5322974844858</v>
          </cell>
          <cell r="AE214" t="str">
            <v>Gross Profit</v>
          </cell>
        </row>
        <row r="215">
          <cell r="E215">
            <v>1.770520721658152</v>
          </cell>
          <cell r="F215">
            <v>1.7705207216581496</v>
          </cell>
          <cell r="G215">
            <v>1.770520721658152</v>
          </cell>
          <cell r="H215">
            <v>1.7705207216581496</v>
          </cell>
          <cell r="I215">
            <v>1.770520721658152</v>
          </cell>
          <cell r="J215">
            <v>1.7705207216581496</v>
          </cell>
          <cell r="K215">
            <v>1.770520721658152</v>
          </cell>
          <cell r="L215">
            <v>1.7705207216581496</v>
          </cell>
          <cell r="M215">
            <v>1.770520721658152</v>
          </cell>
          <cell r="N215">
            <v>1.7705207216581496</v>
          </cell>
          <cell r="O215">
            <v>1.770520721658152</v>
          </cell>
          <cell r="P215">
            <v>1.7705207216581496</v>
          </cell>
          <cell r="Q215">
            <v>2.9075500613648622</v>
          </cell>
          <cell r="R215">
            <v>2.9075500613648595</v>
          </cell>
          <cell r="S215">
            <v>2.9075500613648622</v>
          </cell>
          <cell r="T215">
            <v>2.9075500613648595</v>
          </cell>
          <cell r="U215">
            <v>2.9075500613648622</v>
          </cell>
          <cell r="V215">
            <v>2.9075500613648595</v>
          </cell>
          <cell r="W215">
            <v>2.9075500613648622</v>
          </cell>
          <cell r="X215">
            <v>2.9075500613648595</v>
          </cell>
          <cell r="Y215">
            <v>2.9075500613648622</v>
          </cell>
          <cell r="Z215">
            <v>2.9075500613648595</v>
          </cell>
          <cell r="AA215">
            <v>2.9075500613648622</v>
          </cell>
          <cell r="AB215">
            <v>2.9075500613648595</v>
          </cell>
          <cell r="AC215">
            <v>2.3390353915115245</v>
          </cell>
        </row>
        <row r="216">
          <cell r="C216" t="str">
            <v>Other Expenses</v>
          </cell>
          <cell r="AE216" t="str">
            <v>Other Expenses</v>
          </cell>
        </row>
        <row r="217">
          <cell r="D217" t="str">
            <v>Selling Expenses</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F217" t="str">
            <v>Selling Expenses</v>
          </cell>
        </row>
        <row r="218">
          <cell r="D218" t="str">
            <v>Advertisement Expenses</v>
          </cell>
          <cell r="E218">
            <v>10890.595130119307</v>
          </cell>
          <cell r="F218">
            <v>2287024.9773250544</v>
          </cell>
          <cell r="G218">
            <v>19074.844763831719</v>
          </cell>
          <cell r="H218">
            <v>4005717.400404661</v>
          </cell>
          <cell r="I218">
            <v>586.91830042559138</v>
          </cell>
          <cell r="J218">
            <v>123252.84308937419</v>
          </cell>
          <cell r="K218">
            <v>2441.4170969092306</v>
          </cell>
          <cell r="L218">
            <v>512697.59035093844</v>
          </cell>
          <cell r="M218">
            <v>10786.498384911953</v>
          </cell>
          <cell r="N218">
            <v>2265164.6608315101</v>
          </cell>
          <cell r="O218">
            <v>11537.251658504394</v>
          </cell>
          <cell r="P218">
            <v>2422822.8482859228</v>
          </cell>
          <cell r="Q218">
            <v>19357.842486060854</v>
          </cell>
          <cell r="R218">
            <v>4065146.9220727794</v>
          </cell>
          <cell r="S218">
            <v>138.66649345315798</v>
          </cell>
          <cell r="T218">
            <v>29119.963625163178</v>
          </cell>
          <cell r="U218">
            <v>138.66649345315798</v>
          </cell>
          <cell r="V218">
            <v>29119.963625163178</v>
          </cell>
          <cell r="W218">
            <v>15599.980513480272</v>
          </cell>
          <cell r="X218">
            <v>3275995.9078308572</v>
          </cell>
          <cell r="Y218">
            <v>9013.3220744552673</v>
          </cell>
          <cell r="Z218">
            <v>1892797.635635606</v>
          </cell>
          <cell r="AA218">
            <v>1525.3314279847375</v>
          </cell>
          <cell r="AB218">
            <v>320319.59987679485</v>
          </cell>
          <cell r="AC218">
            <v>8424.2779019658046</v>
          </cell>
        </row>
        <row r="219">
          <cell r="D219" t="str">
            <v>Administrative Expenses</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F219" t="str">
            <v>Administrative Expenses</v>
          </cell>
        </row>
        <row r="220">
          <cell r="D220" t="str">
            <v>Depreciation (Admin. &amp; Selling )</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F220" t="str">
            <v>Depreciation (Admin. &amp; Selling )</v>
          </cell>
        </row>
        <row r="221">
          <cell r="D221" t="str">
            <v>Financial Charges -Capital Exp.</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F221" t="str">
            <v>Financial Charges -Capital Exp.</v>
          </cell>
        </row>
        <row r="222">
          <cell r="D222" t="str">
            <v>Financial  Charges -Working Capital</v>
          </cell>
          <cell r="E222">
            <v>201.57918431275289</v>
          </cell>
          <cell r="F222">
            <v>42331.628705678108</v>
          </cell>
          <cell r="G222">
            <v>178.4251077933327</v>
          </cell>
          <cell r="H222">
            <v>37469.272636599868</v>
          </cell>
          <cell r="I222">
            <v>175.55668509273093</v>
          </cell>
          <cell r="J222">
            <v>36866.903869473492</v>
          </cell>
          <cell r="K222">
            <v>160.53201526974851</v>
          </cell>
          <cell r="L222">
            <v>33711.723206647184</v>
          </cell>
          <cell r="M222">
            <v>214.5866255466828</v>
          </cell>
          <cell r="N222">
            <v>45063.191364803388</v>
          </cell>
          <cell r="O222">
            <v>207.35917650875876</v>
          </cell>
          <cell r="P222">
            <v>43545.427066839344</v>
          </cell>
          <cell r="Q222">
            <v>157.4713934840606</v>
          </cell>
          <cell r="R222">
            <v>33068.992631652727</v>
          </cell>
          <cell r="S222">
            <v>198.17331480982742</v>
          </cell>
          <cell r="T222">
            <v>41616.396110063761</v>
          </cell>
          <cell r="U222">
            <v>184.65378229632779</v>
          </cell>
          <cell r="V222">
            <v>38777.294282228839</v>
          </cell>
          <cell r="W222">
            <v>192.32717619631876</v>
          </cell>
          <cell r="X222">
            <v>40388.70700122694</v>
          </cell>
          <cell r="Y222">
            <v>193.74054120384864</v>
          </cell>
          <cell r="Z222">
            <v>40685.513652808215</v>
          </cell>
          <cell r="AA222">
            <v>186.90086739142365</v>
          </cell>
          <cell r="AB222">
            <v>39249.182152198962</v>
          </cell>
          <cell r="AC222">
            <v>187.60882249215112</v>
          </cell>
          <cell r="AF222" t="str">
            <v>Financial  Charges -Working Capital</v>
          </cell>
        </row>
        <row r="223">
          <cell r="D223" t="str">
            <v>Other Expenses (Charity &amp; Donation)</v>
          </cell>
          <cell r="E223">
            <v>139.98554466163398</v>
          </cell>
          <cell r="F223">
            <v>29396.964378943136</v>
          </cell>
          <cell r="G223">
            <v>123.90632485648104</v>
          </cell>
          <cell r="H223">
            <v>26020.328219861018</v>
          </cell>
          <cell r="I223">
            <v>121.91436464772984</v>
          </cell>
          <cell r="J223">
            <v>25602.016576023267</v>
          </cell>
          <cell r="K223">
            <v>111.48056615954759</v>
          </cell>
          <cell r="L223">
            <v>23410.918893504993</v>
          </cell>
          <cell r="M223">
            <v>149.01848996297417</v>
          </cell>
          <cell r="N223">
            <v>31293.882892224578</v>
          </cell>
          <cell r="O223">
            <v>143.99942813108245</v>
          </cell>
          <cell r="P223">
            <v>30239.879907527316</v>
          </cell>
          <cell r="Q223">
            <v>109.35513436393099</v>
          </cell>
          <cell r="R223">
            <v>22964.578216425507</v>
          </cell>
          <cell r="S223">
            <v>137.6203575068246</v>
          </cell>
          <cell r="T223">
            <v>28900.275076433169</v>
          </cell>
          <cell r="U223">
            <v>128.23179326133877</v>
          </cell>
          <cell r="V223">
            <v>26928.676584881141</v>
          </cell>
          <cell r="W223">
            <v>133.56053902522137</v>
          </cell>
          <cell r="X223">
            <v>28047.713195296488</v>
          </cell>
          <cell r="Y223">
            <v>134.54204250267267</v>
          </cell>
          <cell r="Z223">
            <v>28253.828925561262</v>
          </cell>
          <cell r="AA223">
            <v>129.79226902182199</v>
          </cell>
          <cell r="AB223">
            <v>27256.376494582619</v>
          </cell>
          <cell r="AC223">
            <v>130.2839045084383</v>
          </cell>
          <cell r="AF223" t="str">
            <v>Other Expenses (Charity &amp; Donation)</v>
          </cell>
        </row>
        <row r="224">
          <cell r="D224" t="str">
            <v>Other Expenses ( W.P.P.F.)</v>
          </cell>
          <cell r="E224">
            <v>-99.685419286180618</v>
          </cell>
          <cell r="F224">
            <v>-20933.938050097931</v>
          </cell>
          <cell r="G224">
            <v>-516.01336466537521</v>
          </cell>
          <cell r="H224">
            <v>-108362.8065797288</v>
          </cell>
          <cell r="I224">
            <v>429.23507108313538</v>
          </cell>
          <cell r="J224">
            <v>90139.364927458431</v>
          </cell>
          <cell r="K224">
            <v>335.74469975652045</v>
          </cell>
          <cell r="L224">
            <v>70506.386948869287</v>
          </cell>
          <cell r="M224">
            <v>-83.654529301236565</v>
          </cell>
          <cell r="N224">
            <v>-17567.451153259677</v>
          </cell>
          <cell r="O224">
            <v>-121.56749282883391</v>
          </cell>
          <cell r="P224">
            <v>-25529.173494055121</v>
          </cell>
          <cell r="Q224">
            <v>-311.31446684236766</v>
          </cell>
          <cell r="R224">
            <v>-65376.038036897211</v>
          </cell>
          <cell r="S224">
            <v>675.13296289914501</v>
          </cell>
          <cell r="T224">
            <v>141777.92220882044</v>
          </cell>
          <cell r="U224">
            <v>676.31298309356544</v>
          </cell>
          <cell r="V224">
            <v>142025.72644964873</v>
          </cell>
          <cell r="W224">
            <v>-120.78534224496495</v>
          </cell>
          <cell r="X224">
            <v>-25364.921871442639</v>
          </cell>
          <cell r="Y224">
            <v>218.37700984244069</v>
          </cell>
          <cell r="Z224">
            <v>45859.172066912543</v>
          </cell>
          <cell r="AA224">
            <v>604.68828019460864</v>
          </cell>
          <cell r="AB224">
            <v>126984.53884086781</v>
          </cell>
          <cell r="AC224">
            <v>140.53919930837139</v>
          </cell>
          <cell r="AF224" t="str">
            <v>Other Expenses ( W.P.P.F.)</v>
          </cell>
        </row>
        <row r="225">
          <cell r="D225" t="str">
            <v>Workers Welfare Fund</v>
          </cell>
          <cell r="E225">
            <v>-37.880459328748636</v>
          </cell>
          <cell r="F225">
            <v>-7954.8964590372134</v>
          </cell>
          <cell r="G225">
            <v>-196.08507857284258</v>
          </cell>
          <cell r="H225">
            <v>-41177.866500296943</v>
          </cell>
          <cell r="I225">
            <v>163.10932701159146</v>
          </cell>
          <cell r="J225">
            <v>34252.958672434208</v>
          </cell>
          <cell r="K225">
            <v>127.58298590747775</v>
          </cell>
          <cell r="L225">
            <v>26792.427040570328</v>
          </cell>
          <cell r="M225">
            <v>-31.788721134469881</v>
          </cell>
          <cell r="N225">
            <v>-6675.6314382386754</v>
          </cell>
          <cell r="O225">
            <v>-46.195647274956897</v>
          </cell>
          <cell r="P225">
            <v>-9701.085927740949</v>
          </cell>
          <cell r="Q225">
            <v>-118.29949740009971</v>
          </cell>
          <cell r="R225">
            <v>-24842.894454020938</v>
          </cell>
          <cell r="S225">
            <v>256.55052590167514</v>
          </cell>
          <cell r="T225">
            <v>53875.610439351782</v>
          </cell>
          <cell r="U225">
            <v>256.99893357555482</v>
          </cell>
          <cell r="V225">
            <v>53969.776050866509</v>
          </cell>
          <cell r="W225">
            <v>-45.898430053086649</v>
          </cell>
          <cell r="X225">
            <v>-9638.6703111481966</v>
          </cell>
          <cell r="Y225">
            <v>82.983263740127455</v>
          </cell>
          <cell r="Z225">
            <v>17426.485385426764</v>
          </cell>
          <cell r="AA225">
            <v>229.78154647395132</v>
          </cell>
          <cell r="AB225">
            <v>48254.124759529775</v>
          </cell>
          <cell r="AC225">
            <v>53.404895737181135</v>
          </cell>
          <cell r="AF225" t="str">
            <v>Workers Welfare Fund</v>
          </cell>
        </row>
        <row r="226">
          <cell r="E226">
            <v>11094.593980478767</v>
          </cell>
          <cell r="F226">
            <v>2329864.7359005404</v>
          </cell>
          <cell r="G226">
            <v>18665.077753243317</v>
          </cell>
          <cell r="H226">
            <v>3919666.3281810959</v>
          </cell>
          <cell r="I226">
            <v>1476.7337482607788</v>
          </cell>
          <cell r="J226">
            <v>310114.0871347636</v>
          </cell>
          <cell r="K226">
            <v>3176.7573640025248</v>
          </cell>
          <cell r="L226">
            <v>667119.04644053022</v>
          </cell>
          <cell r="M226">
            <v>11034.660249985904</v>
          </cell>
          <cell r="N226">
            <v>2317278.6524970396</v>
          </cell>
          <cell r="O226">
            <v>11720.847123040445</v>
          </cell>
          <cell r="P226">
            <v>2461377.8958384935</v>
          </cell>
          <cell r="Q226">
            <v>19195.055049666378</v>
          </cell>
          <cell r="R226">
            <v>4030961.5604299395</v>
          </cell>
          <cell r="S226">
            <v>1406.1436545706304</v>
          </cell>
          <cell r="T226">
            <v>295290.16745983233</v>
          </cell>
          <cell r="U226">
            <v>1384.863985679945</v>
          </cell>
          <cell r="V226">
            <v>290821.4369927884</v>
          </cell>
          <cell r="W226">
            <v>15759.184456403762</v>
          </cell>
          <cell r="X226">
            <v>3309428.7358447895</v>
          </cell>
          <cell r="Y226">
            <v>9642.9649317443564</v>
          </cell>
          <cell r="Z226">
            <v>2025022.6356663147</v>
          </cell>
          <cell r="AA226">
            <v>2676.4943910665434</v>
          </cell>
          <cell r="AB226">
            <v>562063.8221239741</v>
          </cell>
          <cell r="AC226">
            <v>8936.1147240119462</v>
          </cell>
        </row>
        <row r="227">
          <cell r="D227" t="str">
            <v>Operating Profit</v>
          </cell>
          <cell r="E227">
            <v>-5128.708940108907</v>
          </cell>
          <cell r="F227">
            <v>-1077028.8774228715</v>
          </cell>
          <cell r="G227">
            <v>-12699.192712873457</v>
          </cell>
          <cell r="H227">
            <v>-2666830.4697034271</v>
          </cell>
          <cell r="I227">
            <v>4489.1512921090807</v>
          </cell>
          <cell r="J227">
            <v>942721.77134290524</v>
          </cell>
          <cell r="K227">
            <v>2789.127676367335</v>
          </cell>
          <cell r="L227">
            <v>585716.81203713862</v>
          </cell>
          <cell r="M227">
            <v>-5068.7752096160439</v>
          </cell>
          <cell r="N227">
            <v>-1064442.7940193708</v>
          </cell>
          <cell r="O227">
            <v>-5754.962082670585</v>
          </cell>
          <cell r="P227">
            <v>-1208542.0373608246</v>
          </cell>
          <cell r="Q227">
            <v>-9397.8754950673865</v>
          </cell>
          <cell r="R227">
            <v>-1973553.8539641532</v>
          </cell>
          <cell r="S227">
            <v>8391.0359000283606</v>
          </cell>
          <cell r="T227">
            <v>1762117.5390059541</v>
          </cell>
          <cell r="U227">
            <v>8412.3155689190462</v>
          </cell>
          <cell r="V227">
            <v>1766586.2694729979</v>
          </cell>
          <cell r="W227">
            <v>-5962.0049018047703</v>
          </cell>
          <cell r="X227">
            <v>-1252021.0293790032</v>
          </cell>
          <cell r="Y227">
            <v>154.21462285463531</v>
          </cell>
          <cell r="Z227">
            <v>32385.070799471578</v>
          </cell>
          <cell r="AA227">
            <v>7120.6851635324483</v>
          </cell>
          <cell r="AB227">
            <v>1495343.8843418122</v>
          </cell>
          <cell r="AC227">
            <v>-1054.5824265274605</v>
          </cell>
          <cell r="AF227" t="str">
            <v>Operating Profit</v>
          </cell>
        </row>
        <row r="229">
          <cell r="C229" t="str">
            <v>Other Income</v>
          </cell>
          <cell r="AE229" t="str">
            <v>Other Income</v>
          </cell>
        </row>
        <row r="230">
          <cell r="D230" t="str">
            <v>H.D</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F230" t="str">
            <v>H.D</v>
          </cell>
        </row>
        <row r="231">
          <cell r="D231" t="str">
            <v>Others</v>
          </cell>
          <cell r="E231">
            <v>3111.1111111111113</v>
          </cell>
          <cell r="F231">
            <v>653333.33333333337</v>
          </cell>
          <cell r="G231">
            <v>3111.1111111111113</v>
          </cell>
          <cell r="H231">
            <v>653333.33333333337</v>
          </cell>
          <cell r="I231">
            <v>3111.1111111111113</v>
          </cell>
          <cell r="J231">
            <v>653333.33333333337</v>
          </cell>
          <cell r="K231">
            <v>3111.1111111111113</v>
          </cell>
          <cell r="L231">
            <v>653333.33333333337</v>
          </cell>
          <cell r="M231">
            <v>3111.1111111111113</v>
          </cell>
          <cell r="N231">
            <v>653333.33333333337</v>
          </cell>
          <cell r="O231">
            <v>3111.1111111111113</v>
          </cell>
          <cell r="P231">
            <v>653333.33333333337</v>
          </cell>
          <cell r="Q231">
            <v>2666.666666666667</v>
          </cell>
          <cell r="R231">
            <v>560000.00000000012</v>
          </cell>
          <cell r="S231">
            <v>2666.666666666667</v>
          </cell>
          <cell r="T231">
            <v>560000.00000000012</v>
          </cell>
          <cell r="U231">
            <v>2666.666666666667</v>
          </cell>
          <cell r="V231">
            <v>560000.00000000012</v>
          </cell>
          <cell r="W231">
            <v>2666.666666666667</v>
          </cell>
          <cell r="X231">
            <v>560000.00000000012</v>
          </cell>
          <cell r="Y231">
            <v>2666.666666666667</v>
          </cell>
          <cell r="Z231">
            <v>560000.00000000012</v>
          </cell>
          <cell r="AA231">
            <v>2666.666666666667</v>
          </cell>
          <cell r="AB231">
            <v>560000.00000000012</v>
          </cell>
          <cell r="AC231">
            <v>2888.8888888888891</v>
          </cell>
          <cell r="AF231" t="str">
            <v>Others</v>
          </cell>
        </row>
        <row r="232">
          <cell r="E232">
            <v>3111.1111111111113</v>
          </cell>
          <cell r="F232">
            <v>653333.33333333337</v>
          </cell>
          <cell r="G232">
            <v>3111.1111111111113</v>
          </cell>
          <cell r="H232">
            <v>653333.33333333337</v>
          </cell>
          <cell r="I232">
            <v>3111.1111111111113</v>
          </cell>
          <cell r="J232">
            <v>653333.33333333337</v>
          </cell>
          <cell r="K232">
            <v>3111.1111111111113</v>
          </cell>
          <cell r="L232">
            <v>653333.33333333337</v>
          </cell>
          <cell r="M232">
            <v>3111.1111111111113</v>
          </cell>
          <cell r="N232">
            <v>653333.33333333337</v>
          </cell>
          <cell r="O232">
            <v>3111.1111111111113</v>
          </cell>
          <cell r="P232">
            <v>653333.33333333337</v>
          </cell>
          <cell r="Q232">
            <v>2666.666666666667</v>
          </cell>
          <cell r="R232">
            <v>560000.00000000012</v>
          </cell>
          <cell r="S232">
            <v>2666.666666666667</v>
          </cell>
          <cell r="T232">
            <v>560000.00000000012</v>
          </cell>
          <cell r="U232">
            <v>2666.666666666667</v>
          </cell>
          <cell r="V232">
            <v>560000.00000000012</v>
          </cell>
          <cell r="W232">
            <v>2666.666666666667</v>
          </cell>
          <cell r="X232">
            <v>560000.00000000012</v>
          </cell>
          <cell r="Y232">
            <v>2666.666666666667</v>
          </cell>
          <cell r="Z232">
            <v>560000.00000000012</v>
          </cell>
          <cell r="AA232">
            <v>2666.666666666667</v>
          </cell>
          <cell r="AB232">
            <v>560000.00000000012</v>
          </cell>
          <cell r="AC232">
            <v>2888.8888888888891</v>
          </cell>
        </row>
        <row r="234">
          <cell r="C234" t="str">
            <v>Profit before tax</v>
          </cell>
          <cell r="E234">
            <v>-2017.5978289977957</v>
          </cell>
          <cell r="F234">
            <v>-423695.54408953816</v>
          </cell>
          <cell r="G234">
            <v>-9588.0816017623456</v>
          </cell>
          <cell r="H234">
            <v>-2013497.1363700936</v>
          </cell>
          <cell r="I234">
            <v>7600.262403220192</v>
          </cell>
          <cell r="J234">
            <v>1596055.1046762387</v>
          </cell>
          <cell r="K234">
            <v>5900.2387874784463</v>
          </cell>
          <cell r="L234">
            <v>1239050.145370472</v>
          </cell>
          <cell r="M234">
            <v>-1957.6640985049326</v>
          </cell>
          <cell r="N234">
            <v>-411109.46068603743</v>
          </cell>
          <cell r="O234">
            <v>-2643.8509715594737</v>
          </cell>
          <cell r="P234">
            <v>-555208.70402749127</v>
          </cell>
          <cell r="Q234">
            <v>-6731.2088284007195</v>
          </cell>
          <cell r="R234">
            <v>-1413553.8539641532</v>
          </cell>
          <cell r="S234">
            <v>11057.702566695029</v>
          </cell>
          <cell r="T234">
            <v>2322117.5390059543</v>
          </cell>
          <cell r="U234">
            <v>11078.982235585714</v>
          </cell>
          <cell r="V234">
            <v>2326586.2694729981</v>
          </cell>
          <cell r="W234">
            <v>-3295.3382351381033</v>
          </cell>
          <cell r="X234">
            <v>-692021.0293790031</v>
          </cell>
          <cell r="Y234">
            <v>2820.8812895213023</v>
          </cell>
          <cell r="Z234">
            <v>592385.07079947169</v>
          </cell>
          <cell r="AA234">
            <v>9787.3518301991153</v>
          </cell>
          <cell r="AB234">
            <v>2055343.8843418122</v>
          </cell>
          <cell r="AC234">
            <v>1834.3064623614287</v>
          </cell>
          <cell r="AE234" t="str">
            <v>Profit before tax</v>
          </cell>
        </row>
        <row r="236">
          <cell r="C236" t="str">
            <v>Taxation</v>
          </cell>
          <cell r="AE236" t="str">
            <v>Taxation</v>
          </cell>
        </row>
        <row r="237">
          <cell r="D237" t="str">
            <v>Current</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F237" t="str">
            <v>Current</v>
          </cell>
        </row>
        <row r="238">
          <cell r="D238" t="str">
            <v>Deferred</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F238" t="str">
            <v>Deferred</v>
          </cell>
        </row>
        <row r="239">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row>
        <row r="241">
          <cell r="C241" t="str">
            <v>Net Profit after taxation</v>
          </cell>
          <cell r="E241">
            <v>-2017.5978289977957</v>
          </cell>
          <cell r="F241">
            <v>-423695.54408953816</v>
          </cell>
          <cell r="G241">
            <v>-9588.0816017623456</v>
          </cell>
          <cell r="H241">
            <v>-2013497.1363700936</v>
          </cell>
          <cell r="I241">
            <v>7600.262403220192</v>
          </cell>
          <cell r="J241">
            <v>1596055.1046762387</v>
          </cell>
          <cell r="K241">
            <v>5900.2387874784463</v>
          </cell>
          <cell r="L241">
            <v>1239050.145370472</v>
          </cell>
          <cell r="M241">
            <v>-1957.6640985049326</v>
          </cell>
          <cell r="N241">
            <v>-411109.46068603743</v>
          </cell>
          <cell r="O241">
            <v>-2643.8509715594737</v>
          </cell>
          <cell r="P241">
            <v>-555208.70402749127</v>
          </cell>
          <cell r="Q241">
            <v>-6731.2088284007195</v>
          </cell>
          <cell r="R241">
            <v>-1413553.8539641532</v>
          </cell>
          <cell r="S241">
            <v>11057.702566695029</v>
          </cell>
          <cell r="T241">
            <v>2322117.5390059543</v>
          </cell>
          <cell r="U241">
            <v>11078.982235585714</v>
          </cell>
          <cell r="V241">
            <v>2326586.2694729981</v>
          </cell>
          <cell r="W241">
            <v>-3295.3382351381033</v>
          </cell>
          <cell r="X241">
            <v>-692021.0293790031</v>
          </cell>
          <cell r="Y241">
            <v>2820.8812895213023</v>
          </cell>
          <cell r="Z241">
            <v>592385.07079947169</v>
          </cell>
          <cell r="AA241">
            <v>9787.3518301991153</v>
          </cell>
          <cell r="AB241">
            <v>2055343.8843418122</v>
          </cell>
          <cell r="AC241">
            <v>1834.3064623614287</v>
          </cell>
          <cell r="AE241" t="str">
            <v>Net Profit after taxation</v>
          </cell>
        </row>
        <row r="244">
          <cell r="E244">
            <v>548</v>
          </cell>
          <cell r="G244">
            <v>579</v>
          </cell>
          <cell r="I244">
            <v>610</v>
          </cell>
          <cell r="K244">
            <v>641</v>
          </cell>
          <cell r="M244">
            <v>672</v>
          </cell>
          <cell r="O244">
            <v>703</v>
          </cell>
          <cell r="Q244">
            <v>734</v>
          </cell>
          <cell r="S244">
            <v>765</v>
          </cell>
          <cell r="U244">
            <v>796</v>
          </cell>
          <cell r="W244">
            <v>827</v>
          </cell>
          <cell r="Y244">
            <v>858</v>
          </cell>
          <cell r="AA244">
            <v>889</v>
          </cell>
          <cell r="AC244" t="str">
            <v>Yearly</v>
          </cell>
        </row>
        <row r="245">
          <cell r="D245" t="str">
            <v>CX CNG</v>
          </cell>
          <cell r="E245" t="str">
            <v>Per Unit</v>
          </cell>
          <cell r="F245" t="str">
            <v>Total</v>
          </cell>
          <cell r="G245" t="str">
            <v>Per Unit</v>
          </cell>
          <cell r="H245" t="str">
            <v>Total</v>
          </cell>
          <cell r="I245" t="str">
            <v>Per Unit</v>
          </cell>
          <cell r="J245" t="str">
            <v>Total</v>
          </cell>
          <cell r="K245" t="str">
            <v>Per Unit</v>
          </cell>
          <cell r="L245" t="str">
            <v>Total</v>
          </cell>
          <cell r="M245" t="str">
            <v>Per Unit</v>
          </cell>
          <cell r="N245" t="str">
            <v>Total</v>
          </cell>
          <cell r="O245" t="str">
            <v>Per Unit</v>
          </cell>
          <cell r="P245" t="str">
            <v>Total</v>
          </cell>
          <cell r="Q245" t="str">
            <v>Per Unit</v>
          </cell>
          <cell r="R245" t="str">
            <v>Total</v>
          </cell>
          <cell r="S245" t="str">
            <v>Per Unit</v>
          </cell>
          <cell r="T245" t="str">
            <v>Total</v>
          </cell>
          <cell r="U245" t="str">
            <v>Per Unit</v>
          </cell>
          <cell r="V245" t="str">
            <v>Total</v>
          </cell>
          <cell r="W245" t="str">
            <v>Per Unit</v>
          </cell>
          <cell r="X245" t="str">
            <v>Total</v>
          </cell>
          <cell r="Y245" t="str">
            <v>Per Unit</v>
          </cell>
          <cell r="Z245" t="str">
            <v>Total</v>
          </cell>
          <cell r="AA245" t="str">
            <v>Per Unit</v>
          </cell>
          <cell r="AB245" t="str">
            <v>Total</v>
          </cell>
          <cell r="AC245" t="str">
            <v>Average</v>
          </cell>
        </row>
        <row r="247">
          <cell r="C247" t="str">
            <v>Sales Units</v>
          </cell>
          <cell r="E247" t="str">
            <v/>
          </cell>
          <cell r="F247">
            <v>0</v>
          </cell>
          <cell r="G247">
            <v>1</v>
          </cell>
          <cell r="H247">
            <v>0</v>
          </cell>
          <cell r="I247">
            <v>1</v>
          </cell>
          <cell r="J247">
            <v>0</v>
          </cell>
          <cell r="K247">
            <v>1</v>
          </cell>
          <cell r="L247">
            <v>0</v>
          </cell>
          <cell r="M247">
            <v>1</v>
          </cell>
          <cell r="N247">
            <v>0</v>
          </cell>
          <cell r="O247">
            <v>1</v>
          </cell>
          <cell r="P247">
            <v>0</v>
          </cell>
          <cell r="Q247">
            <v>1</v>
          </cell>
          <cell r="R247">
            <v>35</v>
          </cell>
          <cell r="S247">
            <v>1</v>
          </cell>
          <cell r="T247">
            <v>35</v>
          </cell>
          <cell r="U247">
            <v>1</v>
          </cell>
          <cell r="V247">
            <v>35</v>
          </cell>
          <cell r="W247">
            <v>1</v>
          </cell>
          <cell r="X247">
            <v>35</v>
          </cell>
          <cell r="Y247">
            <v>1</v>
          </cell>
          <cell r="Z247">
            <v>35</v>
          </cell>
          <cell r="AA247">
            <v>1</v>
          </cell>
          <cell r="AB247">
            <v>35</v>
          </cell>
          <cell r="AC247">
            <v>210</v>
          </cell>
        </row>
        <row r="249">
          <cell r="C249" t="str">
            <v>Selling Price</v>
          </cell>
          <cell r="E249">
            <v>429000</v>
          </cell>
          <cell r="F249">
            <v>0</v>
          </cell>
          <cell r="G249">
            <v>429000</v>
          </cell>
          <cell r="H249">
            <v>0</v>
          </cell>
          <cell r="I249">
            <v>429000</v>
          </cell>
          <cell r="J249">
            <v>0</v>
          </cell>
          <cell r="K249">
            <v>429000</v>
          </cell>
          <cell r="L249">
            <v>0</v>
          </cell>
          <cell r="M249">
            <v>429000</v>
          </cell>
          <cell r="N249">
            <v>0</v>
          </cell>
          <cell r="O249">
            <v>429000</v>
          </cell>
          <cell r="P249">
            <v>0</v>
          </cell>
          <cell r="Q249">
            <v>429000</v>
          </cell>
          <cell r="R249">
            <v>15015000</v>
          </cell>
          <cell r="S249">
            <v>429000</v>
          </cell>
          <cell r="T249">
            <v>15015000</v>
          </cell>
          <cell r="U249">
            <v>429000</v>
          </cell>
          <cell r="V249">
            <v>15015000</v>
          </cell>
          <cell r="W249">
            <v>429000</v>
          </cell>
          <cell r="X249">
            <v>15015000</v>
          </cell>
          <cell r="Y249">
            <v>429000</v>
          </cell>
          <cell r="Z249">
            <v>15015000</v>
          </cell>
          <cell r="AA249">
            <v>429000</v>
          </cell>
          <cell r="AB249">
            <v>15015000</v>
          </cell>
          <cell r="AC249">
            <v>429000</v>
          </cell>
        </row>
        <row r="250">
          <cell r="C250" t="str">
            <v>Less: Dealer commission</v>
          </cell>
          <cell r="E250">
            <v>-10000</v>
          </cell>
          <cell r="F250">
            <v>0</v>
          </cell>
          <cell r="G250">
            <v>-10000</v>
          </cell>
          <cell r="H250">
            <v>0</v>
          </cell>
          <cell r="I250">
            <v>-10000</v>
          </cell>
          <cell r="J250">
            <v>0</v>
          </cell>
          <cell r="K250">
            <v>-10000</v>
          </cell>
          <cell r="L250">
            <v>0</v>
          </cell>
          <cell r="M250">
            <v>-10000</v>
          </cell>
          <cell r="N250">
            <v>0</v>
          </cell>
          <cell r="O250">
            <v>-10000</v>
          </cell>
          <cell r="P250">
            <v>0</v>
          </cell>
          <cell r="Q250">
            <v>-10000</v>
          </cell>
          <cell r="R250">
            <v>-350000</v>
          </cell>
          <cell r="S250">
            <v>-10000</v>
          </cell>
          <cell r="T250">
            <v>-350000</v>
          </cell>
          <cell r="U250">
            <v>-10000</v>
          </cell>
          <cell r="V250">
            <v>-350000</v>
          </cell>
          <cell r="W250">
            <v>-10000</v>
          </cell>
          <cell r="X250">
            <v>-350000</v>
          </cell>
          <cell r="Y250">
            <v>-10000</v>
          </cell>
          <cell r="Z250">
            <v>-350000</v>
          </cell>
          <cell r="AA250">
            <v>-10000</v>
          </cell>
          <cell r="AB250">
            <v>-350000</v>
          </cell>
          <cell r="AC250">
            <v>-10000</v>
          </cell>
        </row>
        <row r="251">
          <cell r="D251" t="str">
            <v xml:space="preserve">  Sales tax</v>
          </cell>
          <cell r="E251">
            <v>-55956.521739130432</v>
          </cell>
          <cell r="F251">
            <v>0</v>
          </cell>
          <cell r="G251">
            <v>-55956.521739130432</v>
          </cell>
          <cell r="H251">
            <v>0</v>
          </cell>
          <cell r="I251">
            <v>-55956.521739130432</v>
          </cell>
          <cell r="J251">
            <v>0</v>
          </cell>
          <cell r="K251">
            <v>-55956.521739130432</v>
          </cell>
          <cell r="L251">
            <v>0</v>
          </cell>
          <cell r="M251">
            <v>-55956.521739130432</v>
          </cell>
          <cell r="N251">
            <v>0</v>
          </cell>
          <cell r="O251">
            <v>-55956.521739130432</v>
          </cell>
          <cell r="P251">
            <v>0</v>
          </cell>
          <cell r="Q251">
            <v>-55956.521739130432</v>
          </cell>
          <cell r="R251">
            <v>-1958478.2608695652</v>
          </cell>
          <cell r="S251">
            <v>-55956.521739130432</v>
          </cell>
          <cell r="T251">
            <v>-1958478.2608695652</v>
          </cell>
          <cell r="U251">
            <v>-55956.521739130432</v>
          </cell>
          <cell r="V251">
            <v>-1958478.2608695652</v>
          </cell>
          <cell r="W251">
            <v>-55956.521739130432</v>
          </cell>
          <cell r="X251">
            <v>-1958478.2608695652</v>
          </cell>
          <cell r="Y251">
            <v>-55956.521739130432</v>
          </cell>
          <cell r="Z251">
            <v>-1958478.2608695652</v>
          </cell>
          <cell r="AA251">
            <v>-55956.521739130432</v>
          </cell>
          <cell r="AB251">
            <v>-1958478.2608695652</v>
          </cell>
          <cell r="AC251">
            <v>-55956.521739130432</v>
          </cell>
        </row>
        <row r="252">
          <cell r="C252" t="str">
            <v>Net Sales</v>
          </cell>
          <cell r="E252">
            <v>363043.47826086957</v>
          </cell>
          <cell r="F252">
            <v>0</v>
          </cell>
          <cell r="G252">
            <v>363043.47826086957</v>
          </cell>
          <cell r="H252">
            <v>0</v>
          </cell>
          <cell r="I252">
            <v>363043.47826086957</v>
          </cell>
          <cell r="J252">
            <v>0</v>
          </cell>
          <cell r="K252">
            <v>363043.47826086957</v>
          </cell>
          <cell r="L252">
            <v>0</v>
          </cell>
          <cell r="M252">
            <v>363043.47826086957</v>
          </cell>
          <cell r="N252">
            <v>0</v>
          </cell>
          <cell r="O252">
            <v>363043.47826086957</v>
          </cell>
          <cell r="P252">
            <v>0</v>
          </cell>
          <cell r="Q252">
            <v>363043.47826086957</v>
          </cell>
          <cell r="R252">
            <v>12706521.739130436</v>
          </cell>
          <cell r="S252">
            <v>363043.47826086957</v>
          </cell>
          <cell r="T252">
            <v>12706521.739130436</v>
          </cell>
          <cell r="U252">
            <v>363043.47826086957</v>
          </cell>
          <cell r="V252">
            <v>12706521.739130436</v>
          </cell>
          <cell r="W252">
            <v>363043.47826086957</v>
          </cell>
          <cell r="X252">
            <v>12706521.739130436</v>
          </cell>
          <cell r="Y252">
            <v>363043.47826086957</v>
          </cell>
          <cell r="Z252">
            <v>12706521.739130436</v>
          </cell>
          <cell r="AA252">
            <v>363043.47826086957</v>
          </cell>
          <cell r="AB252">
            <v>12706521.739130436</v>
          </cell>
          <cell r="AC252">
            <v>363043.47826086957</v>
          </cell>
        </row>
        <row r="254">
          <cell r="C254" t="str">
            <v>Variable Cost of Sales</v>
          </cell>
        </row>
        <row r="255">
          <cell r="D255" t="str">
            <v>CKD Cost</v>
          </cell>
          <cell r="E255">
            <v>185405.57509915665</v>
          </cell>
          <cell r="F255">
            <v>0</v>
          </cell>
          <cell r="G255">
            <v>185405.57509915665</v>
          </cell>
          <cell r="H255">
            <v>0</v>
          </cell>
          <cell r="I255">
            <v>185405.57509915665</v>
          </cell>
          <cell r="J255">
            <v>0</v>
          </cell>
          <cell r="K255">
            <v>185405.57509915665</v>
          </cell>
          <cell r="L255">
            <v>0</v>
          </cell>
          <cell r="M255">
            <v>185405.57509915665</v>
          </cell>
          <cell r="N255">
            <v>0</v>
          </cell>
          <cell r="O255">
            <v>185405.57509915665</v>
          </cell>
          <cell r="P255">
            <v>0</v>
          </cell>
          <cell r="Q255">
            <v>185405.57509915665</v>
          </cell>
          <cell r="R255">
            <v>6489195.1284704823</v>
          </cell>
          <cell r="S255">
            <v>185405.57509915665</v>
          </cell>
          <cell r="T255">
            <v>6489195.1284704823</v>
          </cell>
          <cell r="U255">
            <v>185405.57509915665</v>
          </cell>
          <cell r="V255">
            <v>6489195.1284704823</v>
          </cell>
          <cell r="W255">
            <v>185405.57509915665</v>
          </cell>
          <cell r="X255">
            <v>6489195.1284704823</v>
          </cell>
          <cell r="Y255">
            <v>185405.57509915665</v>
          </cell>
          <cell r="Z255">
            <v>6489195.1284704823</v>
          </cell>
          <cell r="AA255">
            <v>185405.57509915665</v>
          </cell>
          <cell r="AB255">
            <v>6489195.1284704823</v>
          </cell>
          <cell r="AC255">
            <v>185405.57509915662</v>
          </cell>
        </row>
        <row r="256">
          <cell r="D256" t="str">
            <v>Vendor parts</v>
          </cell>
          <cell r="E256">
            <v>124048</v>
          </cell>
          <cell r="F256">
            <v>0</v>
          </cell>
          <cell r="G256">
            <v>124048</v>
          </cell>
          <cell r="H256">
            <v>0</v>
          </cell>
          <cell r="I256">
            <v>124048</v>
          </cell>
          <cell r="J256">
            <v>0</v>
          </cell>
          <cell r="K256">
            <v>124048</v>
          </cell>
          <cell r="L256">
            <v>0</v>
          </cell>
          <cell r="M256">
            <v>124048</v>
          </cell>
          <cell r="N256">
            <v>0</v>
          </cell>
          <cell r="O256">
            <v>124048</v>
          </cell>
          <cell r="P256">
            <v>0</v>
          </cell>
          <cell r="Q256">
            <v>124048</v>
          </cell>
          <cell r="R256">
            <v>4341680</v>
          </cell>
          <cell r="S256">
            <v>124048</v>
          </cell>
          <cell r="T256">
            <v>4341680</v>
          </cell>
          <cell r="U256">
            <v>124048</v>
          </cell>
          <cell r="V256">
            <v>4341680</v>
          </cell>
          <cell r="W256">
            <v>124048</v>
          </cell>
          <cell r="X256">
            <v>4341680</v>
          </cell>
          <cell r="Y256">
            <v>124048</v>
          </cell>
          <cell r="Z256">
            <v>4341680</v>
          </cell>
          <cell r="AA256">
            <v>124048</v>
          </cell>
          <cell r="AB256">
            <v>4341680</v>
          </cell>
          <cell r="AC256">
            <v>124048</v>
          </cell>
        </row>
        <row r="257">
          <cell r="D257" t="str">
            <v>DMC Parts</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row>
        <row r="258">
          <cell r="D258" t="str">
            <v>Paints &amp; Chemicals</v>
          </cell>
          <cell r="E258">
            <v>6816</v>
          </cell>
          <cell r="F258">
            <v>0</v>
          </cell>
          <cell r="G258">
            <v>6816</v>
          </cell>
          <cell r="H258">
            <v>0</v>
          </cell>
          <cell r="I258">
            <v>6816</v>
          </cell>
          <cell r="J258">
            <v>0</v>
          </cell>
          <cell r="K258">
            <v>6816</v>
          </cell>
          <cell r="L258">
            <v>0</v>
          </cell>
          <cell r="M258">
            <v>6816</v>
          </cell>
          <cell r="N258">
            <v>0</v>
          </cell>
          <cell r="O258">
            <v>6816</v>
          </cell>
          <cell r="P258">
            <v>0</v>
          </cell>
          <cell r="Q258">
            <v>6816</v>
          </cell>
          <cell r="R258">
            <v>238560</v>
          </cell>
          <cell r="S258">
            <v>6816</v>
          </cell>
          <cell r="T258">
            <v>238560</v>
          </cell>
          <cell r="U258">
            <v>6816</v>
          </cell>
          <cell r="V258">
            <v>238560</v>
          </cell>
          <cell r="W258">
            <v>6816</v>
          </cell>
          <cell r="X258">
            <v>238560</v>
          </cell>
          <cell r="Y258">
            <v>6816</v>
          </cell>
          <cell r="Z258">
            <v>238560</v>
          </cell>
          <cell r="AA258">
            <v>6816</v>
          </cell>
          <cell r="AB258">
            <v>238560</v>
          </cell>
          <cell r="AC258">
            <v>6816</v>
          </cell>
        </row>
        <row r="259">
          <cell r="D259" t="str">
            <v>Consumables</v>
          </cell>
          <cell r="E259">
            <v>3362</v>
          </cell>
          <cell r="F259">
            <v>0</v>
          </cell>
          <cell r="G259">
            <v>3362</v>
          </cell>
          <cell r="H259">
            <v>0</v>
          </cell>
          <cell r="I259">
            <v>3362</v>
          </cell>
          <cell r="J259">
            <v>0</v>
          </cell>
          <cell r="K259">
            <v>3362</v>
          </cell>
          <cell r="L259">
            <v>0</v>
          </cell>
          <cell r="M259">
            <v>3362</v>
          </cell>
          <cell r="N259">
            <v>0</v>
          </cell>
          <cell r="O259">
            <v>3362</v>
          </cell>
          <cell r="P259">
            <v>0</v>
          </cell>
          <cell r="Q259">
            <v>3362</v>
          </cell>
          <cell r="R259">
            <v>117670</v>
          </cell>
          <cell r="S259">
            <v>3362</v>
          </cell>
          <cell r="T259">
            <v>117670</v>
          </cell>
          <cell r="U259">
            <v>3362</v>
          </cell>
          <cell r="V259">
            <v>117670</v>
          </cell>
          <cell r="W259">
            <v>3362</v>
          </cell>
          <cell r="X259">
            <v>117670</v>
          </cell>
          <cell r="Y259">
            <v>3362</v>
          </cell>
          <cell r="Z259">
            <v>117670</v>
          </cell>
          <cell r="AA259">
            <v>3362</v>
          </cell>
          <cell r="AB259">
            <v>117670</v>
          </cell>
          <cell r="AC259">
            <v>3362</v>
          </cell>
        </row>
        <row r="260">
          <cell r="D260" t="str">
            <v>KD Parts</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row>
        <row r="261">
          <cell r="D261" t="str">
            <v>Spare parts</v>
          </cell>
          <cell r="E261">
            <v>39</v>
          </cell>
          <cell r="F261">
            <v>0</v>
          </cell>
          <cell r="G261">
            <v>39</v>
          </cell>
          <cell r="H261">
            <v>0</v>
          </cell>
          <cell r="I261">
            <v>39</v>
          </cell>
          <cell r="J261">
            <v>0</v>
          </cell>
          <cell r="K261">
            <v>39</v>
          </cell>
          <cell r="L261">
            <v>0</v>
          </cell>
          <cell r="M261">
            <v>39</v>
          </cell>
          <cell r="N261">
            <v>0</v>
          </cell>
          <cell r="O261">
            <v>39</v>
          </cell>
          <cell r="P261">
            <v>0</v>
          </cell>
          <cell r="Q261">
            <v>39</v>
          </cell>
          <cell r="R261">
            <v>1365</v>
          </cell>
          <cell r="S261">
            <v>39</v>
          </cell>
          <cell r="T261">
            <v>1365</v>
          </cell>
          <cell r="U261">
            <v>39</v>
          </cell>
          <cell r="V261">
            <v>1365</v>
          </cell>
          <cell r="W261">
            <v>39</v>
          </cell>
          <cell r="X261">
            <v>1365</v>
          </cell>
          <cell r="Y261">
            <v>39</v>
          </cell>
          <cell r="Z261">
            <v>1365</v>
          </cell>
          <cell r="AA261">
            <v>39</v>
          </cell>
          <cell r="AB261">
            <v>1365</v>
          </cell>
          <cell r="AC261">
            <v>39</v>
          </cell>
        </row>
        <row r="262">
          <cell r="D262" t="str">
            <v>Utilities</v>
          </cell>
          <cell r="E262">
            <v>4396</v>
          </cell>
          <cell r="F262">
            <v>0</v>
          </cell>
          <cell r="G262">
            <v>4396</v>
          </cell>
          <cell r="H262">
            <v>0</v>
          </cell>
          <cell r="I262">
            <v>4396</v>
          </cell>
          <cell r="J262">
            <v>0</v>
          </cell>
          <cell r="K262">
            <v>4396</v>
          </cell>
          <cell r="L262">
            <v>0</v>
          </cell>
          <cell r="M262">
            <v>4396</v>
          </cell>
          <cell r="N262">
            <v>0</v>
          </cell>
          <cell r="O262">
            <v>4396</v>
          </cell>
          <cell r="P262">
            <v>0</v>
          </cell>
          <cell r="Q262">
            <v>4396</v>
          </cell>
          <cell r="R262">
            <v>153860</v>
          </cell>
          <cell r="S262">
            <v>4396</v>
          </cell>
          <cell r="T262">
            <v>153860</v>
          </cell>
          <cell r="U262">
            <v>4396</v>
          </cell>
          <cell r="V262">
            <v>153860</v>
          </cell>
          <cell r="W262">
            <v>4396</v>
          </cell>
          <cell r="X262">
            <v>153860</v>
          </cell>
          <cell r="Y262">
            <v>4396</v>
          </cell>
          <cell r="Z262">
            <v>153860</v>
          </cell>
          <cell r="AA262">
            <v>4396</v>
          </cell>
          <cell r="AB262">
            <v>153860</v>
          </cell>
          <cell r="AC262">
            <v>4396</v>
          </cell>
        </row>
        <row r="263">
          <cell r="D263" t="str">
            <v>Royalties</v>
          </cell>
          <cell r="E263">
            <v>2105</v>
          </cell>
          <cell r="F263">
            <v>0</v>
          </cell>
          <cell r="G263">
            <v>2105</v>
          </cell>
          <cell r="H263">
            <v>0</v>
          </cell>
          <cell r="I263">
            <v>2105</v>
          </cell>
          <cell r="J263">
            <v>0</v>
          </cell>
          <cell r="K263">
            <v>2105</v>
          </cell>
          <cell r="L263">
            <v>0</v>
          </cell>
          <cell r="M263">
            <v>2105</v>
          </cell>
          <cell r="N263">
            <v>0</v>
          </cell>
          <cell r="O263">
            <v>2105</v>
          </cell>
          <cell r="P263">
            <v>0</v>
          </cell>
          <cell r="Q263">
            <v>2105</v>
          </cell>
          <cell r="R263">
            <v>73675</v>
          </cell>
          <cell r="S263">
            <v>2105</v>
          </cell>
          <cell r="T263">
            <v>73675</v>
          </cell>
          <cell r="U263">
            <v>2105</v>
          </cell>
          <cell r="V263">
            <v>73675</v>
          </cell>
          <cell r="W263">
            <v>2105</v>
          </cell>
          <cell r="X263">
            <v>73675</v>
          </cell>
          <cell r="Y263">
            <v>2105</v>
          </cell>
          <cell r="Z263">
            <v>73675</v>
          </cell>
          <cell r="AA263">
            <v>2105</v>
          </cell>
          <cell r="AB263">
            <v>73675</v>
          </cell>
          <cell r="AC263">
            <v>2105</v>
          </cell>
        </row>
        <row r="265">
          <cell r="E265">
            <v>326171.57509915665</v>
          </cell>
          <cell r="F265">
            <v>0</v>
          </cell>
          <cell r="G265">
            <v>326171.57509915665</v>
          </cell>
          <cell r="H265">
            <v>0</v>
          </cell>
          <cell r="I265">
            <v>326171.57509915665</v>
          </cell>
          <cell r="J265">
            <v>0</v>
          </cell>
          <cell r="K265">
            <v>326171.57509915665</v>
          </cell>
          <cell r="L265">
            <v>0</v>
          </cell>
          <cell r="M265">
            <v>326171.57509915665</v>
          </cell>
          <cell r="N265">
            <v>0</v>
          </cell>
          <cell r="O265">
            <v>326171.57509915665</v>
          </cell>
          <cell r="P265">
            <v>0</v>
          </cell>
          <cell r="Q265">
            <v>326171.57509915665</v>
          </cell>
          <cell r="R265">
            <v>11416005.128470482</v>
          </cell>
          <cell r="S265">
            <v>326171.57509915665</v>
          </cell>
          <cell r="T265">
            <v>11416005.128470482</v>
          </cell>
          <cell r="U265">
            <v>326171.57509915665</v>
          </cell>
          <cell r="V265">
            <v>11416005.128470482</v>
          </cell>
          <cell r="W265">
            <v>326171.57509915665</v>
          </cell>
          <cell r="X265">
            <v>11416005.128470482</v>
          </cell>
          <cell r="Y265">
            <v>326171.57509915665</v>
          </cell>
          <cell r="Z265">
            <v>11416005.128470482</v>
          </cell>
          <cell r="AA265">
            <v>326171.57509915665</v>
          </cell>
          <cell r="AB265">
            <v>11416005.128470482</v>
          </cell>
          <cell r="AC265">
            <v>326171.57509915659</v>
          </cell>
        </row>
        <row r="266">
          <cell r="C266" t="str">
            <v>Contribution Margin</v>
          </cell>
          <cell r="E266">
            <v>36871.903161712922</v>
          </cell>
          <cell r="F266">
            <v>0</v>
          </cell>
          <cell r="G266">
            <v>36871.903161712922</v>
          </cell>
          <cell r="H266">
            <v>0</v>
          </cell>
          <cell r="I266">
            <v>36871.903161712922</v>
          </cell>
          <cell r="J266">
            <v>0</v>
          </cell>
          <cell r="K266">
            <v>36871.903161712922</v>
          </cell>
          <cell r="L266">
            <v>0</v>
          </cell>
          <cell r="M266">
            <v>36871.903161712922</v>
          </cell>
          <cell r="N266">
            <v>0</v>
          </cell>
          <cell r="O266">
            <v>36871.903161712922</v>
          </cell>
          <cell r="P266">
            <v>0</v>
          </cell>
          <cell r="Q266">
            <v>36871.903161712922</v>
          </cell>
          <cell r="R266">
            <v>1290516.6106599532</v>
          </cell>
          <cell r="S266">
            <v>36871.903161712922</v>
          </cell>
          <cell r="T266">
            <v>1290516.6106599532</v>
          </cell>
          <cell r="U266">
            <v>36871.903161712922</v>
          </cell>
          <cell r="V266">
            <v>1290516.6106599532</v>
          </cell>
          <cell r="W266">
            <v>36871.903161712922</v>
          </cell>
          <cell r="X266">
            <v>1290516.6106599532</v>
          </cell>
          <cell r="Y266">
            <v>36871.903161712922</v>
          </cell>
          <cell r="Z266">
            <v>1290516.6106599532</v>
          </cell>
          <cell r="AA266">
            <v>36871.903161712922</v>
          </cell>
          <cell r="AB266">
            <v>1290516.6106599532</v>
          </cell>
          <cell r="AC266">
            <v>36871.90316171298</v>
          </cell>
        </row>
        <row r="268">
          <cell r="C268" t="str">
            <v>Production cost</v>
          </cell>
        </row>
        <row r="269">
          <cell r="D269" t="str">
            <v xml:space="preserve">Salaries &amp; Wages </v>
          </cell>
          <cell r="E269">
            <v>4619.3194081365082</v>
          </cell>
          <cell r="F269">
            <v>0</v>
          </cell>
          <cell r="G269">
            <v>4619.3194081365082</v>
          </cell>
          <cell r="H269">
            <v>0</v>
          </cell>
          <cell r="I269">
            <v>4619.3194081365082</v>
          </cell>
          <cell r="J269">
            <v>0</v>
          </cell>
          <cell r="K269">
            <v>4619.3194081365082</v>
          </cell>
          <cell r="L269">
            <v>0</v>
          </cell>
          <cell r="M269">
            <v>4619.3194081365082</v>
          </cell>
          <cell r="N269">
            <v>0</v>
          </cell>
          <cell r="O269">
            <v>4619.3194081365082</v>
          </cell>
          <cell r="P269">
            <v>0</v>
          </cell>
          <cell r="Q269">
            <v>3959.4166355455786</v>
          </cell>
          <cell r="R269">
            <v>138579.58224409525</v>
          </cell>
          <cell r="S269">
            <v>3959.4166355455786</v>
          </cell>
          <cell r="T269">
            <v>138579.58224409525</v>
          </cell>
          <cell r="U269">
            <v>3959.4166355455786</v>
          </cell>
          <cell r="V269">
            <v>138579.58224409525</v>
          </cell>
          <cell r="W269">
            <v>3959.4166355455786</v>
          </cell>
          <cell r="X269">
            <v>138579.58224409525</v>
          </cell>
          <cell r="Y269">
            <v>3959.4166355455786</v>
          </cell>
          <cell r="Z269">
            <v>138579.58224409525</v>
          </cell>
          <cell r="AA269">
            <v>3959.4166355455786</v>
          </cell>
          <cell r="AB269">
            <v>138579.58224409525</v>
          </cell>
          <cell r="AC269">
            <v>3959.4166355455786</v>
          </cell>
        </row>
        <row r="270">
          <cell r="D270" t="str">
            <v xml:space="preserve">Utilities </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row>
        <row r="271">
          <cell r="D271" t="str">
            <v>Depreciation</v>
          </cell>
          <cell r="E271">
            <v>19315.555555555558</v>
          </cell>
          <cell r="F271">
            <v>0</v>
          </cell>
          <cell r="G271">
            <v>19315.555555555558</v>
          </cell>
          <cell r="H271">
            <v>0</v>
          </cell>
          <cell r="I271">
            <v>19315.555555555558</v>
          </cell>
          <cell r="J271">
            <v>0</v>
          </cell>
          <cell r="K271">
            <v>19315.555555555558</v>
          </cell>
          <cell r="L271">
            <v>0</v>
          </cell>
          <cell r="M271">
            <v>19315.555555555558</v>
          </cell>
          <cell r="N271">
            <v>0</v>
          </cell>
          <cell r="O271">
            <v>19315.555555555558</v>
          </cell>
          <cell r="P271">
            <v>0</v>
          </cell>
          <cell r="Q271">
            <v>16556.190476190477</v>
          </cell>
          <cell r="R271">
            <v>579466.66666666674</v>
          </cell>
          <cell r="S271">
            <v>16556.190476190477</v>
          </cell>
          <cell r="T271">
            <v>579466.66666666674</v>
          </cell>
          <cell r="U271">
            <v>16556.190476190477</v>
          </cell>
          <cell r="V271">
            <v>579466.66666666674</v>
          </cell>
          <cell r="W271">
            <v>16556.190476190477</v>
          </cell>
          <cell r="X271">
            <v>579466.66666666674</v>
          </cell>
          <cell r="Y271">
            <v>16556.190476190477</v>
          </cell>
          <cell r="Z271">
            <v>579466.66666666674</v>
          </cell>
          <cell r="AA271">
            <v>16556.190476190477</v>
          </cell>
          <cell r="AB271">
            <v>579466.66666666674</v>
          </cell>
          <cell r="AC271">
            <v>16556.190476190481</v>
          </cell>
        </row>
        <row r="272">
          <cell r="D272" t="str">
            <v xml:space="preserve">Other Factory overhead </v>
          </cell>
          <cell r="E272">
            <v>2884.1866359118612</v>
          </cell>
          <cell r="F272">
            <v>0</v>
          </cell>
          <cell r="G272">
            <v>2884.1866359118612</v>
          </cell>
          <cell r="H272">
            <v>0</v>
          </cell>
          <cell r="I272">
            <v>2884.1866359118612</v>
          </cell>
          <cell r="J272">
            <v>0</v>
          </cell>
          <cell r="K272">
            <v>2884.1866359118612</v>
          </cell>
          <cell r="L272">
            <v>0</v>
          </cell>
          <cell r="M272">
            <v>2884.1866359118612</v>
          </cell>
          <cell r="N272">
            <v>0</v>
          </cell>
          <cell r="O272">
            <v>2884.1866359118612</v>
          </cell>
          <cell r="P272">
            <v>0</v>
          </cell>
          <cell r="Q272">
            <v>2472.1599736387384</v>
          </cell>
          <cell r="R272">
            <v>86525.599077355844</v>
          </cell>
          <cell r="S272">
            <v>2472.1599736387384</v>
          </cell>
          <cell r="T272">
            <v>86525.599077355844</v>
          </cell>
          <cell r="U272">
            <v>2472.1599736387384</v>
          </cell>
          <cell r="V272">
            <v>86525.599077355844</v>
          </cell>
          <cell r="W272">
            <v>2472.1599736387384</v>
          </cell>
          <cell r="X272">
            <v>86525.599077355844</v>
          </cell>
          <cell r="Y272">
            <v>2472.1599736387384</v>
          </cell>
          <cell r="Z272">
            <v>86525.599077355844</v>
          </cell>
          <cell r="AA272">
            <v>2472.1599736387384</v>
          </cell>
          <cell r="AB272">
            <v>86525.599077355844</v>
          </cell>
          <cell r="AC272">
            <v>2472.1599736387379</v>
          </cell>
        </row>
        <row r="273">
          <cell r="D273" t="str">
            <v>Running Royalty</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row>
        <row r="274">
          <cell r="E274">
            <v>26819.061599603927</v>
          </cell>
          <cell r="F274">
            <v>0</v>
          </cell>
          <cell r="G274">
            <v>26819.061599603927</v>
          </cell>
          <cell r="H274">
            <v>0</v>
          </cell>
          <cell r="I274">
            <v>26819.061599603927</v>
          </cell>
          <cell r="J274">
            <v>0</v>
          </cell>
          <cell r="K274">
            <v>26819.061599603927</v>
          </cell>
          <cell r="L274">
            <v>0</v>
          </cell>
          <cell r="M274">
            <v>26819.061599603927</v>
          </cell>
          <cell r="N274">
            <v>0</v>
          </cell>
          <cell r="O274">
            <v>26819.061599603927</v>
          </cell>
          <cell r="P274">
            <v>0</v>
          </cell>
          <cell r="Q274">
            <v>22987.767085374795</v>
          </cell>
          <cell r="R274">
            <v>804571.84798811784</v>
          </cell>
          <cell r="S274">
            <v>22987.767085374795</v>
          </cell>
          <cell r="T274">
            <v>804571.84798811784</v>
          </cell>
          <cell r="U274">
            <v>22987.767085374795</v>
          </cell>
          <cell r="V274">
            <v>804571.84798811784</v>
          </cell>
          <cell r="W274">
            <v>22987.767085374795</v>
          </cell>
          <cell r="X274">
            <v>804571.84798811784</v>
          </cell>
          <cell r="Y274">
            <v>22987.767085374795</v>
          </cell>
          <cell r="Z274">
            <v>804571.84798811784</v>
          </cell>
          <cell r="AA274">
            <v>22987.767085374795</v>
          </cell>
          <cell r="AB274">
            <v>804571.84798811784</v>
          </cell>
          <cell r="AC274">
            <v>22987.767085374799</v>
          </cell>
        </row>
        <row r="275">
          <cell r="C275" t="str">
            <v>Gross Profit</v>
          </cell>
          <cell r="E275">
            <v>10052.841562108995</v>
          </cell>
          <cell r="F275">
            <v>0</v>
          </cell>
          <cell r="G275">
            <v>10052.841562108995</v>
          </cell>
          <cell r="H275">
            <v>0</v>
          </cell>
          <cell r="I275">
            <v>10052.841562108995</v>
          </cell>
          <cell r="J275">
            <v>0</v>
          </cell>
          <cell r="K275">
            <v>10052.841562108995</v>
          </cell>
          <cell r="L275">
            <v>0</v>
          </cell>
          <cell r="M275">
            <v>10052.841562108995</v>
          </cell>
          <cell r="N275">
            <v>0</v>
          </cell>
          <cell r="O275">
            <v>10052.841562108995</v>
          </cell>
          <cell r="P275">
            <v>0</v>
          </cell>
          <cell r="Q275">
            <v>13884.136076338127</v>
          </cell>
          <cell r="R275">
            <v>485944.76267183537</v>
          </cell>
          <cell r="S275">
            <v>13884.136076338127</v>
          </cell>
          <cell r="T275">
            <v>485944.76267183537</v>
          </cell>
          <cell r="U275">
            <v>13884.136076338127</v>
          </cell>
          <cell r="V275">
            <v>485944.76267183537</v>
          </cell>
          <cell r="W275">
            <v>13884.136076338127</v>
          </cell>
          <cell r="X275">
            <v>485944.76267183537</v>
          </cell>
          <cell r="Y275">
            <v>13884.136076338127</v>
          </cell>
          <cell r="Z275">
            <v>485944.76267183537</v>
          </cell>
          <cell r="AA275">
            <v>13884.136076338127</v>
          </cell>
          <cell r="AB275">
            <v>485944.76267183537</v>
          </cell>
          <cell r="AC275">
            <v>13884.136076338182</v>
          </cell>
        </row>
        <row r="276">
          <cell r="E276">
            <v>2.7690461787845138</v>
          </cell>
          <cell r="F276" t="e">
            <v>#DIV/0!</v>
          </cell>
          <cell r="G276">
            <v>2.7690461787845138</v>
          </cell>
          <cell r="H276" t="e">
            <v>#DIV/0!</v>
          </cell>
          <cell r="I276">
            <v>2.7690461787845138</v>
          </cell>
          <cell r="J276" t="e">
            <v>#DIV/0!</v>
          </cell>
          <cell r="K276">
            <v>2.7690461787845138</v>
          </cell>
          <cell r="L276" t="e">
            <v>#DIV/0!</v>
          </cell>
          <cell r="M276">
            <v>2.7690461787845138</v>
          </cell>
          <cell r="N276" t="e">
            <v>#DIV/0!</v>
          </cell>
          <cell r="O276">
            <v>2.7690461787845138</v>
          </cell>
          <cell r="P276" t="e">
            <v>#DIV/0!</v>
          </cell>
          <cell r="Q276">
            <v>3.8243728114464304</v>
          </cell>
          <cell r="R276">
            <v>3.8243728114464375</v>
          </cell>
          <cell r="S276">
            <v>3.8243728114464304</v>
          </cell>
          <cell r="T276">
            <v>3.8243728114464375</v>
          </cell>
          <cell r="U276">
            <v>3.8243728114464304</v>
          </cell>
          <cell r="V276">
            <v>3.8243728114464375</v>
          </cell>
          <cell r="W276">
            <v>3.8243728114464304</v>
          </cell>
          <cell r="X276">
            <v>3.8243728114464375</v>
          </cell>
          <cell r="Y276">
            <v>3.8243728114464304</v>
          </cell>
          <cell r="Z276">
            <v>3.8243728114464375</v>
          </cell>
          <cell r="AA276">
            <v>3.8243728114464304</v>
          </cell>
          <cell r="AB276">
            <v>3.8243728114464375</v>
          </cell>
          <cell r="AC276">
            <v>3.824372811446445</v>
          </cell>
        </row>
        <row r="277">
          <cell r="C277" t="str">
            <v>Other Expenses</v>
          </cell>
        </row>
        <row r="278">
          <cell r="D278" t="str">
            <v>Selling Expenses</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row>
        <row r="279">
          <cell r="D279" t="str">
            <v>Advertisement Expenses</v>
          </cell>
          <cell r="E279">
            <v>10890.595130119307</v>
          </cell>
          <cell r="F279">
            <v>0</v>
          </cell>
          <cell r="G279">
            <v>19074.844763831719</v>
          </cell>
          <cell r="H279">
            <v>0</v>
          </cell>
          <cell r="I279">
            <v>586.91830042559138</v>
          </cell>
          <cell r="J279">
            <v>0</v>
          </cell>
          <cell r="K279">
            <v>2441.4170969092306</v>
          </cell>
          <cell r="L279">
            <v>0</v>
          </cell>
          <cell r="M279">
            <v>10786.498384911953</v>
          </cell>
          <cell r="N279">
            <v>0</v>
          </cell>
          <cell r="O279">
            <v>11537.251658504394</v>
          </cell>
          <cell r="P279">
            <v>0</v>
          </cell>
          <cell r="Q279">
            <v>19357.842486060854</v>
          </cell>
          <cell r="R279">
            <v>677524.48701212986</v>
          </cell>
          <cell r="S279">
            <v>138.66649345315798</v>
          </cell>
          <cell r="T279">
            <v>4853.3272708605291</v>
          </cell>
          <cell r="U279">
            <v>138.66649345315798</v>
          </cell>
          <cell r="V279">
            <v>4853.3272708605291</v>
          </cell>
          <cell r="W279">
            <v>15599.980513480272</v>
          </cell>
          <cell r="X279">
            <v>545999.31797180953</v>
          </cell>
          <cell r="Y279">
            <v>9013.3220744552673</v>
          </cell>
          <cell r="Z279">
            <v>315466.27260593435</v>
          </cell>
          <cell r="AA279">
            <v>1525.3314279847375</v>
          </cell>
          <cell r="AB279">
            <v>53386.599979465813</v>
          </cell>
          <cell r="AC279">
            <v>7628.9682481479085</v>
          </cell>
        </row>
        <row r="280">
          <cell r="D280" t="str">
            <v>Administrative Expenses</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row>
        <row r="281">
          <cell r="D281" t="str">
            <v>Depreciation (Admin. &amp; Selling )</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row>
        <row r="282">
          <cell r="D282" t="str">
            <v>Financial Charges -Capital Exp.</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row>
        <row r="283">
          <cell r="D283" t="str">
            <v>Financial  Charges -Working Capital</v>
          </cell>
          <cell r="E283">
            <v>201.57918431275289</v>
          </cell>
          <cell r="F283">
            <v>0</v>
          </cell>
          <cell r="G283">
            <v>178.4251077933327</v>
          </cell>
          <cell r="H283">
            <v>0</v>
          </cell>
          <cell r="I283">
            <v>175.55668509273093</v>
          </cell>
          <cell r="J283">
            <v>0</v>
          </cell>
          <cell r="K283">
            <v>160.53201526974851</v>
          </cell>
          <cell r="L283">
            <v>0</v>
          </cell>
          <cell r="M283">
            <v>214.5866255466828</v>
          </cell>
          <cell r="N283">
            <v>0</v>
          </cell>
          <cell r="O283">
            <v>207.35917650875876</v>
          </cell>
          <cell r="P283">
            <v>0</v>
          </cell>
          <cell r="Q283">
            <v>157.4713934840606</v>
          </cell>
          <cell r="R283">
            <v>5511.4987719421206</v>
          </cell>
          <cell r="S283">
            <v>198.17331480982742</v>
          </cell>
          <cell r="T283">
            <v>6936.0660183439595</v>
          </cell>
          <cell r="U283">
            <v>184.65378229632779</v>
          </cell>
          <cell r="V283">
            <v>6462.8823803714731</v>
          </cell>
          <cell r="W283">
            <v>192.32717619631876</v>
          </cell>
          <cell r="X283">
            <v>6731.4511668711566</v>
          </cell>
          <cell r="Y283">
            <v>193.74054120384864</v>
          </cell>
          <cell r="Z283">
            <v>6780.9189421347019</v>
          </cell>
          <cell r="AA283">
            <v>186.90086739142365</v>
          </cell>
          <cell r="AB283">
            <v>6541.530358699828</v>
          </cell>
          <cell r="AC283">
            <v>185.54451256363447</v>
          </cell>
        </row>
        <row r="284">
          <cell r="D284" t="str">
            <v>Other Expenses (Charity &amp; Donation)</v>
          </cell>
          <cell r="E284">
            <v>139.98554466163398</v>
          </cell>
          <cell r="F284">
            <v>0</v>
          </cell>
          <cell r="G284">
            <v>123.90632485648104</v>
          </cell>
          <cell r="H284">
            <v>0</v>
          </cell>
          <cell r="I284">
            <v>121.91436464772984</v>
          </cell>
          <cell r="J284">
            <v>0</v>
          </cell>
          <cell r="K284">
            <v>111.48056615954759</v>
          </cell>
          <cell r="L284">
            <v>0</v>
          </cell>
          <cell r="M284">
            <v>149.01848996297417</v>
          </cell>
          <cell r="N284">
            <v>0</v>
          </cell>
          <cell r="O284">
            <v>143.99942813108245</v>
          </cell>
          <cell r="P284">
            <v>0</v>
          </cell>
          <cell r="Q284">
            <v>109.35513436393099</v>
          </cell>
          <cell r="R284">
            <v>3827.4297027375846</v>
          </cell>
          <cell r="S284">
            <v>137.6203575068246</v>
          </cell>
          <cell r="T284">
            <v>4816.7125127388608</v>
          </cell>
          <cell r="U284">
            <v>128.23179326133877</v>
          </cell>
          <cell r="V284">
            <v>4488.1127641468565</v>
          </cell>
          <cell r="W284">
            <v>133.56053902522137</v>
          </cell>
          <cell r="X284">
            <v>4674.6188658827477</v>
          </cell>
          <cell r="Y284">
            <v>134.54204250267267</v>
          </cell>
          <cell r="Z284">
            <v>4708.9714875935433</v>
          </cell>
          <cell r="AA284">
            <v>129.79226902182199</v>
          </cell>
          <cell r="AB284">
            <v>4542.7294157637698</v>
          </cell>
          <cell r="AC284">
            <v>128.85035594696839</v>
          </cell>
        </row>
        <row r="285">
          <cell r="D285" t="str">
            <v>Other Expenses ( W.P.P.F.)</v>
          </cell>
          <cell r="E285">
            <v>-99.685419286180618</v>
          </cell>
          <cell r="F285">
            <v>0</v>
          </cell>
          <cell r="G285">
            <v>-516.01336466537521</v>
          </cell>
          <cell r="H285">
            <v>0</v>
          </cell>
          <cell r="I285">
            <v>429.23507108313538</v>
          </cell>
          <cell r="J285">
            <v>0</v>
          </cell>
          <cell r="K285">
            <v>335.74469975652045</v>
          </cell>
          <cell r="L285">
            <v>0</v>
          </cell>
          <cell r="M285">
            <v>-83.654529301236565</v>
          </cell>
          <cell r="N285">
            <v>0</v>
          </cell>
          <cell r="O285">
            <v>-121.56749282883391</v>
          </cell>
          <cell r="P285">
            <v>0</v>
          </cell>
          <cell r="Q285">
            <v>-311.31446684236766</v>
          </cell>
          <cell r="R285">
            <v>-10896.006339482868</v>
          </cell>
          <cell r="S285">
            <v>675.13296289914501</v>
          </cell>
          <cell r="T285">
            <v>23629.653701470077</v>
          </cell>
          <cell r="U285">
            <v>676.31298309356544</v>
          </cell>
          <cell r="V285">
            <v>23670.954408274789</v>
          </cell>
          <cell r="W285">
            <v>-120.78534224496495</v>
          </cell>
          <cell r="X285">
            <v>-4227.4869785737737</v>
          </cell>
          <cell r="Y285">
            <v>218.37700984244069</v>
          </cell>
          <cell r="Z285">
            <v>7643.1953444854244</v>
          </cell>
          <cell r="AA285">
            <v>604.68828019460864</v>
          </cell>
          <cell r="AB285">
            <v>21164.089806811302</v>
          </cell>
          <cell r="AC285">
            <v>290.40190449040455</v>
          </cell>
        </row>
        <row r="286">
          <cell r="D286" t="str">
            <v>Workers Welfare Fund</v>
          </cell>
          <cell r="E286">
            <v>-37.880459328748636</v>
          </cell>
          <cell r="F286">
            <v>0</v>
          </cell>
          <cell r="G286">
            <v>-196.08507857284258</v>
          </cell>
          <cell r="H286">
            <v>0</v>
          </cell>
          <cell r="I286">
            <v>163.10932701159146</v>
          </cell>
          <cell r="J286">
            <v>0</v>
          </cell>
          <cell r="K286">
            <v>127.58298590747775</v>
          </cell>
          <cell r="L286">
            <v>0</v>
          </cell>
          <cell r="M286">
            <v>-31.788721134469881</v>
          </cell>
          <cell r="N286">
            <v>0</v>
          </cell>
          <cell r="O286">
            <v>-46.195647274956897</v>
          </cell>
          <cell r="P286">
            <v>0</v>
          </cell>
          <cell r="Q286">
            <v>-118.29949740009971</v>
          </cell>
          <cell r="R286">
            <v>-4140.4824090034899</v>
          </cell>
          <cell r="S286">
            <v>256.55052590167514</v>
          </cell>
          <cell r="T286">
            <v>8979.2684065586309</v>
          </cell>
          <cell r="U286">
            <v>256.99893357555482</v>
          </cell>
          <cell r="V286">
            <v>8994.9626751444193</v>
          </cell>
          <cell r="W286">
            <v>-45.898430053086649</v>
          </cell>
          <cell r="X286">
            <v>-1606.4450518580327</v>
          </cell>
          <cell r="Y286">
            <v>82.983263740127455</v>
          </cell>
          <cell r="Z286">
            <v>2904.414230904461</v>
          </cell>
          <cell r="AA286">
            <v>229.78154647395132</v>
          </cell>
          <cell r="AB286">
            <v>8042.3541265882959</v>
          </cell>
          <cell r="AC286">
            <v>110.35272370635373</v>
          </cell>
        </row>
        <row r="287">
          <cell r="E287">
            <v>11094.593980478767</v>
          </cell>
          <cell r="F287">
            <v>0</v>
          </cell>
          <cell r="G287">
            <v>18665.077753243317</v>
          </cell>
          <cell r="H287">
            <v>0</v>
          </cell>
          <cell r="I287">
            <v>1476.7337482607788</v>
          </cell>
          <cell r="J287">
            <v>0</v>
          </cell>
          <cell r="K287">
            <v>3176.7573640025248</v>
          </cell>
          <cell r="L287">
            <v>0</v>
          </cell>
          <cell r="M287">
            <v>11034.660249985904</v>
          </cell>
          <cell r="N287">
            <v>0</v>
          </cell>
          <cell r="O287">
            <v>11720.847123040445</v>
          </cell>
          <cell r="P287">
            <v>0</v>
          </cell>
          <cell r="Q287">
            <v>19195.055049666378</v>
          </cell>
          <cell r="R287">
            <v>671826.92673832318</v>
          </cell>
          <cell r="S287">
            <v>1406.1436545706304</v>
          </cell>
          <cell r="T287">
            <v>49215.027909972057</v>
          </cell>
          <cell r="U287">
            <v>1384.863985679945</v>
          </cell>
          <cell r="V287">
            <v>48470.239498798066</v>
          </cell>
          <cell r="W287">
            <v>15759.184456403762</v>
          </cell>
          <cell r="X287">
            <v>551571.45597413159</v>
          </cell>
          <cell r="Y287">
            <v>9642.9649317443564</v>
          </cell>
          <cell r="Z287">
            <v>337503.7726110525</v>
          </cell>
          <cell r="AA287">
            <v>2676.4943910665434</v>
          </cell>
          <cell r="AB287">
            <v>93677.303687329011</v>
          </cell>
          <cell r="AC287">
            <v>695.34314540460571</v>
          </cell>
        </row>
        <row r="288">
          <cell r="D288" t="str">
            <v>Operating Profit</v>
          </cell>
          <cell r="E288">
            <v>-1041.7524183697715</v>
          </cell>
          <cell r="F288">
            <v>0</v>
          </cell>
          <cell r="G288">
            <v>-8612.2361911343214</v>
          </cell>
          <cell r="H288">
            <v>0</v>
          </cell>
          <cell r="I288">
            <v>8576.1078138482171</v>
          </cell>
          <cell r="J288">
            <v>0</v>
          </cell>
          <cell r="K288">
            <v>6876.0841981064705</v>
          </cell>
          <cell r="L288">
            <v>0</v>
          </cell>
          <cell r="M288">
            <v>-981.81868787690837</v>
          </cell>
          <cell r="N288">
            <v>0</v>
          </cell>
          <cell r="O288">
            <v>-1668.0055609314495</v>
          </cell>
          <cell r="P288">
            <v>0</v>
          </cell>
          <cell r="Q288">
            <v>-5310.918973328251</v>
          </cell>
          <cell r="R288">
            <v>-185882.16406648781</v>
          </cell>
          <cell r="S288">
            <v>12477.992421767496</v>
          </cell>
          <cell r="T288">
            <v>436729.73476186331</v>
          </cell>
          <cell r="U288">
            <v>12499.272090658182</v>
          </cell>
          <cell r="V288">
            <v>437474.52317303733</v>
          </cell>
          <cell r="W288">
            <v>-1875.0483800656348</v>
          </cell>
          <cell r="X288">
            <v>-65626.693302296218</v>
          </cell>
          <cell r="Y288">
            <v>4241.1711445937708</v>
          </cell>
          <cell r="Z288">
            <v>148440.99006078287</v>
          </cell>
          <cell r="AA288">
            <v>11207.641685271585</v>
          </cell>
          <cell r="AB288">
            <v>392267.45898450637</v>
          </cell>
          <cell r="AC288">
            <v>13188.792930933576</v>
          </cell>
        </row>
        <row r="290">
          <cell r="C290" t="str">
            <v>Other Income</v>
          </cell>
        </row>
        <row r="291">
          <cell r="D291" t="str">
            <v>H.D</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row>
        <row r="292">
          <cell r="D292" t="str">
            <v>Others</v>
          </cell>
          <cell r="E292">
            <v>3111.1111111111113</v>
          </cell>
          <cell r="F292">
            <v>0</v>
          </cell>
          <cell r="G292">
            <v>3111.1111111111113</v>
          </cell>
          <cell r="H292">
            <v>0</v>
          </cell>
          <cell r="I292">
            <v>3111.1111111111113</v>
          </cell>
          <cell r="J292">
            <v>0</v>
          </cell>
          <cell r="K292">
            <v>3111.1111111111113</v>
          </cell>
          <cell r="L292">
            <v>0</v>
          </cell>
          <cell r="M292">
            <v>3111.1111111111113</v>
          </cell>
          <cell r="N292">
            <v>0</v>
          </cell>
          <cell r="O292">
            <v>3111.1111111111113</v>
          </cell>
          <cell r="P292">
            <v>0</v>
          </cell>
          <cell r="Q292">
            <v>2666.666666666667</v>
          </cell>
          <cell r="R292">
            <v>93333.333333333343</v>
          </cell>
          <cell r="S292">
            <v>2666.666666666667</v>
          </cell>
          <cell r="T292">
            <v>93333.333333333343</v>
          </cell>
          <cell r="U292">
            <v>2666.666666666667</v>
          </cell>
          <cell r="V292">
            <v>93333.333333333343</v>
          </cell>
          <cell r="W292">
            <v>2666.666666666667</v>
          </cell>
          <cell r="X292">
            <v>93333.333333333343</v>
          </cell>
          <cell r="Y292">
            <v>2666.666666666667</v>
          </cell>
          <cell r="Z292">
            <v>93333.333333333343</v>
          </cell>
          <cell r="AA292">
            <v>2666.666666666667</v>
          </cell>
          <cell r="AB292">
            <v>93333.333333333343</v>
          </cell>
          <cell r="AC292">
            <v>2666.6666666666674</v>
          </cell>
        </row>
        <row r="293">
          <cell r="E293">
            <v>3111.1111111111113</v>
          </cell>
          <cell r="F293">
            <v>0</v>
          </cell>
          <cell r="G293">
            <v>3111.1111111111113</v>
          </cell>
          <cell r="H293">
            <v>0</v>
          </cell>
          <cell r="I293">
            <v>3111.1111111111113</v>
          </cell>
          <cell r="J293">
            <v>0</v>
          </cell>
          <cell r="K293">
            <v>3111.1111111111113</v>
          </cell>
          <cell r="L293">
            <v>0</v>
          </cell>
          <cell r="M293">
            <v>3111.1111111111113</v>
          </cell>
          <cell r="N293">
            <v>0</v>
          </cell>
          <cell r="O293">
            <v>3111.1111111111113</v>
          </cell>
          <cell r="P293">
            <v>0</v>
          </cell>
          <cell r="Q293">
            <v>2666.666666666667</v>
          </cell>
          <cell r="R293">
            <v>93333.333333333343</v>
          </cell>
          <cell r="S293">
            <v>2666.666666666667</v>
          </cell>
          <cell r="T293">
            <v>93333.333333333343</v>
          </cell>
          <cell r="U293">
            <v>2666.666666666667</v>
          </cell>
          <cell r="V293">
            <v>93333.333333333343</v>
          </cell>
          <cell r="W293">
            <v>2666.666666666667</v>
          </cell>
          <cell r="X293">
            <v>93333.333333333343</v>
          </cell>
          <cell r="Y293">
            <v>2666.666666666667</v>
          </cell>
          <cell r="Z293">
            <v>93333.333333333343</v>
          </cell>
          <cell r="AA293">
            <v>2666.666666666667</v>
          </cell>
          <cell r="AB293">
            <v>93333.333333333343</v>
          </cell>
          <cell r="AC293">
            <v>2666.6666666666674</v>
          </cell>
        </row>
        <row r="295">
          <cell r="C295" t="str">
            <v>Profit before tax</v>
          </cell>
          <cell r="E295">
            <v>2069.3586927413398</v>
          </cell>
          <cell r="F295">
            <v>0</v>
          </cell>
          <cell r="G295">
            <v>-5501.1250800232101</v>
          </cell>
          <cell r="H295">
            <v>0</v>
          </cell>
          <cell r="I295">
            <v>11687.218924959328</v>
          </cell>
          <cell r="J295">
            <v>0</v>
          </cell>
          <cell r="K295">
            <v>9987.1953092175827</v>
          </cell>
          <cell r="L295">
            <v>0</v>
          </cell>
          <cell r="M295">
            <v>2129.2924232342029</v>
          </cell>
          <cell r="N295">
            <v>0</v>
          </cell>
          <cell r="O295">
            <v>1443.1055501796618</v>
          </cell>
          <cell r="P295">
            <v>0</v>
          </cell>
          <cell r="Q295">
            <v>-2644.252306661584</v>
          </cell>
          <cell r="R295">
            <v>-92548.830733154464</v>
          </cell>
          <cell r="S295">
            <v>15144.659088434164</v>
          </cell>
          <cell r="T295">
            <v>530063.06809519662</v>
          </cell>
          <cell r="U295">
            <v>15165.93875732485</v>
          </cell>
          <cell r="V295">
            <v>530807.85650637071</v>
          </cell>
          <cell r="W295">
            <v>791.6182866010322</v>
          </cell>
          <cell r="X295">
            <v>27706.640031037125</v>
          </cell>
          <cell r="Y295">
            <v>6907.8378112604378</v>
          </cell>
          <cell r="Z295">
            <v>241774.32339411622</v>
          </cell>
          <cell r="AA295">
            <v>13874.308351938253</v>
          </cell>
          <cell r="AB295">
            <v>485600.79231783969</v>
          </cell>
          <cell r="AC295">
            <v>15855.459597600244</v>
          </cell>
        </row>
        <row r="333">
          <cell r="F333">
            <v>185405.57509915665</v>
          </cell>
        </row>
        <row r="334">
          <cell r="D334" t="str">
            <v>CKD Cost</v>
          </cell>
          <cell r="F334">
            <v>55621672.529746994</v>
          </cell>
          <cell r="H334">
            <v>55621672.529746994</v>
          </cell>
          <cell r="J334">
            <v>55621672.529746994</v>
          </cell>
          <cell r="L334">
            <v>55621672.529746994</v>
          </cell>
          <cell r="N334">
            <v>55621672.529746994</v>
          </cell>
          <cell r="P334">
            <v>55621672.529746994</v>
          </cell>
          <cell r="R334">
            <v>58402756.156234346</v>
          </cell>
          <cell r="T334">
            <v>58402756.156234346</v>
          </cell>
          <cell r="V334">
            <v>58402756.156234346</v>
          </cell>
          <cell r="X334">
            <v>58402756.156234346</v>
          </cell>
          <cell r="Z334">
            <v>58402756.156234346</v>
          </cell>
          <cell r="AB334">
            <v>58402756.156234346</v>
          </cell>
          <cell r="AC334">
            <v>684146572.11588812</v>
          </cell>
          <cell r="AF334" t="str">
            <v>CKD Cost</v>
          </cell>
        </row>
        <row r="335">
          <cell r="D335" t="str">
            <v>Vendor parts</v>
          </cell>
          <cell r="F335">
            <v>27750870</v>
          </cell>
          <cell r="H335">
            <v>27750870</v>
          </cell>
          <cell r="J335">
            <v>27750870</v>
          </cell>
          <cell r="L335">
            <v>27750870</v>
          </cell>
          <cell r="N335">
            <v>27750870</v>
          </cell>
          <cell r="P335">
            <v>27750870</v>
          </cell>
          <cell r="R335">
            <v>29134335</v>
          </cell>
          <cell r="T335">
            <v>29134335</v>
          </cell>
          <cell r="V335">
            <v>29134335</v>
          </cell>
          <cell r="X335">
            <v>29134335</v>
          </cell>
          <cell r="Z335">
            <v>29134335</v>
          </cell>
          <cell r="AB335">
            <v>29134335</v>
          </cell>
          <cell r="AC335">
            <v>341311230</v>
          </cell>
          <cell r="AF335" t="str">
            <v>Vendor parts</v>
          </cell>
        </row>
        <row r="336">
          <cell r="D336" t="str">
            <v>Nummi Parts</v>
          </cell>
          <cell r="F336">
            <v>0</v>
          </cell>
          <cell r="H336">
            <v>0</v>
          </cell>
          <cell r="J336">
            <v>0</v>
          </cell>
          <cell r="L336">
            <v>0</v>
          </cell>
          <cell r="N336">
            <v>0</v>
          </cell>
          <cell r="P336">
            <v>0</v>
          </cell>
          <cell r="R336">
            <v>0</v>
          </cell>
          <cell r="T336">
            <v>0</v>
          </cell>
          <cell r="V336">
            <v>0</v>
          </cell>
          <cell r="X336">
            <v>0</v>
          </cell>
          <cell r="Z336">
            <v>0</v>
          </cell>
          <cell r="AB336">
            <v>0</v>
          </cell>
          <cell r="AC336">
            <v>0</v>
          </cell>
          <cell r="AF336" t="str">
            <v>Nummi Parts</v>
          </cell>
        </row>
        <row r="337">
          <cell r="D337" t="str">
            <v>Paints &amp; Chemicals</v>
          </cell>
          <cell r="F337">
            <v>1732050</v>
          </cell>
          <cell r="H337">
            <v>1732050</v>
          </cell>
          <cell r="J337">
            <v>1732050</v>
          </cell>
          <cell r="L337">
            <v>1732050</v>
          </cell>
          <cell r="N337">
            <v>1732050</v>
          </cell>
          <cell r="P337">
            <v>1732050</v>
          </cell>
          <cell r="R337">
            <v>1782165</v>
          </cell>
          <cell r="T337">
            <v>1782165</v>
          </cell>
          <cell r="V337">
            <v>1782165</v>
          </cell>
          <cell r="X337">
            <v>1782165</v>
          </cell>
          <cell r="Z337">
            <v>1782165</v>
          </cell>
          <cell r="AB337">
            <v>1782165</v>
          </cell>
          <cell r="AC337">
            <v>21085290</v>
          </cell>
          <cell r="AF337" t="str">
            <v>Paints &amp; Chemicals</v>
          </cell>
        </row>
        <row r="338">
          <cell r="D338" t="str">
            <v>Consumables</v>
          </cell>
          <cell r="F338">
            <v>1003380</v>
          </cell>
          <cell r="H338">
            <v>1003380</v>
          </cell>
          <cell r="J338">
            <v>1003380</v>
          </cell>
          <cell r="L338">
            <v>1003380</v>
          </cell>
          <cell r="N338">
            <v>1003380</v>
          </cell>
          <cell r="P338">
            <v>1003380</v>
          </cell>
          <cell r="R338">
            <v>1052940</v>
          </cell>
          <cell r="T338">
            <v>1052940</v>
          </cell>
          <cell r="V338">
            <v>1052940</v>
          </cell>
          <cell r="X338">
            <v>1052940</v>
          </cell>
          <cell r="Z338">
            <v>1052940</v>
          </cell>
          <cell r="AB338">
            <v>1052940</v>
          </cell>
          <cell r="AC338">
            <v>12337920</v>
          </cell>
          <cell r="AF338" t="str">
            <v>Consumables</v>
          </cell>
        </row>
        <row r="339">
          <cell r="D339" t="str">
            <v>KD Parts</v>
          </cell>
          <cell r="F339">
            <v>0</v>
          </cell>
          <cell r="H339">
            <v>0</v>
          </cell>
          <cell r="J339">
            <v>0</v>
          </cell>
          <cell r="L339">
            <v>0</v>
          </cell>
          <cell r="N339">
            <v>0</v>
          </cell>
          <cell r="P339">
            <v>0</v>
          </cell>
          <cell r="R339">
            <v>0</v>
          </cell>
          <cell r="T339">
            <v>0</v>
          </cell>
          <cell r="V339">
            <v>0</v>
          </cell>
          <cell r="X339">
            <v>0</v>
          </cell>
          <cell r="Z339">
            <v>0</v>
          </cell>
          <cell r="AB339">
            <v>0</v>
          </cell>
          <cell r="AC339">
            <v>0</v>
          </cell>
          <cell r="AF339" t="str">
            <v>KD Parts</v>
          </cell>
        </row>
        <row r="340">
          <cell r="D340" t="str">
            <v>Spare parts</v>
          </cell>
          <cell r="F340">
            <v>12150</v>
          </cell>
          <cell r="H340">
            <v>12150</v>
          </cell>
          <cell r="J340">
            <v>12150</v>
          </cell>
          <cell r="L340">
            <v>12150</v>
          </cell>
          <cell r="N340">
            <v>12150</v>
          </cell>
          <cell r="P340">
            <v>12150</v>
          </cell>
          <cell r="R340">
            <v>12810</v>
          </cell>
          <cell r="T340">
            <v>12810</v>
          </cell>
          <cell r="V340">
            <v>12810</v>
          </cell>
          <cell r="X340">
            <v>12810</v>
          </cell>
          <cell r="Z340">
            <v>12810</v>
          </cell>
          <cell r="AB340">
            <v>12810</v>
          </cell>
          <cell r="AC340">
            <v>149760</v>
          </cell>
          <cell r="AF340" t="str">
            <v>Spare parts</v>
          </cell>
        </row>
        <row r="341">
          <cell r="D341" t="str">
            <v>Utilities</v>
          </cell>
          <cell r="F341">
            <v>1271910</v>
          </cell>
          <cell r="H341">
            <v>1271910</v>
          </cell>
          <cell r="J341">
            <v>1271910</v>
          </cell>
          <cell r="L341">
            <v>1271910</v>
          </cell>
          <cell r="N341">
            <v>1271910</v>
          </cell>
          <cell r="P341">
            <v>1271910</v>
          </cell>
          <cell r="R341">
            <v>1330035</v>
          </cell>
          <cell r="T341">
            <v>1330035</v>
          </cell>
          <cell r="V341">
            <v>1330035</v>
          </cell>
          <cell r="X341">
            <v>1330035</v>
          </cell>
          <cell r="Z341">
            <v>1330035</v>
          </cell>
          <cell r="AB341">
            <v>1330035</v>
          </cell>
          <cell r="AC341">
            <v>15611670</v>
          </cell>
          <cell r="AF341" t="str">
            <v>Utilities</v>
          </cell>
        </row>
        <row r="342">
          <cell r="D342" t="str">
            <v>Royalties</v>
          </cell>
          <cell r="F342">
            <v>612510</v>
          </cell>
          <cell r="H342">
            <v>612510</v>
          </cell>
          <cell r="J342">
            <v>612510</v>
          </cell>
          <cell r="L342">
            <v>612510</v>
          </cell>
          <cell r="N342">
            <v>612510</v>
          </cell>
          <cell r="P342">
            <v>612510</v>
          </cell>
          <cell r="R342">
            <v>640920</v>
          </cell>
          <cell r="T342">
            <v>640920</v>
          </cell>
          <cell r="V342">
            <v>640920</v>
          </cell>
          <cell r="X342">
            <v>640920</v>
          </cell>
          <cell r="Z342">
            <v>640920</v>
          </cell>
          <cell r="AB342">
            <v>640920</v>
          </cell>
          <cell r="AC342">
            <v>7520580</v>
          </cell>
          <cell r="AF342" t="str">
            <v>Royalties</v>
          </cell>
        </row>
        <row r="344">
          <cell r="F344">
            <v>88004542.529746994</v>
          </cell>
          <cell r="H344">
            <v>88004542.529746994</v>
          </cell>
          <cell r="J344">
            <v>88004542.529746994</v>
          </cell>
          <cell r="L344">
            <v>88004542.529746994</v>
          </cell>
          <cell r="N344">
            <v>88004542.529746994</v>
          </cell>
          <cell r="P344">
            <v>88004542.529746994</v>
          </cell>
          <cell r="R344">
            <v>92355961.156234354</v>
          </cell>
          <cell r="T344">
            <v>92355961.156234354</v>
          </cell>
          <cell r="V344">
            <v>92355961.156234354</v>
          </cell>
          <cell r="X344">
            <v>92355961.156234354</v>
          </cell>
          <cell r="Z344">
            <v>92355961.156234354</v>
          </cell>
          <cell r="AB344">
            <v>92355961.156234354</v>
          </cell>
          <cell r="AC344">
            <v>1082163022.1158881</v>
          </cell>
        </row>
        <row r="345">
          <cell r="F345">
            <v>0</v>
          </cell>
          <cell r="H345">
            <v>0</v>
          </cell>
          <cell r="J345">
            <v>0</v>
          </cell>
          <cell r="L345">
            <v>0</v>
          </cell>
          <cell r="N345">
            <v>0</v>
          </cell>
          <cell r="P345">
            <v>0</v>
          </cell>
          <cell r="R345">
            <v>-11416005.12847048</v>
          </cell>
          <cell r="T345">
            <v>-11416005.12847048</v>
          </cell>
          <cell r="V345">
            <v>-11416005.12847048</v>
          </cell>
          <cell r="X345">
            <v>-11416005.12847048</v>
          </cell>
          <cell r="Z345">
            <v>-11416005.12847048</v>
          </cell>
          <cell r="AB345">
            <v>-11416005.12847048</v>
          </cell>
          <cell r="AC345">
            <v>-68496030.770822763</v>
          </cell>
        </row>
      </sheetData>
      <sheetData sheetId="11" refreshError="1">
        <row r="31">
          <cell r="C31" t="str">
            <v>Depreciation (Admin. &amp; Selling )</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row>
        <row r="32">
          <cell r="C32" t="str">
            <v>Financial Charges -Capital Exp.</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row>
        <row r="33">
          <cell r="C33" t="str">
            <v>Financial Charges -Working Capital</v>
          </cell>
          <cell r="E33">
            <v>61821.642211505023</v>
          </cell>
          <cell r="F33">
            <v>54720.596341111326</v>
          </cell>
          <cell r="G33">
            <v>53840.889428353745</v>
          </cell>
          <cell r="H33">
            <v>49233.023961940838</v>
          </cell>
          <cell r="I33">
            <v>66097.823217230602</v>
          </cell>
          <cell r="J33">
            <v>63871.595708394932</v>
          </cell>
          <cell r="K33">
            <v>56780.621461829563</v>
          </cell>
          <cell r="L33">
            <v>71456.813349351432</v>
          </cell>
          <cell r="M33">
            <v>66581.975824860856</v>
          </cell>
          <cell r="N33">
            <v>69348.82804305121</v>
          </cell>
          <cell r="O33">
            <v>69858.455485244849</v>
          </cell>
          <cell r="P33">
            <v>67392.223866452419</v>
          </cell>
          <cell r="Q33">
            <v>751004.48889932688</v>
          </cell>
          <cell r="R33">
            <v>349585.57086853648</v>
          </cell>
          <cell r="S33">
            <v>401418.91803079034</v>
          </cell>
          <cell r="T33">
            <v>8173.9325113345403</v>
          </cell>
          <cell r="U33">
            <v>11775.441647157946</v>
          </cell>
        </row>
        <row r="34">
          <cell r="C34" t="str">
            <v>Other Expenses  - (Charity &amp; Donation)</v>
          </cell>
          <cell r="E34">
            <v>42931.695980211829</v>
          </cell>
          <cell r="F34">
            <v>38000.414125771749</v>
          </cell>
          <cell r="G34">
            <v>37389.506547467892</v>
          </cell>
          <cell r="H34">
            <v>34189.599973570039</v>
          </cell>
          <cell r="I34">
            <v>45901.266123076814</v>
          </cell>
          <cell r="J34">
            <v>44355.274797496473</v>
          </cell>
          <cell r="K34">
            <v>39430.987126270535</v>
          </cell>
          <cell r="L34">
            <v>49622.787048160724</v>
          </cell>
          <cell r="M34">
            <v>46237.483211708932</v>
          </cell>
          <cell r="N34">
            <v>48158.90836323001</v>
          </cell>
          <cell r="O34">
            <v>48512.816309197813</v>
          </cell>
          <cell r="P34">
            <v>46800.155462814189</v>
          </cell>
          <cell r="Q34">
            <v>521530.89506897703</v>
          </cell>
          <cell r="R34">
            <v>242767.75754759478</v>
          </cell>
          <cell r="S34">
            <v>278763.13752138219</v>
          </cell>
          <cell r="T34">
            <v>5676.342021760036</v>
          </cell>
          <cell r="U34">
            <v>8177.3900327485753</v>
          </cell>
        </row>
        <row r="35">
          <cell r="C35" t="str">
            <v>W.P.P.F.</v>
          </cell>
          <cell r="E35">
            <v>-29905.625785854187</v>
          </cell>
          <cell r="F35">
            <v>-154804.00939961255</v>
          </cell>
          <cell r="G35">
            <v>128770.52132494061</v>
          </cell>
          <cell r="H35">
            <v>100723.40992695613</v>
          </cell>
          <cell r="I35">
            <v>-25096.358790370967</v>
          </cell>
          <cell r="J35">
            <v>-36470.247848650171</v>
          </cell>
          <cell r="K35">
            <v>-108960.0633948287</v>
          </cell>
          <cell r="L35">
            <v>236296.53701470073</v>
          </cell>
          <cell r="M35">
            <v>236709.54408274789</v>
          </cell>
          <cell r="N35">
            <v>-42274.869785737734</v>
          </cell>
          <cell r="O35">
            <v>76431.95344485424</v>
          </cell>
          <cell r="P35">
            <v>211640.89806811302</v>
          </cell>
          <cell r="Q35">
            <v>593061.6888572583</v>
          </cell>
          <cell r="R35">
            <v>-16782.310572591134</v>
          </cell>
          <cell r="S35">
            <v>609843.99942984944</v>
          </cell>
          <cell r="T35">
            <v>0</v>
          </cell>
          <cell r="U35">
            <v>0</v>
          </cell>
        </row>
        <row r="36">
          <cell r="C36" t="str">
            <v>Workers Welfare Fund</v>
          </cell>
          <cell r="E36">
            <v>-11364.13779862459</v>
          </cell>
          <cell r="F36">
            <v>-58825.523571852777</v>
          </cell>
          <cell r="G36">
            <v>48932.798103477442</v>
          </cell>
          <cell r="H36">
            <v>38274.895772243326</v>
          </cell>
          <cell r="I36">
            <v>-9536.6163403409646</v>
          </cell>
          <cell r="J36">
            <v>-13858.69418248707</v>
          </cell>
          <cell r="K36">
            <v>-41404.824090034897</v>
          </cell>
          <cell r="L36">
            <v>89792.684065586305</v>
          </cell>
          <cell r="M36">
            <v>89949.626751444172</v>
          </cell>
          <cell r="N36">
            <v>-16064.450518580326</v>
          </cell>
          <cell r="O36">
            <v>29044.142309044608</v>
          </cell>
          <cell r="P36">
            <v>80423.541265882959</v>
          </cell>
          <cell r="Q36">
            <v>225363.44176575818</v>
          </cell>
          <cell r="R36">
            <v>-6377.2780175846292</v>
          </cell>
          <cell r="S36">
            <v>231740.71978334282</v>
          </cell>
          <cell r="T36">
            <v>0</v>
          </cell>
          <cell r="U36">
            <v>0</v>
          </cell>
        </row>
        <row r="37">
          <cell r="E37">
            <v>3403483.5746072386</v>
          </cell>
          <cell r="F37">
            <v>5729091.4774954198</v>
          </cell>
          <cell r="G37">
            <v>448933.71540423972</v>
          </cell>
          <cell r="H37">
            <v>971170.92963471054</v>
          </cell>
          <cell r="I37">
            <v>3399866.1142095951</v>
          </cell>
          <cell r="J37">
            <v>3611647.9284747541</v>
          </cell>
          <cell r="K37">
            <v>6925846.721103237</v>
          </cell>
          <cell r="L37">
            <v>497168.82147779921</v>
          </cell>
          <cell r="M37">
            <v>489478.62987076188</v>
          </cell>
          <cell r="N37">
            <v>5684168.4161019633</v>
          </cell>
          <cell r="O37">
            <v>3473847.3675483409</v>
          </cell>
          <cell r="P37">
            <v>956256.81866326253</v>
          </cell>
          <cell r="Q37">
            <v>35590960.514591321</v>
          </cell>
          <cell r="R37">
            <v>17564193.73982596</v>
          </cell>
          <cell r="S37">
            <v>18026766.774765365</v>
          </cell>
          <cell r="T37">
            <v>413592.67412244156</v>
          </cell>
          <cell r="U37">
            <v>504119.5105693005</v>
          </cell>
        </row>
        <row r="38">
          <cell r="B38" t="str">
            <v>Operating Profit</v>
          </cell>
          <cell r="E38">
            <v>-1490176.0854659383</v>
          </cell>
          <cell r="F38">
            <v>-3815783.9883541195</v>
          </cell>
          <cell r="G38">
            <v>1464373.7737370606</v>
          </cell>
          <cell r="H38">
            <v>942136.55950658978</v>
          </cell>
          <cell r="I38">
            <v>-1400627.5340100406</v>
          </cell>
          <cell r="J38">
            <v>-1612409.3482751995</v>
          </cell>
          <cell r="K38">
            <v>-2962169.7137450436</v>
          </cell>
          <cell r="L38">
            <v>3466508.1858803942</v>
          </cell>
          <cell r="M38">
            <v>3474198.3774874313</v>
          </cell>
          <cell r="N38">
            <v>-1720491.4087437699</v>
          </cell>
          <cell r="O38">
            <v>489829.63980985247</v>
          </cell>
          <cell r="P38">
            <v>3007420.1886949306</v>
          </cell>
          <cell r="Q38">
            <v>-157191.35347785335</v>
          </cell>
          <cell r="R38">
            <v>-5912486.622861648</v>
          </cell>
          <cell r="S38">
            <v>5755295.2693837956</v>
          </cell>
          <cell r="T38">
            <v>2336202.2397413384</v>
          </cell>
          <cell r="U38">
            <v>3620572.8602264579</v>
          </cell>
        </row>
        <row r="39">
          <cell r="R39">
            <v>0</v>
          </cell>
          <cell r="S39">
            <v>0</v>
          </cell>
          <cell r="T39">
            <v>0</v>
          </cell>
          <cell r="U39">
            <v>0</v>
          </cell>
        </row>
        <row r="40">
          <cell r="B40" t="str">
            <v>Other Income</v>
          </cell>
          <cell r="R40">
            <v>0</v>
          </cell>
          <cell r="S40">
            <v>0</v>
          </cell>
          <cell r="T40">
            <v>0</v>
          </cell>
          <cell r="U40">
            <v>0</v>
          </cell>
        </row>
        <row r="41">
          <cell r="C41" t="str">
            <v>H.D</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row>
        <row r="42">
          <cell r="C42" t="str">
            <v>Scrap income</v>
          </cell>
          <cell r="E42">
            <v>933333.33333333337</v>
          </cell>
          <cell r="F42">
            <v>933333.33333333337</v>
          </cell>
          <cell r="G42">
            <v>933333.33333333337</v>
          </cell>
          <cell r="H42">
            <v>933333.33333333337</v>
          </cell>
          <cell r="I42">
            <v>933333.33333333337</v>
          </cell>
          <cell r="J42">
            <v>933333.33333333337</v>
          </cell>
          <cell r="K42">
            <v>933333.3333333336</v>
          </cell>
          <cell r="L42">
            <v>933333.3333333336</v>
          </cell>
          <cell r="M42">
            <v>933333.3333333336</v>
          </cell>
          <cell r="N42">
            <v>933333.3333333336</v>
          </cell>
          <cell r="O42">
            <v>933333.3333333336</v>
          </cell>
          <cell r="P42">
            <v>933333.3333333336</v>
          </cell>
          <cell r="Q42">
            <v>11200000.000000004</v>
          </cell>
          <cell r="R42">
            <v>5600000</v>
          </cell>
          <cell r="S42">
            <v>5600000.0000000019</v>
          </cell>
          <cell r="T42">
            <v>0</v>
          </cell>
          <cell r="U42">
            <v>0</v>
          </cell>
        </row>
        <row r="43">
          <cell r="E43">
            <v>933333.33333333337</v>
          </cell>
          <cell r="F43">
            <v>933333.33333333337</v>
          </cell>
          <cell r="G43">
            <v>933333.33333333337</v>
          </cell>
          <cell r="H43">
            <v>933333.33333333337</v>
          </cell>
          <cell r="I43">
            <v>933333.33333333337</v>
          </cell>
          <cell r="J43">
            <v>933333.33333333337</v>
          </cell>
          <cell r="K43">
            <v>933333.3333333336</v>
          </cell>
          <cell r="L43">
            <v>933333.3333333336</v>
          </cell>
          <cell r="M43">
            <v>933333.3333333336</v>
          </cell>
          <cell r="N43">
            <v>933333.3333333336</v>
          </cell>
          <cell r="O43">
            <v>933333.3333333336</v>
          </cell>
          <cell r="P43">
            <v>933333.3333333336</v>
          </cell>
          <cell r="Q43">
            <v>11200000.000000004</v>
          </cell>
          <cell r="R43">
            <v>5600000</v>
          </cell>
          <cell r="S43">
            <v>5600000.0000000019</v>
          </cell>
          <cell r="T43">
            <v>0</v>
          </cell>
          <cell r="U43">
            <v>0</v>
          </cell>
        </row>
        <row r="44">
          <cell r="B44" t="str">
            <v>Profit Before Tax</v>
          </cell>
          <cell r="E44">
            <v>-556842.75213260495</v>
          </cell>
          <cell r="F44">
            <v>-2882450.655020786</v>
          </cell>
          <cell r="G44">
            <v>2397707.1070703939</v>
          </cell>
          <cell r="H44">
            <v>1875469.892839923</v>
          </cell>
          <cell r="I44">
            <v>-467294.2006767072</v>
          </cell>
          <cell r="J44">
            <v>-679076.01494186616</v>
          </cell>
          <cell r="K44">
            <v>-2028836.3804117101</v>
          </cell>
          <cell r="L44">
            <v>4399841.5192137277</v>
          </cell>
          <cell r="M44">
            <v>4407531.7108207652</v>
          </cell>
          <cell r="N44">
            <v>-787158.07541043626</v>
          </cell>
          <cell r="O44">
            <v>1423162.973143186</v>
          </cell>
          <cell r="P44">
            <v>3940753.5220282641</v>
          </cell>
          <cell r="Q44">
            <v>11042808.646522149</v>
          </cell>
          <cell r="R44">
            <v>-312486.62286164728</v>
          </cell>
          <cell r="S44">
            <v>11355295.269383796</v>
          </cell>
          <cell r="T44">
            <v>2336202.2397413393</v>
          </cell>
          <cell r="U44">
            <v>3620572.8602264579</v>
          </cell>
        </row>
        <row r="45">
          <cell r="R45">
            <v>0</v>
          </cell>
          <cell r="S45">
            <v>0</v>
          </cell>
          <cell r="T45">
            <v>0</v>
          </cell>
          <cell r="U45">
            <v>0</v>
          </cell>
        </row>
        <row r="46">
          <cell r="B46" t="str">
            <v>Taxation</v>
          </cell>
          <cell r="R46">
            <v>0</v>
          </cell>
          <cell r="S46">
            <v>0</v>
          </cell>
          <cell r="T46">
            <v>0</v>
          </cell>
          <cell r="U46">
            <v>0</v>
          </cell>
        </row>
        <row r="47">
          <cell r="C47" t="str">
            <v>Normal</v>
          </cell>
          <cell r="E47">
            <v>-318987.48943607247</v>
          </cell>
          <cell r="F47">
            <v>-1113888.2855763503</v>
          </cell>
          <cell r="G47">
            <v>690887.83494681586</v>
          </cell>
          <cell r="H47">
            <v>512385.3552939326</v>
          </cell>
          <cell r="I47">
            <v>-312694.44773432193</v>
          </cell>
          <cell r="J47">
            <v>-384744.06940504897</v>
          </cell>
          <cell r="K47">
            <v>-878047.67930518277</v>
          </cell>
          <cell r="L47">
            <v>1301093.9665940464</v>
          </cell>
          <cell r="M47">
            <v>1303700.7260331553</v>
          </cell>
          <cell r="N47">
            <v>-457153.53163051244</v>
          </cell>
          <cell r="O47">
            <v>292083.36014026508</v>
          </cell>
          <cell r="P47">
            <v>1145476.0013732968</v>
          </cell>
          <cell r="Q47">
            <v>1780111.7412940233</v>
          </cell>
          <cell r="R47">
            <v>-927041.10191104526</v>
          </cell>
          <cell r="S47">
            <v>2707152.8432050683</v>
          </cell>
          <cell r="T47">
            <v>0</v>
          </cell>
          <cell r="U47">
            <v>0</v>
          </cell>
        </row>
        <row r="48">
          <cell r="C48" t="str">
            <v>Presumptive</v>
          </cell>
          <cell r="E48">
            <v>104655.4552912223</v>
          </cell>
          <cell r="F48">
            <v>104655.4552912223</v>
          </cell>
          <cell r="G48">
            <v>104655.4552912223</v>
          </cell>
          <cell r="H48">
            <v>104655.4552912223</v>
          </cell>
          <cell r="I48">
            <v>125586.54634946678</v>
          </cell>
          <cell r="J48">
            <v>125586.54634946678</v>
          </cell>
          <cell r="K48">
            <v>167448.72846595568</v>
          </cell>
          <cell r="L48">
            <v>167448.72846595568</v>
          </cell>
          <cell r="M48">
            <v>167448.72846595568</v>
          </cell>
          <cell r="N48">
            <v>167448.72846595568</v>
          </cell>
          <cell r="O48">
            <v>167448.72846595568</v>
          </cell>
          <cell r="P48">
            <v>167448.72846595568</v>
          </cell>
          <cell r="Q48">
            <v>1674487.284659557</v>
          </cell>
          <cell r="R48">
            <v>669794.91386382282</v>
          </cell>
          <cell r="S48">
            <v>1004692.3707957341</v>
          </cell>
          <cell r="T48">
            <v>669794.91386382282</v>
          </cell>
          <cell r="U48">
            <v>1004692.3707957341</v>
          </cell>
        </row>
        <row r="49">
          <cell r="E49">
            <v>-214332.03414485016</v>
          </cell>
          <cell r="F49">
            <v>-1009232.830285128</v>
          </cell>
          <cell r="G49">
            <v>795543.29023803817</v>
          </cell>
          <cell r="H49">
            <v>617040.81058515492</v>
          </cell>
          <cell r="I49">
            <v>-187107.90138485515</v>
          </cell>
          <cell r="J49">
            <v>-259157.52305558219</v>
          </cell>
          <cell r="K49">
            <v>-710598.95083922707</v>
          </cell>
          <cell r="L49">
            <v>1468542.6950600022</v>
          </cell>
          <cell r="M49">
            <v>1471149.454499111</v>
          </cell>
          <cell r="N49">
            <v>-289704.80316455674</v>
          </cell>
          <cell r="O49">
            <v>459532.08860622079</v>
          </cell>
          <cell r="P49">
            <v>1312924.7298392525</v>
          </cell>
          <cell r="Q49">
            <v>3454599.0259535806</v>
          </cell>
          <cell r="R49">
            <v>-257246.18804722244</v>
          </cell>
          <cell r="S49">
            <v>3711845.2140008025</v>
          </cell>
          <cell r="T49">
            <v>-257246.18804722244</v>
          </cell>
          <cell r="U49">
            <v>3711845.2140008025</v>
          </cell>
        </row>
        <row r="50">
          <cell r="R50">
            <v>0</v>
          </cell>
          <cell r="S50">
            <v>0</v>
          </cell>
          <cell r="T50">
            <v>927041.10191104526</v>
          </cell>
          <cell r="U50">
            <v>-2707152.8432050683</v>
          </cell>
        </row>
        <row r="51">
          <cell r="B51" t="str">
            <v>Profit After Tax</v>
          </cell>
          <cell r="E51">
            <v>-342510.71798775479</v>
          </cell>
          <cell r="F51">
            <v>-1873217.824735658</v>
          </cell>
          <cell r="G51">
            <v>1602163.8168323557</v>
          </cell>
          <cell r="H51">
            <v>1258429.0822547681</v>
          </cell>
          <cell r="I51">
            <v>-280186.29929185205</v>
          </cell>
          <cell r="J51">
            <v>-419918.49188628397</v>
          </cell>
          <cell r="K51">
            <v>-1318237.4295724831</v>
          </cell>
          <cell r="L51">
            <v>2931298.8241537255</v>
          </cell>
          <cell r="M51">
            <v>2936382.2563216542</v>
          </cell>
          <cell r="N51">
            <v>-497453.27224587952</v>
          </cell>
          <cell r="O51">
            <v>963630.88453696517</v>
          </cell>
          <cell r="P51">
            <v>2627828.7921890114</v>
          </cell>
          <cell r="Q51">
            <v>7588209.6205685688</v>
          </cell>
          <cell r="R51">
            <v>-55240.434814424836</v>
          </cell>
          <cell r="S51">
            <v>7643450.055382994</v>
          </cell>
          <cell r="T51">
            <v>-55240.434814424836</v>
          </cell>
          <cell r="U51">
            <v>7643450.055382994</v>
          </cell>
        </row>
        <row r="55">
          <cell r="B55" t="str">
            <v>INDUS MOTOR COMPANY LIMITED</v>
          </cell>
        </row>
        <row r="56">
          <cell r="B56" t="str">
            <v>PERUNIT PROFIT &amp; LOSS ACCOUNT - DAIHTASU  (CKD)</v>
          </cell>
        </row>
        <row r="57">
          <cell r="B57" t="str">
            <v>FOR THE YEAR 2000~01</v>
          </cell>
        </row>
        <row r="58">
          <cell r="AA58" t="str">
            <v>C:\FH Files\Budget 2002-2003\Final Budget\[Final Budget 2002-2003.xls]CKD Variant</v>
          </cell>
        </row>
        <row r="59">
          <cell r="AB59" t="str">
            <v>Rs.</v>
          </cell>
          <cell r="AC59" t="str">
            <v>CL</v>
          </cell>
        </row>
        <row r="60">
          <cell r="B60" t="str">
            <v>CL</v>
          </cell>
          <cell r="E60">
            <v>183</v>
          </cell>
          <cell r="G60">
            <v>214</v>
          </cell>
          <cell r="I60">
            <v>245</v>
          </cell>
          <cell r="K60">
            <v>276</v>
          </cell>
          <cell r="M60">
            <v>307</v>
          </cell>
          <cell r="O60">
            <v>338</v>
          </cell>
          <cell r="Q60">
            <v>369</v>
          </cell>
          <cell r="S60">
            <v>400</v>
          </cell>
          <cell r="U60">
            <v>431</v>
          </cell>
          <cell r="W60">
            <v>462</v>
          </cell>
          <cell r="Y60">
            <v>493</v>
          </cell>
          <cell r="AA60">
            <v>524</v>
          </cell>
          <cell r="AC60" t="str">
            <v>Yearly</v>
          </cell>
        </row>
        <row r="61">
          <cell r="E61" t="str">
            <v>Per Unit</v>
          </cell>
          <cell r="F61" t="str">
            <v>Total</v>
          </cell>
          <cell r="G61" t="str">
            <v>Per Unit</v>
          </cell>
          <cell r="H61" t="str">
            <v>Total</v>
          </cell>
          <cell r="I61" t="str">
            <v>Per Unit</v>
          </cell>
          <cell r="J61" t="str">
            <v>Total</v>
          </cell>
          <cell r="K61" t="str">
            <v>Per Unit</v>
          </cell>
          <cell r="L61" t="str">
            <v>Total</v>
          </cell>
          <cell r="M61" t="str">
            <v>Per Unit</v>
          </cell>
          <cell r="N61" t="str">
            <v>Total</v>
          </cell>
          <cell r="O61" t="str">
            <v>Per Unit</v>
          </cell>
          <cell r="P61" t="str">
            <v>Total</v>
          </cell>
          <cell r="Q61" t="str">
            <v>Per Unit</v>
          </cell>
          <cell r="R61" t="str">
            <v>Total</v>
          </cell>
          <cell r="S61" t="str">
            <v>Per Unit</v>
          </cell>
          <cell r="T61" t="str">
            <v>Total</v>
          </cell>
          <cell r="U61" t="str">
            <v>Per Unit</v>
          </cell>
          <cell r="V61" t="str">
            <v>Total</v>
          </cell>
          <cell r="W61" t="str">
            <v>Per Unit</v>
          </cell>
          <cell r="X61" t="str">
            <v>Total</v>
          </cell>
          <cell r="Y61" t="str">
            <v>Per Unit</v>
          </cell>
          <cell r="Z61" t="str">
            <v>Total</v>
          </cell>
          <cell r="AA61" t="str">
            <v>Per Unit</v>
          </cell>
          <cell r="AB61" t="str">
            <v>Total</v>
          </cell>
          <cell r="AC61" t="str">
            <v>Average</v>
          </cell>
        </row>
        <row r="63">
          <cell r="C63" t="str">
            <v>Sales Units</v>
          </cell>
          <cell r="E63">
            <v>1</v>
          </cell>
          <cell r="F63">
            <v>90</v>
          </cell>
          <cell r="G63">
            <v>1</v>
          </cell>
          <cell r="H63">
            <v>90</v>
          </cell>
          <cell r="I63">
            <v>1</v>
          </cell>
          <cell r="J63">
            <v>90</v>
          </cell>
          <cell r="K63">
            <v>1</v>
          </cell>
          <cell r="L63">
            <v>90</v>
          </cell>
          <cell r="M63">
            <v>1</v>
          </cell>
          <cell r="N63">
            <v>90</v>
          </cell>
          <cell r="O63">
            <v>1</v>
          </cell>
          <cell r="P63">
            <v>90</v>
          </cell>
          <cell r="Q63">
            <v>1</v>
          </cell>
          <cell r="R63">
            <v>90</v>
          </cell>
          <cell r="S63">
            <v>1</v>
          </cell>
          <cell r="T63">
            <v>90</v>
          </cell>
          <cell r="U63">
            <v>1</v>
          </cell>
          <cell r="V63">
            <v>90</v>
          </cell>
          <cell r="W63">
            <v>1</v>
          </cell>
          <cell r="X63">
            <v>90</v>
          </cell>
          <cell r="Y63">
            <v>1</v>
          </cell>
          <cell r="Z63">
            <v>90</v>
          </cell>
          <cell r="AA63">
            <v>1</v>
          </cell>
          <cell r="AB63">
            <v>90</v>
          </cell>
          <cell r="AC63">
            <v>1080</v>
          </cell>
        </row>
        <row r="65">
          <cell r="C65" t="str">
            <v>Selling Price</v>
          </cell>
          <cell r="E65">
            <v>349000</v>
          </cell>
          <cell r="F65">
            <v>31410000</v>
          </cell>
          <cell r="G65">
            <v>349000</v>
          </cell>
          <cell r="H65">
            <v>31410000</v>
          </cell>
          <cell r="I65">
            <v>349000</v>
          </cell>
          <cell r="J65">
            <v>31410000</v>
          </cell>
          <cell r="K65">
            <v>349000</v>
          </cell>
          <cell r="L65">
            <v>31410000</v>
          </cell>
          <cell r="M65">
            <v>349000</v>
          </cell>
          <cell r="N65">
            <v>31410000</v>
          </cell>
          <cell r="O65">
            <v>349000</v>
          </cell>
          <cell r="P65">
            <v>31410000</v>
          </cell>
          <cell r="Q65">
            <v>349000</v>
          </cell>
          <cell r="R65">
            <v>31410000</v>
          </cell>
          <cell r="S65">
            <v>349000</v>
          </cell>
          <cell r="T65">
            <v>31410000</v>
          </cell>
          <cell r="U65">
            <v>349000</v>
          </cell>
          <cell r="V65">
            <v>31410000</v>
          </cell>
          <cell r="W65">
            <v>349000</v>
          </cell>
          <cell r="X65">
            <v>31410000</v>
          </cell>
          <cell r="Y65">
            <v>349000</v>
          </cell>
          <cell r="Z65">
            <v>31410000</v>
          </cell>
          <cell r="AA65">
            <v>349000</v>
          </cell>
          <cell r="AB65">
            <v>31410000</v>
          </cell>
          <cell r="AC65">
            <v>349000</v>
          </cell>
        </row>
        <row r="66">
          <cell r="C66" t="str">
            <v>Less: Dealer commission</v>
          </cell>
          <cell r="E66">
            <v>-6000</v>
          </cell>
          <cell r="F66">
            <v>-540000</v>
          </cell>
          <cell r="G66">
            <v>-6000</v>
          </cell>
          <cell r="H66">
            <v>-540000</v>
          </cell>
          <cell r="I66">
            <v>-6000</v>
          </cell>
          <cell r="J66">
            <v>-540000</v>
          </cell>
          <cell r="K66">
            <v>-6000</v>
          </cell>
          <cell r="L66">
            <v>-540000</v>
          </cell>
          <cell r="M66">
            <v>-6000</v>
          </cell>
          <cell r="N66">
            <v>-540000</v>
          </cell>
          <cell r="O66">
            <v>-6000</v>
          </cell>
          <cell r="P66">
            <v>-540000</v>
          </cell>
          <cell r="Q66">
            <v>-6000</v>
          </cell>
          <cell r="R66">
            <v>-540000</v>
          </cell>
          <cell r="S66">
            <v>-6000</v>
          </cell>
          <cell r="T66">
            <v>-540000</v>
          </cell>
          <cell r="U66">
            <v>-6000</v>
          </cell>
          <cell r="V66">
            <v>-540000</v>
          </cell>
          <cell r="W66">
            <v>-6000</v>
          </cell>
          <cell r="X66">
            <v>-540000</v>
          </cell>
          <cell r="Y66">
            <v>-6000</v>
          </cell>
          <cell r="Z66">
            <v>-540000</v>
          </cell>
          <cell r="AA66">
            <v>-6000</v>
          </cell>
          <cell r="AB66">
            <v>-540000</v>
          </cell>
          <cell r="AC66">
            <v>-6000</v>
          </cell>
        </row>
        <row r="67">
          <cell r="D67" t="str">
            <v xml:space="preserve">  Sales tax</v>
          </cell>
          <cell r="E67">
            <v>-45521.739130434784</v>
          </cell>
          <cell r="F67">
            <v>-4096956.5217391304</v>
          </cell>
          <cell r="G67">
            <v>-45521.739130434784</v>
          </cell>
          <cell r="H67">
            <v>-4096956.5217391304</v>
          </cell>
          <cell r="I67">
            <v>-45521.739130434784</v>
          </cell>
          <cell r="J67">
            <v>-4096956.5217391304</v>
          </cell>
          <cell r="K67">
            <v>-45521.739130434784</v>
          </cell>
          <cell r="L67">
            <v>-4096956.5217391304</v>
          </cell>
          <cell r="M67">
            <v>-45521.739130434784</v>
          </cell>
          <cell r="N67">
            <v>-4096956.5217391304</v>
          </cell>
          <cell r="O67">
            <v>-45521.739130434784</v>
          </cell>
          <cell r="P67">
            <v>-4096956.5217391304</v>
          </cell>
          <cell r="Q67">
            <v>-45521.739130434784</v>
          </cell>
          <cell r="R67">
            <v>-4096956.5217391304</v>
          </cell>
          <cell r="S67">
            <v>-45521.739130434784</v>
          </cell>
          <cell r="T67">
            <v>-4096956.5217391304</v>
          </cell>
          <cell r="U67">
            <v>-45521.739130434784</v>
          </cell>
          <cell r="V67">
            <v>-4096956.5217391304</v>
          </cell>
          <cell r="W67">
            <v>-45521.739130434784</v>
          </cell>
          <cell r="X67">
            <v>-4096956.5217391304</v>
          </cell>
          <cell r="Y67">
            <v>-45521.739130434784</v>
          </cell>
          <cell r="Z67">
            <v>-4096956.5217391304</v>
          </cell>
          <cell r="AA67">
            <v>-45521.739130434784</v>
          </cell>
          <cell r="AB67">
            <v>-4096956.5217391304</v>
          </cell>
          <cell r="AC67">
            <v>-45521.739130434784</v>
          </cell>
        </row>
        <row r="68">
          <cell r="C68" t="str">
            <v>Net Sales</v>
          </cell>
          <cell r="E68">
            <v>297478.26086956519</v>
          </cell>
          <cell r="F68">
            <v>26773043.478260871</v>
          </cell>
          <cell r="G68">
            <v>297478.26086956519</v>
          </cell>
          <cell r="H68">
            <v>26773043.478260871</v>
          </cell>
          <cell r="I68">
            <v>297478.26086956519</v>
          </cell>
          <cell r="J68">
            <v>26773043.478260871</v>
          </cell>
          <cell r="K68">
            <v>297478.26086956519</v>
          </cell>
          <cell r="L68">
            <v>26773043.478260871</v>
          </cell>
          <cell r="M68">
            <v>297478.26086956519</v>
          </cell>
          <cell r="N68">
            <v>26773043.478260871</v>
          </cell>
          <cell r="O68">
            <v>297478.26086956519</v>
          </cell>
          <cell r="P68">
            <v>26773043.478260871</v>
          </cell>
          <cell r="Q68">
            <v>297478.26086956519</v>
          </cell>
          <cell r="R68">
            <v>26773043.478260871</v>
          </cell>
          <cell r="S68">
            <v>297478.26086956519</v>
          </cell>
          <cell r="T68">
            <v>26773043.478260871</v>
          </cell>
          <cell r="U68">
            <v>297478.26086956519</v>
          </cell>
          <cell r="V68">
            <v>26773043.478260871</v>
          </cell>
          <cell r="W68">
            <v>297478.26086956519</v>
          </cell>
          <cell r="X68">
            <v>26773043.478260871</v>
          </cell>
          <cell r="Y68">
            <v>297478.26086956519</v>
          </cell>
          <cell r="Z68">
            <v>26773043.478260871</v>
          </cell>
          <cell r="AA68">
            <v>297478.26086956519</v>
          </cell>
          <cell r="AB68">
            <v>26773043.478260871</v>
          </cell>
          <cell r="AC68">
            <v>297478.26086956519</v>
          </cell>
        </row>
        <row r="70">
          <cell r="C70" t="str">
            <v>Variable Cost of Sales</v>
          </cell>
        </row>
        <row r="71">
          <cell r="D71" t="str">
            <v>CKD Cost</v>
          </cell>
          <cell r="E71">
            <v>185405.57509915665</v>
          </cell>
          <cell r="F71">
            <v>16686501.758924099</v>
          </cell>
          <cell r="G71">
            <v>185405.57509915665</v>
          </cell>
          <cell r="H71">
            <v>16686501.758924099</v>
          </cell>
          <cell r="I71">
            <v>185405.57509915665</v>
          </cell>
          <cell r="J71">
            <v>16686501.758924099</v>
          </cell>
          <cell r="K71">
            <v>185405.57509915665</v>
          </cell>
          <cell r="L71">
            <v>16686501.758924099</v>
          </cell>
          <cell r="M71">
            <v>185405.57509915665</v>
          </cell>
          <cell r="N71">
            <v>16686501.758924099</v>
          </cell>
          <cell r="O71">
            <v>185405.57509915665</v>
          </cell>
          <cell r="P71">
            <v>16686501.758924099</v>
          </cell>
          <cell r="Q71">
            <v>185405.57509915665</v>
          </cell>
          <cell r="R71">
            <v>16686501.758924099</v>
          </cell>
          <cell r="S71">
            <v>185405.57509915665</v>
          </cell>
          <cell r="T71">
            <v>16686501.758924099</v>
          </cell>
          <cell r="U71">
            <v>185405.57509915665</v>
          </cell>
          <cell r="V71">
            <v>16686501.758924099</v>
          </cell>
          <cell r="W71">
            <v>185405.57509915665</v>
          </cell>
          <cell r="X71">
            <v>16686501.758924099</v>
          </cell>
          <cell r="Y71">
            <v>185405.57509915665</v>
          </cell>
          <cell r="Z71">
            <v>16686501.758924099</v>
          </cell>
          <cell r="AA71">
            <v>185405.57509915665</v>
          </cell>
          <cell r="AB71">
            <v>16686501.758924099</v>
          </cell>
          <cell r="AC71">
            <v>185405.57509915665</v>
          </cell>
        </row>
        <row r="72">
          <cell r="D72" t="str">
            <v>Vendor parts</v>
          </cell>
          <cell r="E72">
            <v>70231</v>
          </cell>
          <cell r="F72">
            <v>6320790</v>
          </cell>
          <cell r="G72">
            <v>70231</v>
          </cell>
          <cell r="H72">
            <v>6320790</v>
          </cell>
          <cell r="I72">
            <v>70231</v>
          </cell>
          <cell r="J72">
            <v>6320790</v>
          </cell>
          <cell r="K72">
            <v>70231</v>
          </cell>
          <cell r="L72">
            <v>6320790</v>
          </cell>
          <cell r="M72">
            <v>70231</v>
          </cell>
          <cell r="N72">
            <v>6320790</v>
          </cell>
          <cell r="O72">
            <v>70231</v>
          </cell>
          <cell r="P72">
            <v>6320790</v>
          </cell>
          <cell r="Q72">
            <v>70231</v>
          </cell>
          <cell r="R72">
            <v>6320790</v>
          </cell>
          <cell r="S72">
            <v>70231</v>
          </cell>
          <cell r="T72">
            <v>6320790</v>
          </cell>
          <cell r="U72">
            <v>70231</v>
          </cell>
          <cell r="V72">
            <v>6320790</v>
          </cell>
          <cell r="W72">
            <v>70231</v>
          </cell>
          <cell r="X72">
            <v>6320790</v>
          </cell>
          <cell r="Y72">
            <v>70231</v>
          </cell>
          <cell r="Z72">
            <v>6320790</v>
          </cell>
          <cell r="AA72">
            <v>70231</v>
          </cell>
          <cell r="AB72">
            <v>6320790</v>
          </cell>
          <cell r="AC72">
            <v>70231</v>
          </cell>
        </row>
        <row r="73">
          <cell r="D73" t="str">
            <v>Nomi Parts</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row>
        <row r="74">
          <cell r="D74" t="str">
            <v>Paints &amp; Chemicals</v>
          </cell>
          <cell r="E74">
            <v>3341</v>
          </cell>
          <cell r="F74">
            <v>300690</v>
          </cell>
          <cell r="G74">
            <v>3341</v>
          </cell>
          <cell r="H74">
            <v>300690</v>
          </cell>
          <cell r="I74">
            <v>3341</v>
          </cell>
          <cell r="J74">
            <v>300690</v>
          </cell>
          <cell r="K74">
            <v>3341</v>
          </cell>
          <cell r="L74">
            <v>300690</v>
          </cell>
          <cell r="M74">
            <v>3341</v>
          </cell>
          <cell r="N74">
            <v>300690</v>
          </cell>
          <cell r="O74">
            <v>3341</v>
          </cell>
          <cell r="P74">
            <v>300690</v>
          </cell>
          <cell r="Q74">
            <v>3341</v>
          </cell>
          <cell r="R74">
            <v>300690</v>
          </cell>
          <cell r="S74">
            <v>3341</v>
          </cell>
          <cell r="T74">
            <v>300690</v>
          </cell>
          <cell r="U74">
            <v>3341</v>
          </cell>
          <cell r="V74">
            <v>300690</v>
          </cell>
          <cell r="W74">
            <v>3341</v>
          </cell>
          <cell r="X74">
            <v>300690</v>
          </cell>
          <cell r="Y74">
            <v>3341</v>
          </cell>
          <cell r="Z74">
            <v>300690</v>
          </cell>
          <cell r="AA74">
            <v>3341</v>
          </cell>
          <cell r="AB74">
            <v>300690</v>
          </cell>
          <cell r="AC74">
            <v>3341</v>
          </cell>
        </row>
        <row r="75">
          <cell r="D75" t="str">
            <v>Consumables</v>
          </cell>
          <cell r="E75">
            <v>3304</v>
          </cell>
          <cell r="F75">
            <v>297360</v>
          </cell>
          <cell r="G75">
            <v>3304</v>
          </cell>
          <cell r="H75">
            <v>297360</v>
          </cell>
          <cell r="I75">
            <v>3304</v>
          </cell>
          <cell r="J75">
            <v>297360</v>
          </cell>
          <cell r="K75">
            <v>3304</v>
          </cell>
          <cell r="L75">
            <v>297360</v>
          </cell>
          <cell r="M75">
            <v>3304</v>
          </cell>
          <cell r="N75">
            <v>297360</v>
          </cell>
          <cell r="O75">
            <v>3304</v>
          </cell>
          <cell r="P75">
            <v>297360</v>
          </cell>
          <cell r="Q75">
            <v>3304</v>
          </cell>
          <cell r="R75">
            <v>297360</v>
          </cell>
          <cell r="S75">
            <v>3304</v>
          </cell>
          <cell r="T75">
            <v>297360</v>
          </cell>
          <cell r="U75">
            <v>3304</v>
          </cell>
          <cell r="V75">
            <v>297360</v>
          </cell>
          <cell r="W75">
            <v>3304</v>
          </cell>
          <cell r="X75">
            <v>297360</v>
          </cell>
          <cell r="Y75">
            <v>3304</v>
          </cell>
          <cell r="Z75">
            <v>297360</v>
          </cell>
          <cell r="AA75">
            <v>3304</v>
          </cell>
          <cell r="AB75">
            <v>297360</v>
          </cell>
          <cell r="AC75">
            <v>3304</v>
          </cell>
        </row>
        <row r="76">
          <cell r="D76" t="str">
            <v>KD Parts</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row>
        <row r="77">
          <cell r="D77" t="str">
            <v>Spare parts</v>
          </cell>
          <cell r="E77">
            <v>44</v>
          </cell>
          <cell r="F77">
            <v>3960</v>
          </cell>
          <cell r="G77">
            <v>44</v>
          </cell>
          <cell r="H77">
            <v>3960</v>
          </cell>
          <cell r="I77">
            <v>44</v>
          </cell>
          <cell r="J77">
            <v>3960</v>
          </cell>
          <cell r="K77">
            <v>44</v>
          </cell>
          <cell r="L77">
            <v>3960</v>
          </cell>
          <cell r="M77">
            <v>44</v>
          </cell>
          <cell r="N77">
            <v>3960</v>
          </cell>
          <cell r="O77">
            <v>44</v>
          </cell>
          <cell r="P77">
            <v>3960</v>
          </cell>
          <cell r="Q77">
            <v>44</v>
          </cell>
          <cell r="R77">
            <v>3960</v>
          </cell>
          <cell r="S77">
            <v>44</v>
          </cell>
          <cell r="T77">
            <v>3960</v>
          </cell>
          <cell r="U77">
            <v>44</v>
          </cell>
          <cell r="V77">
            <v>3960</v>
          </cell>
          <cell r="W77">
            <v>44</v>
          </cell>
          <cell r="X77">
            <v>3960</v>
          </cell>
          <cell r="Y77">
            <v>44</v>
          </cell>
          <cell r="Z77">
            <v>3960</v>
          </cell>
          <cell r="AA77">
            <v>44</v>
          </cell>
          <cell r="AB77">
            <v>3960</v>
          </cell>
          <cell r="AC77">
            <v>44</v>
          </cell>
        </row>
        <row r="78">
          <cell r="D78" t="str">
            <v>Utilites</v>
          </cell>
          <cell r="E78">
            <v>3875</v>
          </cell>
          <cell r="F78">
            <v>348750</v>
          </cell>
          <cell r="G78">
            <v>3875</v>
          </cell>
          <cell r="H78">
            <v>348750</v>
          </cell>
          <cell r="I78">
            <v>3875</v>
          </cell>
          <cell r="J78">
            <v>348750</v>
          </cell>
          <cell r="K78">
            <v>3875</v>
          </cell>
          <cell r="L78">
            <v>348750</v>
          </cell>
          <cell r="M78">
            <v>3875</v>
          </cell>
          <cell r="N78">
            <v>348750</v>
          </cell>
          <cell r="O78">
            <v>3875</v>
          </cell>
          <cell r="P78">
            <v>348750</v>
          </cell>
          <cell r="Q78">
            <v>3875</v>
          </cell>
          <cell r="R78">
            <v>348750</v>
          </cell>
          <cell r="S78">
            <v>3875</v>
          </cell>
          <cell r="T78">
            <v>348750</v>
          </cell>
          <cell r="U78">
            <v>3875</v>
          </cell>
          <cell r="V78">
            <v>348750</v>
          </cell>
          <cell r="W78">
            <v>3875</v>
          </cell>
          <cell r="X78">
            <v>348750</v>
          </cell>
          <cell r="Y78">
            <v>3875</v>
          </cell>
          <cell r="Z78">
            <v>348750</v>
          </cell>
          <cell r="AA78">
            <v>3875</v>
          </cell>
          <cell r="AB78">
            <v>348750</v>
          </cell>
          <cell r="AC78">
            <v>3875</v>
          </cell>
        </row>
        <row r="79">
          <cell r="D79" t="str">
            <v>Royalty</v>
          </cell>
          <cell r="E79">
            <v>1894</v>
          </cell>
          <cell r="F79">
            <v>170460</v>
          </cell>
          <cell r="G79">
            <v>1894</v>
          </cell>
          <cell r="H79">
            <v>170460</v>
          </cell>
          <cell r="I79">
            <v>1894</v>
          </cell>
          <cell r="J79">
            <v>170460</v>
          </cell>
          <cell r="K79">
            <v>1894</v>
          </cell>
          <cell r="L79">
            <v>170460</v>
          </cell>
          <cell r="M79">
            <v>1894</v>
          </cell>
          <cell r="N79">
            <v>170460</v>
          </cell>
          <cell r="O79">
            <v>1894</v>
          </cell>
          <cell r="P79">
            <v>170460</v>
          </cell>
          <cell r="Q79">
            <v>1894</v>
          </cell>
          <cell r="R79">
            <v>170460</v>
          </cell>
          <cell r="S79">
            <v>1894</v>
          </cell>
          <cell r="T79">
            <v>170460</v>
          </cell>
          <cell r="U79">
            <v>1894</v>
          </cell>
          <cell r="V79">
            <v>170460</v>
          </cell>
          <cell r="W79">
            <v>1894</v>
          </cell>
          <cell r="X79">
            <v>170460</v>
          </cell>
          <cell r="Y79">
            <v>1894</v>
          </cell>
          <cell r="Z79">
            <v>170460</v>
          </cell>
          <cell r="AA79">
            <v>1894</v>
          </cell>
          <cell r="AB79">
            <v>170460</v>
          </cell>
          <cell r="AC79">
            <v>1894</v>
          </cell>
        </row>
        <row r="81">
          <cell r="E81">
            <v>268094.57509915665</v>
          </cell>
          <cell r="F81">
            <v>24128511.758924097</v>
          </cell>
          <cell r="G81">
            <v>268094.57509915665</v>
          </cell>
          <cell r="H81">
            <v>24128511.758924097</v>
          </cell>
          <cell r="I81">
            <v>268094.57509915665</v>
          </cell>
          <cell r="J81">
            <v>24128511.758924097</v>
          </cell>
          <cell r="K81">
            <v>268094.57509915665</v>
          </cell>
          <cell r="L81">
            <v>24128511.758924097</v>
          </cell>
          <cell r="M81">
            <v>268094.57509915665</v>
          </cell>
          <cell r="N81">
            <v>24128511.758924097</v>
          </cell>
          <cell r="O81">
            <v>268094.57509915665</v>
          </cell>
          <cell r="P81">
            <v>24128511.758924097</v>
          </cell>
          <cell r="Q81">
            <v>268094.57509915665</v>
          </cell>
          <cell r="R81">
            <v>24128511.758924097</v>
          </cell>
          <cell r="S81">
            <v>268094.57509915665</v>
          </cell>
          <cell r="T81">
            <v>24128511.758924097</v>
          </cell>
          <cell r="U81">
            <v>268094.57509915665</v>
          </cell>
          <cell r="V81">
            <v>24128511.758924097</v>
          </cell>
          <cell r="W81">
            <v>268094.57509915665</v>
          </cell>
          <cell r="X81">
            <v>24128511.758924097</v>
          </cell>
          <cell r="Y81">
            <v>268094.57509915665</v>
          </cell>
          <cell r="Z81">
            <v>24128511.758924097</v>
          </cell>
          <cell r="AA81">
            <v>268094.57509915665</v>
          </cell>
          <cell r="AB81">
            <v>24128511.758924097</v>
          </cell>
          <cell r="AC81">
            <v>268094.57509915665</v>
          </cell>
        </row>
        <row r="82">
          <cell r="C82" t="str">
            <v>Contribution Margin</v>
          </cell>
          <cell r="E82">
            <v>29383.685770408541</v>
          </cell>
          <cell r="F82">
            <v>2644531.7193367742</v>
          </cell>
          <cell r="G82">
            <v>29383.685770408541</v>
          </cell>
          <cell r="H82">
            <v>2644531.7193367742</v>
          </cell>
          <cell r="I82">
            <v>29383.685770408541</v>
          </cell>
          <cell r="J82">
            <v>2644531.7193367742</v>
          </cell>
          <cell r="K82">
            <v>29383.685770408541</v>
          </cell>
          <cell r="L82">
            <v>2644531.7193367742</v>
          </cell>
          <cell r="M82">
            <v>29383.685770408541</v>
          </cell>
          <cell r="N82">
            <v>2644531.7193367742</v>
          </cell>
          <cell r="O82">
            <v>29383.685770408541</v>
          </cell>
          <cell r="P82">
            <v>2644531.7193367742</v>
          </cell>
          <cell r="Q82">
            <v>29383.685770408541</v>
          </cell>
          <cell r="R82">
            <v>2644531.7193367742</v>
          </cell>
          <cell r="S82">
            <v>29383.685770408541</v>
          </cell>
          <cell r="T82">
            <v>2644531.7193367742</v>
          </cell>
          <cell r="U82">
            <v>29383.685770408541</v>
          </cell>
          <cell r="V82">
            <v>2644531.7193367742</v>
          </cell>
          <cell r="W82">
            <v>29383.685770408541</v>
          </cell>
          <cell r="X82">
            <v>2644531.7193367742</v>
          </cell>
          <cell r="Y82">
            <v>29383.685770408541</v>
          </cell>
          <cell r="Z82">
            <v>2644531.7193367742</v>
          </cell>
          <cell r="AA82">
            <v>29383.685770408541</v>
          </cell>
          <cell r="AB82">
            <v>2644531.7193367742</v>
          </cell>
          <cell r="AC82">
            <v>29383.685770408541</v>
          </cell>
        </row>
        <row r="84">
          <cell r="C84" t="str">
            <v>Production cost</v>
          </cell>
        </row>
        <row r="85">
          <cell r="D85" t="str">
            <v xml:space="preserve">Salaries &amp; Wages </v>
          </cell>
          <cell r="E85">
            <v>4619.3194081365082</v>
          </cell>
          <cell r="F85">
            <v>415738.74673228571</v>
          </cell>
          <cell r="G85">
            <v>4619.3194081365082</v>
          </cell>
          <cell r="H85">
            <v>415738.74673228571</v>
          </cell>
          <cell r="I85">
            <v>4619.3194081365082</v>
          </cell>
          <cell r="J85">
            <v>415738.74673228571</v>
          </cell>
          <cell r="K85">
            <v>4619.3194081365082</v>
          </cell>
          <cell r="L85">
            <v>415738.74673228571</v>
          </cell>
          <cell r="M85">
            <v>4619.3194081365082</v>
          </cell>
          <cell r="N85">
            <v>415738.74673228571</v>
          </cell>
          <cell r="O85">
            <v>4619.3194081365082</v>
          </cell>
          <cell r="P85">
            <v>415738.74673228571</v>
          </cell>
          <cell r="Q85">
            <v>3959.4166355455786</v>
          </cell>
          <cell r="R85">
            <v>356347.49719910207</v>
          </cell>
          <cell r="S85">
            <v>3959.4166355455786</v>
          </cell>
          <cell r="T85">
            <v>356347.49719910207</v>
          </cell>
          <cell r="U85">
            <v>3959.4166355455786</v>
          </cell>
          <cell r="V85">
            <v>356347.49719910207</v>
          </cell>
          <cell r="W85">
            <v>3959.4166355455786</v>
          </cell>
          <cell r="X85">
            <v>356347.49719910207</v>
          </cell>
          <cell r="Y85">
            <v>3959.4166355455786</v>
          </cell>
          <cell r="Z85">
            <v>356347.49719910207</v>
          </cell>
          <cell r="AA85">
            <v>3959.4166355455786</v>
          </cell>
          <cell r="AB85">
            <v>356347.49719910207</v>
          </cell>
          <cell r="AC85">
            <v>4289.3680218410445</v>
          </cell>
        </row>
        <row r="86">
          <cell r="D86" t="str">
            <v xml:space="preserve">Utilities </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row>
        <row r="87">
          <cell r="D87" t="str">
            <v>Depreciation</v>
          </cell>
          <cell r="E87">
            <v>19315.555555555558</v>
          </cell>
          <cell r="F87">
            <v>1738400.0000000002</v>
          </cell>
          <cell r="G87">
            <v>19315.555555555558</v>
          </cell>
          <cell r="H87">
            <v>1738400.0000000002</v>
          </cell>
          <cell r="I87">
            <v>19315.555555555558</v>
          </cell>
          <cell r="J87">
            <v>1738400.0000000002</v>
          </cell>
          <cell r="K87">
            <v>19315.555555555558</v>
          </cell>
          <cell r="L87">
            <v>1738400.0000000002</v>
          </cell>
          <cell r="M87">
            <v>19315.555555555558</v>
          </cell>
          <cell r="N87">
            <v>1738400.0000000002</v>
          </cell>
          <cell r="O87">
            <v>19315.555555555558</v>
          </cell>
          <cell r="P87">
            <v>1738400.0000000002</v>
          </cell>
          <cell r="Q87">
            <v>16556.190476190477</v>
          </cell>
          <cell r="R87">
            <v>1490057.142857143</v>
          </cell>
          <cell r="S87">
            <v>16556.190476190477</v>
          </cell>
          <cell r="T87">
            <v>1490057.142857143</v>
          </cell>
          <cell r="U87">
            <v>16556.190476190477</v>
          </cell>
          <cell r="V87">
            <v>1490057.142857143</v>
          </cell>
          <cell r="W87">
            <v>16556.190476190477</v>
          </cell>
          <cell r="X87">
            <v>1490057.142857143</v>
          </cell>
          <cell r="Y87">
            <v>16556.190476190477</v>
          </cell>
          <cell r="Z87">
            <v>1490057.142857143</v>
          </cell>
          <cell r="AA87">
            <v>16556.190476190477</v>
          </cell>
          <cell r="AB87">
            <v>1490057.142857143</v>
          </cell>
          <cell r="AC87">
            <v>17935.873015873021</v>
          </cell>
        </row>
        <row r="88">
          <cell r="D88" t="str">
            <v xml:space="preserve">Other Factory overhead </v>
          </cell>
          <cell r="E88">
            <v>2884.1866359118612</v>
          </cell>
          <cell r="F88">
            <v>259576.7972320675</v>
          </cell>
          <cell r="G88">
            <v>2884.1866359118612</v>
          </cell>
          <cell r="H88">
            <v>259576.7972320675</v>
          </cell>
          <cell r="I88">
            <v>2884.1866359118612</v>
          </cell>
          <cell r="J88">
            <v>259576.7972320675</v>
          </cell>
          <cell r="K88">
            <v>2884.1866359118612</v>
          </cell>
          <cell r="L88">
            <v>259576.7972320675</v>
          </cell>
          <cell r="M88">
            <v>2884.1866359118612</v>
          </cell>
          <cell r="N88">
            <v>259576.7972320675</v>
          </cell>
          <cell r="O88">
            <v>2884.1866359118612</v>
          </cell>
          <cell r="P88">
            <v>259576.7972320675</v>
          </cell>
          <cell r="Q88">
            <v>2472.1599736387384</v>
          </cell>
          <cell r="R88">
            <v>222494.39762748647</v>
          </cell>
          <cell r="S88">
            <v>2472.1599736387384</v>
          </cell>
          <cell r="T88">
            <v>222494.39762748647</v>
          </cell>
          <cell r="U88">
            <v>2472.1599736387384</v>
          </cell>
          <cell r="V88">
            <v>222494.39762748647</v>
          </cell>
          <cell r="W88">
            <v>2472.1599736387384</v>
          </cell>
          <cell r="X88">
            <v>222494.39762748647</v>
          </cell>
          <cell r="Y88">
            <v>2472.1599736387384</v>
          </cell>
          <cell r="Z88">
            <v>222494.39762748647</v>
          </cell>
          <cell r="AA88">
            <v>2472.1599736387384</v>
          </cell>
          <cell r="AB88">
            <v>222494.39762748647</v>
          </cell>
          <cell r="AC88">
            <v>2678.1733047752996</v>
          </cell>
        </row>
        <row r="89">
          <cell r="D89" t="str">
            <v>Running Royalty</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row>
        <row r="90">
          <cell r="E90">
            <v>26819.061599603927</v>
          </cell>
          <cell r="F90">
            <v>2413715.5439643539</v>
          </cell>
          <cell r="G90">
            <v>26819.061599603927</v>
          </cell>
          <cell r="H90">
            <v>2413715.5439643539</v>
          </cell>
          <cell r="I90">
            <v>26819.061599603927</v>
          </cell>
          <cell r="J90">
            <v>2413715.5439643539</v>
          </cell>
          <cell r="K90">
            <v>26819.061599603927</v>
          </cell>
          <cell r="L90">
            <v>2413715.5439643539</v>
          </cell>
          <cell r="M90">
            <v>26819.061599603927</v>
          </cell>
          <cell r="N90">
            <v>2413715.5439643539</v>
          </cell>
          <cell r="O90">
            <v>26819.061599603927</v>
          </cell>
          <cell r="P90">
            <v>2413715.5439643539</v>
          </cell>
          <cell r="Q90">
            <v>22987.767085374795</v>
          </cell>
          <cell r="R90">
            <v>2068899.0376837314</v>
          </cell>
          <cell r="S90">
            <v>22987.767085374795</v>
          </cell>
          <cell r="T90">
            <v>2068899.0376837314</v>
          </cell>
          <cell r="U90">
            <v>22987.767085374795</v>
          </cell>
          <cell r="V90">
            <v>2068899.0376837314</v>
          </cell>
          <cell r="W90">
            <v>22987.767085374795</v>
          </cell>
          <cell r="X90">
            <v>2068899.0376837314</v>
          </cell>
          <cell r="Y90">
            <v>22987.767085374795</v>
          </cell>
          <cell r="Z90">
            <v>2068899.0376837314</v>
          </cell>
          <cell r="AA90">
            <v>22987.767085374795</v>
          </cell>
          <cell r="AB90">
            <v>2068899.0376837314</v>
          </cell>
          <cell r="AC90">
            <v>24903.414342489366</v>
          </cell>
        </row>
        <row r="91">
          <cell r="C91" t="str">
            <v>Gross Profit</v>
          </cell>
          <cell r="E91">
            <v>2564.6241708046146</v>
          </cell>
          <cell r="F91">
            <v>230816.17537242034</v>
          </cell>
          <cell r="G91">
            <v>2564.6241708046146</v>
          </cell>
          <cell r="H91">
            <v>230816.17537242034</v>
          </cell>
          <cell r="I91">
            <v>2564.6241708046146</v>
          </cell>
          <cell r="J91">
            <v>230816.17537242034</v>
          </cell>
          <cell r="K91">
            <v>2564.6241708046146</v>
          </cell>
          <cell r="L91">
            <v>230816.17537242034</v>
          </cell>
          <cell r="M91">
            <v>2564.6241708046146</v>
          </cell>
          <cell r="N91">
            <v>230816.17537242034</v>
          </cell>
          <cell r="O91">
            <v>2564.6241708046146</v>
          </cell>
          <cell r="P91">
            <v>230816.17537242034</v>
          </cell>
          <cell r="Q91">
            <v>6395.9186850337464</v>
          </cell>
          <cell r="R91">
            <v>575632.68165304279</v>
          </cell>
          <cell r="S91">
            <v>6395.9186850337464</v>
          </cell>
          <cell r="T91">
            <v>575632.68165304279</v>
          </cell>
          <cell r="U91">
            <v>6395.9186850337464</v>
          </cell>
          <cell r="V91">
            <v>575632.68165304279</v>
          </cell>
          <cell r="W91">
            <v>6395.9186850337464</v>
          </cell>
          <cell r="X91">
            <v>575632.68165304279</v>
          </cell>
          <cell r="Y91">
            <v>6395.9186850337464</v>
          </cell>
          <cell r="Z91">
            <v>575632.68165304279</v>
          </cell>
          <cell r="AA91">
            <v>6395.9186850337464</v>
          </cell>
          <cell r="AB91">
            <v>575632.68165304279</v>
          </cell>
          <cell r="AC91">
            <v>4480.271427919175</v>
          </cell>
        </row>
        <row r="93">
          <cell r="C93" t="str">
            <v>Other Expenses</v>
          </cell>
        </row>
        <row r="94">
          <cell r="D94" t="str">
            <v>Selling Expenses</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row>
        <row r="95">
          <cell r="D95" t="str">
            <v>Administrative Expenses</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row>
        <row r="96">
          <cell r="D96" t="str">
            <v>Depreciation (Admin. &amp; Selling )</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row>
        <row r="97">
          <cell r="D97" t="str">
            <v>Financial Charges -Capital Exp.</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row>
        <row r="98">
          <cell r="D98" t="str">
            <v>Financial  Charges -Working Capital</v>
          </cell>
          <cell r="E98">
            <v>201.57918431275289</v>
          </cell>
          <cell r="F98">
            <v>18142.126588147759</v>
          </cell>
          <cell r="G98">
            <v>178.4251077933327</v>
          </cell>
          <cell r="H98">
            <v>16058.259701399944</v>
          </cell>
          <cell r="I98">
            <v>175.55668509273093</v>
          </cell>
          <cell r="J98">
            <v>15800.101658345784</v>
          </cell>
          <cell r="K98">
            <v>160.53201526974851</v>
          </cell>
          <cell r="L98">
            <v>14447.881374277365</v>
          </cell>
          <cell r="M98">
            <v>214.5866255466828</v>
          </cell>
          <cell r="N98">
            <v>19312.796299201451</v>
          </cell>
          <cell r="O98">
            <v>207.35917650875876</v>
          </cell>
          <cell r="P98">
            <v>18662.32588578829</v>
          </cell>
          <cell r="Q98">
            <v>157.4713934840606</v>
          </cell>
          <cell r="R98">
            <v>14172.425413565454</v>
          </cell>
          <cell r="S98">
            <v>198.17331480982742</v>
          </cell>
          <cell r="T98">
            <v>17835.598332884467</v>
          </cell>
          <cell r="U98">
            <v>184.65378229632779</v>
          </cell>
          <cell r="V98">
            <v>16618.8404066695</v>
          </cell>
          <cell r="W98">
            <v>192.32717619631876</v>
          </cell>
          <cell r="X98">
            <v>17309.445857668688</v>
          </cell>
          <cell r="Y98">
            <v>193.74054120384864</v>
          </cell>
          <cell r="Z98">
            <v>17436.648708346376</v>
          </cell>
          <cell r="AA98">
            <v>186.90086739142365</v>
          </cell>
          <cell r="AB98">
            <v>16821.078065228128</v>
          </cell>
          <cell r="AC98">
            <v>187.60882249215112</v>
          </cell>
        </row>
        <row r="99">
          <cell r="D99" t="str">
            <v>Other Expenses (Charity &amp; Donation)</v>
          </cell>
          <cell r="E99">
            <v>139.98554466163398</v>
          </cell>
          <cell r="F99">
            <v>12598.699019547059</v>
          </cell>
          <cell r="G99">
            <v>123.90632485648104</v>
          </cell>
          <cell r="H99">
            <v>11151.569237083293</v>
          </cell>
          <cell r="I99">
            <v>121.91436464772984</v>
          </cell>
          <cell r="J99">
            <v>10972.292818295686</v>
          </cell>
          <cell r="K99">
            <v>111.48056615954759</v>
          </cell>
          <cell r="L99">
            <v>10033.250954359284</v>
          </cell>
          <cell r="M99">
            <v>149.01848996297417</v>
          </cell>
          <cell r="N99">
            <v>13411.664096667675</v>
          </cell>
          <cell r="O99">
            <v>143.99942813108245</v>
          </cell>
          <cell r="P99">
            <v>12959.948531797421</v>
          </cell>
          <cell r="Q99">
            <v>109.35513436393099</v>
          </cell>
          <cell r="R99">
            <v>9841.962092753789</v>
          </cell>
          <cell r="S99">
            <v>137.6203575068246</v>
          </cell>
          <cell r="T99">
            <v>12385.832175614214</v>
          </cell>
          <cell r="U99">
            <v>128.23179326133877</v>
          </cell>
          <cell r="V99">
            <v>11540.861393520488</v>
          </cell>
          <cell r="W99">
            <v>133.56053902522137</v>
          </cell>
          <cell r="X99">
            <v>12020.448512269924</v>
          </cell>
          <cell r="Y99">
            <v>134.54204250267267</v>
          </cell>
          <cell r="Z99">
            <v>12108.78382524054</v>
          </cell>
          <cell r="AA99">
            <v>129.79226902182199</v>
          </cell>
          <cell r="AB99">
            <v>11681.304211963979</v>
          </cell>
          <cell r="AC99">
            <v>130.2839045084383</v>
          </cell>
        </row>
        <row r="100">
          <cell r="D100" t="str">
            <v>Other Expenses ( W.P.P.F.)</v>
          </cell>
          <cell r="E100">
            <v>-99.685419286180618</v>
          </cell>
          <cell r="F100">
            <v>-8971.6877357562553</v>
          </cell>
          <cell r="G100">
            <v>-516.01336466537521</v>
          </cell>
          <cell r="H100">
            <v>-46441.202819883765</v>
          </cell>
          <cell r="I100">
            <v>429.23507108313538</v>
          </cell>
          <cell r="J100">
            <v>38631.156397482184</v>
          </cell>
          <cell r="K100">
            <v>335.74469975652045</v>
          </cell>
          <cell r="L100">
            <v>30217.022978086839</v>
          </cell>
          <cell r="M100">
            <v>-83.654529301236565</v>
          </cell>
          <cell r="N100">
            <v>-7528.9076371112906</v>
          </cell>
          <cell r="O100">
            <v>-121.56749282883391</v>
          </cell>
          <cell r="P100">
            <v>-10941.074354595052</v>
          </cell>
          <cell r="Q100">
            <v>-311.31446684236766</v>
          </cell>
          <cell r="R100">
            <v>-28018.302015813089</v>
          </cell>
          <cell r="S100">
            <v>675.13296289914501</v>
          </cell>
          <cell r="T100">
            <v>60761.966660923048</v>
          </cell>
          <cell r="U100">
            <v>676.31298309356544</v>
          </cell>
          <cell r="V100">
            <v>60868.168478420892</v>
          </cell>
          <cell r="W100">
            <v>-120.78534224496495</v>
          </cell>
          <cell r="X100">
            <v>-10870.680802046845</v>
          </cell>
          <cell r="Y100">
            <v>218.37700984244069</v>
          </cell>
          <cell r="Z100">
            <v>19653.93088581966</v>
          </cell>
          <cell r="AA100">
            <v>604.68828019460864</v>
          </cell>
          <cell r="AB100">
            <v>54421.945217514774</v>
          </cell>
          <cell r="AC100">
            <v>140.53919930837142</v>
          </cell>
        </row>
        <row r="101">
          <cell r="D101" t="str">
            <v>Workers Welfare Fund</v>
          </cell>
          <cell r="E101">
            <v>-37.880459328748636</v>
          </cell>
          <cell r="F101">
            <v>-3409.2413395873773</v>
          </cell>
          <cell r="G101">
            <v>-196.08507857284258</v>
          </cell>
          <cell r="H101">
            <v>-17647.657071555834</v>
          </cell>
          <cell r="I101">
            <v>163.10932701159146</v>
          </cell>
          <cell r="J101">
            <v>14679.839431043232</v>
          </cell>
          <cell r="K101">
            <v>127.58298590747775</v>
          </cell>
          <cell r="L101">
            <v>11482.468731672998</v>
          </cell>
          <cell r="M101">
            <v>-31.788721134469881</v>
          </cell>
          <cell r="N101">
            <v>-2860.9849021022892</v>
          </cell>
          <cell r="O101">
            <v>-46.195647274956897</v>
          </cell>
          <cell r="P101">
            <v>-4157.608254746121</v>
          </cell>
          <cell r="Q101">
            <v>-118.29949740009971</v>
          </cell>
          <cell r="R101">
            <v>-10646.954766008974</v>
          </cell>
          <cell r="S101">
            <v>256.55052590167514</v>
          </cell>
          <cell r="T101">
            <v>23089.547331150763</v>
          </cell>
          <cell r="U101">
            <v>256.99893357555482</v>
          </cell>
          <cell r="V101">
            <v>23129.904021799932</v>
          </cell>
          <cell r="W101">
            <v>-45.898430053086649</v>
          </cell>
          <cell r="X101">
            <v>-4130.8587047777983</v>
          </cell>
          <cell r="Y101">
            <v>82.983263740127455</v>
          </cell>
          <cell r="Z101">
            <v>7468.4937366114709</v>
          </cell>
          <cell r="AA101">
            <v>229.78154647395132</v>
          </cell>
          <cell r="AB101">
            <v>20680.339182655618</v>
          </cell>
          <cell r="AC101">
            <v>53.404895737181128</v>
          </cell>
        </row>
        <row r="102">
          <cell r="E102">
            <v>203.99885035945763</v>
          </cell>
          <cell r="F102">
            <v>18359.896532351184</v>
          </cell>
          <cell r="G102">
            <v>-409.76701058840405</v>
          </cell>
          <cell r="H102">
            <v>-36879.03095295636</v>
          </cell>
          <cell r="I102">
            <v>889.81544783518757</v>
          </cell>
          <cell r="J102">
            <v>80083.390305166889</v>
          </cell>
          <cell r="K102">
            <v>735.3402670932943</v>
          </cell>
          <cell r="L102">
            <v>66180.624038396491</v>
          </cell>
          <cell r="M102">
            <v>248.16186507395054</v>
          </cell>
          <cell r="N102">
            <v>22334.567856655547</v>
          </cell>
          <cell r="O102">
            <v>183.59546453605043</v>
          </cell>
          <cell r="P102">
            <v>16523.591808244542</v>
          </cell>
          <cell r="Q102">
            <v>-162.78743639447578</v>
          </cell>
          <cell r="R102">
            <v>-14650.869275502821</v>
          </cell>
          <cell r="S102">
            <v>1267.4771611174722</v>
          </cell>
          <cell r="T102">
            <v>114072.9445005725</v>
          </cell>
          <cell r="U102">
            <v>1246.1974922267868</v>
          </cell>
          <cell r="V102">
            <v>112157.77430041081</v>
          </cell>
          <cell r="W102">
            <v>159.20394292348851</v>
          </cell>
          <cell r="X102">
            <v>14328.354863113971</v>
          </cell>
          <cell r="Y102">
            <v>629.64285728908942</v>
          </cell>
          <cell r="Z102">
            <v>56667.857156018043</v>
          </cell>
          <cell r="AA102">
            <v>1151.1629630818056</v>
          </cell>
          <cell r="AB102">
            <v>103604.6666773625</v>
          </cell>
          <cell r="AC102">
            <v>511.83682204614189</v>
          </cell>
        </row>
        <row r="103">
          <cell r="D103" t="str">
            <v>Operating Profit</v>
          </cell>
          <cell r="E103">
            <v>2360.6253204451568</v>
          </cell>
          <cell r="F103">
            <v>212456.27884006916</v>
          </cell>
          <cell r="G103">
            <v>2974.3911813930185</v>
          </cell>
          <cell r="H103">
            <v>267695.2063253767</v>
          </cell>
          <cell r="I103">
            <v>1674.808722969427</v>
          </cell>
          <cell r="J103">
            <v>150732.78506725346</v>
          </cell>
          <cell r="K103">
            <v>1829.2839037113204</v>
          </cell>
          <cell r="L103">
            <v>164635.55133402385</v>
          </cell>
          <cell r="M103">
            <v>2316.462305730664</v>
          </cell>
          <cell r="N103">
            <v>208481.6075157648</v>
          </cell>
          <cell r="O103">
            <v>2381.0287062685643</v>
          </cell>
          <cell r="P103">
            <v>214292.58356417582</v>
          </cell>
          <cell r="Q103">
            <v>6558.7061214282221</v>
          </cell>
          <cell r="R103">
            <v>590283.55092854565</v>
          </cell>
          <cell r="S103">
            <v>5128.4415239162745</v>
          </cell>
          <cell r="T103">
            <v>461559.73715247028</v>
          </cell>
          <cell r="U103">
            <v>5149.7211928069592</v>
          </cell>
          <cell r="V103">
            <v>463474.90735263197</v>
          </cell>
          <cell r="W103">
            <v>6236.7147421102582</v>
          </cell>
          <cell r="X103">
            <v>561304.32678992883</v>
          </cell>
          <cell r="Y103">
            <v>5766.2758277446574</v>
          </cell>
          <cell r="Z103">
            <v>518964.82449702476</v>
          </cell>
          <cell r="AA103">
            <v>5244.7557219519404</v>
          </cell>
          <cell r="AB103">
            <v>472028.01497568027</v>
          </cell>
          <cell r="AC103">
            <v>3968.434605873033</v>
          </cell>
        </row>
        <row r="105">
          <cell r="C105" t="str">
            <v>Other Income</v>
          </cell>
        </row>
        <row r="106">
          <cell r="D106" t="str">
            <v>H.D</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row>
        <row r="107">
          <cell r="D107" t="str">
            <v>Others</v>
          </cell>
          <cell r="E107">
            <v>3111.1111111111113</v>
          </cell>
          <cell r="F107">
            <v>280000</v>
          </cell>
          <cell r="G107">
            <v>3111.1111111111113</v>
          </cell>
          <cell r="H107">
            <v>280000</v>
          </cell>
          <cell r="I107">
            <v>3111.1111111111113</v>
          </cell>
          <cell r="J107">
            <v>280000</v>
          </cell>
          <cell r="K107">
            <v>3111.1111111111113</v>
          </cell>
          <cell r="L107">
            <v>280000</v>
          </cell>
          <cell r="M107">
            <v>3111.1111111111113</v>
          </cell>
          <cell r="N107">
            <v>280000</v>
          </cell>
          <cell r="O107">
            <v>3111.1111111111113</v>
          </cell>
          <cell r="P107">
            <v>280000</v>
          </cell>
          <cell r="Q107">
            <v>2666.666666666667</v>
          </cell>
          <cell r="R107">
            <v>240000.00000000003</v>
          </cell>
          <cell r="S107">
            <v>2666.666666666667</v>
          </cell>
          <cell r="T107">
            <v>240000.00000000003</v>
          </cell>
          <cell r="U107">
            <v>2666.666666666667</v>
          </cell>
          <cell r="V107">
            <v>240000.00000000003</v>
          </cell>
          <cell r="W107">
            <v>2666.666666666667</v>
          </cell>
          <cell r="X107">
            <v>240000.00000000003</v>
          </cell>
          <cell r="Y107">
            <v>2666.666666666667</v>
          </cell>
          <cell r="Z107">
            <v>240000.00000000003</v>
          </cell>
          <cell r="AA107">
            <v>2666.666666666667</v>
          </cell>
          <cell r="AB107">
            <v>240000.00000000003</v>
          </cell>
          <cell r="AC107">
            <v>2888.8888888888887</v>
          </cell>
        </row>
        <row r="108">
          <cell r="E108">
            <v>3111.1111111111113</v>
          </cell>
          <cell r="F108">
            <v>280000</v>
          </cell>
          <cell r="G108">
            <v>3111.1111111111113</v>
          </cell>
          <cell r="H108">
            <v>280000</v>
          </cell>
          <cell r="I108">
            <v>3111.1111111111113</v>
          </cell>
          <cell r="J108">
            <v>280000</v>
          </cell>
          <cell r="K108">
            <v>3111.1111111111113</v>
          </cell>
          <cell r="L108">
            <v>280000</v>
          </cell>
          <cell r="M108">
            <v>3111.1111111111113</v>
          </cell>
          <cell r="N108">
            <v>280000</v>
          </cell>
          <cell r="O108">
            <v>3111.1111111111113</v>
          </cell>
          <cell r="P108">
            <v>280000</v>
          </cell>
          <cell r="Q108">
            <v>2666.666666666667</v>
          </cell>
          <cell r="R108">
            <v>240000.00000000003</v>
          </cell>
          <cell r="S108">
            <v>2666.666666666667</v>
          </cell>
          <cell r="T108">
            <v>240000.00000000003</v>
          </cell>
          <cell r="U108">
            <v>2666.666666666667</v>
          </cell>
          <cell r="V108">
            <v>240000.00000000003</v>
          </cell>
          <cell r="W108">
            <v>2666.666666666667</v>
          </cell>
          <cell r="X108">
            <v>240000.00000000003</v>
          </cell>
          <cell r="Y108">
            <v>2666.666666666667</v>
          </cell>
          <cell r="Z108">
            <v>240000.00000000003</v>
          </cell>
          <cell r="AA108">
            <v>2666.666666666667</v>
          </cell>
          <cell r="AB108">
            <v>240000.00000000003</v>
          </cell>
          <cell r="AC108">
            <v>2888.8888888888887</v>
          </cell>
        </row>
        <row r="110">
          <cell r="C110" t="str">
            <v>Profit before tax</v>
          </cell>
          <cell r="E110">
            <v>5471.7364315562681</v>
          </cell>
          <cell r="F110">
            <v>492456.27884006919</v>
          </cell>
          <cell r="G110">
            <v>6085.5022925041303</v>
          </cell>
          <cell r="H110">
            <v>547695.20632537664</v>
          </cell>
          <cell r="I110">
            <v>4785.9198340805378</v>
          </cell>
          <cell r="J110">
            <v>430732.78506725346</v>
          </cell>
          <cell r="K110">
            <v>4940.3950148224321</v>
          </cell>
          <cell r="L110">
            <v>444635.55133402382</v>
          </cell>
          <cell r="M110">
            <v>5427.5734168417748</v>
          </cell>
          <cell r="N110">
            <v>488481.60751576477</v>
          </cell>
          <cell r="O110">
            <v>5492.1398173796752</v>
          </cell>
          <cell r="P110">
            <v>494292.58356417582</v>
          </cell>
          <cell r="Q110">
            <v>9225.37278809489</v>
          </cell>
          <cell r="R110">
            <v>830283.55092854565</v>
          </cell>
          <cell r="S110">
            <v>7795.1081905829415</v>
          </cell>
          <cell r="T110">
            <v>701559.73715247028</v>
          </cell>
          <cell r="U110">
            <v>7816.3878594736261</v>
          </cell>
          <cell r="V110">
            <v>703474.90735263203</v>
          </cell>
          <cell r="W110">
            <v>8903.3814087769242</v>
          </cell>
          <cell r="X110">
            <v>801304.32678992883</v>
          </cell>
          <cell r="Y110">
            <v>8432.9424944113234</v>
          </cell>
          <cell r="Z110">
            <v>758964.82449702476</v>
          </cell>
          <cell r="AA110">
            <v>7911.4223886186073</v>
          </cell>
          <cell r="AB110">
            <v>712028.01497568027</v>
          </cell>
          <cell r="AC110">
            <v>6857.3234947619221</v>
          </cell>
        </row>
        <row r="112">
          <cell r="C112" t="str">
            <v>Taxation</v>
          </cell>
        </row>
        <row r="113">
          <cell r="D113" t="str">
            <v>Current</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row>
        <row r="114">
          <cell r="D114" t="str">
            <v>Deferred</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row>
        <row r="115">
          <cell r="E115">
            <v>0</v>
          </cell>
          <cell r="G115">
            <v>0</v>
          </cell>
          <cell r="I115">
            <v>0</v>
          </cell>
          <cell r="K115">
            <v>0</v>
          </cell>
          <cell r="M115">
            <v>0</v>
          </cell>
          <cell r="O115">
            <v>0</v>
          </cell>
          <cell r="Q115">
            <v>0</v>
          </cell>
          <cell r="S115">
            <v>0</v>
          </cell>
          <cell r="U115">
            <v>0</v>
          </cell>
          <cell r="W115">
            <v>0</v>
          </cell>
          <cell r="Y115">
            <v>0</v>
          </cell>
          <cell r="AA115">
            <v>0</v>
          </cell>
          <cell r="AB115">
            <v>0</v>
          </cell>
          <cell r="AC115">
            <v>0</v>
          </cell>
        </row>
        <row r="116">
          <cell r="C116" t="str">
            <v>Net Profit after taxation</v>
          </cell>
          <cell r="E116">
            <v>5471.7364315562681</v>
          </cell>
          <cell r="F116">
            <v>492456.27884006919</v>
          </cell>
          <cell r="G116">
            <v>6085.5022925041303</v>
          </cell>
          <cell r="H116">
            <v>547695.20632537664</v>
          </cell>
          <cell r="I116">
            <v>4785.9198340805378</v>
          </cell>
          <cell r="J116">
            <v>430732.78506725346</v>
          </cell>
          <cell r="K116">
            <v>4940.3950148224321</v>
          </cell>
          <cell r="L116">
            <v>444635.55133402382</v>
          </cell>
          <cell r="M116">
            <v>5427.5734168417748</v>
          </cell>
          <cell r="N116">
            <v>488481.60751576477</v>
          </cell>
          <cell r="O116">
            <v>5492.1398173796752</v>
          </cell>
          <cell r="P116">
            <v>494292.58356417582</v>
          </cell>
          <cell r="Q116">
            <v>9225.37278809489</v>
          </cell>
          <cell r="R116">
            <v>830283.55092854565</v>
          </cell>
          <cell r="S116">
            <v>7795.1081905829415</v>
          </cell>
          <cell r="T116">
            <v>701559.73715247028</v>
          </cell>
          <cell r="U116">
            <v>7816.3878594736261</v>
          </cell>
          <cell r="V116">
            <v>703474.90735263203</v>
          </cell>
          <cell r="W116">
            <v>8903.3814087769242</v>
          </cell>
          <cell r="X116">
            <v>801304.32678992883</v>
          </cell>
          <cell r="Y116">
            <v>8432.9424944113234</v>
          </cell>
          <cell r="Z116">
            <v>758964.82449702476</v>
          </cell>
          <cell r="AA116">
            <v>7911.4223886186073</v>
          </cell>
          <cell r="AB116">
            <v>712028.01497568027</v>
          </cell>
          <cell r="AC116">
            <v>6857.3234947619221</v>
          </cell>
        </row>
        <row r="118">
          <cell r="AC118" t="str">
            <v>CG</v>
          </cell>
        </row>
        <row r="119">
          <cell r="B119" t="str">
            <v>CG</v>
          </cell>
          <cell r="E119">
            <v>183</v>
          </cell>
          <cell r="G119">
            <v>214</v>
          </cell>
          <cell r="I119">
            <v>245</v>
          </cell>
          <cell r="K119">
            <v>276</v>
          </cell>
          <cell r="M119">
            <v>307</v>
          </cell>
          <cell r="O119">
            <v>338</v>
          </cell>
          <cell r="Q119">
            <v>369</v>
          </cell>
          <cell r="S119">
            <v>400</v>
          </cell>
          <cell r="U119">
            <v>431</v>
          </cell>
          <cell r="W119">
            <v>462</v>
          </cell>
          <cell r="Y119">
            <v>493</v>
          </cell>
          <cell r="AA119">
            <v>524</v>
          </cell>
          <cell r="AC119" t="str">
            <v>Yearly</v>
          </cell>
        </row>
        <row r="120">
          <cell r="E120" t="str">
            <v>Per Unit</v>
          </cell>
          <cell r="F120" t="str">
            <v>Total</v>
          </cell>
          <cell r="G120" t="str">
            <v>Per Unit</v>
          </cell>
          <cell r="H120" t="str">
            <v>Total</v>
          </cell>
          <cell r="I120" t="str">
            <v>Per Unit</v>
          </cell>
          <cell r="J120" t="str">
            <v>Total</v>
          </cell>
          <cell r="K120" t="str">
            <v>Per Unit</v>
          </cell>
          <cell r="L120" t="str">
            <v>Total</v>
          </cell>
          <cell r="M120" t="str">
            <v>Per Unit</v>
          </cell>
          <cell r="N120" t="str">
            <v>Total</v>
          </cell>
          <cell r="O120" t="str">
            <v>Per Unit</v>
          </cell>
          <cell r="P120" t="str">
            <v>Total</v>
          </cell>
          <cell r="Q120" t="str">
            <v>Per Unit</v>
          </cell>
          <cell r="R120" t="str">
            <v>Total</v>
          </cell>
          <cell r="S120" t="str">
            <v>Per Unit</v>
          </cell>
          <cell r="T120" t="str">
            <v>Total</v>
          </cell>
          <cell r="U120" t="str">
            <v>Per Unit</v>
          </cell>
          <cell r="V120" t="str">
            <v>Total</v>
          </cell>
          <cell r="W120" t="str">
            <v>Per Unit</v>
          </cell>
          <cell r="X120" t="str">
            <v>Total</v>
          </cell>
          <cell r="Y120" t="str">
            <v>Per Unit</v>
          </cell>
          <cell r="Z120" t="str">
            <v>Total</v>
          </cell>
          <cell r="AA120" t="str">
            <v>Per Unit</v>
          </cell>
          <cell r="AB120" t="str">
            <v>Total</v>
          </cell>
          <cell r="AC120" t="str">
            <v>Average</v>
          </cell>
        </row>
        <row r="122">
          <cell r="C122" t="str">
            <v>Sales Units</v>
          </cell>
          <cell r="E122">
            <v>1</v>
          </cell>
          <cell r="F122">
            <v>0</v>
          </cell>
          <cell r="G122">
            <v>1</v>
          </cell>
          <cell r="H122">
            <v>0</v>
          </cell>
          <cell r="I122">
            <v>1</v>
          </cell>
          <cell r="J122">
            <v>0</v>
          </cell>
          <cell r="K122">
            <v>1</v>
          </cell>
          <cell r="L122">
            <v>0</v>
          </cell>
          <cell r="M122">
            <v>1</v>
          </cell>
          <cell r="N122">
            <v>0</v>
          </cell>
          <cell r="O122">
            <v>1</v>
          </cell>
          <cell r="P122">
            <v>0</v>
          </cell>
          <cell r="Q122">
            <v>1</v>
          </cell>
          <cell r="R122">
            <v>15</v>
          </cell>
          <cell r="S122">
            <v>1</v>
          </cell>
          <cell r="T122">
            <v>15</v>
          </cell>
          <cell r="U122">
            <v>1</v>
          </cell>
          <cell r="V122">
            <v>15</v>
          </cell>
          <cell r="W122">
            <v>1</v>
          </cell>
          <cell r="X122">
            <v>15</v>
          </cell>
          <cell r="Y122">
            <v>1</v>
          </cell>
          <cell r="Z122">
            <v>15</v>
          </cell>
          <cell r="AA122">
            <v>1</v>
          </cell>
          <cell r="AB122">
            <v>15</v>
          </cell>
          <cell r="AC122">
            <v>90</v>
          </cell>
        </row>
        <row r="124">
          <cell r="C124" t="str">
            <v>Selling Price</v>
          </cell>
          <cell r="E124">
            <v>379000</v>
          </cell>
          <cell r="F124">
            <v>0</v>
          </cell>
          <cell r="G124">
            <v>379000</v>
          </cell>
          <cell r="H124">
            <v>0</v>
          </cell>
          <cell r="I124">
            <v>379000</v>
          </cell>
          <cell r="J124">
            <v>0</v>
          </cell>
          <cell r="K124">
            <v>379000</v>
          </cell>
          <cell r="L124">
            <v>0</v>
          </cell>
          <cell r="M124">
            <v>379000</v>
          </cell>
          <cell r="N124">
            <v>0</v>
          </cell>
          <cell r="O124">
            <v>379000</v>
          </cell>
          <cell r="P124">
            <v>0</v>
          </cell>
          <cell r="Q124">
            <v>379000</v>
          </cell>
          <cell r="R124">
            <v>5685000</v>
          </cell>
          <cell r="S124">
            <v>379000</v>
          </cell>
          <cell r="T124">
            <v>5685000</v>
          </cell>
          <cell r="U124">
            <v>379000</v>
          </cell>
          <cell r="V124">
            <v>5685000</v>
          </cell>
          <cell r="W124">
            <v>379000</v>
          </cell>
          <cell r="X124">
            <v>5685000</v>
          </cell>
          <cell r="Y124">
            <v>379000</v>
          </cell>
          <cell r="Z124">
            <v>5685000</v>
          </cell>
          <cell r="AA124">
            <v>379000</v>
          </cell>
          <cell r="AB124">
            <v>5685000</v>
          </cell>
          <cell r="AC124">
            <v>379000</v>
          </cell>
        </row>
        <row r="125">
          <cell r="C125" t="str">
            <v>Less: Dealer commission</v>
          </cell>
          <cell r="E125">
            <v>-6000</v>
          </cell>
          <cell r="F125">
            <v>0</v>
          </cell>
          <cell r="G125">
            <v>-6000</v>
          </cell>
          <cell r="H125">
            <v>0</v>
          </cell>
          <cell r="I125">
            <v>-6000</v>
          </cell>
          <cell r="J125">
            <v>0</v>
          </cell>
          <cell r="K125">
            <v>-6000</v>
          </cell>
          <cell r="L125">
            <v>0</v>
          </cell>
          <cell r="M125">
            <v>-6000</v>
          </cell>
          <cell r="N125">
            <v>0</v>
          </cell>
          <cell r="O125">
            <v>-6000</v>
          </cell>
          <cell r="P125">
            <v>0</v>
          </cell>
          <cell r="Q125">
            <v>-6000</v>
          </cell>
          <cell r="R125">
            <v>-90000</v>
          </cell>
          <cell r="S125">
            <v>-6000</v>
          </cell>
          <cell r="T125">
            <v>-90000</v>
          </cell>
          <cell r="U125">
            <v>-6000</v>
          </cell>
          <cell r="V125">
            <v>-90000</v>
          </cell>
          <cell r="W125">
            <v>-6000</v>
          </cell>
          <cell r="X125">
            <v>-90000</v>
          </cell>
          <cell r="Y125">
            <v>-6000</v>
          </cell>
          <cell r="Z125">
            <v>-90000</v>
          </cell>
          <cell r="AA125">
            <v>-6000</v>
          </cell>
          <cell r="AB125">
            <v>-90000</v>
          </cell>
          <cell r="AC125">
            <v>-6000</v>
          </cell>
        </row>
        <row r="126">
          <cell r="D126" t="str">
            <v xml:space="preserve">  Sales tax</v>
          </cell>
          <cell r="E126">
            <v>-49434.782608695656</v>
          </cell>
          <cell r="F126">
            <v>0</v>
          </cell>
          <cell r="G126">
            <v>-49434.782608695656</v>
          </cell>
          <cell r="H126">
            <v>0</v>
          </cell>
          <cell r="I126">
            <v>-49434.782608695656</v>
          </cell>
          <cell r="J126">
            <v>0</v>
          </cell>
          <cell r="K126">
            <v>-49434.782608695656</v>
          </cell>
          <cell r="L126">
            <v>0</v>
          </cell>
          <cell r="M126">
            <v>-49434.782608695656</v>
          </cell>
          <cell r="N126">
            <v>0</v>
          </cell>
          <cell r="O126">
            <v>-49434.782608695656</v>
          </cell>
          <cell r="P126">
            <v>0</v>
          </cell>
          <cell r="Q126">
            <v>-49434.782608695656</v>
          </cell>
          <cell r="R126">
            <v>-741521.73913043481</v>
          </cell>
          <cell r="S126">
            <v>-49434.782608695656</v>
          </cell>
          <cell r="T126">
            <v>-741521.73913043481</v>
          </cell>
          <cell r="U126">
            <v>-49434.782608695656</v>
          </cell>
          <cell r="V126">
            <v>-741521.73913043481</v>
          </cell>
          <cell r="W126">
            <v>-49434.782608695656</v>
          </cell>
          <cell r="X126">
            <v>-741521.73913043481</v>
          </cell>
          <cell r="Y126">
            <v>-49434.782608695656</v>
          </cell>
          <cell r="Z126">
            <v>-741521.73913043481</v>
          </cell>
          <cell r="AA126">
            <v>-49434.782608695656</v>
          </cell>
          <cell r="AB126">
            <v>-741521.73913043481</v>
          </cell>
          <cell r="AC126">
            <v>-49434.782608695648</v>
          </cell>
        </row>
        <row r="127">
          <cell r="C127" t="str">
            <v>Net Sales</v>
          </cell>
          <cell r="E127">
            <v>323565.21739130432</v>
          </cell>
          <cell r="F127">
            <v>0</v>
          </cell>
          <cell r="G127">
            <v>323565.21739130432</v>
          </cell>
          <cell r="H127">
            <v>0</v>
          </cell>
          <cell r="I127">
            <v>323565.21739130432</v>
          </cell>
          <cell r="J127">
            <v>0</v>
          </cell>
          <cell r="K127">
            <v>323565.21739130432</v>
          </cell>
          <cell r="L127">
            <v>0</v>
          </cell>
          <cell r="M127">
            <v>323565.21739130432</v>
          </cell>
          <cell r="N127">
            <v>0</v>
          </cell>
          <cell r="O127">
            <v>323565.21739130432</v>
          </cell>
          <cell r="P127">
            <v>0</v>
          </cell>
          <cell r="Q127">
            <v>323565.21739130432</v>
          </cell>
          <cell r="R127">
            <v>4853478.2608695654</v>
          </cell>
          <cell r="S127">
            <v>323565.21739130432</v>
          </cell>
          <cell r="T127">
            <v>4853478.2608695654</v>
          </cell>
          <cell r="U127">
            <v>323565.21739130432</v>
          </cell>
          <cell r="V127">
            <v>4853478.2608695654</v>
          </cell>
          <cell r="W127">
            <v>323565.21739130432</v>
          </cell>
          <cell r="X127">
            <v>4853478.2608695654</v>
          </cell>
          <cell r="Y127">
            <v>323565.21739130432</v>
          </cell>
          <cell r="Z127">
            <v>4853478.2608695654</v>
          </cell>
          <cell r="AA127">
            <v>323565.21739130432</v>
          </cell>
          <cell r="AB127">
            <v>4853478.2608695654</v>
          </cell>
          <cell r="AC127">
            <v>323565.21739130432</v>
          </cell>
        </row>
        <row r="129">
          <cell r="C129" t="str">
            <v>Variable Cost of Sales</v>
          </cell>
        </row>
        <row r="130">
          <cell r="D130" t="str">
            <v>CKD Cost</v>
          </cell>
          <cell r="E130">
            <v>185405.57509915665</v>
          </cell>
          <cell r="F130">
            <v>0</v>
          </cell>
          <cell r="G130">
            <v>185405.57509915665</v>
          </cell>
          <cell r="H130">
            <v>0</v>
          </cell>
          <cell r="I130">
            <v>185405.57509915665</v>
          </cell>
          <cell r="J130">
            <v>0</v>
          </cell>
          <cell r="K130">
            <v>185405.57509915665</v>
          </cell>
          <cell r="L130">
            <v>0</v>
          </cell>
          <cell r="M130">
            <v>185405.57509915665</v>
          </cell>
          <cell r="N130">
            <v>0</v>
          </cell>
          <cell r="O130">
            <v>185405.57509915665</v>
          </cell>
          <cell r="P130">
            <v>0</v>
          </cell>
          <cell r="Q130">
            <v>185405.57509915665</v>
          </cell>
          <cell r="R130">
            <v>2781083.6264873496</v>
          </cell>
          <cell r="S130">
            <v>185405.57509915665</v>
          </cell>
          <cell r="T130">
            <v>2781083.6264873496</v>
          </cell>
          <cell r="U130">
            <v>185405.57509915665</v>
          </cell>
          <cell r="V130">
            <v>2781083.6264873496</v>
          </cell>
          <cell r="W130">
            <v>185405.57509915665</v>
          </cell>
          <cell r="X130">
            <v>2781083.6264873496</v>
          </cell>
          <cell r="Y130">
            <v>185405.57509915665</v>
          </cell>
          <cell r="Z130">
            <v>2781083.6264873496</v>
          </cell>
          <cell r="AA130">
            <v>185405.57509915665</v>
          </cell>
          <cell r="AB130">
            <v>2781083.6264873496</v>
          </cell>
          <cell r="AC130">
            <v>185405.57509915665</v>
          </cell>
        </row>
        <row r="131">
          <cell r="D131" t="str">
            <v>Vendor parts</v>
          </cell>
          <cell r="E131">
            <v>92231</v>
          </cell>
          <cell r="F131">
            <v>0</v>
          </cell>
          <cell r="G131">
            <v>92231</v>
          </cell>
          <cell r="H131">
            <v>0</v>
          </cell>
          <cell r="I131">
            <v>92231</v>
          </cell>
          <cell r="J131">
            <v>0</v>
          </cell>
          <cell r="K131">
            <v>92231</v>
          </cell>
          <cell r="L131">
            <v>0</v>
          </cell>
          <cell r="M131">
            <v>92231</v>
          </cell>
          <cell r="N131">
            <v>0</v>
          </cell>
          <cell r="O131">
            <v>92231</v>
          </cell>
          <cell r="P131">
            <v>0</v>
          </cell>
          <cell r="Q131">
            <v>92231</v>
          </cell>
          <cell r="R131">
            <v>1383465</v>
          </cell>
          <cell r="S131">
            <v>92231</v>
          </cell>
          <cell r="T131">
            <v>1383465</v>
          </cell>
          <cell r="U131">
            <v>92231</v>
          </cell>
          <cell r="V131">
            <v>1383465</v>
          </cell>
          <cell r="W131">
            <v>92231</v>
          </cell>
          <cell r="X131">
            <v>1383465</v>
          </cell>
          <cell r="Y131">
            <v>92231</v>
          </cell>
          <cell r="Z131">
            <v>1383465</v>
          </cell>
          <cell r="AA131">
            <v>92231</v>
          </cell>
          <cell r="AB131">
            <v>1383465</v>
          </cell>
          <cell r="AC131">
            <v>92231</v>
          </cell>
        </row>
        <row r="132">
          <cell r="D132" t="str">
            <v>Nomi Parts</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row>
        <row r="133">
          <cell r="D133" t="str">
            <v>Paints &amp; Chemicals</v>
          </cell>
          <cell r="E133">
            <v>3341</v>
          </cell>
          <cell r="F133">
            <v>0</v>
          </cell>
          <cell r="G133">
            <v>3341</v>
          </cell>
          <cell r="H133">
            <v>0</v>
          </cell>
          <cell r="I133">
            <v>3341</v>
          </cell>
          <cell r="J133">
            <v>0</v>
          </cell>
          <cell r="K133">
            <v>3341</v>
          </cell>
          <cell r="L133">
            <v>0</v>
          </cell>
          <cell r="M133">
            <v>3341</v>
          </cell>
          <cell r="N133">
            <v>0</v>
          </cell>
          <cell r="O133">
            <v>3341</v>
          </cell>
          <cell r="P133">
            <v>0</v>
          </cell>
          <cell r="Q133">
            <v>3341</v>
          </cell>
          <cell r="R133">
            <v>50115</v>
          </cell>
          <cell r="S133">
            <v>3341</v>
          </cell>
          <cell r="T133">
            <v>50115</v>
          </cell>
          <cell r="U133">
            <v>3341</v>
          </cell>
          <cell r="V133">
            <v>50115</v>
          </cell>
          <cell r="W133">
            <v>3341</v>
          </cell>
          <cell r="X133">
            <v>50115</v>
          </cell>
          <cell r="Y133">
            <v>3341</v>
          </cell>
          <cell r="Z133">
            <v>50115</v>
          </cell>
          <cell r="AA133">
            <v>3341</v>
          </cell>
          <cell r="AB133">
            <v>50115</v>
          </cell>
          <cell r="AC133">
            <v>3341</v>
          </cell>
        </row>
        <row r="134">
          <cell r="D134" t="str">
            <v>Consumables</v>
          </cell>
          <cell r="E134">
            <v>3304</v>
          </cell>
          <cell r="F134">
            <v>0</v>
          </cell>
          <cell r="G134">
            <v>3304</v>
          </cell>
          <cell r="H134">
            <v>0</v>
          </cell>
          <cell r="I134">
            <v>3304</v>
          </cell>
          <cell r="J134">
            <v>0</v>
          </cell>
          <cell r="K134">
            <v>3304</v>
          </cell>
          <cell r="L134">
            <v>0</v>
          </cell>
          <cell r="M134">
            <v>3304</v>
          </cell>
          <cell r="N134">
            <v>0</v>
          </cell>
          <cell r="O134">
            <v>3304</v>
          </cell>
          <cell r="P134">
            <v>0</v>
          </cell>
          <cell r="Q134">
            <v>3304</v>
          </cell>
          <cell r="R134">
            <v>49560</v>
          </cell>
          <cell r="S134">
            <v>3304</v>
          </cell>
          <cell r="T134">
            <v>49560</v>
          </cell>
          <cell r="U134">
            <v>3304</v>
          </cell>
          <cell r="V134">
            <v>49560</v>
          </cell>
          <cell r="W134">
            <v>3304</v>
          </cell>
          <cell r="X134">
            <v>49560</v>
          </cell>
          <cell r="Y134">
            <v>3304</v>
          </cell>
          <cell r="Z134">
            <v>49560</v>
          </cell>
          <cell r="AA134">
            <v>3304</v>
          </cell>
          <cell r="AB134">
            <v>49560</v>
          </cell>
          <cell r="AC134">
            <v>3304</v>
          </cell>
        </row>
        <row r="135">
          <cell r="D135" t="str">
            <v>KD Parts</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D136" t="str">
            <v>Spare parts</v>
          </cell>
          <cell r="E136">
            <v>44</v>
          </cell>
          <cell r="F136">
            <v>0</v>
          </cell>
          <cell r="G136">
            <v>44</v>
          </cell>
          <cell r="H136">
            <v>0</v>
          </cell>
          <cell r="I136">
            <v>44</v>
          </cell>
          <cell r="J136">
            <v>0</v>
          </cell>
          <cell r="K136">
            <v>44</v>
          </cell>
          <cell r="L136">
            <v>0</v>
          </cell>
          <cell r="M136">
            <v>44</v>
          </cell>
          <cell r="N136">
            <v>0</v>
          </cell>
          <cell r="O136">
            <v>44</v>
          </cell>
          <cell r="P136">
            <v>0</v>
          </cell>
          <cell r="Q136">
            <v>44</v>
          </cell>
          <cell r="R136">
            <v>660</v>
          </cell>
          <cell r="S136">
            <v>44</v>
          </cell>
          <cell r="T136">
            <v>660</v>
          </cell>
          <cell r="U136">
            <v>44</v>
          </cell>
          <cell r="V136">
            <v>660</v>
          </cell>
          <cell r="W136">
            <v>44</v>
          </cell>
          <cell r="X136">
            <v>660</v>
          </cell>
          <cell r="Y136">
            <v>44</v>
          </cell>
          <cell r="Z136">
            <v>660</v>
          </cell>
          <cell r="AA136">
            <v>44</v>
          </cell>
          <cell r="AB136">
            <v>660</v>
          </cell>
          <cell r="AC136">
            <v>44</v>
          </cell>
        </row>
        <row r="137">
          <cell r="D137" t="str">
            <v>Utilities</v>
          </cell>
          <cell r="E137">
            <v>3875</v>
          </cell>
          <cell r="F137">
            <v>0</v>
          </cell>
          <cell r="G137">
            <v>3875</v>
          </cell>
          <cell r="H137">
            <v>0</v>
          </cell>
          <cell r="I137">
            <v>3875</v>
          </cell>
          <cell r="J137">
            <v>0</v>
          </cell>
          <cell r="K137">
            <v>3875</v>
          </cell>
          <cell r="L137">
            <v>0</v>
          </cell>
          <cell r="M137">
            <v>3875</v>
          </cell>
          <cell r="N137">
            <v>0</v>
          </cell>
          <cell r="O137">
            <v>3875</v>
          </cell>
          <cell r="P137">
            <v>0</v>
          </cell>
          <cell r="Q137">
            <v>3875</v>
          </cell>
          <cell r="R137">
            <v>58125</v>
          </cell>
          <cell r="S137">
            <v>3875</v>
          </cell>
          <cell r="T137">
            <v>58125</v>
          </cell>
          <cell r="U137">
            <v>3875</v>
          </cell>
          <cell r="V137">
            <v>58125</v>
          </cell>
          <cell r="W137">
            <v>3875</v>
          </cell>
          <cell r="X137">
            <v>58125</v>
          </cell>
          <cell r="Y137">
            <v>3875</v>
          </cell>
          <cell r="Z137">
            <v>58125</v>
          </cell>
          <cell r="AA137">
            <v>3875</v>
          </cell>
          <cell r="AB137">
            <v>58125</v>
          </cell>
          <cell r="AC137">
            <v>3875</v>
          </cell>
        </row>
        <row r="138">
          <cell r="D138" t="str">
            <v>Royalty</v>
          </cell>
          <cell r="E138">
            <v>1894</v>
          </cell>
          <cell r="F138">
            <v>0</v>
          </cell>
          <cell r="G138">
            <v>1894</v>
          </cell>
          <cell r="H138">
            <v>0</v>
          </cell>
          <cell r="I138">
            <v>1894</v>
          </cell>
          <cell r="J138">
            <v>0</v>
          </cell>
          <cell r="K138">
            <v>1894</v>
          </cell>
          <cell r="L138">
            <v>0</v>
          </cell>
          <cell r="M138">
            <v>1894</v>
          </cell>
          <cell r="N138">
            <v>0</v>
          </cell>
          <cell r="O138">
            <v>1894</v>
          </cell>
          <cell r="P138">
            <v>0</v>
          </cell>
          <cell r="Q138">
            <v>1894</v>
          </cell>
          <cell r="R138">
            <v>28410</v>
          </cell>
          <cell r="S138">
            <v>1894</v>
          </cell>
          <cell r="T138">
            <v>28410</v>
          </cell>
          <cell r="U138">
            <v>1894</v>
          </cell>
          <cell r="V138">
            <v>28410</v>
          </cell>
          <cell r="W138">
            <v>1894</v>
          </cell>
          <cell r="X138">
            <v>28410</v>
          </cell>
          <cell r="Y138">
            <v>1894</v>
          </cell>
          <cell r="Z138">
            <v>28410</v>
          </cell>
          <cell r="AA138">
            <v>1894</v>
          </cell>
          <cell r="AB138">
            <v>28410</v>
          </cell>
          <cell r="AC138">
            <v>1894</v>
          </cell>
        </row>
        <row r="140">
          <cell r="E140">
            <v>290094.57509915665</v>
          </cell>
          <cell r="F140">
            <v>0</v>
          </cell>
          <cell r="G140">
            <v>290094.57509915665</v>
          </cell>
          <cell r="H140">
            <v>0</v>
          </cell>
          <cell r="I140">
            <v>290094.57509915665</v>
          </cell>
          <cell r="J140">
            <v>0</v>
          </cell>
          <cell r="K140">
            <v>290094.57509915665</v>
          </cell>
          <cell r="L140">
            <v>0</v>
          </cell>
          <cell r="M140">
            <v>290094.57509915665</v>
          </cell>
          <cell r="N140">
            <v>0</v>
          </cell>
          <cell r="O140">
            <v>290094.57509915665</v>
          </cell>
          <cell r="P140">
            <v>0</v>
          </cell>
          <cell r="Q140">
            <v>290094.57509915665</v>
          </cell>
          <cell r="R140">
            <v>4351418.6264873501</v>
          </cell>
          <cell r="S140">
            <v>290094.57509915665</v>
          </cell>
          <cell r="T140">
            <v>4351418.6264873501</v>
          </cell>
          <cell r="U140">
            <v>290094.57509915665</v>
          </cell>
          <cell r="V140">
            <v>4351418.6264873501</v>
          </cell>
          <cell r="W140">
            <v>290094.57509915665</v>
          </cell>
          <cell r="X140">
            <v>4351418.6264873501</v>
          </cell>
          <cell r="Y140">
            <v>290094.57509915665</v>
          </cell>
          <cell r="Z140">
            <v>4351418.6264873501</v>
          </cell>
          <cell r="AA140">
            <v>290094.57509915665</v>
          </cell>
          <cell r="AB140">
            <v>4351418.6264873501</v>
          </cell>
          <cell r="AC140">
            <v>290094.57509915665</v>
          </cell>
        </row>
        <row r="141">
          <cell r="C141" t="str">
            <v>Contribution Margin</v>
          </cell>
          <cell r="E141">
            <v>33470.642292147677</v>
          </cell>
          <cell r="F141">
            <v>0</v>
          </cell>
          <cell r="G141">
            <v>33470.642292147677</v>
          </cell>
          <cell r="H141">
            <v>0</v>
          </cell>
          <cell r="I141">
            <v>33470.642292147677</v>
          </cell>
          <cell r="J141">
            <v>0</v>
          </cell>
          <cell r="K141">
            <v>33470.642292147677</v>
          </cell>
          <cell r="L141">
            <v>0</v>
          </cell>
          <cell r="M141">
            <v>33470.642292147677</v>
          </cell>
          <cell r="N141">
            <v>0</v>
          </cell>
          <cell r="O141">
            <v>33470.642292147677</v>
          </cell>
          <cell r="P141">
            <v>0</v>
          </cell>
          <cell r="Q141">
            <v>33470.642292147677</v>
          </cell>
          <cell r="R141">
            <v>502059.63438221533</v>
          </cell>
          <cell r="S141">
            <v>33470.642292147677</v>
          </cell>
          <cell r="T141">
            <v>502059.63438221533</v>
          </cell>
          <cell r="U141">
            <v>33470.642292147677</v>
          </cell>
          <cell r="V141">
            <v>502059.63438221533</v>
          </cell>
          <cell r="W141">
            <v>33470.642292147677</v>
          </cell>
          <cell r="X141">
            <v>502059.63438221533</v>
          </cell>
          <cell r="Y141">
            <v>33470.642292147677</v>
          </cell>
          <cell r="Z141">
            <v>502059.63438221533</v>
          </cell>
          <cell r="AA141">
            <v>33470.642292147677</v>
          </cell>
          <cell r="AB141">
            <v>502059.63438221533</v>
          </cell>
          <cell r="AC141">
            <v>33470.642292147677</v>
          </cell>
        </row>
        <row r="143">
          <cell r="C143" t="str">
            <v>Production cost</v>
          </cell>
        </row>
        <row r="144">
          <cell r="D144" t="str">
            <v xml:space="preserve">Salaries &amp; Wages </v>
          </cell>
          <cell r="E144">
            <v>4619.3194081365082</v>
          </cell>
          <cell r="F144">
            <v>0</v>
          </cell>
          <cell r="G144">
            <v>4619.3194081365082</v>
          </cell>
          <cell r="H144">
            <v>0</v>
          </cell>
          <cell r="I144">
            <v>4619.3194081365082</v>
          </cell>
          <cell r="J144">
            <v>0</v>
          </cell>
          <cell r="K144">
            <v>4619.3194081365082</v>
          </cell>
          <cell r="L144">
            <v>0</v>
          </cell>
          <cell r="M144">
            <v>4619.3194081365082</v>
          </cell>
          <cell r="N144">
            <v>0</v>
          </cell>
          <cell r="O144">
            <v>4619.3194081365082</v>
          </cell>
          <cell r="P144">
            <v>0</v>
          </cell>
          <cell r="Q144">
            <v>3959.4166355455786</v>
          </cell>
          <cell r="R144">
            <v>59391.249533183676</v>
          </cell>
          <cell r="S144">
            <v>3959.4166355455786</v>
          </cell>
          <cell r="T144">
            <v>59391.249533183676</v>
          </cell>
          <cell r="U144">
            <v>3959.4166355455786</v>
          </cell>
          <cell r="V144">
            <v>59391.249533183676</v>
          </cell>
          <cell r="W144">
            <v>3959.4166355455786</v>
          </cell>
          <cell r="X144">
            <v>59391.249533183676</v>
          </cell>
          <cell r="Y144">
            <v>3959.4166355455786</v>
          </cell>
          <cell r="Z144">
            <v>59391.249533183676</v>
          </cell>
          <cell r="AA144">
            <v>3959.4166355455786</v>
          </cell>
          <cell r="AB144">
            <v>59391.249533183676</v>
          </cell>
          <cell r="AC144">
            <v>3959.4166355455786</v>
          </cell>
        </row>
        <row r="145">
          <cell r="D145" t="str">
            <v xml:space="preserve">Utilities </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D146" t="str">
            <v>Depreciation</v>
          </cell>
          <cell r="E146">
            <v>19315.555555555558</v>
          </cell>
          <cell r="F146">
            <v>0</v>
          </cell>
          <cell r="G146">
            <v>19315.555555555558</v>
          </cell>
          <cell r="H146">
            <v>0</v>
          </cell>
          <cell r="I146">
            <v>19315.555555555558</v>
          </cell>
          <cell r="J146">
            <v>0</v>
          </cell>
          <cell r="K146">
            <v>19315.555555555558</v>
          </cell>
          <cell r="L146">
            <v>0</v>
          </cell>
          <cell r="M146">
            <v>19315.555555555558</v>
          </cell>
          <cell r="N146">
            <v>0</v>
          </cell>
          <cell r="O146">
            <v>19315.555555555558</v>
          </cell>
          <cell r="P146">
            <v>0</v>
          </cell>
          <cell r="Q146">
            <v>16556.190476190477</v>
          </cell>
          <cell r="R146">
            <v>248342.85714285716</v>
          </cell>
          <cell r="S146">
            <v>16556.190476190477</v>
          </cell>
          <cell r="T146">
            <v>248342.85714285716</v>
          </cell>
          <cell r="U146">
            <v>16556.190476190477</v>
          </cell>
          <cell r="V146">
            <v>248342.85714285716</v>
          </cell>
          <cell r="W146">
            <v>16556.190476190477</v>
          </cell>
          <cell r="X146">
            <v>248342.85714285716</v>
          </cell>
          <cell r="Y146">
            <v>16556.190476190477</v>
          </cell>
          <cell r="Z146">
            <v>248342.85714285716</v>
          </cell>
          <cell r="AA146">
            <v>16556.190476190477</v>
          </cell>
          <cell r="AB146">
            <v>248342.85714285716</v>
          </cell>
          <cell r="AC146">
            <v>16556.190476190481</v>
          </cell>
        </row>
        <row r="147">
          <cell r="D147" t="str">
            <v xml:space="preserve">Other Factory overhead </v>
          </cell>
          <cell r="E147">
            <v>2884.1866359118612</v>
          </cell>
          <cell r="F147">
            <v>0</v>
          </cell>
          <cell r="G147">
            <v>2884.1866359118612</v>
          </cell>
          <cell r="H147">
            <v>0</v>
          </cell>
          <cell r="I147">
            <v>2884.1866359118612</v>
          </cell>
          <cell r="J147">
            <v>0</v>
          </cell>
          <cell r="K147">
            <v>2884.1866359118612</v>
          </cell>
          <cell r="L147">
            <v>0</v>
          </cell>
          <cell r="M147">
            <v>2884.1866359118612</v>
          </cell>
          <cell r="N147">
            <v>0</v>
          </cell>
          <cell r="O147">
            <v>2884.1866359118612</v>
          </cell>
          <cell r="P147">
            <v>0</v>
          </cell>
          <cell r="Q147">
            <v>2472.1599736387384</v>
          </cell>
          <cell r="R147">
            <v>37082.399604581078</v>
          </cell>
          <cell r="S147">
            <v>2472.1599736387384</v>
          </cell>
          <cell r="T147">
            <v>37082.399604581078</v>
          </cell>
          <cell r="U147">
            <v>2472.1599736387384</v>
          </cell>
          <cell r="V147">
            <v>37082.399604581078</v>
          </cell>
          <cell r="W147">
            <v>2472.1599736387384</v>
          </cell>
          <cell r="X147">
            <v>37082.399604581078</v>
          </cell>
          <cell r="Y147">
            <v>2472.1599736387384</v>
          </cell>
          <cell r="Z147">
            <v>37082.399604581078</v>
          </cell>
          <cell r="AA147">
            <v>2472.1599736387384</v>
          </cell>
          <cell r="AB147">
            <v>37082.399604581078</v>
          </cell>
          <cell r="AC147">
            <v>2472.1599736387384</v>
          </cell>
        </row>
        <row r="148">
          <cell r="D148" t="str">
            <v>Running Royalty</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49">
          <cell r="E149">
            <v>26819.061599603927</v>
          </cell>
          <cell r="F149">
            <v>0</v>
          </cell>
          <cell r="G149">
            <v>26819.061599603927</v>
          </cell>
          <cell r="H149">
            <v>0</v>
          </cell>
          <cell r="I149">
            <v>26819.061599603927</v>
          </cell>
          <cell r="J149">
            <v>0</v>
          </cell>
          <cell r="K149">
            <v>26819.061599603927</v>
          </cell>
          <cell r="L149">
            <v>0</v>
          </cell>
          <cell r="M149">
            <v>26819.061599603927</v>
          </cell>
          <cell r="N149">
            <v>0</v>
          </cell>
          <cell r="O149">
            <v>26819.061599603927</v>
          </cell>
          <cell r="P149">
            <v>0</v>
          </cell>
          <cell r="Q149">
            <v>22987.767085374795</v>
          </cell>
          <cell r="R149">
            <v>344816.50628062192</v>
          </cell>
          <cell r="S149">
            <v>22987.767085374795</v>
          </cell>
          <cell r="T149">
            <v>344816.50628062192</v>
          </cell>
          <cell r="U149">
            <v>22987.767085374795</v>
          </cell>
          <cell r="V149">
            <v>344816.50628062192</v>
          </cell>
          <cell r="W149">
            <v>22987.767085374795</v>
          </cell>
          <cell r="X149">
            <v>344816.50628062192</v>
          </cell>
          <cell r="Y149">
            <v>22987.767085374795</v>
          </cell>
          <cell r="Z149">
            <v>344816.50628062192</v>
          </cell>
          <cell r="AA149">
            <v>22987.767085374795</v>
          </cell>
          <cell r="AB149">
            <v>344816.50628062192</v>
          </cell>
          <cell r="AC149">
            <v>22987.767085374799</v>
          </cell>
        </row>
        <row r="150">
          <cell r="C150" t="str">
            <v>Gross Profit</v>
          </cell>
          <cell r="E150">
            <v>6651.58069254375</v>
          </cell>
          <cell r="F150">
            <v>0</v>
          </cell>
          <cell r="G150">
            <v>6651.58069254375</v>
          </cell>
          <cell r="H150">
            <v>0</v>
          </cell>
          <cell r="I150">
            <v>6651.58069254375</v>
          </cell>
          <cell r="J150">
            <v>0</v>
          </cell>
          <cell r="K150">
            <v>6651.58069254375</v>
          </cell>
          <cell r="L150">
            <v>0</v>
          </cell>
          <cell r="M150">
            <v>6651.58069254375</v>
          </cell>
          <cell r="N150">
            <v>0</v>
          </cell>
          <cell r="O150">
            <v>6651.58069254375</v>
          </cell>
          <cell r="P150">
            <v>0</v>
          </cell>
          <cell r="Q150">
            <v>10482.875206772882</v>
          </cell>
          <cell r="R150">
            <v>157243.12810159341</v>
          </cell>
          <cell r="S150">
            <v>10482.875206772882</v>
          </cell>
          <cell r="T150">
            <v>157243.12810159341</v>
          </cell>
          <cell r="U150">
            <v>10482.875206772882</v>
          </cell>
          <cell r="V150">
            <v>157243.12810159341</v>
          </cell>
          <cell r="W150">
            <v>10482.875206772882</v>
          </cell>
          <cell r="X150">
            <v>157243.12810159341</v>
          </cell>
          <cell r="Y150">
            <v>10482.875206772882</v>
          </cell>
          <cell r="Z150">
            <v>157243.12810159341</v>
          </cell>
          <cell r="AA150">
            <v>10482.875206772882</v>
          </cell>
          <cell r="AB150">
            <v>157243.12810159341</v>
          </cell>
          <cell r="AC150">
            <v>10482.875206772878</v>
          </cell>
        </row>
        <row r="152">
          <cell r="C152" t="str">
            <v>Other Expenses</v>
          </cell>
        </row>
        <row r="153">
          <cell r="D153" t="str">
            <v>Selling Expenses</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row>
        <row r="154">
          <cell r="D154" t="str">
            <v>Administrative Expenses</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row>
        <row r="155">
          <cell r="D155" t="str">
            <v>Depreciation (Admin. &amp; Selling )</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row>
        <row r="156">
          <cell r="D156" t="str">
            <v>Financial Charges -Capital Exp.</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row>
        <row r="157">
          <cell r="D157" t="str">
            <v>Financial  Charges -Working Capital</v>
          </cell>
          <cell r="E157">
            <v>201.57918431275289</v>
          </cell>
          <cell r="F157">
            <v>0</v>
          </cell>
          <cell r="G157">
            <v>178.4251077933327</v>
          </cell>
          <cell r="H157">
            <v>0</v>
          </cell>
          <cell r="I157">
            <v>175.55668509273093</v>
          </cell>
          <cell r="J157">
            <v>0</v>
          </cell>
          <cell r="K157">
            <v>160.53201526974851</v>
          </cell>
          <cell r="L157">
            <v>0</v>
          </cell>
          <cell r="M157">
            <v>214.5866255466828</v>
          </cell>
          <cell r="N157">
            <v>0</v>
          </cell>
          <cell r="O157">
            <v>207.35917650875876</v>
          </cell>
          <cell r="P157">
            <v>0</v>
          </cell>
          <cell r="Q157">
            <v>157.4713934840606</v>
          </cell>
          <cell r="R157">
            <v>2362.070902260909</v>
          </cell>
          <cell r="S157">
            <v>198.17331480982742</v>
          </cell>
          <cell r="T157">
            <v>2972.5997221474113</v>
          </cell>
          <cell r="U157">
            <v>184.65378229632779</v>
          </cell>
          <cell r="V157">
            <v>2769.8067344449169</v>
          </cell>
          <cell r="W157">
            <v>192.32717619631876</v>
          </cell>
          <cell r="X157">
            <v>2884.9076429447814</v>
          </cell>
          <cell r="Y157">
            <v>193.74054120384864</v>
          </cell>
          <cell r="Z157">
            <v>2906.1081180577294</v>
          </cell>
          <cell r="AA157">
            <v>186.90086739142365</v>
          </cell>
          <cell r="AB157">
            <v>2803.5130108713547</v>
          </cell>
          <cell r="AC157">
            <v>185.54451256363447</v>
          </cell>
        </row>
        <row r="158">
          <cell r="D158" t="str">
            <v>Other Expenses (Charity &amp; Donation)</v>
          </cell>
          <cell r="E158">
            <v>139.98554466163398</v>
          </cell>
          <cell r="F158">
            <v>0</v>
          </cell>
          <cell r="G158">
            <v>123.90632485648104</v>
          </cell>
          <cell r="H158">
            <v>0</v>
          </cell>
          <cell r="I158">
            <v>121.91436464772984</v>
          </cell>
          <cell r="J158">
            <v>0</v>
          </cell>
          <cell r="K158">
            <v>111.48056615954759</v>
          </cell>
          <cell r="L158">
            <v>0</v>
          </cell>
          <cell r="M158">
            <v>149.01848996297417</v>
          </cell>
          <cell r="N158">
            <v>0</v>
          </cell>
          <cell r="O158">
            <v>143.99942813108245</v>
          </cell>
          <cell r="P158">
            <v>0</v>
          </cell>
          <cell r="Q158">
            <v>109.35513436393099</v>
          </cell>
          <cell r="R158">
            <v>1640.3270154589648</v>
          </cell>
          <cell r="S158">
            <v>137.6203575068246</v>
          </cell>
          <cell r="T158">
            <v>2064.3053626023689</v>
          </cell>
          <cell r="U158">
            <v>128.23179326133877</v>
          </cell>
          <cell r="V158">
            <v>1923.4768989200816</v>
          </cell>
          <cell r="W158">
            <v>133.56053902522137</v>
          </cell>
          <cell r="X158">
            <v>2003.4080853783207</v>
          </cell>
          <cell r="Y158">
            <v>134.54204250267267</v>
          </cell>
          <cell r="Z158">
            <v>2018.13063754009</v>
          </cell>
          <cell r="AA158">
            <v>129.79226902182199</v>
          </cell>
          <cell r="AB158">
            <v>1946.8840353273299</v>
          </cell>
          <cell r="AC158">
            <v>128.85035594696839</v>
          </cell>
        </row>
        <row r="159">
          <cell r="D159" t="str">
            <v>Other Expenses ( W.P.P.F.)</v>
          </cell>
          <cell r="E159">
            <v>-99.685419286180618</v>
          </cell>
          <cell r="F159">
            <v>0</v>
          </cell>
          <cell r="G159">
            <v>-516.01336466537521</v>
          </cell>
          <cell r="H159">
            <v>0</v>
          </cell>
          <cell r="I159">
            <v>429.23507108313538</v>
          </cell>
          <cell r="J159">
            <v>0</v>
          </cell>
          <cell r="K159">
            <v>335.74469975652045</v>
          </cell>
          <cell r="L159">
            <v>0</v>
          </cell>
          <cell r="M159">
            <v>-83.654529301236565</v>
          </cell>
          <cell r="N159">
            <v>0</v>
          </cell>
          <cell r="O159">
            <v>-121.56749282883391</v>
          </cell>
          <cell r="P159">
            <v>0</v>
          </cell>
          <cell r="Q159">
            <v>-311.31446684236766</v>
          </cell>
          <cell r="R159">
            <v>-4669.7170026355152</v>
          </cell>
          <cell r="S159">
            <v>675.13296289914501</v>
          </cell>
          <cell r="T159">
            <v>10126.994443487176</v>
          </cell>
          <cell r="U159">
            <v>676.31298309356544</v>
          </cell>
          <cell r="V159">
            <v>10144.694746403482</v>
          </cell>
          <cell r="W159">
            <v>-120.78534224496495</v>
          </cell>
          <cell r="X159">
            <v>-1811.7801336744742</v>
          </cell>
          <cell r="Y159">
            <v>218.37700984244069</v>
          </cell>
          <cell r="Z159">
            <v>3275.6551476366103</v>
          </cell>
          <cell r="AA159">
            <v>604.68828019460864</v>
          </cell>
          <cell r="AB159">
            <v>9070.3242029191297</v>
          </cell>
          <cell r="AC159">
            <v>290.40190449040455</v>
          </cell>
        </row>
        <row r="160">
          <cell r="D160" t="str">
            <v>Workers Welfare Fund</v>
          </cell>
          <cell r="E160">
            <v>-37.880459328748636</v>
          </cell>
          <cell r="F160">
            <v>0</v>
          </cell>
          <cell r="G160">
            <v>-196.08507857284258</v>
          </cell>
          <cell r="H160">
            <v>0</v>
          </cell>
          <cell r="I160">
            <v>163.10932701159146</v>
          </cell>
          <cell r="J160">
            <v>0</v>
          </cell>
          <cell r="K160">
            <v>127.58298590747775</v>
          </cell>
          <cell r="L160">
            <v>0</v>
          </cell>
          <cell r="M160">
            <v>-31.788721134469881</v>
          </cell>
          <cell r="N160">
            <v>0</v>
          </cell>
          <cell r="O160">
            <v>-46.195647274956897</v>
          </cell>
          <cell r="P160">
            <v>0</v>
          </cell>
          <cell r="Q160">
            <v>-118.29949740009971</v>
          </cell>
          <cell r="R160">
            <v>-1774.4924610014957</v>
          </cell>
          <cell r="S160">
            <v>256.55052590167514</v>
          </cell>
          <cell r="T160">
            <v>3848.2578885251273</v>
          </cell>
          <cell r="U160">
            <v>256.99893357555482</v>
          </cell>
          <cell r="V160">
            <v>3854.9840036333221</v>
          </cell>
          <cell r="W160">
            <v>-45.898430053086649</v>
          </cell>
          <cell r="X160">
            <v>-688.47645079629979</v>
          </cell>
          <cell r="Y160">
            <v>82.983263740127455</v>
          </cell>
          <cell r="Z160">
            <v>1244.7489561019117</v>
          </cell>
          <cell r="AA160">
            <v>229.78154647395132</v>
          </cell>
          <cell r="AB160">
            <v>3446.7231971092697</v>
          </cell>
          <cell r="AC160">
            <v>110.35272370635373</v>
          </cell>
        </row>
        <row r="161">
          <cell r="E161">
            <v>203.99885035945763</v>
          </cell>
          <cell r="F161">
            <v>0</v>
          </cell>
          <cell r="G161">
            <v>-409.76701058840405</v>
          </cell>
          <cell r="H161">
            <v>0</v>
          </cell>
          <cell r="I161">
            <v>889.81544783518757</v>
          </cell>
          <cell r="J161">
            <v>0</v>
          </cell>
          <cell r="K161">
            <v>735.3402670932943</v>
          </cell>
          <cell r="L161">
            <v>0</v>
          </cell>
          <cell r="M161">
            <v>248.16186507395054</v>
          </cell>
          <cell r="N161">
            <v>0</v>
          </cell>
          <cell r="O161">
            <v>183.59546453605043</v>
          </cell>
          <cell r="P161">
            <v>0</v>
          </cell>
          <cell r="Q161">
            <v>-162.78743639447578</v>
          </cell>
          <cell r="R161">
            <v>-2441.8115459171377</v>
          </cell>
          <cell r="S161">
            <v>1267.4771611174722</v>
          </cell>
          <cell r="T161">
            <v>19012.157416762082</v>
          </cell>
          <cell r="U161">
            <v>1246.1974922267868</v>
          </cell>
          <cell r="V161">
            <v>18692.962383401802</v>
          </cell>
          <cell r="W161">
            <v>159.20394292348851</v>
          </cell>
          <cell r="X161">
            <v>2388.0591438523279</v>
          </cell>
          <cell r="Y161">
            <v>629.64285728908942</v>
          </cell>
          <cell r="Z161">
            <v>9444.6428593363416</v>
          </cell>
          <cell r="AA161">
            <v>1151.1629630818056</v>
          </cell>
          <cell r="AB161">
            <v>17267.444446227084</v>
          </cell>
          <cell r="AC161">
            <v>715.1494967073611</v>
          </cell>
        </row>
        <row r="162">
          <cell r="D162" t="str">
            <v>Operating Profit</v>
          </cell>
          <cell r="E162">
            <v>6447.5818421842923</v>
          </cell>
          <cell r="F162">
            <v>0</v>
          </cell>
          <cell r="G162">
            <v>7061.3477031321545</v>
          </cell>
          <cell r="H162">
            <v>0</v>
          </cell>
          <cell r="I162">
            <v>5761.765244708562</v>
          </cell>
          <cell r="J162">
            <v>0</v>
          </cell>
          <cell r="K162">
            <v>5916.2404254504554</v>
          </cell>
          <cell r="L162">
            <v>0</v>
          </cell>
          <cell r="M162">
            <v>6403.4188274697999</v>
          </cell>
          <cell r="N162">
            <v>0</v>
          </cell>
          <cell r="O162">
            <v>6467.9852280076993</v>
          </cell>
          <cell r="P162">
            <v>0</v>
          </cell>
          <cell r="Q162">
            <v>10645.662643167358</v>
          </cell>
          <cell r="R162">
            <v>159684.93964751053</v>
          </cell>
          <cell r="S162">
            <v>9215.3980456554091</v>
          </cell>
          <cell r="T162">
            <v>138230.97068483132</v>
          </cell>
          <cell r="U162">
            <v>9236.6777145460946</v>
          </cell>
          <cell r="V162">
            <v>138550.16571819159</v>
          </cell>
          <cell r="W162">
            <v>10323.671263849394</v>
          </cell>
          <cell r="X162">
            <v>154855.06895774108</v>
          </cell>
          <cell r="Y162">
            <v>9853.2323494837929</v>
          </cell>
          <cell r="Z162">
            <v>147798.48524225707</v>
          </cell>
          <cell r="AA162">
            <v>9331.7122436910759</v>
          </cell>
          <cell r="AB162">
            <v>139975.68365536633</v>
          </cell>
          <cell r="AC162">
            <v>9767.725710065517</v>
          </cell>
        </row>
        <row r="164">
          <cell r="C164" t="str">
            <v>Other Income</v>
          </cell>
        </row>
        <row r="165">
          <cell r="D165" t="str">
            <v>H.D</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D166" t="str">
            <v>Others</v>
          </cell>
          <cell r="E166">
            <v>3111.1111111111113</v>
          </cell>
          <cell r="F166">
            <v>0</v>
          </cell>
          <cell r="G166">
            <v>3111.1111111111113</v>
          </cell>
          <cell r="H166">
            <v>0</v>
          </cell>
          <cell r="I166">
            <v>3111.1111111111113</v>
          </cell>
          <cell r="J166">
            <v>0</v>
          </cell>
          <cell r="K166">
            <v>3111.1111111111113</v>
          </cell>
          <cell r="L166">
            <v>0</v>
          </cell>
          <cell r="M166">
            <v>3111.1111111111113</v>
          </cell>
          <cell r="N166">
            <v>0</v>
          </cell>
          <cell r="O166">
            <v>3111.1111111111113</v>
          </cell>
          <cell r="P166">
            <v>0</v>
          </cell>
          <cell r="Q166">
            <v>2666.666666666667</v>
          </cell>
          <cell r="R166">
            <v>40000.000000000007</v>
          </cell>
          <cell r="S166">
            <v>2666.666666666667</v>
          </cell>
          <cell r="T166">
            <v>40000.000000000007</v>
          </cell>
          <cell r="U166">
            <v>2666.666666666667</v>
          </cell>
          <cell r="V166">
            <v>40000.000000000007</v>
          </cell>
          <cell r="W166">
            <v>2666.666666666667</v>
          </cell>
          <cell r="X166">
            <v>40000.000000000007</v>
          </cell>
          <cell r="Y166">
            <v>2666.666666666667</v>
          </cell>
          <cell r="Z166">
            <v>40000.000000000007</v>
          </cell>
          <cell r="AA166">
            <v>2666.666666666667</v>
          </cell>
          <cell r="AB166">
            <v>40000.000000000007</v>
          </cell>
          <cell r="AC166">
            <v>2666.666666666667</v>
          </cell>
        </row>
        <row r="167">
          <cell r="E167">
            <v>3111.1111111111113</v>
          </cell>
          <cell r="F167">
            <v>0</v>
          </cell>
          <cell r="G167">
            <v>3111.1111111111113</v>
          </cell>
          <cell r="H167">
            <v>0</v>
          </cell>
          <cell r="I167">
            <v>3111.1111111111113</v>
          </cell>
          <cell r="J167">
            <v>0</v>
          </cell>
          <cell r="K167">
            <v>3111.1111111111113</v>
          </cell>
          <cell r="L167">
            <v>0</v>
          </cell>
          <cell r="M167">
            <v>3111.1111111111113</v>
          </cell>
          <cell r="N167">
            <v>0</v>
          </cell>
          <cell r="O167">
            <v>3111.1111111111113</v>
          </cell>
          <cell r="P167">
            <v>0</v>
          </cell>
          <cell r="Q167">
            <v>2666.666666666667</v>
          </cell>
          <cell r="R167">
            <v>40000.000000000007</v>
          </cell>
          <cell r="S167">
            <v>2666.666666666667</v>
          </cell>
          <cell r="T167">
            <v>40000.000000000007</v>
          </cell>
          <cell r="U167">
            <v>2666.666666666667</v>
          </cell>
          <cell r="V167">
            <v>40000.000000000007</v>
          </cell>
          <cell r="W167">
            <v>2666.666666666667</v>
          </cell>
          <cell r="X167">
            <v>40000.000000000007</v>
          </cell>
          <cell r="Y167">
            <v>2666.666666666667</v>
          </cell>
          <cell r="Z167">
            <v>40000.000000000007</v>
          </cell>
          <cell r="AA167">
            <v>2666.666666666667</v>
          </cell>
          <cell r="AB167">
            <v>40000.000000000007</v>
          </cell>
          <cell r="AC167">
            <v>2666.666666666667</v>
          </cell>
        </row>
        <row r="169">
          <cell r="C169" t="str">
            <v>Profit before tax</v>
          </cell>
          <cell r="E169">
            <v>9558.6929532954036</v>
          </cell>
          <cell r="F169">
            <v>0</v>
          </cell>
          <cell r="G169">
            <v>10172.458814243266</v>
          </cell>
          <cell r="H169">
            <v>0</v>
          </cell>
          <cell r="I169">
            <v>8872.8763558196733</v>
          </cell>
          <cell r="J169">
            <v>0</v>
          </cell>
          <cell r="K169">
            <v>9027.3515365615676</v>
          </cell>
          <cell r="L169">
            <v>0</v>
          </cell>
          <cell r="M169">
            <v>9514.5299385809121</v>
          </cell>
          <cell r="N169">
            <v>0</v>
          </cell>
          <cell r="O169">
            <v>9579.0963391188106</v>
          </cell>
          <cell r="P169">
            <v>0</v>
          </cell>
          <cell r="Q169">
            <v>13312.329309834025</v>
          </cell>
          <cell r="R169">
            <v>199684.93964751053</v>
          </cell>
          <cell r="S169">
            <v>11882.064712322077</v>
          </cell>
          <cell r="T169">
            <v>178230.97068483132</v>
          </cell>
          <cell r="U169">
            <v>11903.344381212763</v>
          </cell>
          <cell r="V169">
            <v>178550.16571819159</v>
          </cell>
          <cell r="W169">
            <v>12990.33793051606</v>
          </cell>
          <cell r="X169">
            <v>194855.06895774108</v>
          </cell>
          <cell r="Y169">
            <v>12519.899016150459</v>
          </cell>
          <cell r="Z169">
            <v>187798.48524225707</v>
          </cell>
          <cell r="AA169">
            <v>11998.378910357744</v>
          </cell>
          <cell r="AB169">
            <v>179975.68365536633</v>
          </cell>
          <cell r="AC169">
            <v>12434.392376732183</v>
          </cell>
        </row>
        <row r="171">
          <cell r="C171" t="str">
            <v>Taxation</v>
          </cell>
        </row>
        <row r="172">
          <cell r="D172" t="str">
            <v>Current</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row>
        <row r="173">
          <cell r="D173" t="str">
            <v>Deferred</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row>
        <row r="174">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row>
        <row r="176">
          <cell r="C176" t="str">
            <v>Net Profit after taxation</v>
          </cell>
          <cell r="E176">
            <v>9558.6929532954036</v>
          </cell>
          <cell r="F176">
            <v>0</v>
          </cell>
          <cell r="G176">
            <v>10172.458814243266</v>
          </cell>
          <cell r="H176">
            <v>0</v>
          </cell>
          <cell r="I176">
            <v>8872.8763558196733</v>
          </cell>
          <cell r="J176">
            <v>0</v>
          </cell>
          <cell r="K176">
            <v>9027.3515365615676</v>
          </cell>
          <cell r="L176">
            <v>0</v>
          </cell>
          <cell r="M176">
            <v>9514.5299385809121</v>
          </cell>
          <cell r="N176">
            <v>0</v>
          </cell>
          <cell r="O176">
            <v>9579.0963391188106</v>
          </cell>
          <cell r="P176">
            <v>0</v>
          </cell>
          <cell r="Q176">
            <v>13312.329309834025</v>
          </cell>
          <cell r="R176">
            <v>199684.93964751053</v>
          </cell>
          <cell r="S176">
            <v>11882.064712322077</v>
          </cell>
          <cell r="T176">
            <v>178230.97068483132</v>
          </cell>
          <cell r="U176">
            <v>11903.344381212763</v>
          </cell>
          <cell r="V176">
            <v>178550.16571819159</v>
          </cell>
          <cell r="W176">
            <v>12990.33793051606</v>
          </cell>
          <cell r="X176">
            <v>194855.06895774108</v>
          </cell>
          <cell r="Y176">
            <v>12519.899016150459</v>
          </cell>
          <cell r="Z176">
            <v>187798.48524225707</v>
          </cell>
          <cell r="AA176">
            <v>11998.378910357744</v>
          </cell>
          <cell r="AB176">
            <v>179975.68365536633</v>
          </cell>
          <cell r="AC176">
            <v>12434.392376732183</v>
          </cell>
        </row>
        <row r="179">
          <cell r="AC179" t="str">
            <v>CX</v>
          </cell>
        </row>
        <row r="180">
          <cell r="B180" t="str">
            <v>CX</v>
          </cell>
          <cell r="E180">
            <v>183</v>
          </cell>
          <cell r="G180">
            <v>214</v>
          </cell>
          <cell r="I180">
            <v>245</v>
          </cell>
          <cell r="K180">
            <v>276</v>
          </cell>
          <cell r="M180">
            <v>307</v>
          </cell>
          <cell r="O180">
            <v>338</v>
          </cell>
          <cell r="Q180">
            <v>369</v>
          </cell>
          <cell r="S180">
            <v>400</v>
          </cell>
          <cell r="U180">
            <v>431</v>
          </cell>
          <cell r="W180">
            <v>462</v>
          </cell>
          <cell r="Y180">
            <v>493</v>
          </cell>
          <cell r="AA180">
            <v>524</v>
          </cell>
          <cell r="AC180" t="str">
            <v>Yearly</v>
          </cell>
        </row>
        <row r="181">
          <cell r="E181" t="str">
            <v>Per Unit</v>
          </cell>
          <cell r="F181" t="str">
            <v>Total</v>
          </cell>
          <cell r="G181" t="str">
            <v>Per Unit</v>
          </cell>
          <cell r="H181" t="str">
            <v>Total</v>
          </cell>
          <cell r="I181" t="str">
            <v>Per Unit</v>
          </cell>
          <cell r="J181" t="str">
            <v>Total</v>
          </cell>
          <cell r="K181" t="str">
            <v>Per Unit</v>
          </cell>
          <cell r="L181" t="str">
            <v>Total</v>
          </cell>
          <cell r="M181" t="str">
            <v>Per Unit</v>
          </cell>
          <cell r="N181" t="str">
            <v>Total</v>
          </cell>
          <cell r="O181" t="str">
            <v>Per Unit</v>
          </cell>
          <cell r="P181" t="str">
            <v>Total</v>
          </cell>
          <cell r="Q181" t="str">
            <v>Per Unit</v>
          </cell>
          <cell r="R181" t="str">
            <v>Total</v>
          </cell>
          <cell r="S181" t="str">
            <v>Per Unit</v>
          </cell>
          <cell r="T181" t="str">
            <v>Total</v>
          </cell>
          <cell r="U181" t="str">
            <v>Per Unit</v>
          </cell>
          <cell r="V181" t="str">
            <v>Total</v>
          </cell>
          <cell r="W181" t="str">
            <v>Per Unit</v>
          </cell>
          <cell r="X181" t="str">
            <v>Total</v>
          </cell>
          <cell r="Y181" t="str">
            <v>Per Unit</v>
          </cell>
          <cell r="Z181" t="str">
            <v>Total</v>
          </cell>
          <cell r="AA181" t="str">
            <v>Per Unit</v>
          </cell>
          <cell r="AB181" t="str">
            <v>Total</v>
          </cell>
          <cell r="AC181" t="str">
            <v>Average</v>
          </cell>
        </row>
        <row r="183">
          <cell r="C183" t="str">
            <v>Sales Units</v>
          </cell>
          <cell r="E183">
            <v>1</v>
          </cell>
          <cell r="F183">
            <v>210</v>
          </cell>
          <cell r="G183">
            <v>1</v>
          </cell>
          <cell r="H183">
            <v>210</v>
          </cell>
          <cell r="I183">
            <v>1</v>
          </cell>
          <cell r="J183">
            <v>210</v>
          </cell>
          <cell r="K183">
            <v>1</v>
          </cell>
          <cell r="L183">
            <v>210</v>
          </cell>
          <cell r="M183">
            <v>1</v>
          </cell>
          <cell r="N183">
            <v>210</v>
          </cell>
          <cell r="O183">
            <v>1</v>
          </cell>
          <cell r="P183">
            <v>210</v>
          </cell>
          <cell r="Q183">
            <v>1</v>
          </cell>
          <cell r="R183">
            <v>210</v>
          </cell>
          <cell r="S183">
            <v>1</v>
          </cell>
          <cell r="T183">
            <v>210</v>
          </cell>
          <cell r="U183">
            <v>1</v>
          </cell>
          <cell r="V183">
            <v>210</v>
          </cell>
          <cell r="W183">
            <v>1</v>
          </cell>
          <cell r="X183">
            <v>210</v>
          </cell>
          <cell r="Y183">
            <v>1</v>
          </cell>
          <cell r="Z183">
            <v>210</v>
          </cell>
          <cell r="AA183">
            <v>1</v>
          </cell>
          <cell r="AB183">
            <v>210</v>
          </cell>
          <cell r="AC183">
            <v>2520</v>
          </cell>
        </row>
        <row r="185">
          <cell r="C185" t="str">
            <v>Selling Price</v>
          </cell>
          <cell r="E185">
            <v>399000</v>
          </cell>
          <cell r="F185">
            <v>83790000</v>
          </cell>
          <cell r="G185">
            <v>399000</v>
          </cell>
          <cell r="H185">
            <v>83790000</v>
          </cell>
          <cell r="I185">
            <v>399000</v>
          </cell>
          <cell r="J185">
            <v>83790000</v>
          </cell>
          <cell r="K185">
            <v>399000</v>
          </cell>
          <cell r="L185">
            <v>83790000</v>
          </cell>
          <cell r="M185">
            <v>399000</v>
          </cell>
          <cell r="N185">
            <v>83790000</v>
          </cell>
          <cell r="O185">
            <v>399000</v>
          </cell>
          <cell r="P185">
            <v>83790000</v>
          </cell>
          <cell r="Q185">
            <v>399000</v>
          </cell>
          <cell r="R185">
            <v>83790000</v>
          </cell>
          <cell r="S185">
            <v>399000</v>
          </cell>
          <cell r="T185">
            <v>83790000</v>
          </cell>
          <cell r="U185">
            <v>399000</v>
          </cell>
          <cell r="V185">
            <v>83790000</v>
          </cell>
          <cell r="W185">
            <v>399000</v>
          </cell>
          <cell r="X185">
            <v>83790000</v>
          </cell>
          <cell r="Y185">
            <v>399000</v>
          </cell>
          <cell r="Z185">
            <v>83790000</v>
          </cell>
          <cell r="AA185">
            <v>399000</v>
          </cell>
          <cell r="AB185">
            <v>83790000</v>
          </cell>
          <cell r="AC185">
            <v>399000</v>
          </cell>
        </row>
        <row r="186">
          <cell r="C186" t="str">
            <v>Less: Dealer commission</v>
          </cell>
          <cell r="E186">
            <v>-10000</v>
          </cell>
          <cell r="F186">
            <v>-2100000</v>
          </cell>
          <cell r="G186">
            <v>-10000</v>
          </cell>
          <cell r="H186">
            <v>-2100000</v>
          </cell>
          <cell r="I186">
            <v>-10000</v>
          </cell>
          <cell r="J186">
            <v>-2100000</v>
          </cell>
          <cell r="K186">
            <v>-10000</v>
          </cell>
          <cell r="L186">
            <v>-2100000</v>
          </cell>
          <cell r="M186">
            <v>-10000</v>
          </cell>
          <cell r="N186">
            <v>-2100000</v>
          </cell>
          <cell r="O186">
            <v>-10000</v>
          </cell>
          <cell r="P186">
            <v>-2100000</v>
          </cell>
          <cell r="Q186">
            <v>-10000</v>
          </cell>
          <cell r="R186">
            <v>-2100000</v>
          </cell>
          <cell r="S186">
            <v>-10000</v>
          </cell>
          <cell r="T186">
            <v>-2100000</v>
          </cell>
          <cell r="U186">
            <v>-10000</v>
          </cell>
          <cell r="V186">
            <v>-2100000</v>
          </cell>
          <cell r="W186">
            <v>-10000</v>
          </cell>
          <cell r="X186">
            <v>-2100000</v>
          </cell>
          <cell r="Y186">
            <v>-10000</v>
          </cell>
          <cell r="Z186">
            <v>-2100000</v>
          </cell>
          <cell r="AA186">
            <v>-10000</v>
          </cell>
          <cell r="AB186">
            <v>-2100000</v>
          </cell>
          <cell r="AC186">
            <v>-10000</v>
          </cell>
        </row>
        <row r="187">
          <cell r="D187" t="str">
            <v xml:space="preserve">  Sales tax</v>
          </cell>
          <cell r="E187">
            <v>-52043.478260869568</v>
          </cell>
          <cell r="F187">
            <v>-10929130.434782609</v>
          </cell>
          <cell r="G187">
            <v>-52043.478260869568</v>
          </cell>
          <cell r="H187">
            <v>-10929130.434782609</v>
          </cell>
          <cell r="I187">
            <v>-52043.478260869568</v>
          </cell>
          <cell r="J187">
            <v>-10929130.434782609</v>
          </cell>
          <cell r="K187">
            <v>-52043.478260869568</v>
          </cell>
          <cell r="L187">
            <v>-10929130.434782609</v>
          </cell>
          <cell r="M187">
            <v>-52043.478260869568</v>
          </cell>
          <cell r="N187">
            <v>-10929130.434782609</v>
          </cell>
          <cell r="O187">
            <v>-52043.478260869568</v>
          </cell>
          <cell r="P187">
            <v>-10929130.434782609</v>
          </cell>
          <cell r="Q187">
            <v>-52043.478260869568</v>
          </cell>
          <cell r="R187">
            <v>-10929130.434782609</v>
          </cell>
          <cell r="S187">
            <v>-52043.478260869568</v>
          </cell>
          <cell r="T187">
            <v>-10929130.434782609</v>
          </cell>
          <cell r="U187">
            <v>-52043.478260869568</v>
          </cell>
          <cell r="V187">
            <v>-10929130.434782609</v>
          </cell>
          <cell r="W187">
            <v>-52043.478260869568</v>
          </cell>
          <cell r="X187">
            <v>-10929130.434782609</v>
          </cell>
          <cell r="Y187">
            <v>-52043.478260869568</v>
          </cell>
          <cell r="Z187">
            <v>-10929130.434782609</v>
          </cell>
          <cell r="AA187">
            <v>-52043.478260869568</v>
          </cell>
          <cell r="AB187">
            <v>-10929130.434782609</v>
          </cell>
          <cell r="AC187">
            <v>-52043.478260869568</v>
          </cell>
        </row>
        <row r="188">
          <cell r="C188" t="str">
            <v>Net Sales</v>
          </cell>
          <cell r="E188">
            <v>336956.52173913043</v>
          </cell>
          <cell r="F188">
            <v>70760869.565217391</v>
          </cell>
          <cell r="G188">
            <v>336956.52173913043</v>
          </cell>
          <cell r="H188">
            <v>70760869.565217391</v>
          </cell>
          <cell r="I188">
            <v>336956.52173913043</v>
          </cell>
          <cell r="J188">
            <v>70760869.565217391</v>
          </cell>
          <cell r="K188">
            <v>336956.52173913043</v>
          </cell>
          <cell r="L188">
            <v>70760869.565217391</v>
          </cell>
          <cell r="M188">
            <v>336956.52173913043</v>
          </cell>
          <cell r="N188">
            <v>70760869.565217391</v>
          </cell>
          <cell r="O188">
            <v>336956.52173913043</v>
          </cell>
          <cell r="P188">
            <v>70760869.565217391</v>
          </cell>
          <cell r="Q188">
            <v>336956.52173913043</v>
          </cell>
          <cell r="R188">
            <v>70760869.565217391</v>
          </cell>
          <cell r="S188">
            <v>336956.52173913043</v>
          </cell>
          <cell r="T188">
            <v>70760869.565217391</v>
          </cell>
          <cell r="U188">
            <v>336956.52173913043</v>
          </cell>
          <cell r="V188">
            <v>70760869.565217391</v>
          </cell>
          <cell r="W188">
            <v>336956.52173913043</v>
          </cell>
          <cell r="X188">
            <v>70760869.565217391</v>
          </cell>
          <cell r="Y188">
            <v>336956.52173913043</v>
          </cell>
          <cell r="Z188">
            <v>70760869.565217391</v>
          </cell>
          <cell r="AA188">
            <v>336956.52173913043</v>
          </cell>
          <cell r="AB188">
            <v>70760869.565217391</v>
          </cell>
          <cell r="AC188">
            <v>336956.52173913043</v>
          </cell>
        </row>
        <row r="190">
          <cell r="C190" t="str">
            <v>Variable Cost of Sales</v>
          </cell>
        </row>
        <row r="191">
          <cell r="D191" t="str">
            <v>CKD Cost</v>
          </cell>
          <cell r="E191">
            <v>185405.57509915665</v>
          </cell>
          <cell r="F191">
            <v>38935170.770822898</v>
          </cell>
          <cell r="G191">
            <v>185405.57509915665</v>
          </cell>
          <cell r="H191">
            <v>38935170.770822898</v>
          </cell>
          <cell r="I191">
            <v>185405.57509915665</v>
          </cell>
          <cell r="J191">
            <v>38935170.770822898</v>
          </cell>
          <cell r="K191">
            <v>185405.57509915665</v>
          </cell>
          <cell r="L191">
            <v>38935170.770822898</v>
          </cell>
          <cell r="M191">
            <v>185405.57509915665</v>
          </cell>
          <cell r="N191">
            <v>38935170.770822898</v>
          </cell>
          <cell r="O191">
            <v>185405.57509915665</v>
          </cell>
          <cell r="P191">
            <v>38935170.770822898</v>
          </cell>
          <cell r="Q191">
            <v>185405.57509915665</v>
          </cell>
          <cell r="R191">
            <v>38935170.770822898</v>
          </cell>
          <cell r="S191">
            <v>185405.57509915665</v>
          </cell>
          <cell r="T191">
            <v>38935170.770822898</v>
          </cell>
          <cell r="U191">
            <v>185405.57509915665</v>
          </cell>
          <cell r="V191">
            <v>38935170.770822898</v>
          </cell>
          <cell r="W191">
            <v>185405.57509915665</v>
          </cell>
          <cell r="X191">
            <v>38935170.770822898</v>
          </cell>
          <cell r="Y191">
            <v>185405.57509915665</v>
          </cell>
          <cell r="Z191">
            <v>38935170.770822898</v>
          </cell>
          <cell r="AA191">
            <v>185405.57509915665</v>
          </cell>
          <cell r="AB191">
            <v>38935170.770822898</v>
          </cell>
          <cell r="AC191">
            <v>185405.57509915662</v>
          </cell>
        </row>
        <row r="192">
          <cell r="D192" t="str">
            <v>Vendor parts</v>
          </cell>
          <cell r="E192">
            <v>102048</v>
          </cell>
          <cell r="F192">
            <v>21430080</v>
          </cell>
          <cell r="G192">
            <v>102048</v>
          </cell>
          <cell r="H192">
            <v>21430080</v>
          </cell>
          <cell r="I192">
            <v>102048</v>
          </cell>
          <cell r="J192">
            <v>21430080</v>
          </cell>
          <cell r="K192">
            <v>102048</v>
          </cell>
          <cell r="L192">
            <v>21430080</v>
          </cell>
          <cell r="M192">
            <v>102048</v>
          </cell>
          <cell r="N192">
            <v>21430080</v>
          </cell>
          <cell r="O192">
            <v>102048</v>
          </cell>
          <cell r="P192">
            <v>21430080</v>
          </cell>
          <cell r="Q192">
            <v>102048</v>
          </cell>
          <cell r="R192">
            <v>21430080</v>
          </cell>
          <cell r="S192">
            <v>102048</v>
          </cell>
          <cell r="T192">
            <v>21430080</v>
          </cell>
          <cell r="U192">
            <v>102048</v>
          </cell>
          <cell r="V192">
            <v>21430080</v>
          </cell>
          <cell r="W192">
            <v>102048</v>
          </cell>
          <cell r="X192">
            <v>21430080</v>
          </cell>
          <cell r="Y192">
            <v>102048</v>
          </cell>
          <cell r="Z192">
            <v>21430080</v>
          </cell>
          <cell r="AA192">
            <v>102048</v>
          </cell>
          <cell r="AB192">
            <v>21430080</v>
          </cell>
          <cell r="AC192">
            <v>102048</v>
          </cell>
        </row>
        <row r="193">
          <cell r="D193" t="str">
            <v>Nomi Parts</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row>
        <row r="194">
          <cell r="D194" t="str">
            <v>Paints &amp; Chemicals</v>
          </cell>
          <cell r="E194">
            <v>6816</v>
          </cell>
          <cell r="F194">
            <v>1431360</v>
          </cell>
          <cell r="G194">
            <v>6816</v>
          </cell>
          <cell r="H194">
            <v>1431360</v>
          </cell>
          <cell r="I194">
            <v>6816</v>
          </cell>
          <cell r="J194">
            <v>1431360</v>
          </cell>
          <cell r="K194">
            <v>6816</v>
          </cell>
          <cell r="L194">
            <v>1431360</v>
          </cell>
          <cell r="M194">
            <v>6816</v>
          </cell>
          <cell r="N194">
            <v>1431360</v>
          </cell>
          <cell r="O194">
            <v>6816</v>
          </cell>
          <cell r="P194">
            <v>1431360</v>
          </cell>
          <cell r="Q194">
            <v>6816</v>
          </cell>
          <cell r="R194">
            <v>1431360</v>
          </cell>
          <cell r="S194">
            <v>6816</v>
          </cell>
          <cell r="T194">
            <v>1431360</v>
          </cell>
          <cell r="U194">
            <v>6816</v>
          </cell>
          <cell r="V194">
            <v>1431360</v>
          </cell>
          <cell r="W194">
            <v>6816</v>
          </cell>
          <cell r="X194">
            <v>1431360</v>
          </cell>
          <cell r="Y194">
            <v>6816</v>
          </cell>
          <cell r="Z194">
            <v>1431360</v>
          </cell>
          <cell r="AA194">
            <v>6816</v>
          </cell>
          <cell r="AB194">
            <v>1431360</v>
          </cell>
          <cell r="AC194">
            <v>6816</v>
          </cell>
        </row>
        <row r="195">
          <cell r="D195" t="str">
            <v>Consumables</v>
          </cell>
          <cell r="E195">
            <v>3362</v>
          </cell>
          <cell r="F195">
            <v>706020</v>
          </cell>
          <cell r="G195">
            <v>3362</v>
          </cell>
          <cell r="H195">
            <v>706020</v>
          </cell>
          <cell r="I195">
            <v>3362</v>
          </cell>
          <cell r="J195">
            <v>706020</v>
          </cell>
          <cell r="K195">
            <v>3362</v>
          </cell>
          <cell r="L195">
            <v>706020</v>
          </cell>
          <cell r="M195">
            <v>3362</v>
          </cell>
          <cell r="N195">
            <v>706020</v>
          </cell>
          <cell r="O195">
            <v>3362</v>
          </cell>
          <cell r="P195">
            <v>706020</v>
          </cell>
          <cell r="Q195">
            <v>3362</v>
          </cell>
          <cell r="R195">
            <v>706020</v>
          </cell>
          <cell r="S195">
            <v>3362</v>
          </cell>
          <cell r="T195">
            <v>706020</v>
          </cell>
          <cell r="U195">
            <v>3362</v>
          </cell>
          <cell r="V195">
            <v>706020</v>
          </cell>
          <cell r="W195">
            <v>3362</v>
          </cell>
          <cell r="X195">
            <v>706020</v>
          </cell>
          <cell r="Y195">
            <v>3362</v>
          </cell>
          <cell r="Z195">
            <v>706020</v>
          </cell>
          <cell r="AA195">
            <v>3362</v>
          </cell>
          <cell r="AB195">
            <v>706020</v>
          </cell>
          <cell r="AC195">
            <v>3362</v>
          </cell>
        </row>
        <row r="196">
          <cell r="D196" t="str">
            <v>KD Parts</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row>
        <row r="197">
          <cell r="D197" t="str">
            <v>Spare parts</v>
          </cell>
          <cell r="E197">
            <v>39</v>
          </cell>
          <cell r="F197">
            <v>8190</v>
          </cell>
          <cell r="G197">
            <v>39</v>
          </cell>
          <cell r="H197">
            <v>8190</v>
          </cell>
          <cell r="I197">
            <v>39</v>
          </cell>
          <cell r="J197">
            <v>8190</v>
          </cell>
          <cell r="K197">
            <v>39</v>
          </cell>
          <cell r="L197">
            <v>8190</v>
          </cell>
          <cell r="M197">
            <v>39</v>
          </cell>
          <cell r="N197">
            <v>8190</v>
          </cell>
          <cell r="O197">
            <v>39</v>
          </cell>
          <cell r="P197">
            <v>8190</v>
          </cell>
          <cell r="Q197">
            <v>39</v>
          </cell>
          <cell r="R197">
            <v>8190</v>
          </cell>
          <cell r="S197">
            <v>39</v>
          </cell>
          <cell r="T197">
            <v>8190</v>
          </cell>
          <cell r="U197">
            <v>39</v>
          </cell>
          <cell r="V197">
            <v>8190</v>
          </cell>
          <cell r="W197">
            <v>39</v>
          </cell>
          <cell r="X197">
            <v>8190</v>
          </cell>
          <cell r="Y197">
            <v>39</v>
          </cell>
          <cell r="Z197">
            <v>8190</v>
          </cell>
          <cell r="AA197">
            <v>39</v>
          </cell>
          <cell r="AB197">
            <v>8190</v>
          </cell>
          <cell r="AC197">
            <v>39</v>
          </cell>
        </row>
        <row r="198">
          <cell r="D198" t="str">
            <v>Utilities</v>
          </cell>
          <cell r="E198">
            <v>4396</v>
          </cell>
          <cell r="F198">
            <v>923160</v>
          </cell>
          <cell r="G198">
            <v>4396</v>
          </cell>
          <cell r="H198">
            <v>923160</v>
          </cell>
          <cell r="I198">
            <v>4396</v>
          </cell>
          <cell r="J198">
            <v>923160</v>
          </cell>
          <cell r="K198">
            <v>4396</v>
          </cell>
          <cell r="L198">
            <v>923160</v>
          </cell>
          <cell r="M198">
            <v>4396</v>
          </cell>
          <cell r="N198">
            <v>923160</v>
          </cell>
          <cell r="O198">
            <v>4396</v>
          </cell>
          <cell r="P198">
            <v>923160</v>
          </cell>
          <cell r="Q198">
            <v>4396</v>
          </cell>
          <cell r="R198">
            <v>923160</v>
          </cell>
          <cell r="S198">
            <v>4396</v>
          </cell>
          <cell r="T198">
            <v>923160</v>
          </cell>
          <cell r="U198">
            <v>4396</v>
          </cell>
          <cell r="V198">
            <v>923160</v>
          </cell>
          <cell r="W198">
            <v>4396</v>
          </cell>
          <cell r="X198">
            <v>923160</v>
          </cell>
          <cell r="Y198">
            <v>4396</v>
          </cell>
          <cell r="Z198">
            <v>923160</v>
          </cell>
          <cell r="AA198">
            <v>4396</v>
          </cell>
          <cell r="AB198">
            <v>923160</v>
          </cell>
          <cell r="AC198">
            <v>4396</v>
          </cell>
        </row>
        <row r="199">
          <cell r="D199" t="str">
            <v>Royalties</v>
          </cell>
          <cell r="E199">
            <v>2105</v>
          </cell>
          <cell r="F199">
            <v>442050</v>
          </cell>
          <cell r="G199">
            <v>2105</v>
          </cell>
          <cell r="H199">
            <v>442050</v>
          </cell>
          <cell r="I199">
            <v>2105</v>
          </cell>
          <cell r="J199">
            <v>442050</v>
          </cell>
          <cell r="K199">
            <v>2105</v>
          </cell>
          <cell r="L199">
            <v>442050</v>
          </cell>
          <cell r="M199">
            <v>2105</v>
          </cell>
          <cell r="N199">
            <v>442050</v>
          </cell>
          <cell r="O199">
            <v>2105</v>
          </cell>
          <cell r="P199">
            <v>442050</v>
          </cell>
          <cell r="Q199">
            <v>2105</v>
          </cell>
          <cell r="R199">
            <v>442050</v>
          </cell>
          <cell r="S199">
            <v>2105</v>
          </cell>
          <cell r="T199">
            <v>442050</v>
          </cell>
          <cell r="U199">
            <v>2105</v>
          </cell>
          <cell r="V199">
            <v>442050</v>
          </cell>
          <cell r="W199">
            <v>2105</v>
          </cell>
          <cell r="X199">
            <v>442050</v>
          </cell>
          <cell r="Y199">
            <v>2105</v>
          </cell>
          <cell r="Z199">
            <v>442050</v>
          </cell>
          <cell r="AA199">
            <v>2105</v>
          </cell>
          <cell r="AB199">
            <v>442050</v>
          </cell>
          <cell r="AC199">
            <v>2105</v>
          </cell>
        </row>
        <row r="201">
          <cell r="E201">
            <v>304171.57509915665</v>
          </cell>
          <cell r="F201">
            <v>63876030.770822898</v>
          </cell>
          <cell r="G201">
            <v>304171.57509915665</v>
          </cell>
          <cell r="H201">
            <v>63876030.770822898</v>
          </cell>
          <cell r="I201">
            <v>304171.57509915665</v>
          </cell>
          <cell r="J201">
            <v>63876030.770822898</v>
          </cell>
          <cell r="K201">
            <v>304171.57509915665</v>
          </cell>
          <cell r="L201">
            <v>63876030.770822898</v>
          </cell>
          <cell r="M201">
            <v>304171.57509915665</v>
          </cell>
          <cell r="N201">
            <v>63876030.770822898</v>
          </cell>
          <cell r="O201">
            <v>304171.57509915665</v>
          </cell>
          <cell r="P201">
            <v>63876030.770822898</v>
          </cell>
          <cell r="Q201">
            <v>304171.57509915665</v>
          </cell>
          <cell r="R201">
            <v>63876030.770822898</v>
          </cell>
          <cell r="S201">
            <v>304171.57509915665</v>
          </cell>
          <cell r="T201">
            <v>63876030.770822898</v>
          </cell>
          <cell r="U201">
            <v>304171.57509915665</v>
          </cell>
          <cell r="V201">
            <v>63876030.770822898</v>
          </cell>
          <cell r="W201">
            <v>304171.57509915665</v>
          </cell>
          <cell r="X201">
            <v>63876030.770822898</v>
          </cell>
          <cell r="Y201">
            <v>304171.57509915665</v>
          </cell>
          <cell r="Z201">
            <v>63876030.770822898</v>
          </cell>
          <cell r="AA201">
            <v>304171.57509915665</v>
          </cell>
          <cell r="AB201">
            <v>63876030.770822898</v>
          </cell>
          <cell r="AC201">
            <v>304171.57509915659</v>
          </cell>
        </row>
        <row r="202">
          <cell r="C202" t="str">
            <v>Contribution Margin</v>
          </cell>
          <cell r="E202">
            <v>32784.946639973787</v>
          </cell>
          <cell r="F202">
            <v>6884838.7943944931</v>
          </cell>
          <cell r="G202">
            <v>32784.946639973787</v>
          </cell>
          <cell r="H202">
            <v>6884838.7943944931</v>
          </cell>
          <cell r="I202">
            <v>32784.946639973787</v>
          </cell>
          <cell r="J202">
            <v>6884838.7943944931</v>
          </cell>
          <cell r="K202">
            <v>32784.946639973787</v>
          </cell>
          <cell r="L202">
            <v>6884838.7943944931</v>
          </cell>
          <cell r="M202">
            <v>32784.946639973787</v>
          </cell>
          <cell r="N202">
            <v>6884838.7943944931</v>
          </cell>
          <cell r="O202">
            <v>32784.946639973787</v>
          </cell>
          <cell r="P202">
            <v>6884838.7943944931</v>
          </cell>
          <cell r="Q202">
            <v>32784.946639973787</v>
          </cell>
          <cell r="R202">
            <v>6884838.7943944931</v>
          </cell>
          <cell r="S202">
            <v>32784.946639973787</v>
          </cell>
          <cell r="T202">
            <v>6884838.7943944931</v>
          </cell>
          <cell r="U202">
            <v>32784.946639973787</v>
          </cell>
          <cell r="V202">
            <v>6884838.7943944931</v>
          </cell>
          <cell r="W202">
            <v>32784.946639973787</v>
          </cell>
          <cell r="X202">
            <v>6884838.7943944931</v>
          </cell>
          <cell r="Y202">
            <v>32784.946639973787</v>
          </cell>
          <cell r="Z202">
            <v>6884838.7943944931</v>
          </cell>
          <cell r="AA202">
            <v>32784.946639973787</v>
          </cell>
          <cell r="AB202">
            <v>6884838.7943944931</v>
          </cell>
          <cell r="AC202">
            <v>32784.946639973845</v>
          </cell>
        </row>
        <row r="204">
          <cell r="C204" t="str">
            <v>Production cost</v>
          </cell>
        </row>
        <row r="205">
          <cell r="D205" t="str">
            <v xml:space="preserve">Salaries &amp; Wages </v>
          </cell>
          <cell r="E205">
            <v>4619.3194081365082</v>
          </cell>
          <cell r="F205">
            <v>970057.0757086667</v>
          </cell>
          <cell r="G205">
            <v>4619.3194081365082</v>
          </cell>
          <cell r="H205">
            <v>970057.0757086667</v>
          </cell>
          <cell r="I205">
            <v>4619.3194081365082</v>
          </cell>
          <cell r="J205">
            <v>970057.0757086667</v>
          </cell>
          <cell r="K205">
            <v>4619.3194081365082</v>
          </cell>
          <cell r="L205">
            <v>970057.0757086667</v>
          </cell>
          <cell r="M205">
            <v>4619.3194081365082</v>
          </cell>
          <cell r="N205">
            <v>970057.0757086667</v>
          </cell>
          <cell r="O205">
            <v>4619.3194081365082</v>
          </cell>
          <cell r="P205">
            <v>970057.0757086667</v>
          </cell>
          <cell r="Q205">
            <v>3959.4166355455786</v>
          </cell>
          <cell r="R205">
            <v>831477.49346457154</v>
          </cell>
          <cell r="S205">
            <v>3959.4166355455786</v>
          </cell>
          <cell r="T205">
            <v>831477.49346457154</v>
          </cell>
          <cell r="U205">
            <v>3959.4166355455786</v>
          </cell>
          <cell r="V205">
            <v>831477.49346457154</v>
          </cell>
          <cell r="W205">
            <v>3959.4166355455786</v>
          </cell>
          <cell r="X205">
            <v>831477.49346457154</v>
          </cell>
          <cell r="Y205">
            <v>3959.4166355455786</v>
          </cell>
          <cell r="Z205">
            <v>831477.49346457154</v>
          </cell>
          <cell r="AA205">
            <v>3959.4166355455786</v>
          </cell>
          <cell r="AB205">
            <v>831477.49346457154</v>
          </cell>
          <cell r="AC205">
            <v>4289.3680218410445</v>
          </cell>
        </row>
        <row r="206">
          <cell r="D206" t="str">
            <v xml:space="preserve">Utilities </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row>
        <row r="207">
          <cell r="D207" t="str">
            <v>Depreciation</v>
          </cell>
          <cell r="E207">
            <v>19315.555555555558</v>
          </cell>
          <cell r="F207">
            <v>4056266.6666666674</v>
          </cell>
          <cell r="G207">
            <v>19315.555555555558</v>
          </cell>
          <cell r="H207">
            <v>4056266.6666666674</v>
          </cell>
          <cell r="I207">
            <v>19315.555555555558</v>
          </cell>
          <cell r="J207">
            <v>4056266.6666666674</v>
          </cell>
          <cell r="K207">
            <v>19315.555555555558</v>
          </cell>
          <cell r="L207">
            <v>4056266.6666666674</v>
          </cell>
          <cell r="M207">
            <v>19315.555555555558</v>
          </cell>
          <cell r="N207">
            <v>4056266.6666666674</v>
          </cell>
          <cell r="O207">
            <v>19315.555555555558</v>
          </cell>
          <cell r="P207">
            <v>4056266.6666666674</v>
          </cell>
          <cell r="Q207">
            <v>16556.190476190477</v>
          </cell>
          <cell r="R207">
            <v>3476800</v>
          </cell>
          <cell r="S207">
            <v>16556.190476190477</v>
          </cell>
          <cell r="T207">
            <v>3476800</v>
          </cell>
          <cell r="U207">
            <v>16556.190476190477</v>
          </cell>
          <cell r="V207">
            <v>3476800</v>
          </cell>
          <cell r="W207">
            <v>16556.190476190477</v>
          </cell>
          <cell r="X207">
            <v>3476800</v>
          </cell>
          <cell r="Y207">
            <v>16556.190476190477</v>
          </cell>
          <cell r="Z207">
            <v>3476800</v>
          </cell>
          <cell r="AA207">
            <v>16556.190476190477</v>
          </cell>
          <cell r="AB207">
            <v>3476800</v>
          </cell>
          <cell r="AC207">
            <v>17935.873015873014</v>
          </cell>
        </row>
        <row r="208">
          <cell r="D208" t="str">
            <v xml:space="preserve">Other Factory overhead </v>
          </cell>
          <cell r="E208">
            <v>2884.1866359118612</v>
          </cell>
          <cell r="F208">
            <v>605679.19354149082</v>
          </cell>
          <cell r="G208">
            <v>2884.1866359118612</v>
          </cell>
          <cell r="H208">
            <v>605679.19354149082</v>
          </cell>
          <cell r="I208">
            <v>2884.1866359118612</v>
          </cell>
          <cell r="J208">
            <v>605679.19354149082</v>
          </cell>
          <cell r="K208">
            <v>2884.1866359118612</v>
          </cell>
          <cell r="L208">
            <v>605679.19354149082</v>
          </cell>
          <cell r="M208">
            <v>2884.1866359118612</v>
          </cell>
          <cell r="N208">
            <v>605679.19354149082</v>
          </cell>
          <cell r="O208">
            <v>2884.1866359118612</v>
          </cell>
          <cell r="P208">
            <v>605679.19354149082</v>
          </cell>
          <cell r="Q208">
            <v>2472.1599736387384</v>
          </cell>
          <cell r="R208">
            <v>519153.59446413507</v>
          </cell>
          <cell r="S208">
            <v>2472.1599736387384</v>
          </cell>
          <cell r="T208">
            <v>519153.59446413507</v>
          </cell>
          <cell r="U208">
            <v>2472.1599736387384</v>
          </cell>
          <cell r="V208">
            <v>519153.59446413507</v>
          </cell>
          <cell r="W208">
            <v>2472.1599736387384</v>
          </cell>
          <cell r="X208">
            <v>519153.59446413507</v>
          </cell>
          <cell r="Y208">
            <v>2472.1599736387384</v>
          </cell>
          <cell r="Z208">
            <v>519153.59446413507</v>
          </cell>
          <cell r="AA208">
            <v>2472.1599736387384</v>
          </cell>
          <cell r="AB208">
            <v>519153.59446413507</v>
          </cell>
          <cell r="AC208">
            <v>2678.1733047753005</v>
          </cell>
        </row>
        <row r="209">
          <cell r="D209" t="str">
            <v>Running Royalty</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row>
        <row r="210">
          <cell r="E210">
            <v>26819.061599603927</v>
          </cell>
          <cell r="F210">
            <v>5632002.9359168243</v>
          </cell>
          <cell r="G210">
            <v>26819.061599603927</v>
          </cell>
          <cell r="H210">
            <v>5632002.9359168243</v>
          </cell>
          <cell r="I210">
            <v>26819.061599603927</v>
          </cell>
          <cell r="J210">
            <v>5632002.9359168243</v>
          </cell>
          <cell r="K210">
            <v>26819.061599603927</v>
          </cell>
          <cell r="L210">
            <v>5632002.9359168243</v>
          </cell>
          <cell r="M210">
            <v>26819.061599603927</v>
          </cell>
          <cell r="N210">
            <v>5632002.9359168243</v>
          </cell>
          <cell r="O210">
            <v>26819.061599603927</v>
          </cell>
          <cell r="P210">
            <v>5632002.9359168243</v>
          </cell>
          <cell r="Q210">
            <v>22987.767085374795</v>
          </cell>
          <cell r="R210">
            <v>4827431.0879287068</v>
          </cell>
          <cell r="S210">
            <v>22987.767085374795</v>
          </cell>
          <cell r="T210">
            <v>4827431.0879287068</v>
          </cell>
          <cell r="U210">
            <v>22987.767085374795</v>
          </cell>
          <cell r="V210">
            <v>4827431.0879287068</v>
          </cell>
          <cell r="W210">
            <v>22987.767085374795</v>
          </cell>
          <cell r="X210">
            <v>4827431.0879287068</v>
          </cell>
          <cell r="Y210">
            <v>22987.767085374795</v>
          </cell>
          <cell r="Z210">
            <v>4827431.0879287068</v>
          </cell>
          <cell r="AA210">
            <v>22987.767085374795</v>
          </cell>
          <cell r="AB210">
            <v>4827431.0879287068</v>
          </cell>
          <cell r="AC210">
            <v>24903.414342489359</v>
          </cell>
        </row>
        <row r="211">
          <cell r="C211" t="str">
            <v>Gross Profit</v>
          </cell>
          <cell r="E211">
            <v>5965.8850403698598</v>
          </cell>
          <cell r="F211">
            <v>1252835.8584776688</v>
          </cell>
          <cell r="G211">
            <v>5965.8850403698598</v>
          </cell>
          <cell r="H211">
            <v>1252835.8584776688</v>
          </cell>
          <cell r="I211">
            <v>5965.8850403698598</v>
          </cell>
          <cell r="J211">
            <v>1252835.8584776688</v>
          </cell>
          <cell r="K211">
            <v>5965.8850403698598</v>
          </cell>
          <cell r="L211">
            <v>1252835.8584776688</v>
          </cell>
          <cell r="M211">
            <v>5965.8850403698598</v>
          </cell>
          <cell r="N211">
            <v>1252835.8584776688</v>
          </cell>
          <cell r="O211">
            <v>5965.8850403698598</v>
          </cell>
          <cell r="P211">
            <v>1252835.8584776688</v>
          </cell>
          <cell r="Q211">
            <v>9797.1795545989917</v>
          </cell>
          <cell r="R211">
            <v>2057407.7064657863</v>
          </cell>
          <cell r="S211">
            <v>9797.1795545989917</v>
          </cell>
          <cell r="T211">
            <v>2057407.7064657863</v>
          </cell>
          <cell r="U211">
            <v>9797.1795545989917</v>
          </cell>
          <cell r="V211">
            <v>2057407.7064657863</v>
          </cell>
          <cell r="W211">
            <v>9797.1795545989917</v>
          </cell>
          <cell r="X211">
            <v>2057407.7064657863</v>
          </cell>
          <cell r="Y211">
            <v>9797.1795545989917</v>
          </cell>
          <cell r="Z211">
            <v>2057407.7064657863</v>
          </cell>
          <cell r="AA211">
            <v>9797.1795545989917</v>
          </cell>
          <cell r="AB211">
            <v>2057407.7064657863</v>
          </cell>
          <cell r="AC211">
            <v>7881.5322974844858</v>
          </cell>
        </row>
        <row r="213">
          <cell r="C213" t="str">
            <v>Other Expenses</v>
          </cell>
        </row>
        <row r="214">
          <cell r="D214" t="str">
            <v>Selling Expenses</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row>
        <row r="215">
          <cell r="D215" t="str">
            <v>Administrative Expenses</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row>
        <row r="216">
          <cell r="D216" t="str">
            <v>Depreciation (Admin. &amp; Selling )</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row>
        <row r="217">
          <cell r="D217" t="str">
            <v>Financial Charges -Capital Exp.</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row>
        <row r="218">
          <cell r="D218" t="str">
            <v>Financial  Charges -Working Capital</v>
          </cell>
          <cell r="E218">
            <v>201.57918431275289</v>
          </cell>
          <cell r="F218">
            <v>42331.628705678108</v>
          </cell>
          <cell r="G218">
            <v>178.4251077933327</v>
          </cell>
          <cell r="H218">
            <v>37469.272636599868</v>
          </cell>
          <cell r="I218">
            <v>175.55668509273093</v>
          </cell>
          <cell r="J218">
            <v>36866.903869473492</v>
          </cell>
          <cell r="K218">
            <v>160.53201526974851</v>
          </cell>
          <cell r="L218">
            <v>33711.723206647184</v>
          </cell>
          <cell r="M218">
            <v>214.5866255466828</v>
          </cell>
          <cell r="N218">
            <v>45063.191364803388</v>
          </cell>
          <cell r="O218">
            <v>207.35917650875876</v>
          </cell>
          <cell r="P218">
            <v>43545.427066839344</v>
          </cell>
          <cell r="Q218">
            <v>157.4713934840606</v>
          </cell>
          <cell r="R218">
            <v>33068.992631652727</v>
          </cell>
          <cell r="S218">
            <v>198.17331480982742</v>
          </cell>
          <cell r="T218">
            <v>41616.396110063761</v>
          </cell>
          <cell r="U218">
            <v>184.65378229632779</v>
          </cell>
          <cell r="V218">
            <v>38777.294282228839</v>
          </cell>
          <cell r="W218">
            <v>192.32717619631876</v>
          </cell>
          <cell r="X218">
            <v>40388.70700122694</v>
          </cell>
          <cell r="Y218">
            <v>193.74054120384864</v>
          </cell>
          <cell r="Z218">
            <v>40685.513652808215</v>
          </cell>
          <cell r="AA218">
            <v>186.90086739142365</v>
          </cell>
          <cell r="AB218">
            <v>39249.182152198962</v>
          </cell>
          <cell r="AC218">
            <v>187.60882249215112</v>
          </cell>
        </row>
        <row r="219">
          <cell r="D219" t="str">
            <v>Other Expenses (Charity &amp; Donation)</v>
          </cell>
          <cell r="E219">
            <v>139.98554466163398</v>
          </cell>
          <cell r="F219">
            <v>29396.964378943136</v>
          </cell>
          <cell r="G219">
            <v>123.90632485648104</v>
          </cell>
          <cell r="H219">
            <v>26020.328219861018</v>
          </cell>
          <cell r="I219">
            <v>121.91436464772984</v>
          </cell>
          <cell r="J219">
            <v>25602.016576023267</v>
          </cell>
          <cell r="K219">
            <v>111.48056615954759</v>
          </cell>
          <cell r="L219">
            <v>23410.918893504993</v>
          </cell>
          <cell r="M219">
            <v>149.01848996297417</v>
          </cell>
          <cell r="N219">
            <v>31293.882892224578</v>
          </cell>
          <cell r="O219">
            <v>143.99942813108245</v>
          </cell>
          <cell r="P219">
            <v>30239.879907527316</v>
          </cell>
          <cell r="Q219">
            <v>109.35513436393099</v>
          </cell>
          <cell r="R219">
            <v>22964.578216425507</v>
          </cell>
          <cell r="S219">
            <v>137.6203575068246</v>
          </cell>
          <cell r="T219">
            <v>28900.275076433169</v>
          </cell>
          <cell r="U219">
            <v>128.23179326133877</v>
          </cell>
          <cell r="V219">
            <v>26928.676584881141</v>
          </cell>
          <cell r="W219">
            <v>133.56053902522137</v>
          </cell>
          <cell r="X219">
            <v>28047.713195296488</v>
          </cell>
          <cell r="Y219">
            <v>134.54204250267267</v>
          </cell>
          <cell r="Z219">
            <v>28253.828925561262</v>
          </cell>
          <cell r="AA219">
            <v>129.79226902182199</v>
          </cell>
          <cell r="AB219">
            <v>27256.376494582619</v>
          </cell>
          <cell r="AC219">
            <v>130.2839045084383</v>
          </cell>
        </row>
        <row r="220">
          <cell r="D220" t="str">
            <v>Other Expenses ( W.P.P.F.)</v>
          </cell>
          <cell r="E220">
            <v>-99.685419286180618</v>
          </cell>
          <cell r="F220">
            <v>-20933.938050097931</v>
          </cell>
          <cell r="G220">
            <v>-516.01336466537521</v>
          </cell>
          <cell r="H220">
            <v>-108362.8065797288</v>
          </cell>
          <cell r="I220">
            <v>429.23507108313538</v>
          </cell>
          <cell r="J220">
            <v>90139.364927458431</v>
          </cell>
          <cell r="K220">
            <v>335.74469975652045</v>
          </cell>
          <cell r="L220">
            <v>70506.386948869287</v>
          </cell>
          <cell r="M220">
            <v>-83.654529301236565</v>
          </cell>
          <cell r="N220">
            <v>-17567.451153259677</v>
          </cell>
          <cell r="O220">
            <v>-121.56749282883391</v>
          </cell>
          <cell r="P220">
            <v>-25529.173494055121</v>
          </cell>
          <cell r="Q220">
            <v>-311.31446684236766</v>
          </cell>
          <cell r="R220">
            <v>-65376.038036897211</v>
          </cell>
          <cell r="S220">
            <v>675.13296289914501</v>
          </cell>
          <cell r="T220">
            <v>141777.92220882044</v>
          </cell>
          <cell r="U220">
            <v>676.31298309356544</v>
          </cell>
          <cell r="V220">
            <v>142025.72644964873</v>
          </cell>
          <cell r="W220">
            <v>-120.78534224496495</v>
          </cell>
          <cell r="X220">
            <v>-25364.921871442639</v>
          </cell>
          <cell r="Y220">
            <v>218.37700984244069</v>
          </cell>
          <cell r="Z220">
            <v>45859.172066912543</v>
          </cell>
          <cell r="AA220">
            <v>604.68828019460864</v>
          </cell>
          <cell r="AB220">
            <v>126984.53884086781</v>
          </cell>
          <cell r="AC220">
            <v>140.53919930837139</v>
          </cell>
        </row>
        <row r="221">
          <cell r="D221" t="str">
            <v>Workers Welfare Fund</v>
          </cell>
          <cell r="E221">
            <v>-37.880459328748636</v>
          </cell>
          <cell r="F221">
            <v>-7954.8964590372134</v>
          </cell>
          <cell r="G221">
            <v>-196.08507857284258</v>
          </cell>
          <cell r="H221">
            <v>-41177.866500296943</v>
          </cell>
          <cell r="I221">
            <v>163.10932701159146</v>
          </cell>
          <cell r="J221">
            <v>34252.958672434208</v>
          </cell>
          <cell r="K221">
            <v>127.58298590747775</v>
          </cell>
          <cell r="L221">
            <v>26792.427040570328</v>
          </cell>
          <cell r="M221">
            <v>-31.788721134469881</v>
          </cell>
          <cell r="N221">
            <v>-6675.6314382386754</v>
          </cell>
          <cell r="O221">
            <v>-46.195647274956897</v>
          </cell>
          <cell r="P221">
            <v>-9701.085927740949</v>
          </cell>
          <cell r="Q221">
            <v>-118.29949740009971</v>
          </cell>
          <cell r="R221">
            <v>-24842.894454020938</v>
          </cell>
          <cell r="S221">
            <v>256.55052590167514</v>
          </cell>
          <cell r="T221">
            <v>53875.610439351782</v>
          </cell>
          <cell r="U221">
            <v>256.99893357555482</v>
          </cell>
          <cell r="V221">
            <v>53969.776050866509</v>
          </cell>
          <cell r="W221">
            <v>-45.898430053086649</v>
          </cell>
          <cell r="X221">
            <v>-9638.6703111481966</v>
          </cell>
          <cell r="Y221">
            <v>82.983263740127455</v>
          </cell>
          <cell r="Z221">
            <v>17426.485385426764</v>
          </cell>
          <cell r="AA221">
            <v>229.78154647395132</v>
          </cell>
          <cell r="AB221">
            <v>48254.124759529775</v>
          </cell>
          <cell r="AC221">
            <v>53.404895737181135</v>
          </cell>
        </row>
        <row r="222">
          <cell r="E222">
            <v>203.99885035945763</v>
          </cell>
          <cell r="F222">
            <v>42839.758575486099</v>
          </cell>
          <cell r="G222">
            <v>-409.76701058840405</v>
          </cell>
          <cell r="H222">
            <v>-86051.072223564857</v>
          </cell>
          <cell r="I222">
            <v>889.81544783518757</v>
          </cell>
          <cell r="J222">
            <v>186861.24404538941</v>
          </cell>
          <cell r="K222">
            <v>735.3402670932943</v>
          </cell>
          <cell r="L222">
            <v>154421.45608959178</v>
          </cell>
          <cell r="M222">
            <v>248.16186507395054</v>
          </cell>
          <cell r="N222">
            <v>52113.991665529611</v>
          </cell>
          <cell r="O222">
            <v>183.59546453605043</v>
          </cell>
          <cell r="P222">
            <v>38555.047552570584</v>
          </cell>
          <cell r="Q222">
            <v>-162.78743639447578</v>
          </cell>
          <cell r="R222">
            <v>-34185.361642839911</v>
          </cell>
          <cell r="S222">
            <v>1267.4771611174722</v>
          </cell>
          <cell r="T222">
            <v>266170.20383466914</v>
          </cell>
          <cell r="U222">
            <v>1246.1974922267868</v>
          </cell>
          <cell r="V222">
            <v>261701.47336762521</v>
          </cell>
          <cell r="W222">
            <v>159.20394292348851</v>
          </cell>
          <cell r="X222">
            <v>33432.828013932587</v>
          </cell>
          <cell r="Y222">
            <v>629.64285728908942</v>
          </cell>
          <cell r="Z222">
            <v>132225.00003070879</v>
          </cell>
          <cell r="AA222">
            <v>1151.1629630818056</v>
          </cell>
          <cell r="AB222">
            <v>241744.22224717916</v>
          </cell>
          <cell r="AC222">
            <v>511.83682204614189</v>
          </cell>
        </row>
        <row r="223">
          <cell r="D223" t="str">
            <v>Operating Profit</v>
          </cell>
          <cell r="E223">
            <v>5761.8861900104021</v>
          </cell>
          <cell r="F223">
            <v>1209996.0999021828</v>
          </cell>
          <cell r="G223">
            <v>6375.6520509582642</v>
          </cell>
          <cell r="H223">
            <v>1338886.9307012337</v>
          </cell>
          <cell r="I223">
            <v>5076.0695925346718</v>
          </cell>
          <cell r="J223">
            <v>1065974.6144322795</v>
          </cell>
          <cell r="K223">
            <v>5230.5447732765651</v>
          </cell>
          <cell r="L223">
            <v>1098414.402388077</v>
          </cell>
          <cell r="M223">
            <v>5717.7231752959096</v>
          </cell>
          <cell r="N223">
            <v>1200721.8668121393</v>
          </cell>
          <cell r="O223">
            <v>5782.2895758338091</v>
          </cell>
          <cell r="P223">
            <v>1214280.8109250981</v>
          </cell>
          <cell r="Q223">
            <v>9959.9669909934673</v>
          </cell>
          <cell r="R223">
            <v>2091593.0681086262</v>
          </cell>
          <cell r="S223">
            <v>8529.7023934815188</v>
          </cell>
          <cell r="T223">
            <v>1791237.5026311171</v>
          </cell>
          <cell r="U223">
            <v>8550.9820623722044</v>
          </cell>
          <cell r="V223">
            <v>1795706.2330981612</v>
          </cell>
          <cell r="W223">
            <v>9637.9756116755034</v>
          </cell>
          <cell r="X223">
            <v>2023974.8784518538</v>
          </cell>
          <cell r="Y223">
            <v>9167.5366973099026</v>
          </cell>
          <cell r="Z223">
            <v>1925182.7064350776</v>
          </cell>
          <cell r="AA223">
            <v>8646.0165915171856</v>
          </cell>
          <cell r="AB223">
            <v>1815663.4842186072</v>
          </cell>
          <cell r="AC223">
            <v>7369.6954754383441</v>
          </cell>
        </row>
        <row r="225">
          <cell r="C225" t="str">
            <v>Other Income</v>
          </cell>
        </row>
        <row r="226">
          <cell r="D226" t="str">
            <v>H.D</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row>
        <row r="227">
          <cell r="D227" t="str">
            <v>Others</v>
          </cell>
          <cell r="E227">
            <v>3111.1111111111113</v>
          </cell>
          <cell r="F227">
            <v>653333.33333333337</v>
          </cell>
          <cell r="G227">
            <v>3111.1111111111113</v>
          </cell>
          <cell r="H227">
            <v>653333.33333333337</v>
          </cell>
          <cell r="I227">
            <v>3111.1111111111113</v>
          </cell>
          <cell r="J227">
            <v>653333.33333333337</v>
          </cell>
          <cell r="K227">
            <v>3111.1111111111113</v>
          </cell>
          <cell r="L227">
            <v>653333.33333333337</v>
          </cell>
          <cell r="M227">
            <v>3111.1111111111113</v>
          </cell>
          <cell r="N227">
            <v>653333.33333333337</v>
          </cell>
          <cell r="O227">
            <v>3111.1111111111113</v>
          </cell>
          <cell r="P227">
            <v>653333.33333333337</v>
          </cell>
          <cell r="Q227">
            <v>2666.666666666667</v>
          </cell>
          <cell r="R227">
            <v>560000.00000000012</v>
          </cell>
          <cell r="S227">
            <v>2666.666666666667</v>
          </cell>
          <cell r="T227">
            <v>560000.00000000012</v>
          </cell>
          <cell r="U227">
            <v>2666.666666666667</v>
          </cell>
          <cell r="V227">
            <v>560000.00000000012</v>
          </cell>
          <cell r="W227">
            <v>2666.666666666667</v>
          </cell>
          <cell r="X227">
            <v>560000.00000000012</v>
          </cell>
          <cell r="Y227">
            <v>2666.666666666667</v>
          </cell>
          <cell r="Z227">
            <v>560000.00000000012</v>
          </cell>
          <cell r="AA227">
            <v>2666.666666666667</v>
          </cell>
          <cell r="AB227">
            <v>560000.00000000012</v>
          </cell>
          <cell r="AC227">
            <v>2888.8888888888891</v>
          </cell>
        </row>
        <row r="228">
          <cell r="E228">
            <v>3111.1111111111113</v>
          </cell>
          <cell r="F228">
            <v>653333.33333333337</v>
          </cell>
          <cell r="G228">
            <v>3111.1111111111113</v>
          </cell>
          <cell r="H228">
            <v>653333.33333333337</v>
          </cell>
          <cell r="I228">
            <v>3111.1111111111113</v>
          </cell>
          <cell r="J228">
            <v>653333.33333333337</v>
          </cell>
          <cell r="K228">
            <v>3111.1111111111113</v>
          </cell>
          <cell r="L228">
            <v>653333.33333333337</v>
          </cell>
          <cell r="M228">
            <v>3111.1111111111113</v>
          </cell>
          <cell r="N228">
            <v>653333.33333333337</v>
          </cell>
          <cell r="O228">
            <v>3111.1111111111113</v>
          </cell>
          <cell r="P228">
            <v>653333.33333333337</v>
          </cell>
          <cell r="Q228">
            <v>2666.666666666667</v>
          </cell>
          <cell r="R228">
            <v>560000.00000000012</v>
          </cell>
          <cell r="S228">
            <v>2666.666666666667</v>
          </cell>
          <cell r="T228">
            <v>560000.00000000012</v>
          </cell>
          <cell r="U228">
            <v>2666.666666666667</v>
          </cell>
          <cell r="V228">
            <v>560000.00000000012</v>
          </cell>
          <cell r="W228">
            <v>2666.666666666667</v>
          </cell>
          <cell r="X228">
            <v>560000.00000000012</v>
          </cell>
          <cell r="Y228">
            <v>2666.666666666667</v>
          </cell>
          <cell r="Z228">
            <v>560000.00000000012</v>
          </cell>
          <cell r="AA228">
            <v>2666.666666666667</v>
          </cell>
          <cell r="AB228">
            <v>560000.00000000012</v>
          </cell>
          <cell r="AC228">
            <v>2888.8888888888891</v>
          </cell>
        </row>
        <row r="230">
          <cell r="C230" t="str">
            <v>Profit before tax</v>
          </cell>
          <cell r="E230">
            <v>8872.9973011215134</v>
          </cell>
          <cell r="F230">
            <v>1863329.4332355163</v>
          </cell>
          <cell r="G230">
            <v>9486.7631620693755</v>
          </cell>
          <cell r="H230">
            <v>1992220.2640345669</v>
          </cell>
          <cell r="I230">
            <v>8187.1807036457831</v>
          </cell>
          <cell r="J230">
            <v>1719307.947765613</v>
          </cell>
          <cell r="K230">
            <v>8341.6558843876774</v>
          </cell>
          <cell r="L230">
            <v>1751747.7357214103</v>
          </cell>
          <cell r="M230">
            <v>8828.8342864070219</v>
          </cell>
          <cell r="N230">
            <v>1854055.2001454728</v>
          </cell>
          <cell r="O230">
            <v>8893.4006869449204</v>
          </cell>
          <cell r="P230">
            <v>1867614.1442584316</v>
          </cell>
          <cell r="Q230">
            <v>12626.633657660135</v>
          </cell>
          <cell r="R230">
            <v>2651593.0681086262</v>
          </cell>
          <cell r="S230">
            <v>11196.369060148187</v>
          </cell>
          <cell r="T230">
            <v>2351237.5026311171</v>
          </cell>
          <cell r="U230">
            <v>11217.648729038872</v>
          </cell>
          <cell r="V230">
            <v>2355706.2330981614</v>
          </cell>
          <cell r="W230">
            <v>12304.642278342169</v>
          </cell>
          <cell r="X230">
            <v>2583974.878451854</v>
          </cell>
          <cell r="Y230">
            <v>11834.203363976569</v>
          </cell>
          <cell r="Z230">
            <v>2485182.7064350778</v>
          </cell>
          <cell r="AA230">
            <v>11312.683258183853</v>
          </cell>
          <cell r="AB230">
            <v>2375663.4842186072</v>
          </cell>
          <cell r="AC230">
            <v>10258.584364327233</v>
          </cell>
        </row>
        <row r="232">
          <cell r="C232" t="str">
            <v>Taxation</v>
          </cell>
        </row>
        <row r="233">
          <cell r="D233" t="str">
            <v>Current</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row>
        <row r="234">
          <cell r="D234" t="str">
            <v>Deferred</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row>
        <row r="235">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row>
        <row r="237">
          <cell r="C237" t="str">
            <v>Net Profit after taxation</v>
          </cell>
          <cell r="E237">
            <v>8872.9973011215134</v>
          </cell>
          <cell r="F237">
            <v>1863329.4332355163</v>
          </cell>
          <cell r="G237">
            <v>9486.7631620693755</v>
          </cell>
          <cell r="H237">
            <v>1992220.2640345669</v>
          </cell>
          <cell r="I237">
            <v>8187.1807036457831</v>
          </cell>
          <cell r="J237">
            <v>1719307.947765613</v>
          </cell>
          <cell r="K237">
            <v>8341.6558843876774</v>
          </cell>
          <cell r="L237">
            <v>1751747.7357214103</v>
          </cell>
          <cell r="M237">
            <v>8828.8342864070219</v>
          </cell>
          <cell r="N237">
            <v>1854055.2001454728</v>
          </cell>
          <cell r="O237">
            <v>8893.4006869449204</v>
          </cell>
          <cell r="P237">
            <v>1867614.1442584316</v>
          </cell>
          <cell r="Q237">
            <v>12626.633657660135</v>
          </cell>
          <cell r="R237">
            <v>2651593.0681086262</v>
          </cell>
          <cell r="S237">
            <v>11196.369060148187</v>
          </cell>
          <cell r="T237">
            <v>2351237.5026311171</v>
          </cell>
          <cell r="U237">
            <v>11217.648729038872</v>
          </cell>
          <cell r="V237">
            <v>2355706.2330981614</v>
          </cell>
          <cell r="W237">
            <v>12304.642278342169</v>
          </cell>
          <cell r="X237">
            <v>2583974.878451854</v>
          </cell>
          <cell r="Y237">
            <v>11834.203363976569</v>
          </cell>
          <cell r="Z237">
            <v>2485182.7064350778</v>
          </cell>
          <cell r="AA237">
            <v>11312.683258183853</v>
          </cell>
          <cell r="AB237">
            <v>2375663.4842186072</v>
          </cell>
          <cell r="AC237">
            <v>10258.584364327233</v>
          </cell>
        </row>
        <row r="241">
          <cell r="D241" t="str">
            <v>CKD Cost</v>
          </cell>
          <cell r="F241">
            <v>55621672.529746994</v>
          </cell>
          <cell r="H241">
            <v>55621672.529746994</v>
          </cell>
          <cell r="J241">
            <v>55621672.529746994</v>
          </cell>
          <cell r="L241">
            <v>55621672.529746994</v>
          </cell>
          <cell r="N241">
            <v>55621672.529746994</v>
          </cell>
          <cell r="P241">
            <v>55621672.529746994</v>
          </cell>
          <cell r="R241">
            <v>58402756.156234346</v>
          </cell>
          <cell r="T241">
            <v>58402756.156234346</v>
          </cell>
          <cell r="V241">
            <v>58402756.156234346</v>
          </cell>
          <cell r="X241">
            <v>58402756.156234346</v>
          </cell>
          <cell r="Z241">
            <v>58402756.156234346</v>
          </cell>
          <cell r="AB241">
            <v>58402756.156234346</v>
          </cell>
          <cell r="AC241">
            <v>684146572.11588812</v>
          </cell>
          <cell r="AD241" t="e">
            <v>#REF!</v>
          </cell>
        </row>
        <row r="242">
          <cell r="D242" t="str">
            <v>Vendor parts</v>
          </cell>
          <cell r="F242">
            <v>27750870</v>
          </cell>
          <cell r="H242">
            <v>27750870</v>
          </cell>
          <cell r="J242">
            <v>27750870</v>
          </cell>
          <cell r="L242">
            <v>27750870</v>
          </cell>
          <cell r="N242">
            <v>27750870</v>
          </cell>
          <cell r="P242">
            <v>27750870</v>
          </cell>
          <cell r="R242">
            <v>29134335</v>
          </cell>
          <cell r="T242">
            <v>29134335</v>
          </cell>
          <cell r="V242">
            <v>29134335</v>
          </cell>
          <cell r="X242">
            <v>29134335</v>
          </cell>
          <cell r="Z242">
            <v>29134335</v>
          </cell>
          <cell r="AB242">
            <v>29134335</v>
          </cell>
          <cell r="AC242">
            <v>341311230</v>
          </cell>
          <cell r="AD242" t="e">
            <v>#REF!</v>
          </cell>
        </row>
        <row r="243">
          <cell r="D243" t="str">
            <v>Nummi Parts</v>
          </cell>
          <cell r="F243">
            <v>0</v>
          </cell>
          <cell r="H243">
            <v>0</v>
          </cell>
          <cell r="J243">
            <v>0</v>
          </cell>
          <cell r="L243">
            <v>0</v>
          </cell>
          <cell r="N243">
            <v>0</v>
          </cell>
          <cell r="P243">
            <v>0</v>
          </cell>
          <cell r="R243">
            <v>0</v>
          </cell>
          <cell r="T243">
            <v>0</v>
          </cell>
          <cell r="V243">
            <v>0</v>
          </cell>
          <cell r="X243">
            <v>0</v>
          </cell>
          <cell r="Z243">
            <v>0</v>
          </cell>
          <cell r="AB243">
            <v>0</v>
          </cell>
          <cell r="AC243">
            <v>0</v>
          </cell>
          <cell r="AD243" t="e">
            <v>#REF!</v>
          </cell>
        </row>
        <row r="244">
          <cell r="D244" t="str">
            <v>Paints &amp; Chemicals</v>
          </cell>
          <cell r="F244">
            <v>1732050</v>
          </cell>
          <cell r="H244">
            <v>1732050</v>
          </cell>
          <cell r="J244">
            <v>1732050</v>
          </cell>
          <cell r="L244">
            <v>1732050</v>
          </cell>
          <cell r="N244">
            <v>1732050</v>
          </cell>
          <cell r="P244">
            <v>1732050</v>
          </cell>
          <cell r="R244">
            <v>1782165</v>
          </cell>
          <cell r="T244">
            <v>1782165</v>
          </cell>
          <cell r="V244">
            <v>1782165</v>
          </cell>
          <cell r="X244">
            <v>1782165</v>
          </cell>
          <cell r="Z244">
            <v>1782165</v>
          </cell>
          <cell r="AB244">
            <v>1782165</v>
          </cell>
          <cell r="AC244">
            <v>21085290</v>
          </cell>
          <cell r="AD244" t="e">
            <v>#REF!</v>
          </cell>
        </row>
        <row r="245">
          <cell r="D245" t="str">
            <v>Consumables</v>
          </cell>
          <cell r="F245">
            <v>1003380</v>
          </cell>
          <cell r="H245">
            <v>1003380</v>
          </cell>
          <cell r="J245">
            <v>1003380</v>
          </cell>
          <cell r="L245">
            <v>1003380</v>
          </cell>
          <cell r="N245">
            <v>1003380</v>
          </cell>
          <cell r="P245">
            <v>1003380</v>
          </cell>
          <cell r="R245">
            <v>1052940</v>
          </cell>
          <cell r="T245">
            <v>1052940</v>
          </cell>
          <cell r="V245">
            <v>1052940</v>
          </cell>
          <cell r="X245">
            <v>1052940</v>
          </cell>
          <cell r="Z245">
            <v>1052940</v>
          </cell>
          <cell r="AB245">
            <v>1052940</v>
          </cell>
          <cell r="AC245">
            <v>12337920</v>
          </cell>
          <cell r="AD245" t="e">
            <v>#REF!</v>
          </cell>
        </row>
        <row r="246">
          <cell r="D246" t="str">
            <v>KD Parts</v>
          </cell>
          <cell r="F246">
            <v>0</v>
          </cell>
          <cell r="H246">
            <v>0</v>
          </cell>
          <cell r="J246">
            <v>0</v>
          </cell>
          <cell r="L246">
            <v>0</v>
          </cell>
          <cell r="N246">
            <v>0</v>
          </cell>
          <cell r="P246">
            <v>0</v>
          </cell>
          <cell r="R246">
            <v>0</v>
          </cell>
          <cell r="T246">
            <v>0</v>
          </cell>
          <cell r="V246">
            <v>0</v>
          </cell>
          <cell r="X246">
            <v>0</v>
          </cell>
          <cell r="Z246">
            <v>0</v>
          </cell>
          <cell r="AB246">
            <v>0</v>
          </cell>
          <cell r="AC246">
            <v>0</v>
          </cell>
          <cell r="AD246" t="e">
            <v>#REF!</v>
          </cell>
        </row>
        <row r="247">
          <cell r="D247" t="str">
            <v>Spare parts</v>
          </cell>
          <cell r="F247">
            <v>12150</v>
          </cell>
          <cell r="H247">
            <v>12150</v>
          </cell>
          <cell r="J247">
            <v>12150</v>
          </cell>
          <cell r="L247">
            <v>12150</v>
          </cell>
          <cell r="N247">
            <v>12150</v>
          </cell>
          <cell r="P247">
            <v>12150</v>
          </cell>
          <cell r="R247">
            <v>12810</v>
          </cell>
          <cell r="T247">
            <v>12810</v>
          </cell>
          <cell r="V247">
            <v>12810</v>
          </cell>
          <cell r="X247">
            <v>12810</v>
          </cell>
          <cell r="Z247">
            <v>12810</v>
          </cell>
          <cell r="AB247">
            <v>12810</v>
          </cell>
          <cell r="AC247">
            <v>149760</v>
          </cell>
          <cell r="AD247" t="e">
            <v>#REF!</v>
          </cell>
        </row>
        <row r="248">
          <cell r="D248" t="str">
            <v>Utilities</v>
          </cell>
          <cell r="F248">
            <v>1271910</v>
          </cell>
          <cell r="H248">
            <v>1271910</v>
          </cell>
          <cell r="J248">
            <v>1271910</v>
          </cell>
          <cell r="L248">
            <v>1271910</v>
          </cell>
          <cell r="N248">
            <v>1271910</v>
          </cell>
          <cell r="P248">
            <v>1271910</v>
          </cell>
          <cell r="R248">
            <v>1330035</v>
          </cell>
          <cell r="T248">
            <v>1330035</v>
          </cell>
          <cell r="V248">
            <v>1330035</v>
          </cell>
          <cell r="X248">
            <v>1330035</v>
          </cell>
          <cell r="Z248">
            <v>1330035</v>
          </cell>
          <cell r="AB248">
            <v>1330035</v>
          </cell>
          <cell r="AC248">
            <v>15611670</v>
          </cell>
        </row>
        <row r="249">
          <cell r="D249" t="str">
            <v>Royalties</v>
          </cell>
          <cell r="F249">
            <v>612510</v>
          </cell>
          <cell r="H249">
            <v>612510</v>
          </cell>
          <cell r="J249">
            <v>612510</v>
          </cell>
          <cell r="L249">
            <v>612510</v>
          </cell>
          <cell r="N249">
            <v>612510</v>
          </cell>
          <cell r="P249">
            <v>612510</v>
          </cell>
          <cell r="R249">
            <v>640920</v>
          </cell>
          <cell r="T249">
            <v>640920</v>
          </cell>
          <cell r="V249">
            <v>640920</v>
          </cell>
          <cell r="X249">
            <v>640920</v>
          </cell>
          <cell r="Z249">
            <v>640920</v>
          </cell>
          <cell r="AB249">
            <v>640920</v>
          </cell>
          <cell r="AC249">
            <v>7520580</v>
          </cell>
        </row>
        <row r="251">
          <cell r="F251">
            <v>88004542.529746994</v>
          </cell>
          <cell r="H251">
            <v>88004542.529746994</v>
          </cell>
          <cell r="J251">
            <v>88004542.529746994</v>
          </cell>
          <cell r="L251">
            <v>88004542.529746994</v>
          </cell>
          <cell r="N251">
            <v>88004542.529746994</v>
          </cell>
          <cell r="P251">
            <v>88004542.529746994</v>
          </cell>
          <cell r="R251">
            <v>92355961.156234354</v>
          </cell>
          <cell r="T251">
            <v>92355961.156234354</v>
          </cell>
          <cell r="V251">
            <v>92355961.156234354</v>
          </cell>
          <cell r="X251">
            <v>92355961.156234354</v>
          </cell>
          <cell r="Z251">
            <v>92355961.156234354</v>
          </cell>
          <cell r="AB251">
            <v>92355961.156234354</v>
          </cell>
          <cell r="AC251">
            <v>1059030772.1158881</v>
          </cell>
        </row>
        <row r="252">
          <cell r="F252">
            <v>-1744257.5881870389</v>
          </cell>
          <cell r="H252">
            <v>-1744257.5881870389</v>
          </cell>
          <cell r="J252">
            <v>-1744257.5881870389</v>
          </cell>
          <cell r="L252">
            <v>-1744257.5881870389</v>
          </cell>
          <cell r="N252">
            <v>-2093109.1058244407</v>
          </cell>
          <cell r="P252">
            <v>-2093109.1058244407</v>
          </cell>
          <cell r="R252">
            <v>-14206817.26956974</v>
          </cell>
          <cell r="T252">
            <v>-14206817.26956974</v>
          </cell>
          <cell r="V252">
            <v>-14206817.26956974</v>
          </cell>
          <cell r="X252">
            <v>-14206817.26956974</v>
          </cell>
          <cell r="Z252">
            <v>-14206817.26956974</v>
          </cell>
          <cell r="AB252">
            <v>-14206817.26956974</v>
          </cell>
          <cell r="AC252">
            <v>-119536402.18181562</v>
          </cell>
        </row>
      </sheetData>
      <sheetData sheetId="12" refreshError="1">
        <row r="31">
          <cell r="B31" t="str">
            <v>L/c Opening &amp; Bank Charges</v>
          </cell>
          <cell r="C31" t="str">
            <v>Administrative Expenses</v>
          </cell>
          <cell r="D31">
            <v>10721372.916666664</v>
          </cell>
          <cell r="E31">
            <v>10721372.916666666</v>
          </cell>
          <cell r="F31">
            <v>10721372.916666664</v>
          </cell>
          <cell r="G31">
            <v>10721372.916666666</v>
          </cell>
          <cell r="H31">
            <v>10721372.916666664</v>
          </cell>
          <cell r="I31">
            <v>10721372.916666664</v>
          </cell>
          <cell r="J31">
            <v>10721372.916666664</v>
          </cell>
          <cell r="K31">
            <v>10721372.916666662</v>
          </cell>
          <cell r="L31">
            <v>10721372.916666664</v>
          </cell>
          <cell r="M31">
            <v>10721372.916666664</v>
          </cell>
          <cell r="N31">
            <v>10721372.916666664</v>
          </cell>
          <cell r="O31">
            <v>10721372.916666664</v>
          </cell>
          <cell r="P31">
            <v>128656474.99999994</v>
          </cell>
          <cell r="Q31">
            <v>128656474.99999996</v>
          </cell>
          <cell r="R31">
            <v>96492356.24999997</v>
          </cell>
          <cell r="S31">
            <v>0</v>
          </cell>
          <cell r="T31">
            <v>1.0167250052835973E-2</v>
          </cell>
        </row>
        <row r="32">
          <cell r="C32" t="str">
            <v>Depreciation (Admin. &amp; Selling )</v>
          </cell>
          <cell r="D32">
            <v>3015166.666666667</v>
          </cell>
          <cell r="E32">
            <v>3015166.666666667</v>
          </cell>
          <cell r="F32">
            <v>3015166.666666666</v>
          </cell>
          <cell r="G32">
            <v>3015166.666666667</v>
          </cell>
          <cell r="H32">
            <v>3015166.6666666665</v>
          </cell>
          <cell r="I32">
            <v>3015166.6666666665</v>
          </cell>
          <cell r="J32">
            <v>3015166.666666666</v>
          </cell>
          <cell r="K32">
            <v>3015166.6666666665</v>
          </cell>
          <cell r="L32">
            <v>3015166.666666667</v>
          </cell>
          <cell r="M32">
            <v>3015166.6666666665</v>
          </cell>
          <cell r="N32">
            <v>3015166.666666667</v>
          </cell>
          <cell r="O32">
            <v>3015166.6666666665</v>
          </cell>
          <cell r="P32">
            <v>36182000</v>
          </cell>
          <cell r="Q32">
            <v>36182000.000000007</v>
          </cell>
          <cell r="R32">
            <v>27136499.999999996</v>
          </cell>
          <cell r="S32">
            <v>0</v>
          </cell>
          <cell r="T32">
            <v>2.859330954090817E-3</v>
          </cell>
        </row>
        <row r="33">
          <cell r="C33" t="str">
            <v>Financial Charges -Capital Exp.</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C34" t="str">
            <v>Financial  Charges -Working Capital</v>
          </cell>
          <cell r="D34">
            <v>600000</v>
          </cell>
          <cell r="E34">
            <v>600000.00000000012</v>
          </cell>
          <cell r="F34">
            <v>600000</v>
          </cell>
          <cell r="G34">
            <v>600000</v>
          </cell>
          <cell r="H34">
            <v>600000</v>
          </cell>
          <cell r="I34">
            <v>600000</v>
          </cell>
          <cell r="J34">
            <v>599999.99999999988</v>
          </cell>
          <cell r="K34">
            <v>600000</v>
          </cell>
          <cell r="L34">
            <v>599999.99999999988</v>
          </cell>
          <cell r="M34">
            <v>599999.99999999977</v>
          </cell>
          <cell r="N34">
            <v>600000.00000000012</v>
          </cell>
          <cell r="O34">
            <v>599999.99999999988</v>
          </cell>
          <cell r="P34">
            <v>7200000</v>
          </cell>
          <cell r="Q34">
            <v>7200000.0000000009</v>
          </cell>
          <cell r="R34">
            <v>5400000</v>
          </cell>
          <cell r="S34">
            <v>0</v>
          </cell>
          <cell r="T34">
            <v>5.6898963212243328E-4</v>
          </cell>
        </row>
        <row r="35">
          <cell r="C35" t="str">
            <v>Charity &amp; Donation</v>
          </cell>
          <cell r="D35">
            <v>416666.66666666674</v>
          </cell>
          <cell r="E35">
            <v>416666.66666666674</v>
          </cell>
          <cell r="F35">
            <v>416666.66666666663</v>
          </cell>
          <cell r="G35">
            <v>416666.66666666674</v>
          </cell>
          <cell r="H35">
            <v>416666.66666666674</v>
          </cell>
          <cell r="I35">
            <v>416666.66666666674</v>
          </cell>
          <cell r="J35">
            <v>416666.66666666669</v>
          </cell>
          <cell r="K35">
            <v>416666.66666666669</v>
          </cell>
          <cell r="L35">
            <v>416666.66666666674</v>
          </cell>
          <cell r="M35">
            <v>416666.66666666669</v>
          </cell>
          <cell r="N35">
            <v>416666.66666666669</v>
          </cell>
          <cell r="O35">
            <v>416666.66666666663</v>
          </cell>
          <cell r="P35">
            <v>5000000</v>
          </cell>
          <cell r="Q35">
            <v>5000000</v>
          </cell>
          <cell r="R35">
            <v>3750000</v>
          </cell>
          <cell r="S35">
            <v>0</v>
          </cell>
          <cell r="T35">
            <v>3.95131688973912E-4</v>
          </cell>
        </row>
        <row r="36">
          <cell r="C36" t="str">
            <v>W.P.P.F.</v>
          </cell>
          <cell r="D36">
            <v>3559868.9292300735</v>
          </cell>
          <cell r="E36">
            <v>3767707.5929493941</v>
          </cell>
          <cell r="F36">
            <v>3677909.3910089652</v>
          </cell>
          <cell r="G36">
            <v>4171651.4457984064</v>
          </cell>
          <cell r="H36">
            <v>2841065.1533499868</v>
          </cell>
          <cell r="I36">
            <v>3207703.4925322449</v>
          </cell>
          <cell r="J36">
            <v>4335966.3675106233</v>
          </cell>
          <cell r="K36">
            <v>3064995.3006430091</v>
          </cell>
          <cell r="L36">
            <v>3508339.016590822</v>
          </cell>
          <cell r="M36">
            <v>3361367.686896902</v>
          </cell>
          <cell r="N36">
            <v>3065663.6406980813</v>
          </cell>
          <cell r="O36">
            <v>3875710.4839301649</v>
          </cell>
          <cell r="P36">
            <v>42437948.50113868</v>
          </cell>
          <cell r="Q36">
            <v>42437948.501138672</v>
          </cell>
          <cell r="R36">
            <v>32135206.689613532</v>
          </cell>
          <cell r="S36">
            <v>0</v>
          </cell>
          <cell r="T36">
            <v>3.3537156535685649E-3</v>
          </cell>
        </row>
        <row r="37">
          <cell r="C37" t="str">
            <v>W.W.F</v>
          </cell>
          <cell r="D37">
            <v>1352750.193107428</v>
          </cell>
          <cell r="E37">
            <v>1431728.8853207699</v>
          </cell>
          <cell r="F37">
            <v>1397605.568583407</v>
          </cell>
          <cell r="G37">
            <v>1585227.5494033948</v>
          </cell>
          <cell r="H37">
            <v>1079604.7582729952</v>
          </cell>
          <cell r="I37">
            <v>1218927.3271622532</v>
          </cell>
          <cell r="J37">
            <v>1647667.2196540369</v>
          </cell>
          <cell r="K37">
            <v>1164698.2142443438</v>
          </cell>
          <cell r="L37">
            <v>1333168.8263045123</v>
          </cell>
          <cell r="M37">
            <v>1277319.7210208229</v>
          </cell>
          <cell r="N37">
            <v>1164952.183465271</v>
          </cell>
          <cell r="O37">
            <v>1472769.9838934625</v>
          </cell>
          <cell r="P37">
            <v>16126420.430432696</v>
          </cell>
          <cell r="Q37">
            <v>16126420.430432698</v>
          </cell>
          <cell r="R37">
            <v>12211378.542053141</v>
          </cell>
          <cell r="S37">
            <v>0</v>
          </cell>
          <cell r="T37">
            <v>1.2744119483560545E-3</v>
          </cell>
        </row>
        <row r="38">
          <cell r="D38">
            <v>29080175.705670834</v>
          </cell>
          <cell r="E38">
            <v>32216993.061603501</v>
          </cell>
          <cell r="F38">
            <v>34243071.542925708</v>
          </cell>
          <cell r="G38">
            <v>35883185.578535132</v>
          </cell>
          <cell r="H38">
            <v>34745726.494956322</v>
          </cell>
          <cell r="I38">
            <v>28807937.403027836</v>
          </cell>
          <cell r="J38">
            <v>33991190.170497991</v>
          </cell>
          <cell r="K38">
            <v>29257250.09822068</v>
          </cell>
          <cell r="L38">
            <v>31019064.426228669</v>
          </cell>
          <cell r="M38">
            <v>31091243.991251055</v>
          </cell>
          <cell r="N38">
            <v>36558172.407496691</v>
          </cell>
          <cell r="O38">
            <v>27101037.05115696</v>
          </cell>
          <cell r="P38">
            <v>383995047.9315713</v>
          </cell>
          <cell r="Q38">
            <v>383995047.9315713</v>
          </cell>
          <cell r="R38">
            <v>289244594.48166662</v>
          </cell>
          <cell r="S38">
            <v>0</v>
          </cell>
          <cell r="T38">
            <v>3.0345722369364014E-2</v>
          </cell>
        </row>
        <row r="39">
          <cell r="R39">
            <v>0</v>
          </cell>
        </row>
        <row r="40">
          <cell r="B40" t="str">
            <v>Operating  Profit</v>
          </cell>
          <cell r="D40">
            <v>47080764.79559736</v>
          </cell>
          <cell r="E40">
            <v>51060120.714051098</v>
          </cell>
          <cell r="F40">
            <v>49308046.193920426</v>
          </cell>
          <cell r="G40">
            <v>59484035.254099481</v>
          </cell>
          <cell r="H40">
            <v>34645998.488710143</v>
          </cell>
          <cell r="I40">
            <v>41549456.364283785</v>
          </cell>
          <cell r="J40">
            <v>69522267.096381009</v>
          </cell>
          <cell r="K40">
            <v>47928737.831306055</v>
          </cell>
          <cell r="L40">
            <v>56088529.822254434</v>
          </cell>
          <cell r="M40">
            <v>53494071.663353667</v>
          </cell>
          <cell r="N40">
            <v>47941182.323131606</v>
          </cell>
          <cell r="O40">
            <v>62991102.544113003</v>
          </cell>
          <cell r="P40">
            <v>621094313.09120202</v>
          </cell>
          <cell r="R40">
            <v>456667956.56060368</v>
          </cell>
          <cell r="T40">
            <v>4.9082808988763674E-2</v>
          </cell>
        </row>
        <row r="42">
          <cell r="B42" t="str">
            <v>Other Income</v>
          </cell>
          <cell r="R42">
            <v>0</v>
          </cell>
        </row>
        <row r="43">
          <cell r="C43" t="str">
            <v>Commission on H.D.</v>
          </cell>
          <cell r="D43">
            <v>537328</v>
          </cell>
          <cell r="E43">
            <v>427928</v>
          </cell>
          <cell r="F43">
            <v>507960</v>
          </cell>
          <cell r="G43">
            <v>9525448</v>
          </cell>
          <cell r="H43">
            <v>9587968</v>
          </cell>
          <cell r="I43">
            <v>9511316</v>
          </cell>
          <cell r="J43">
            <v>2546760</v>
          </cell>
          <cell r="K43">
            <v>474808</v>
          </cell>
          <cell r="L43">
            <v>570075.99999999988</v>
          </cell>
          <cell r="M43">
            <v>427927.99999999994</v>
          </cell>
          <cell r="N43">
            <v>474808</v>
          </cell>
          <cell r="O43">
            <v>507960</v>
          </cell>
          <cell r="P43">
            <v>35100288</v>
          </cell>
          <cell r="R43">
            <v>33689592</v>
          </cell>
          <cell r="T43">
            <v>2.7738472161821471E-3</v>
          </cell>
        </row>
        <row r="44">
          <cell r="C44" t="str">
            <v>Other Income</v>
          </cell>
          <cell r="D44">
            <v>17333333.333333332</v>
          </cell>
          <cell r="E44">
            <v>17333333.333333332</v>
          </cell>
          <cell r="F44">
            <v>17333333.333333336</v>
          </cell>
          <cell r="G44">
            <v>7333333.333333333</v>
          </cell>
          <cell r="H44">
            <v>7333333.333333333</v>
          </cell>
          <cell r="I44">
            <v>7333333.333333333</v>
          </cell>
          <cell r="J44">
            <v>7333333.333333334</v>
          </cell>
          <cell r="K44">
            <v>7333333.333333334</v>
          </cell>
          <cell r="L44">
            <v>7333333.3333333349</v>
          </cell>
          <cell r="M44">
            <v>7333333.333333333</v>
          </cell>
          <cell r="N44">
            <v>7333333.333333334</v>
          </cell>
          <cell r="O44">
            <v>7333333.3333333349</v>
          </cell>
          <cell r="P44">
            <v>117999999.99999997</v>
          </cell>
          <cell r="R44">
            <v>95999999.999999985</v>
          </cell>
          <cell r="T44">
            <v>9.325107859784321E-3</v>
          </cell>
        </row>
        <row r="45">
          <cell r="D45">
            <v>17870661.333333332</v>
          </cell>
          <cell r="E45">
            <v>17761261.333333332</v>
          </cell>
          <cell r="F45">
            <v>17841293.333333336</v>
          </cell>
          <cell r="G45">
            <v>16858781.333333332</v>
          </cell>
          <cell r="H45">
            <v>16921301.333333332</v>
          </cell>
          <cell r="I45">
            <v>16844649.333333332</v>
          </cell>
          <cell r="J45">
            <v>9880093.333333334</v>
          </cell>
          <cell r="K45">
            <v>7808141.333333334</v>
          </cell>
          <cell r="L45">
            <v>7903409.3333333349</v>
          </cell>
          <cell r="M45">
            <v>7761261.333333333</v>
          </cell>
          <cell r="N45">
            <v>7808141.333333334</v>
          </cell>
          <cell r="O45">
            <v>7841293.3333333349</v>
          </cell>
          <cell r="P45">
            <v>153100288</v>
          </cell>
          <cell r="R45">
            <v>129689591.99999999</v>
          </cell>
          <cell r="T45">
            <v>1.2098955075966471E-2</v>
          </cell>
        </row>
        <row r="46">
          <cell r="R46">
            <v>0</v>
          </cell>
        </row>
        <row r="47">
          <cell r="B47" t="str">
            <v>Profit Before Tax</v>
          </cell>
          <cell r="D47">
            <v>64951426.128930688</v>
          </cell>
          <cell r="E47">
            <v>68821382.047384426</v>
          </cell>
          <cell r="F47">
            <v>67149339.527253762</v>
          </cell>
          <cell r="G47">
            <v>76342816.587432817</v>
          </cell>
          <cell r="H47">
            <v>51567299.822043478</v>
          </cell>
          <cell r="I47">
            <v>58394105.697617114</v>
          </cell>
          <cell r="J47">
            <v>79402360.429714337</v>
          </cell>
          <cell r="K47">
            <v>55736879.164639391</v>
          </cell>
          <cell r="L47">
            <v>63991939.15558777</v>
          </cell>
          <cell r="M47">
            <v>61255332.996687002</v>
          </cell>
          <cell r="N47">
            <v>55749323.656464942</v>
          </cell>
          <cell r="O47">
            <v>70832395.877446339</v>
          </cell>
          <cell r="P47">
            <v>774194601.09120202</v>
          </cell>
          <cell r="R47">
            <v>586357548.56060374</v>
          </cell>
          <cell r="T47">
            <v>6.1181764064730144E-2</v>
          </cell>
        </row>
        <row r="48">
          <cell r="R48">
            <v>0</v>
          </cell>
        </row>
        <row r="49">
          <cell r="B49" t="str">
            <v>Taxation</v>
          </cell>
          <cell r="R49">
            <v>0</v>
          </cell>
        </row>
        <row r="50">
          <cell r="C50" t="str">
            <v>Current</v>
          </cell>
          <cell r="D50">
            <v>17729497.154693488</v>
          </cell>
          <cell r="E50">
            <v>19477296.950747214</v>
          </cell>
          <cell r="F50">
            <v>19160440.196393885</v>
          </cell>
          <cell r="G50">
            <v>22214147.762537304</v>
          </cell>
          <cell r="H50">
            <v>13566158.961265313</v>
          </cell>
          <cell r="I50">
            <v>15142008.141611325</v>
          </cell>
          <cell r="J50">
            <v>21829221.278572366</v>
          </cell>
          <cell r="K50">
            <v>14497511.287242452</v>
          </cell>
          <cell r="L50">
            <v>17586372.954913206</v>
          </cell>
          <cell r="M50">
            <v>16643067.755550765</v>
          </cell>
          <cell r="N50">
            <v>14747481.539583361</v>
          </cell>
          <cell r="O50">
            <v>18641119.357631199</v>
          </cell>
          <cell r="P50">
            <v>211234323.34074187</v>
          </cell>
          <cell r="R50">
            <v>161202654.68797654</v>
          </cell>
          <cell r="T50">
            <v>1.6693074990177758E-2</v>
          </cell>
        </row>
        <row r="51">
          <cell r="C51" t="str">
            <v>Presumptive</v>
          </cell>
          <cell r="D51">
            <v>4417259.3732567672</v>
          </cell>
          <cell r="E51">
            <v>3577984.3732567676</v>
          </cell>
          <cell r="F51">
            <v>3930096.3732567676</v>
          </cell>
          <cell r="G51">
            <v>4099799.8884331421</v>
          </cell>
          <cell r="H51">
            <v>4179475.2370795738</v>
          </cell>
          <cell r="I51">
            <v>4666638.2370795738</v>
          </cell>
          <cell r="J51">
            <v>4775814.0631665299</v>
          </cell>
          <cell r="K51">
            <v>4423207.0631665299</v>
          </cell>
          <cell r="L51">
            <v>4229358.0631665299</v>
          </cell>
          <cell r="M51">
            <v>4134974.0631665299</v>
          </cell>
          <cell r="N51">
            <v>4328823.0631665299</v>
          </cell>
          <cell r="O51">
            <v>4969663.0631665299</v>
          </cell>
          <cell r="P51">
            <v>51733092.861361764</v>
          </cell>
        </row>
        <row r="52">
          <cell r="C52" t="str">
            <v>Normal - Oil</v>
          </cell>
          <cell r="D52">
            <v>193077.5</v>
          </cell>
          <cell r="E52">
            <v>193077.5</v>
          </cell>
          <cell r="F52">
            <v>193077.5</v>
          </cell>
          <cell r="G52">
            <v>227111.5</v>
          </cell>
          <cell r="H52">
            <v>227111.5</v>
          </cell>
          <cell r="I52">
            <v>227111.5</v>
          </cell>
          <cell r="J52">
            <v>294525</v>
          </cell>
          <cell r="K52">
            <v>294525</v>
          </cell>
          <cell r="L52">
            <v>294525</v>
          </cell>
          <cell r="M52">
            <v>310887.5</v>
          </cell>
          <cell r="N52">
            <v>310887.5</v>
          </cell>
          <cell r="O52">
            <v>310887.5</v>
          </cell>
          <cell r="P52">
            <v>3076804.5</v>
          </cell>
          <cell r="R52">
            <v>2144142</v>
          </cell>
          <cell r="T52">
            <v>2.4314859174550657E-4</v>
          </cell>
        </row>
        <row r="53">
          <cell r="D53">
            <v>22339834.027950257</v>
          </cell>
          <cell r="E53">
            <v>23248358.824003983</v>
          </cell>
          <cell r="F53">
            <v>23283614.069650654</v>
          </cell>
          <cell r="G53">
            <v>26541059.150970448</v>
          </cell>
          <cell r="H53">
            <v>17972745.698344886</v>
          </cell>
          <cell r="I53">
            <v>20035757.878690898</v>
          </cell>
          <cell r="J53">
            <v>26899560.341738895</v>
          </cell>
          <cell r="K53">
            <v>19215243.350408982</v>
          </cell>
          <cell r="L53">
            <v>22110256.018079735</v>
          </cell>
          <cell r="M53">
            <v>21088929.318717293</v>
          </cell>
          <cell r="N53">
            <v>19387192.102749892</v>
          </cell>
          <cell r="O53">
            <v>23921669.920797728</v>
          </cell>
          <cell r="P53">
            <v>266044220.70210361</v>
          </cell>
          <cell r="Q53">
            <v>0</v>
          </cell>
          <cell r="R53">
            <v>201646429.35983869</v>
          </cell>
          <cell r="T53">
            <v>2.1024500453554081E-2</v>
          </cell>
        </row>
        <row r="54">
          <cell r="R54">
            <v>0</v>
          </cell>
        </row>
        <row r="55">
          <cell r="B55" t="str">
            <v>Profit After Tax</v>
          </cell>
          <cell r="D55">
            <v>42611592.100980431</v>
          </cell>
          <cell r="E55">
            <v>45573023.223380446</v>
          </cell>
          <cell r="F55">
            <v>43865725.457603112</v>
          </cell>
          <cell r="G55">
            <v>49801757.436462373</v>
          </cell>
          <cell r="H55">
            <v>33594554.123698592</v>
          </cell>
          <cell r="I55">
            <v>38358347.818926215</v>
          </cell>
          <cell r="J55">
            <v>52502800.087975442</v>
          </cell>
          <cell r="K55">
            <v>36521635.814230412</v>
          </cell>
          <cell r="L55">
            <v>41881683.137508035</v>
          </cell>
          <cell r="M55">
            <v>40166403.677969709</v>
          </cell>
          <cell r="N55">
            <v>36362131.55371505</v>
          </cell>
          <cell r="O55">
            <v>46910725.956648611</v>
          </cell>
          <cell r="P55">
            <v>508150380.38909835</v>
          </cell>
          <cell r="Q55">
            <v>0</v>
          </cell>
          <cell r="R55">
            <v>384711119.20076501</v>
          </cell>
          <cell r="T55">
            <v>4.015726361117606E-2</v>
          </cell>
        </row>
        <row r="56">
          <cell r="D56">
            <v>42361697.481444031</v>
          </cell>
          <cell r="E56">
            <v>45377591.374902979</v>
          </cell>
          <cell r="F56">
            <v>43546639.048529029</v>
          </cell>
          <cell r="G56">
            <v>49494901.156896532</v>
          </cell>
          <cell r="H56">
            <v>33294022.162912402</v>
          </cell>
          <cell r="I56">
            <v>38063741.610488892</v>
          </cell>
          <cell r="J56">
            <v>52190377.54169555</v>
          </cell>
          <cell r="K56">
            <v>36006654.356608436</v>
          </cell>
          <cell r="L56">
            <v>41366459.372390851</v>
          </cell>
          <cell r="M56">
            <v>39814857.534330294</v>
          </cell>
          <cell r="N56">
            <v>35940941.195152983</v>
          </cell>
          <cell r="O56">
            <v>46410209.738438457</v>
          </cell>
          <cell r="P56">
            <v>503868092.57379049</v>
          </cell>
        </row>
        <row r="57">
          <cell r="D57">
            <v>249894.61953639984</v>
          </cell>
          <cell r="E57">
            <v>195431.84847746789</v>
          </cell>
          <cell r="F57">
            <v>319086.40907408297</v>
          </cell>
          <cell r="G57">
            <v>306856.27956584096</v>
          </cell>
          <cell r="H57">
            <v>300531.96078618988</v>
          </cell>
          <cell r="I57">
            <v>294606.20843732357</v>
          </cell>
          <cell r="J57">
            <v>312422.54627989233</v>
          </cell>
          <cell r="K57">
            <v>514981.45762197673</v>
          </cell>
          <cell r="L57">
            <v>515223.76511718333</v>
          </cell>
          <cell r="M57">
            <v>351546.1436394155</v>
          </cell>
          <cell r="N57">
            <v>421190.35856206715</v>
          </cell>
          <cell r="O57">
            <v>500516.21821015328</v>
          </cell>
          <cell r="P57">
            <v>4282287.8153078556</v>
          </cell>
        </row>
      </sheetData>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31">
          <cell r="B31">
            <v>5</v>
          </cell>
        </row>
      </sheetData>
      <sheetData sheetId="48">
        <row r="31">
          <cell r="B31">
            <v>0</v>
          </cell>
        </row>
      </sheetData>
      <sheetData sheetId="49">
        <row r="31">
          <cell r="B31">
            <v>0</v>
          </cell>
        </row>
      </sheetData>
      <sheetData sheetId="50">
        <row r="31">
          <cell r="B31">
            <v>0</v>
          </cell>
        </row>
      </sheetData>
      <sheetData sheetId="51">
        <row r="31">
          <cell r="B31">
            <v>0</v>
          </cell>
        </row>
      </sheetData>
      <sheetData sheetId="52">
        <row r="31">
          <cell r="B31">
            <v>0</v>
          </cell>
        </row>
      </sheetData>
      <sheetData sheetId="53">
        <row r="31">
          <cell r="B31">
            <v>0</v>
          </cell>
        </row>
      </sheetData>
      <sheetData sheetId="54">
        <row r="31">
          <cell r="B31">
            <v>0</v>
          </cell>
        </row>
      </sheetData>
      <sheetData sheetId="55">
        <row r="31">
          <cell r="B31">
            <v>0</v>
          </cell>
        </row>
      </sheetData>
      <sheetData sheetId="56">
        <row r="31">
          <cell r="B31">
            <v>0</v>
          </cell>
        </row>
      </sheetData>
      <sheetData sheetId="57">
        <row r="31">
          <cell r="B31">
            <v>0</v>
          </cell>
        </row>
      </sheetData>
      <sheetData sheetId="58">
        <row r="31">
          <cell r="B31">
            <v>0</v>
          </cell>
        </row>
      </sheetData>
      <sheetData sheetId="59">
        <row r="31">
          <cell r="B31" t="str">
            <v>GL</v>
          </cell>
        </row>
      </sheetData>
      <sheetData sheetId="60">
        <row r="31">
          <cell r="B31">
            <v>5</v>
          </cell>
        </row>
      </sheetData>
      <sheetData sheetId="61">
        <row r="31">
          <cell r="B31">
            <v>0</v>
          </cell>
        </row>
      </sheetData>
      <sheetData sheetId="62">
        <row r="31">
          <cell r="B31" t="str">
            <v>GL</v>
          </cell>
        </row>
      </sheetData>
      <sheetData sheetId="63">
        <row r="31">
          <cell r="B31">
            <v>5</v>
          </cell>
        </row>
      </sheetData>
      <sheetData sheetId="64">
        <row r="31">
          <cell r="B31">
            <v>0</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ow r="31">
          <cell r="B31">
            <v>5</v>
          </cell>
        </row>
      </sheetData>
      <sheetData sheetId="91">
        <row r="31">
          <cell r="B31">
            <v>0</v>
          </cell>
        </row>
      </sheetData>
      <sheetData sheetId="92">
        <row r="31">
          <cell r="B31">
            <v>5</v>
          </cell>
        </row>
      </sheetData>
      <sheetData sheetId="93">
        <row r="31">
          <cell r="B31">
            <v>0</v>
          </cell>
        </row>
      </sheetData>
      <sheetData sheetId="94">
        <row r="31">
          <cell r="B31">
            <v>0</v>
          </cell>
        </row>
      </sheetData>
      <sheetData sheetId="95">
        <row r="31">
          <cell r="B31" t="str">
            <v>L/c Opening &amp; Bank Charges</v>
          </cell>
        </row>
      </sheetData>
      <sheetData sheetId="96">
        <row r="31">
          <cell r="B31" t="str">
            <v>L/c Opening &amp; Bank Charges</v>
          </cell>
        </row>
      </sheetData>
      <sheetData sheetId="97">
        <row r="31">
          <cell r="B31" t="str">
            <v>GL</v>
          </cell>
        </row>
      </sheetData>
      <sheetData sheetId="98">
        <row r="31">
          <cell r="B31" t="str">
            <v>L/c Opening &amp; Bank Charges</v>
          </cell>
        </row>
      </sheetData>
      <sheetData sheetId="99">
        <row r="31">
          <cell r="B31" t="str">
            <v>GL</v>
          </cell>
        </row>
      </sheetData>
      <sheetData sheetId="100">
        <row r="31">
          <cell r="B31" t="str">
            <v>L/c Opening &amp; Bank Charges</v>
          </cell>
        </row>
      </sheetData>
      <sheetData sheetId="101">
        <row r="31">
          <cell r="B31" t="str">
            <v>GL</v>
          </cell>
        </row>
      </sheetData>
      <sheetData sheetId="102">
        <row r="31">
          <cell r="B31" t="str">
            <v>GL</v>
          </cell>
        </row>
      </sheetData>
      <sheetData sheetId="103">
        <row r="31">
          <cell r="C31" t="str">
            <v>Administrative Expenses</v>
          </cell>
        </row>
      </sheetData>
      <sheetData sheetId="104">
        <row r="31">
          <cell r="B31" t="str">
            <v>L/c Opening &amp; Bank Charges</v>
          </cell>
        </row>
      </sheetData>
      <sheetData sheetId="105">
        <row r="31">
          <cell r="B31" t="str">
            <v>GL</v>
          </cell>
        </row>
      </sheetData>
      <sheetData sheetId="106">
        <row r="31">
          <cell r="C31" t="str">
            <v>Administrative Expenses</v>
          </cell>
        </row>
      </sheetData>
      <sheetData sheetId="107">
        <row r="31">
          <cell r="E31">
            <v>2485312.1650571409</v>
          </cell>
        </row>
      </sheetData>
      <sheetData sheetId="108">
        <row r="31">
          <cell r="C31" t="str">
            <v>Administrative Expenses</v>
          </cell>
        </row>
      </sheetData>
      <sheetData sheetId="109">
        <row r="31">
          <cell r="C31" t="str">
            <v>Depreciation (Admin. &amp; Selling )</v>
          </cell>
        </row>
      </sheetData>
      <sheetData sheetId="110">
        <row r="31">
          <cell r="C31" t="str">
            <v>Depreciation (Admin. &amp; Selling )</v>
          </cell>
        </row>
      </sheetData>
      <sheetData sheetId="111">
        <row r="31">
          <cell r="C31" t="str">
            <v>Administrative Expenses</v>
          </cell>
        </row>
      </sheetData>
      <sheetData sheetId="112">
        <row r="31">
          <cell r="B31" t="str">
            <v>L/c Opening &amp; Bank Charges</v>
          </cell>
        </row>
      </sheetData>
      <sheetData sheetId="113">
        <row r="31">
          <cell r="B31" t="str">
            <v>GL</v>
          </cell>
        </row>
      </sheetData>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31">
          <cell r="B31">
            <v>5</v>
          </cell>
        </row>
      </sheetData>
      <sheetData sheetId="150">
        <row r="31">
          <cell r="B31">
            <v>0</v>
          </cell>
        </row>
      </sheetData>
      <sheetData sheetId="151">
        <row r="31">
          <cell r="C31" t="str">
            <v>Administrative Expenses</v>
          </cell>
        </row>
      </sheetData>
      <sheetData sheetId="152">
        <row r="31">
          <cell r="C31" t="str">
            <v>Administrative Expenses</v>
          </cell>
        </row>
      </sheetData>
      <sheetData sheetId="153">
        <row r="31">
          <cell r="C31" t="str">
            <v>Administrative Expenses</v>
          </cell>
        </row>
      </sheetData>
      <sheetData sheetId="154">
        <row r="31">
          <cell r="C31" t="str">
            <v>Depreciation (Admin. &amp; Selling )</v>
          </cell>
        </row>
      </sheetData>
      <sheetData sheetId="155">
        <row r="31">
          <cell r="C31" t="str">
            <v>Depreciation (Admin. &amp; Selling )</v>
          </cell>
        </row>
      </sheetData>
      <sheetData sheetId="156">
        <row r="31">
          <cell r="B31" t="str">
            <v>L/c Opening &amp; Bank Charges</v>
          </cell>
        </row>
      </sheetData>
      <sheetData sheetId="157">
        <row r="31">
          <cell r="B31" t="str">
            <v>L/c Opening &amp; Bank Charges</v>
          </cell>
        </row>
      </sheetData>
      <sheetData sheetId="158">
        <row r="31">
          <cell r="B31" t="str">
            <v>GL</v>
          </cell>
        </row>
      </sheetData>
      <sheetData sheetId="159"/>
      <sheetData sheetId="160"/>
      <sheetData sheetId="161"/>
      <sheetData sheetId="162"/>
      <sheetData sheetId="163"/>
      <sheetData sheetId="164"/>
      <sheetData sheetId="165"/>
      <sheetData sheetId="166"/>
      <sheetData sheetId="167"/>
      <sheetData sheetId="168"/>
      <sheetData sheetId="169">
        <row r="31">
          <cell r="B31">
            <v>5</v>
          </cell>
        </row>
      </sheetData>
      <sheetData sheetId="170">
        <row r="31">
          <cell r="B31">
            <v>0</v>
          </cell>
        </row>
      </sheetData>
      <sheetData sheetId="171">
        <row r="31">
          <cell r="C31" t="str">
            <v>Administrative Expenses</v>
          </cell>
        </row>
      </sheetData>
      <sheetData sheetId="172">
        <row r="31">
          <cell r="E31">
            <v>2485312.1650571409</v>
          </cell>
        </row>
      </sheetData>
      <sheetData sheetId="173">
        <row r="31">
          <cell r="C31" t="str">
            <v>Administrative Expenses</v>
          </cell>
        </row>
      </sheetData>
      <sheetData sheetId="174">
        <row r="31">
          <cell r="C31" t="str">
            <v>Depreciation (Admin. &amp; Selling )</v>
          </cell>
        </row>
      </sheetData>
      <sheetData sheetId="175">
        <row r="31">
          <cell r="C31" t="str">
            <v>Depreciation (Admin. &amp; Selling )</v>
          </cell>
        </row>
      </sheetData>
      <sheetData sheetId="176">
        <row r="31">
          <cell r="C31" t="str">
            <v>Administrative Expenses</v>
          </cell>
        </row>
      </sheetData>
      <sheetData sheetId="177">
        <row r="31">
          <cell r="B31" t="str">
            <v>L/c Opening &amp; Bank Charges</v>
          </cell>
        </row>
      </sheetData>
      <sheetData sheetId="178">
        <row r="31">
          <cell r="B31" t="str">
            <v>GL</v>
          </cell>
        </row>
      </sheetData>
      <sheetData sheetId="179"/>
      <sheetData sheetId="180"/>
      <sheetData sheetId="181"/>
      <sheetData sheetId="182"/>
      <sheetData sheetId="183"/>
      <sheetData sheetId="184"/>
      <sheetData sheetId="185"/>
      <sheetData sheetId="186"/>
      <sheetData sheetId="187"/>
      <sheetData sheetId="188"/>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ck in Trade"/>
      <sheetName val="Other Income"/>
      <sheetName val="Income Tax"/>
      <sheetName val="Balance Sheet"/>
      <sheetName val="Assets Liab"/>
      <sheetName val="Prov Liab"/>
      <sheetName val="Dealers Sumry"/>
      <sheetName val="Dealer Agencies"/>
      <sheetName val="GP Analysis"/>
      <sheetName val="PNL Taksh"/>
      <sheetName val="HOH Balance She"/>
      <sheetName val="HOH     P  L"/>
      <sheetName val="FixedAssets"/>
      <sheetName val="FixedAssets (2)"/>
      <sheetName val="FXArough"/>
      <sheetName val="HD Income"/>
      <sheetName val="Stock Quantity"/>
      <sheetName val="Asada Working"/>
      <sheetName val="Profit Loss"/>
      <sheetName val="Summary Gp Anal"/>
      <sheetName val="Budget 97 98"/>
      <sheetName val="Final Accounts"/>
      <sheetName val="Advance Tax"/>
      <sheetName val="Half yearly "/>
      <sheetName val="Half yearly  (2)"/>
      <sheetName val="Yamada"/>
      <sheetName val="Prductwise prof"/>
      <sheetName val="Ratio Analysis"/>
      <sheetName val="Statiscal Data"/>
      <sheetName val="Cash Flow  MIS"/>
      <sheetName val="CKD Tax Comput"/>
      <sheetName val="MIS Report 2"/>
      <sheetName val="Deferred Tax"/>
      <sheetName val="letter  title"/>
      <sheetName val="Adv to vendor"/>
      <sheetName val="ProfitProv"/>
      <sheetName val="ProdlineNW"/>
      <sheetName val="CFNW"/>
      <sheetName val="FundsNW"/>
      <sheetName val="STkTrdNW"/>
      <sheetName val="variance"/>
      <sheetName val="BSNW"/>
      <sheetName val="DTLBSNW"/>
      <sheetName val="P&amp;LNW"/>
      <sheetName val="DTLP&amp;LNW"/>
      <sheetName val="Cash Flow  HOH"/>
      <sheetName val="Cash Flow Half Yrly Acc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row r="2">
          <cell r="B2" t="str">
            <v>Indus Motor Company Limited</v>
          </cell>
        </row>
        <row r="3">
          <cell r="B3" t="str">
            <v>Statement Of Changes in Financial Position ( Cash Flow Statement)</v>
          </cell>
        </row>
        <row r="4">
          <cell r="B4" t="str">
            <v>For the Period Ending December 31 1999.</v>
          </cell>
        </row>
        <row r="5">
          <cell r="K5" t="str">
            <v>1999</v>
          </cell>
        </row>
        <row r="6">
          <cell r="I6" t="str">
            <v>Note</v>
          </cell>
          <cell r="K6" t="str">
            <v>Dec</v>
          </cell>
          <cell r="M6" t="str">
            <v>1999</v>
          </cell>
        </row>
        <row r="7">
          <cell r="K7" t="str">
            <v>(Rupees in ' 000)</v>
          </cell>
          <cell r="L7" t="str">
            <v/>
          </cell>
          <cell r="M7" t="str">
            <v>June</v>
          </cell>
        </row>
        <row r="9">
          <cell r="B9" t="str">
            <v>CASH FLOW FROM OPERATING ACTIVITIES</v>
          </cell>
        </row>
        <row r="11">
          <cell r="C11" t="str">
            <v>Cash (utilised) /generated from operations</v>
          </cell>
          <cell r="I11">
            <v>1</v>
          </cell>
          <cell r="K11">
            <v>-138676.50016</v>
          </cell>
          <cell r="M11">
            <v>-380440</v>
          </cell>
        </row>
        <row r="13">
          <cell r="C13" t="str">
            <v>1)   Cash generated from Operations:</v>
          </cell>
        </row>
        <row r="14">
          <cell r="C14" t="str">
            <v>Profit before taxation</v>
          </cell>
          <cell r="K14">
            <v>102935</v>
          </cell>
          <cell r="M14">
            <v>501309</v>
          </cell>
        </row>
        <row r="15">
          <cell r="C15" t="str">
            <v>Adjustment for non cash charges and other items</v>
          </cell>
        </row>
        <row r="16">
          <cell r="D16" t="str">
            <v>Depreciation</v>
          </cell>
          <cell r="K16">
            <v>53227.74</v>
          </cell>
          <cell r="M16">
            <v>110788</v>
          </cell>
        </row>
        <row r="17">
          <cell r="D17" t="str">
            <v>Profit on sale of fixed assets</v>
          </cell>
          <cell r="K17">
            <v>-1019</v>
          </cell>
          <cell r="M17">
            <v>-2599</v>
          </cell>
        </row>
        <row r="18">
          <cell r="D18" t="str">
            <v>Financial charges</v>
          </cell>
          <cell r="K18">
            <v>14291.08366</v>
          </cell>
          <cell r="M18">
            <v>43259</v>
          </cell>
        </row>
        <row r="19">
          <cell r="D19" t="str">
            <v>Amortisation of deferred cost</v>
          </cell>
          <cell r="K19">
            <v>0</v>
          </cell>
          <cell r="M19">
            <v>0</v>
          </cell>
        </row>
        <row r="20">
          <cell r="D20" t="str">
            <v>Provision for warranty obligations</v>
          </cell>
          <cell r="K20">
            <v>1500</v>
          </cell>
          <cell r="M20">
            <v>2601</v>
          </cell>
        </row>
        <row r="21">
          <cell r="D21" t="str">
            <v>Working capital changes  - see note 1.1</v>
          </cell>
          <cell r="K21">
            <v>-138676.50016</v>
          </cell>
          <cell r="M21">
            <v>-1035797</v>
          </cell>
        </row>
        <row r="23">
          <cell r="K23">
            <v>32258.323499999999</v>
          </cell>
          <cell r="M23">
            <v>-380439</v>
          </cell>
        </row>
        <row r="26">
          <cell r="C26" t="str">
            <v>1.1   Working capital changes</v>
          </cell>
        </row>
        <row r="28">
          <cell r="D28" t="str">
            <v>Decrease/(Increase) in current assets</v>
          </cell>
        </row>
        <row r="29">
          <cell r="D29" t="str">
            <v xml:space="preserve">    Stores and spares</v>
          </cell>
          <cell r="K29">
            <v>15961</v>
          </cell>
          <cell r="M29">
            <v>-48455</v>
          </cell>
        </row>
        <row r="30">
          <cell r="D30" t="str">
            <v xml:space="preserve">    Finished Goods</v>
          </cell>
          <cell r="K30">
            <v>-157154.89312000002</v>
          </cell>
          <cell r="M30">
            <v>-116997</v>
          </cell>
        </row>
        <row r="31">
          <cell r="D31" t="str">
            <v xml:space="preserve">    Raw Material</v>
          </cell>
          <cell r="K31">
            <v>3363.6529999999912</v>
          </cell>
          <cell r="M31">
            <v>26764</v>
          </cell>
        </row>
        <row r="32">
          <cell r="D32" t="str">
            <v xml:space="preserve">    Stock in Transit</v>
          </cell>
          <cell r="K32">
            <v>-122683.99766000005</v>
          </cell>
          <cell r="M32">
            <v>-17070</v>
          </cell>
        </row>
        <row r="33">
          <cell r="D33" t="str">
            <v xml:space="preserve">    Work in Process</v>
          </cell>
          <cell r="K33">
            <v>-255637.74600000004</v>
          </cell>
          <cell r="M33">
            <v>-91828</v>
          </cell>
        </row>
        <row r="34">
          <cell r="D34" t="str">
            <v xml:space="preserve">    Trade debts</v>
          </cell>
          <cell r="K34">
            <v>146392</v>
          </cell>
          <cell r="M34">
            <v>-238946</v>
          </cell>
        </row>
        <row r="35">
          <cell r="D35" t="str">
            <v xml:space="preserve">    Advances to Suppliers/Contractors/Employees</v>
          </cell>
          <cell r="K35">
            <v>69295</v>
          </cell>
          <cell r="M35">
            <v>-70568</v>
          </cell>
        </row>
        <row r="36">
          <cell r="D36" t="str">
            <v xml:space="preserve">    Prepayments</v>
          </cell>
          <cell r="K36">
            <v>-4468</v>
          </cell>
          <cell r="M36">
            <v>2723</v>
          </cell>
        </row>
        <row r="37">
          <cell r="D37" t="str">
            <v xml:space="preserve">    Other receivables</v>
          </cell>
          <cell r="K37">
            <v>-29157</v>
          </cell>
          <cell r="M37">
            <v>32451</v>
          </cell>
        </row>
        <row r="38">
          <cell r="D38" t="str">
            <v/>
          </cell>
        </row>
        <row r="39">
          <cell r="D39" t="str">
            <v>(Decrease) / Increase in current liabilities</v>
          </cell>
        </row>
        <row r="41">
          <cell r="D41" t="str">
            <v xml:space="preserve">    Creditors, Accrued and Other Liabilities</v>
          </cell>
          <cell r="K41">
            <v>9676</v>
          </cell>
          <cell r="M41">
            <v>-513871</v>
          </cell>
        </row>
        <row r="43">
          <cell r="K43">
            <v>-324413.98378000013</v>
          </cell>
          <cell r="M43">
            <v>-1035797</v>
          </cell>
        </row>
        <row r="46">
          <cell r="C46" t="str">
            <v>Financial charges paid</v>
          </cell>
          <cell r="K46">
            <v>-23868.08366</v>
          </cell>
          <cell r="M46">
            <v>-30781</v>
          </cell>
        </row>
        <row r="47">
          <cell r="C47" t="str">
            <v>Income tax (paid) / received</v>
          </cell>
          <cell r="K47">
            <v>-44295.754949999973</v>
          </cell>
          <cell r="M47">
            <v>-233864</v>
          </cell>
        </row>
        <row r="48">
          <cell r="C48" t="str">
            <v>Long term deposits and deferred costs</v>
          </cell>
          <cell r="K48">
            <v>2500</v>
          </cell>
          <cell r="M48">
            <v>837</v>
          </cell>
        </row>
        <row r="49">
          <cell r="B49" t="str">
            <v>Net Cash (Outflow) / Inflow From Operating Activities</v>
          </cell>
          <cell r="K49">
            <v>-204340.33876999997</v>
          </cell>
          <cell r="M49">
            <v>-644248</v>
          </cell>
        </row>
        <row r="52">
          <cell r="B52" t="str">
            <v>CASH FLOW FROM INVESTING ACTIVITIES</v>
          </cell>
        </row>
        <row r="54">
          <cell r="C54" t="str">
            <v>Fixed capital expenditure</v>
          </cell>
          <cell r="K54">
            <v>-174840.92879999999</v>
          </cell>
          <cell r="M54">
            <v>-213594</v>
          </cell>
        </row>
        <row r="55">
          <cell r="C55" t="str">
            <v>Investment in AT &amp; T</v>
          </cell>
          <cell r="K55">
            <v>0</v>
          </cell>
          <cell r="M55">
            <v>-1875</v>
          </cell>
        </row>
        <row r="56">
          <cell r="C56" t="str">
            <v>Sale  proceeds of fixed assets</v>
          </cell>
          <cell r="K56">
            <v>8262</v>
          </cell>
          <cell r="M56">
            <v>13520</v>
          </cell>
        </row>
        <row r="57">
          <cell r="B57" t="str">
            <v>Net Cash (Outflow) From Investing Activities</v>
          </cell>
          <cell r="K57">
            <v>-166578.92879999999</v>
          </cell>
          <cell r="M57">
            <v>-201949</v>
          </cell>
        </row>
        <row r="59">
          <cell r="B59" t="str">
            <v>CASH FLOW FROM FINANCING ACTIVIES</v>
          </cell>
        </row>
        <row r="60">
          <cell r="C60" t="str">
            <v>Locally Manufactured Machinery loan</v>
          </cell>
          <cell r="K60">
            <v>-6994</v>
          </cell>
          <cell r="M60">
            <v>-6725</v>
          </cell>
        </row>
        <row r="61">
          <cell r="C61" t="str">
            <v>Repayment of Suppliers Credit loan</v>
          </cell>
          <cell r="K61">
            <v>0</v>
          </cell>
          <cell r="M61">
            <v>-54808</v>
          </cell>
        </row>
        <row r="62">
          <cell r="C62" t="str">
            <v>Long term loan borrowed</v>
          </cell>
          <cell r="K62">
            <v>0</v>
          </cell>
          <cell r="M62">
            <v>283799</v>
          </cell>
        </row>
        <row r="63">
          <cell r="C63" t="str">
            <v>Dividend paid-Income tax</v>
          </cell>
          <cell r="K63">
            <v>-18745.522700000001</v>
          </cell>
          <cell r="M63">
            <v>-113736</v>
          </cell>
        </row>
        <row r="64">
          <cell r="B64" t="str">
            <v>Net Cash (Outflow) From Financing Activities</v>
          </cell>
          <cell r="K64">
            <v>-25739.522700000001</v>
          </cell>
          <cell r="M64">
            <v>108530</v>
          </cell>
        </row>
        <row r="66">
          <cell r="B66" t="str">
            <v>NET (DECREASE) / INCREASE IN CASH AND CASH EQUIVALENTS</v>
          </cell>
          <cell r="K66">
            <v>-396658.79027</v>
          </cell>
          <cell r="M66">
            <v>-737667</v>
          </cell>
        </row>
        <row r="68">
          <cell r="B68" t="str">
            <v>CASH AND CASH EQUIVALENTS AT BEGINNNING OF THE YEAR</v>
          </cell>
          <cell r="I68">
            <v>2</v>
          </cell>
          <cell r="K68">
            <v>81951</v>
          </cell>
          <cell r="M68">
            <v>833465</v>
          </cell>
        </row>
        <row r="70">
          <cell r="B70" t="str">
            <v>CASH AND CASH EQUIVALENTS AT END OF  THE PERIOD</v>
          </cell>
          <cell r="I70">
            <v>2</v>
          </cell>
          <cell r="K70">
            <v>-314707.79027</v>
          </cell>
          <cell r="M70">
            <v>95798</v>
          </cell>
        </row>
        <row r="72">
          <cell r="A72" t="str">
            <v>||</v>
          </cell>
          <cell r="K72">
            <v>-314708</v>
          </cell>
        </row>
        <row r="73">
          <cell r="B73" t="str">
            <v>Enclosure  4a</v>
          </cell>
          <cell r="M73" t="str">
            <v>Page 4</v>
          </cell>
        </row>
        <row r="75">
          <cell r="K75" t="str">
            <v>1999</v>
          </cell>
          <cell r="M75">
            <v>1999</v>
          </cell>
        </row>
        <row r="76">
          <cell r="K76" t="str">
            <v>Dec</v>
          </cell>
          <cell r="L76" t="str">
            <v/>
          </cell>
          <cell r="M76" t="str">
            <v>June</v>
          </cell>
        </row>
        <row r="77">
          <cell r="K77" t="str">
            <v>(Rupees in thousands)</v>
          </cell>
        </row>
        <row r="78">
          <cell r="B78" t="str">
            <v>1    CASH (UTILISED) / GENERATED FROM OPERATIONS</v>
          </cell>
        </row>
        <row r="80">
          <cell r="C80" t="str">
            <v>Profit before taxation</v>
          </cell>
          <cell r="K80">
            <v>102932.67617999999</v>
          </cell>
          <cell r="M80">
            <v>501309</v>
          </cell>
        </row>
        <row r="81">
          <cell r="C81" t="str">
            <v>Adjustment for non cash charges and other items</v>
          </cell>
        </row>
        <row r="82">
          <cell r="D82" t="str">
            <v>Depreciation</v>
          </cell>
          <cell r="K82">
            <v>53227.74</v>
          </cell>
          <cell r="M82">
            <v>110788</v>
          </cell>
        </row>
        <row r="83">
          <cell r="D83" t="str">
            <v>Profit on sale of fixed assets</v>
          </cell>
          <cell r="K83">
            <v>-1019</v>
          </cell>
          <cell r="M83">
            <v>-2599</v>
          </cell>
        </row>
        <row r="84">
          <cell r="D84" t="str">
            <v>Financial charges</v>
          </cell>
          <cell r="K84">
            <v>14291.08366</v>
          </cell>
          <cell r="M84">
            <v>43259</v>
          </cell>
        </row>
        <row r="85">
          <cell r="D85" t="str">
            <v>Amortisation of deferred cost</v>
          </cell>
          <cell r="K85">
            <v>0</v>
          </cell>
          <cell r="M85">
            <v>0</v>
          </cell>
        </row>
        <row r="86">
          <cell r="D86" t="str">
            <v>Provision for warranty obligations</v>
          </cell>
          <cell r="K86">
            <v>0</v>
          </cell>
          <cell r="M86">
            <v>2601</v>
          </cell>
        </row>
        <row r="87">
          <cell r="D87" t="str">
            <v>Working capital changes  - see note 1.1</v>
          </cell>
          <cell r="K87">
            <v>-308109</v>
          </cell>
          <cell r="M87">
            <v>-1035797</v>
          </cell>
        </row>
        <row r="89">
          <cell r="K89">
            <v>-138676.50016</v>
          </cell>
          <cell r="M89">
            <v>-380439</v>
          </cell>
        </row>
        <row r="92">
          <cell r="C92" t="str">
            <v>1.1   Working capital changes</v>
          </cell>
        </row>
        <row r="94">
          <cell r="D94" t="str">
            <v>Decrease/(Increase) in current assets</v>
          </cell>
        </row>
        <row r="95">
          <cell r="D95" t="str">
            <v xml:space="preserve">    Stores and spares</v>
          </cell>
          <cell r="K95">
            <v>-4958</v>
          </cell>
          <cell r="M95">
            <v>-48455</v>
          </cell>
        </row>
        <row r="96">
          <cell r="D96" t="str">
            <v xml:space="preserve">    Stock -in-trade</v>
          </cell>
          <cell r="K96">
            <v>-511194</v>
          </cell>
          <cell r="M96">
            <v>-199131</v>
          </cell>
        </row>
        <row r="97">
          <cell r="D97" t="str">
            <v xml:space="preserve">    Trade debts</v>
          </cell>
          <cell r="K97">
            <v>162487</v>
          </cell>
          <cell r="M97">
            <v>-238946</v>
          </cell>
        </row>
        <row r="98">
          <cell r="D98" t="str">
            <v xml:space="preserve">    Advances and prepayments</v>
          </cell>
          <cell r="K98">
            <v>-40692</v>
          </cell>
          <cell r="M98">
            <v>-67845</v>
          </cell>
        </row>
        <row r="99">
          <cell r="D99" t="str">
            <v xml:space="preserve">    Other receivables</v>
          </cell>
          <cell r="K99">
            <v>-34917</v>
          </cell>
          <cell r="M99">
            <v>32451</v>
          </cell>
        </row>
        <row r="100">
          <cell r="D100" t="str">
            <v/>
          </cell>
        </row>
        <row r="101">
          <cell r="D101" t="str">
            <v>(Decrease) / Increase in current liabilities</v>
          </cell>
        </row>
        <row r="102">
          <cell r="D102" t="str">
            <v xml:space="preserve">     Creditors and accrued liabilities</v>
          </cell>
          <cell r="K102">
            <v>121165</v>
          </cell>
          <cell r="M102">
            <v>-513871</v>
          </cell>
        </row>
        <row r="105">
          <cell r="K105">
            <v>-308109</v>
          </cell>
          <cell r="M105">
            <v>-1035797</v>
          </cell>
        </row>
        <row r="107">
          <cell r="B107" t="str">
            <v>2.     CASH AND CASH EQUIVALENTS</v>
          </cell>
        </row>
        <row r="109">
          <cell r="C109" t="str">
            <v>Cash and cash equivalents comprise of the following items as</v>
          </cell>
        </row>
        <row r="110">
          <cell r="C110" t="str">
            <v>included in the balance sheet</v>
          </cell>
        </row>
        <row r="112">
          <cell r="C112" t="str">
            <v/>
          </cell>
          <cell r="D112" t="str">
            <v>Cash and bank balances</v>
          </cell>
          <cell r="K112">
            <v>255527</v>
          </cell>
          <cell r="M112">
            <v>502141</v>
          </cell>
        </row>
        <row r="113">
          <cell r="D113" t="str">
            <v>Short term finances</v>
          </cell>
          <cell r="K113">
            <v>-570235</v>
          </cell>
          <cell r="M113">
            <v>-406343</v>
          </cell>
        </row>
        <row r="115">
          <cell r="K115">
            <v>-314708</v>
          </cell>
          <cell r="M115">
            <v>95798</v>
          </cell>
        </row>
      </sheetData>
      <sheetData sheetId="4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TABLE OF CONT"/>
      <sheetName val="Financial Highlight"/>
      <sheetName val="Bank-Stocks"/>
      <sheetName val="ADM_EXP"/>
      <sheetName val="Sal-ED"/>
      <sheetName val="BudgetComp"/>
      <sheetName val="P&amp;L"/>
      <sheetName val="P&amp;L-Com"/>
      <sheetName val="Bal-Co m"/>
      <sheetName val="AVG_COST"/>
      <sheetName val="Variance"/>
      <sheetName val="Margin_FG"/>
      <sheetName val="SALES_VAR"/>
      <sheetName val="WASTAGE"/>
      <sheetName val="BAL_SHEET"/>
      <sheetName val="LIB_INVEST"/>
      <sheetName val="FIXED_ASSETS"/>
      <sheetName val="ADV_REC"/>
      <sheetName val="CASHFLOW"/>
      <sheetName val="Stocks"/>
      <sheetName val="SELLING_EXP"/>
      <sheetName val="RATIOS"/>
      <sheetName val="MREP"/>
      <sheetName val="Fin-Ratio"/>
      <sheetName val="Rj_Var"/>
      <sheetName v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
      <sheetName val="BOM"/>
      <sheetName val="SummaryMainParts"/>
      <sheetName val="SummarySubParts"/>
      <sheetName val="Costing"/>
      <sheetName val="Reg07-08(Nov)"/>
      <sheetName val="DIE"/>
      <sheetName val="MACHINE"/>
      <sheetName val="Mach Sum"/>
      <sheetName val="PRODUC JIGS"/>
      <sheetName val="PackingCost"/>
      <sheetName val="Consumable"/>
      <sheetName val="Issues"/>
      <sheetName val="Aux F "/>
      <sheetName val="Q.C (YMC)"/>
      <sheetName val="Q.C (IMC)"/>
      <sheetName val="Q.C (H.A.C.P.L)"/>
      <sheetName val="venodorized Dies"/>
      <sheetName val="DIES 300 T Hyd (DYL )"/>
      <sheetName val="DIES 300 T Hyd ( OEM )"/>
      <sheetName val="DIES 300 T Mech (DYL)"/>
      <sheetName val="DIE 300 T Mech (OEM)"/>
      <sheetName val="DIES 150 TON Presses (DYL)"/>
      <sheetName val="DIES 150 T Presses (IMC)"/>
      <sheetName val="DIES 150 T Presses ( HACPL )"/>
      <sheetName val="DIES 110 TON Presses (DYL)"/>
      <sheetName val="DIES 110 TON Presses (IMC)"/>
      <sheetName val="DIES 110 TON Presses (HACPL)"/>
      <sheetName val="DIES 50 TON Presses (DYL)"/>
      <sheetName val="DIES 50 TON Presses (IMC)"/>
      <sheetName val="DIES 50 TON PRESSES (HACPL)"/>
      <sheetName val="TOOLS AND GUAGES"/>
      <sheetName val="上野ﾌｫｰﾑ台当たり"/>
    </sheetNames>
    <sheetDataSet>
      <sheetData sheetId="0" refreshError="1">
        <row r="1">
          <cell r="A1" t="str">
            <v>PROCESS</v>
          </cell>
          <cell r="M1" t="str">
            <v>Material Type</v>
          </cell>
          <cell r="N1" t="str">
            <v>FC</v>
          </cell>
          <cell r="O1" t="str">
            <v>C&amp;F</v>
          </cell>
          <cell r="P1" t="str">
            <v>ER</v>
          </cell>
          <cell r="Q1" t="str">
            <v>Duty</v>
          </cell>
          <cell r="R1" t="str">
            <v>PKR COST</v>
          </cell>
        </row>
        <row r="2">
          <cell r="A2" t="str">
            <v>AUTO WELDING</v>
          </cell>
          <cell r="F2" t="str">
            <v>Code</v>
          </cell>
          <cell r="G2" t="str">
            <v>Name</v>
          </cell>
          <cell r="H2" t="str">
            <v>Pay / Month</v>
          </cell>
          <cell r="I2" t="str">
            <v>Pay / Annum</v>
          </cell>
          <cell r="J2" t="str">
            <v>Available Hour</v>
          </cell>
          <cell r="K2" t="str">
            <v>Rate/ Minute</v>
          </cell>
          <cell r="M2" t="str">
            <v>SCGA</v>
          </cell>
          <cell r="N2" t="str">
            <v>US$</v>
          </cell>
          <cell r="O2">
            <v>0.94500000000000006</v>
          </cell>
          <cell r="P2">
            <v>62</v>
          </cell>
          <cell r="Q2">
            <v>0</v>
          </cell>
          <cell r="R2">
            <v>60.933599999999998</v>
          </cell>
        </row>
        <row r="3">
          <cell r="A3" t="str">
            <v>BENDING</v>
          </cell>
          <cell r="F3" t="str">
            <v>USW</v>
          </cell>
          <cell r="G3" t="str">
            <v>Un-skill Worker</v>
          </cell>
          <cell r="H3">
            <v>5921</v>
          </cell>
          <cell r="I3">
            <v>94736</v>
          </cell>
          <cell r="J3">
            <v>1950</v>
          </cell>
          <cell r="K3">
            <v>0.80969999999999998</v>
          </cell>
          <cell r="M3" t="str">
            <v>SPCC</v>
          </cell>
          <cell r="N3" t="str">
            <v>US$</v>
          </cell>
          <cell r="O3">
            <v>0.84499999999999997</v>
          </cell>
          <cell r="P3">
            <v>62</v>
          </cell>
          <cell r="Q3">
            <v>0</v>
          </cell>
          <cell r="R3">
            <v>54.485599999999998</v>
          </cell>
        </row>
        <row r="4">
          <cell r="A4" t="str">
            <v>BLANKING</v>
          </cell>
          <cell r="F4" t="str">
            <v>SSW</v>
          </cell>
          <cell r="G4" t="str">
            <v>Semi Skill Worker</v>
          </cell>
          <cell r="H4">
            <v>9995</v>
          </cell>
          <cell r="I4">
            <v>159920</v>
          </cell>
          <cell r="J4">
            <v>1950</v>
          </cell>
          <cell r="K4">
            <v>1.3668</v>
          </cell>
          <cell r="M4" t="str">
            <v>SPCC-440</v>
          </cell>
          <cell r="N4" t="str">
            <v>US$</v>
          </cell>
          <cell r="O4">
            <v>0.90500000000000003</v>
          </cell>
          <cell r="P4">
            <v>62</v>
          </cell>
          <cell r="Q4">
            <v>0</v>
          </cell>
          <cell r="R4">
            <v>58.354399999999998</v>
          </cell>
        </row>
        <row r="5">
          <cell r="A5" t="str">
            <v>BOARING</v>
          </cell>
          <cell r="F5" t="str">
            <v>SSW1</v>
          </cell>
          <cell r="G5" t="str">
            <v>Semi Skill Worker Grade I</v>
          </cell>
          <cell r="H5">
            <v>8720</v>
          </cell>
          <cell r="I5">
            <v>139520</v>
          </cell>
          <cell r="J5">
            <v>1950</v>
          </cell>
          <cell r="K5">
            <v>1.1924999999999999</v>
          </cell>
          <cell r="M5" t="str">
            <v>SPCE</v>
          </cell>
          <cell r="N5" t="str">
            <v>US$</v>
          </cell>
          <cell r="O5">
            <v>0.875</v>
          </cell>
          <cell r="P5">
            <v>62</v>
          </cell>
          <cell r="Q5">
            <v>0</v>
          </cell>
          <cell r="R5">
            <v>56.42</v>
          </cell>
        </row>
        <row r="6">
          <cell r="A6" t="str">
            <v>BORING</v>
          </cell>
          <cell r="F6" t="str">
            <v>SSW2</v>
          </cell>
          <cell r="G6" t="str">
            <v>Semi Skill Worker Grade II</v>
          </cell>
          <cell r="H6">
            <v>8559</v>
          </cell>
          <cell r="I6">
            <v>136944</v>
          </cell>
          <cell r="J6">
            <v>1950</v>
          </cell>
          <cell r="K6">
            <v>1.1705000000000001</v>
          </cell>
          <cell r="M6" t="str">
            <v>SPHC</v>
          </cell>
          <cell r="N6" t="str">
            <v>PKR</v>
          </cell>
          <cell r="O6">
            <v>60</v>
          </cell>
          <cell r="P6">
            <v>1</v>
          </cell>
          <cell r="Q6">
            <v>0</v>
          </cell>
          <cell r="R6">
            <v>60</v>
          </cell>
        </row>
        <row r="7">
          <cell r="A7" t="str">
            <v>BUSH FITTING</v>
          </cell>
          <cell r="F7" t="str">
            <v>SW</v>
          </cell>
          <cell r="G7" t="str">
            <v>Skill Worker</v>
          </cell>
          <cell r="H7">
            <v>10164</v>
          </cell>
          <cell r="I7">
            <v>162624</v>
          </cell>
          <cell r="J7">
            <v>1950</v>
          </cell>
          <cell r="K7">
            <v>1.3898999999999999</v>
          </cell>
          <cell r="M7" t="str">
            <v>SPH</v>
          </cell>
          <cell r="N7" t="str">
            <v>PKR</v>
          </cell>
          <cell r="O7">
            <v>60</v>
          </cell>
          <cell r="P7">
            <v>1</v>
          </cell>
          <cell r="Q7">
            <v>0</v>
          </cell>
          <cell r="R7">
            <v>60</v>
          </cell>
        </row>
        <row r="8">
          <cell r="A8" t="str">
            <v>BUZZ REMOVING</v>
          </cell>
          <cell r="F8" t="str">
            <v>HSW</v>
          </cell>
          <cell r="G8" t="str">
            <v>High Skill Worker</v>
          </cell>
          <cell r="H8">
            <v>10981</v>
          </cell>
          <cell r="I8">
            <v>175696</v>
          </cell>
          <cell r="J8">
            <v>1950</v>
          </cell>
          <cell r="K8">
            <v>1.5017</v>
          </cell>
          <cell r="M8" t="str">
            <v>SCM</v>
          </cell>
          <cell r="N8" t="str">
            <v>¥</v>
          </cell>
          <cell r="O8">
            <v>416.88000000000005</v>
          </cell>
          <cell r="P8">
            <v>0.51</v>
          </cell>
          <cell r="Q8">
            <v>0</v>
          </cell>
          <cell r="R8">
            <v>221.11320000000001</v>
          </cell>
        </row>
        <row r="9">
          <cell r="A9" t="str">
            <v>CHIPPING</v>
          </cell>
          <cell r="F9" t="str">
            <v>OPR</v>
          </cell>
          <cell r="G9" t="str">
            <v>Operator</v>
          </cell>
          <cell r="H9">
            <v>12000</v>
          </cell>
          <cell r="I9">
            <v>192000</v>
          </cell>
          <cell r="J9">
            <v>1950</v>
          </cell>
          <cell r="K9">
            <v>1.641</v>
          </cell>
          <cell r="M9" t="str">
            <v>MS R</v>
          </cell>
          <cell r="N9" t="str">
            <v>US$</v>
          </cell>
          <cell r="O9">
            <v>0.8</v>
          </cell>
          <cell r="P9">
            <v>62</v>
          </cell>
          <cell r="Q9">
            <v>0</v>
          </cell>
          <cell r="R9">
            <v>51.584000000000003</v>
          </cell>
        </row>
        <row r="10">
          <cell r="A10" t="str">
            <v>CUTTING</v>
          </cell>
          <cell r="F10" t="str">
            <v>PA</v>
          </cell>
          <cell r="G10" t="str">
            <v>Production Assistant</v>
          </cell>
          <cell r="H10">
            <v>15000</v>
          </cell>
          <cell r="I10">
            <v>240000</v>
          </cell>
          <cell r="J10">
            <v>1950</v>
          </cell>
          <cell r="K10">
            <v>2.0512999999999999</v>
          </cell>
          <cell r="M10" t="str">
            <v>S 35</v>
          </cell>
          <cell r="N10" t="str">
            <v>PKR</v>
          </cell>
          <cell r="O10">
            <v>60</v>
          </cell>
          <cell r="P10">
            <v>1</v>
          </cell>
          <cell r="Q10">
            <v>0</v>
          </cell>
          <cell r="R10">
            <v>60</v>
          </cell>
        </row>
        <row r="11">
          <cell r="A11" t="str">
            <v>CYLINDRICAL GRINDING</v>
          </cell>
          <cell r="F11" t="str">
            <v>SSW1 / SSW2</v>
          </cell>
          <cell r="G11" t="str">
            <v>Semi Skill Worker Grade I + Semi Skill Worker Grade II</v>
          </cell>
          <cell r="H11">
            <v>8639.5</v>
          </cell>
          <cell r="I11">
            <v>138232</v>
          </cell>
          <cell r="J11">
            <v>1950</v>
          </cell>
          <cell r="K11">
            <v>1.1815</v>
          </cell>
          <cell r="M11" t="str">
            <v>SS40</v>
          </cell>
          <cell r="N11" t="str">
            <v>PKR</v>
          </cell>
          <cell r="O11">
            <v>60</v>
          </cell>
          <cell r="P11">
            <v>1</v>
          </cell>
          <cell r="Q11">
            <v>0</v>
          </cell>
          <cell r="R11">
            <v>60</v>
          </cell>
        </row>
        <row r="12">
          <cell r="A12" t="str">
            <v>DIE SPOTTING</v>
          </cell>
          <cell r="C12" t="str">
            <v>US$</v>
          </cell>
          <cell r="F12" t="str">
            <v>HSW + SSW1</v>
          </cell>
          <cell r="G12" t="str">
            <v>High Skill Worker + Semi Skill Worker Grade I</v>
          </cell>
          <cell r="H12">
            <v>19701</v>
          </cell>
          <cell r="I12">
            <v>315216</v>
          </cell>
          <cell r="J12">
            <v>1950</v>
          </cell>
          <cell r="K12">
            <v>2.6941999999999999</v>
          </cell>
          <cell r="M12" t="str">
            <v>STKM</v>
          </cell>
          <cell r="N12" t="str">
            <v>US$</v>
          </cell>
          <cell r="O12">
            <v>1.54</v>
          </cell>
          <cell r="P12">
            <v>62</v>
          </cell>
          <cell r="Q12">
            <v>0</v>
          </cell>
          <cell r="R12">
            <v>99.299199999999999</v>
          </cell>
        </row>
        <row r="13">
          <cell r="A13" t="str">
            <v>DRAWING</v>
          </cell>
          <cell r="C13" t="str">
            <v>€</v>
          </cell>
          <cell r="F13" t="str">
            <v>*** END ***</v>
          </cell>
          <cell r="M13" t="str">
            <v>*** END ***</v>
          </cell>
          <cell r="N13" t="str">
            <v>US$</v>
          </cell>
          <cell r="O13">
            <v>1.35</v>
          </cell>
          <cell r="P13">
            <v>73</v>
          </cell>
          <cell r="Q13">
            <v>0</v>
          </cell>
          <cell r="R13">
            <v>46.15</v>
          </cell>
        </row>
        <row r="14">
          <cell r="A14" t="str">
            <v>DRILLING</v>
          </cell>
          <cell r="C14" t="str">
            <v>¥</v>
          </cell>
        </row>
        <row r="15">
          <cell r="A15" t="str">
            <v>ETC.</v>
          </cell>
          <cell r="C15" t="str">
            <v>PKR</v>
          </cell>
        </row>
        <row r="16">
          <cell r="A16" t="str">
            <v>EXPANDING</v>
          </cell>
          <cell r="C16" t="str">
            <v>*** END ***</v>
          </cell>
        </row>
        <row r="17">
          <cell r="A17" t="str">
            <v>FORMING</v>
          </cell>
        </row>
        <row r="18">
          <cell r="A18" t="str">
            <v>GAP MAINTAINING</v>
          </cell>
        </row>
        <row r="19">
          <cell r="A19" t="str">
            <v>GRINDING</v>
          </cell>
        </row>
        <row r="20">
          <cell r="A20" t="str">
            <v>INSPECTION</v>
          </cell>
        </row>
        <row r="21">
          <cell r="A21" t="str">
            <v>LEVELING</v>
          </cell>
        </row>
        <row r="22">
          <cell r="A22" t="str">
            <v>MARK</v>
          </cell>
        </row>
        <row r="23">
          <cell r="A23" t="str">
            <v>MIG/CO2 WELDING</v>
          </cell>
        </row>
        <row r="24">
          <cell r="A24" t="str">
            <v>NIOTCHING</v>
          </cell>
        </row>
        <row r="25">
          <cell r="A25" t="str">
            <v>PIERCING</v>
          </cell>
        </row>
        <row r="26">
          <cell r="A26" t="str">
            <v>PRESSING</v>
          </cell>
        </row>
        <row r="27">
          <cell r="A27" t="str">
            <v>PUNCHING</v>
          </cell>
        </row>
        <row r="28">
          <cell r="A28" t="str">
            <v>REMOVING</v>
          </cell>
        </row>
        <row r="29">
          <cell r="A29" t="str">
            <v>RESTRKING</v>
          </cell>
        </row>
        <row r="30">
          <cell r="A30" t="str">
            <v>RIVETING</v>
          </cell>
        </row>
        <row r="31">
          <cell r="A31" t="str">
            <v>ROLLING</v>
          </cell>
        </row>
        <row r="32">
          <cell r="A32" t="str">
            <v>SAGG</v>
          </cell>
        </row>
        <row r="33">
          <cell r="A33" t="str">
            <v>SANDRING</v>
          </cell>
        </row>
        <row r="34">
          <cell r="A34" t="str">
            <v>SAWING</v>
          </cell>
        </row>
        <row r="35">
          <cell r="A35" t="str">
            <v>SHAMPRING</v>
          </cell>
        </row>
        <row r="36">
          <cell r="A36" t="str">
            <v>SHAPING</v>
          </cell>
        </row>
        <row r="37">
          <cell r="A37" t="str">
            <v>SHARPNING</v>
          </cell>
        </row>
        <row r="38">
          <cell r="A38" t="str">
            <v>SHEARING</v>
          </cell>
        </row>
        <row r="39">
          <cell r="A39" t="str">
            <v>SIDE PIERCING</v>
          </cell>
        </row>
        <row r="40">
          <cell r="A40" t="str">
            <v>SIZING</v>
          </cell>
        </row>
        <row r="41">
          <cell r="A41" t="str">
            <v>PROJECTION WELDING</v>
          </cell>
        </row>
        <row r="42">
          <cell r="A42" t="str">
            <v>SPOT/PROJECTION WELDING</v>
          </cell>
        </row>
        <row r="43">
          <cell r="A43" t="str">
            <v>SPOT  WELDING</v>
          </cell>
        </row>
        <row r="44">
          <cell r="A44" t="str">
            <v>SPOTTING</v>
          </cell>
        </row>
        <row r="45">
          <cell r="A45" t="str">
            <v>SURFACE GRINDING</v>
          </cell>
        </row>
        <row r="46">
          <cell r="A46" t="str">
            <v>SWAJING</v>
          </cell>
        </row>
        <row r="47">
          <cell r="A47" t="str">
            <v>TAPPER ROLLING</v>
          </cell>
        </row>
        <row r="48">
          <cell r="A48" t="str">
            <v>TAPPING</v>
          </cell>
        </row>
        <row r="49">
          <cell r="A49" t="str">
            <v>THREAD ROLLING</v>
          </cell>
        </row>
        <row r="50">
          <cell r="A50" t="str">
            <v>THREADING</v>
          </cell>
        </row>
        <row r="51">
          <cell r="A51" t="str">
            <v>TOOL GRINDING</v>
          </cell>
        </row>
        <row r="52">
          <cell r="A52" t="str">
            <v>TOP PIERCING</v>
          </cell>
        </row>
        <row r="53">
          <cell r="A53" t="str">
            <v>TORQUE WRENCH</v>
          </cell>
        </row>
        <row r="54">
          <cell r="A54" t="str">
            <v>TRIMMING</v>
          </cell>
        </row>
        <row r="55">
          <cell r="A55" t="str">
            <v>TUBE CUTTING</v>
          </cell>
        </row>
        <row r="56">
          <cell r="A56" t="str">
            <v>TURNING</v>
          </cell>
        </row>
        <row r="57">
          <cell r="A57" t="str">
            <v>UP BENDING</v>
          </cell>
        </row>
        <row r="58">
          <cell r="A58" t="str">
            <v>WELDING</v>
          </cell>
        </row>
      </sheetData>
      <sheetData sheetId="1" refreshError="1">
        <row r="10">
          <cell r="J10" t="str">
            <v>C10</v>
          </cell>
          <cell r="M10" t="str">
            <v>C13</v>
          </cell>
          <cell r="N10" t="str">
            <v>C14</v>
          </cell>
          <cell r="AF10" t="str">
            <v>C32</v>
          </cell>
          <cell r="AH10" t="str">
            <v>C34</v>
          </cell>
          <cell r="AR10" t="str">
            <v>C44</v>
          </cell>
        </row>
        <row r="11">
          <cell r="J11" t="str">
            <v>006-03326</v>
          </cell>
          <cell r="K11" t="str">
            <v>BODY X MEMBER RH MN</v>
          </cell>
          <cell r="L11" t="str">
            <v>65117-SAE-T001-H1-S1</v>
          </cell>
          <cell r="M11">
            <v>1</v>
          </cell>
          <cell r="N11" t="str">
            <v>OEM</v>
          </cell>
          <cell r="O11" t="str">
            <v>BEWL</v>
          </cell>
          <cell r="P11" t="str">
            <v>NA</v>
          </cell>
          <cell r="Q11" t="str">
            <v>005-12410</v>
          </cell>
          <cell r="R11" t="str">
            <v>SCGA 440-45/45*1.6</v>
          </cell>
          <cell r="S11" t="str">
            <v>SCGA 440-45/45</v>
          </cell>
          <cell r="T11" t="str">
            <v>JAH 440 Y-45/45</v>
          </cell>
          <cell r="V11">
            <v>1.6</v>
          </cell>
          <cell r="W11">
            <v>1220</v>
          </cell>
          <cell r="X11">
            <v>1365</v>
          </cell>
          <cell r="Y11">
            <v>610</v>
          </cell>
          <cell r="Z11">
            <v>1365</v>
          </cell>
          <cell r="AA11">
            <v>610</v>
          </cell>
          <cell r="AB11">
            <v>341.25</v>
          </cell>
          <cell r="AC11">
            <v>4</v>
          </cell>
          <cell r="AD11">
            <v>2</v>
          </cell>
          <cell r="AE11">
            <v>8</v>
          </cell>
          <cell r="AF11">
            <v>0.91500000000000026</v>
          </cell>
          <cell r="AG11">
            <v>1.7</v>
          </cell>
          <cell r="AH11">
            <v>2.6150000000000002</v>
          </cell>
          <cell r="AI11" t="str">
            <v>O</v>
          </cell>
          <cell r="AJ11" t="str">
            <v>O</v>
          </cell>
          <cell r="AK11" t="str">
            <v>O</v>
          </cell>
          <cell r="AN11" t="str">
            <v>O</v>
          </cell>
          <cell r="AP11">
            <v>1080</v>
          </cell>
          <cell r="AQ11">
            <v>2.6150000000000002</v>
          </cell>
          <cell r="AR11" t="str">
            <v>SCGA</v>
          </cell>
          <cell r="AS11" t="str">
            <v>N/A</v>
          </cell>
          <cell r="AT11" t="e">
            <v>#N/A</v>
          </cell>
          <cell r="AU11">
            <v>0</v>
          </cell>
          <cell r="AV11">
            <v>0</v>
          </cell>
        </row>
        <row r="12">
          <cell r="J12" t="str">
            <v>006-03108</v>
          </cell>
          <cell r="K12" t="str">
            <v>NUT WELD HEX 10MM</v>
          </cell>
          <cell r="L12" t="str">
            <v>94063-10000</v>
          </cell>
          <cell r="M12">
            <v>1</v>
          </cell>
          <cell r="N12" t="str">
            <v>CKD</v>
          </cell>
          <cell r="O12" t="str">
            <v>HACPL</v>
          </cell>
          <cell r="P12" t="str">
            <v>NA</v>
          </cell>
          <cell r="R12" t="str">
            <v/>
          </cell>
          <cell r="S12" t="str">
            <v/>
          </cell>
          <cell r="T12" t="str">
            <v/>
          </cell>
          <cell r="AP12">
            <v>1080</v>
          </cell>
          <cell r="AR12" t="str">
            <v/>
          </cell>
          <cell r="AS12" t="str">
            <v>N/A</v>
          </cell>
          <cell r="AT12" t="e">
            <v>#N/A</v>
          </cell>
          <cell r="AU12">
            <v>0</v>
          </cell>
          <cell r="AV12">
            <v>0</v>
          </cell>
        </row>
        <row r="13">
          <cell r="J13" t="str">
            <v>006-03106</v>
          </cell>
          <cell r="K13" t="str">
            <v>NUT SQUARE WELD 8MM</v>
          </cell>
          <cell r="L13" t="str">
            <v>94061-08001</v>
          </cell>
          <cell r="M13">
            <v>4</v>
          </cell>
          <cell r="N13" t="str">
            <v>CKD</v>
          </cell>
          <cell r="O13" t="str">
            <v>HACPL</v>
          </cell>
          <cell r="P13" t="str">
            <v>NA</v>
          </cell>
          <cell r="R13" t="str">
            <v/>
          </cell>
          <cell r="S13" t="str">
            <v/>
          </cell>
          <cell r="T13" t="str">
            <v/>
          </cell>
          <cell r="AP13">
            <v>1080</v>
          </cell>
          <cell r="AR13" t="str">
            <v/>
          </cell>
          <cell r="AS13" t="str">
            <v>N/A</v>
          </cell>
          <cell r="AT13" t="e">
            <v>#N/A</v>
          </cell>
          <cell r="AU13">
            <v>0</v>
          </cell>
          <cell r="AV13">
            <v>0</v>
          </cell>
        </row>
        <row r="14">
          <cell r="J14" t="str">
            <v>006-02953</v>
          </cell>
          <cell r="K14" t="str">
            <v xml:space="preserve">NUT M6 x P1 x W x H5 </v>
          </cell>
          <cell r="L14" t="str">
            <v>HACPL-FINISH-NUT M6</v>
          </cell>
          <cell r="M14">
            <v>2</v>
          </cell>
          <cell r="N14" t="str">
            <v>VF</v>
          </cell>
          <cell r="O14" t="str">
            <v>PANJA</v>
          </cell>
          <cell r="P14" t="str">
            <v>POL-PP07-01-21-18-0044</v>
          </cell>
          <cell r="R14" t="str">
            <v/>
          </cell>
          <cell r="S14" t="str">
            <v/>
          </cell>
          <cell r="T14" t="str">
            <v/>
          </cell>
          <cell r="AP14">
            <v>1080</v>
          </cell>
          <cell r="AR14" t="str">
            <v/>
          </cell>
          <cell r="AS14">
            <v>1.5</v>
          </cell>
          <cell r="AT14">
            <v>1.5</v>
          </cell>
          <cell r="AU14">
            <v>1.5</v>
          </cell>
          <cell r="AV14">
            <v>0</v>
          </cell>
        </row>
        <row r="15">
          <cell r="J15" t="str">
            <v>006-03327</v>
          </cell>
          <cell r="K15" t="str">
            <v>BODY X MEMBER LH MN</v>
          </cell>
          <cell r="L15" t="str">
            <v>65167-SAE-T001-H1-S1</v>
          </cell>
          <cell r="M15">
            <v>1</v>
          </cell>
          <cell r="N15" t="str">
            <v>OEM</v>
          </cell>
          <cell r="O15" t="str">
            <v>BEWL</v>
          </cell>
          <cell r="P15" t="str">
            <v>NA</v>
          </cell>
          <cell r="Q15" t="str">
            <v>005-12410</v>
          </cell>
          <cell r="R15" t="str">
            <v>SCGA 440-45/45*1.6</v>
          </cell>
          <cell r="S15" t="str">
            <v>SCGA 440-45/45</v>
          </cell>
          <cell r="T15" t="str">
            <v>JAH 440 Y-45/45</v>
          </cell>
          <cell r="V15">
            <v>1.6</v>
          </cell>
          <cell r="W15">
            <v>1220</v>
          </cell>
          <cell r="X15">
            <v>1365</v>
          </cell>
          <cell r="Y15">
            <v>610</v>
          </cell>
          <cell r="Z15">
            <v>1365</v>
          </cell>
          <cell r="AA15">
            <v>610</v>
          </cell>
          <cell r="AB15">
            <v>341.25</v>
          </cell>
          <cell r="AC15">
            <v>4</v>
          </cell>
          <cell r="AD15">
            <v>2</v>
          </cell>
          <cell r="AE15">
            <v>8</v>
          </cell>
          <cell r="AF15">
            <v>0.91500000000000026</v>
          </cell>
          <cell r="AG15">
            <v>1.7</v>
          </cell>
          <cell r="AH15">
            <v>2.6150000000000002</v>
          </cell>
          <cell r="AI15" t="str">
            <v>O</v>
          </cell>
          <cell r="AJ15" t="str">
            <v>O</v>
          </cell>
          <cell r="AK15" t="str">
            <v>O</v>
          </cell>
          <cell r="AN15" t="str">
            <v>O</v>
          </cell>
          <cell r="AP15">
            <v>1080</v>
          </cell>
          <cell r="AQ15">
            <v>2.6150000000000002</v>
          </cell>
          <cell r="AR15" t="str">
            <v>SCGA</v>
          </cell>
          <cell r="AS15" t="str">
            <v>N/A</v>
          </cell>
          <cell r="AT15" t="e">
            <v>#N/A</v>
          </cell>
          <cell r="AU15">
            <v>0</v>
          </cell>
          <cell r="AV15">
            <v>0</v>
          </cell>
        </row>
        <row r="16">
          <cell r="J16" t="str">
            <v>006-03108</v>
          </cell>
          <cell r="K16" t="str">
            <v>NUT WELD HEX 10MM</v>
          </cell>
          <cell r="L16" t="str">
            <v>94063-10000</v>
          </cell>
          <cell r="M16">
            <v>1</v>
          </cell>
          <cell r="N16" t="str">
            <v>CKD</v>
          </cell>
          <cell r="O16" t="str">
            <v>HACPL</v>
          </cell>
          <cell r="P16" t="str">
            <v>NA</v>
          </cell>
          <cell r="R16" t="str">
            <v/>
          </cell>
          <cell r="S16" t="str">
            <v/>
          </cell>
          <cell r="T16" t="str">
            <v/>
          </cell>
          <cell r="AP16">
            <v>1080</v>
          </cell>
          <cell r="AR16" t="str">
            <v/>
          </cell>
          <cell r="AS16" t="str">
            <v>N/A</v>
          </cell>
          <cell r="AT16" t="e">
            <v>#N/A</v>
          </cell>
          <cell r="AU16">
            <v>0</v>
          </cell>
          <cell r="AV16">
            <v>0</v>
          </cell>
        </row>
        <row r="17">
          <cell r="J17" t="str">
            <v>006-03106</v>
          </cell>
          <cell r="K17" t="str">
            <v>NUT SQUARE WELD 8MM</v>
          </cell>
          <cell r="L17" t="str">
            <v>94061-08001</v>
          </cell>
          <cell r="M17">
            <v>4</v>
          </cell>
          <cell r="N17" t="str">
            <v>CKD</v>
          </cell>
          <cell r="O17" t="str">
            <v>HACPL</v>
          </cell>
          <cell r="P17" t="str">
            <v>NA</v>
          </cell>
          <cell r="R17" t="str">
            <v/>
          </cell>
          <cell r="S17" t="str">
            <v/>
          </cell>
          <cell r="T17" t="str">
            <v/>
          </cell>
          <cell r="AP17">
            <v>1080</v>
          </cell>
          <cell r="AR17" t="str">
            <v/>
          </cell>
          <cell r="AS17" t="str">
            <v>N/A</v>
          </cell>
          <cell r="AT17" t="e">
            <v>#N/A</v>
          </cell>
          <cell r="AU17">
            <v>0</v>
          </cell>
          <cell r="AV17">
            <v>0</v>
          </cell>
        </row>
        <row r="18">
          <cell r="J18" t="str">
            <v>006-03328</v>
          </cell>
          <cell r="K18" t="str">
            <v>MAIN BODY C/MBR RR MID SEAT</v>
          </cell>
          <cell r="L18" t="str">
            <v>65703-SEL-T000-H1-S1</v>
          </cell>
          <cell r="M18">
            <v>1</v>
          </cell>
          <cell r="N18" t="str">
            <v>BM</v>
          </cell>
          <cell r="O18" t="str">
            <v>BEWL</v>
          </cell>
          <cell r="P18" t="str">
            <v>NA</v>
          </cell>
          <cell r="Q18" t="str">
            <v>005-13338</v>
          </cell>
          <cell r="R18" t="str">
            <v>SPCE 270 E*1.2</v>
          </cell>
          <cell r="S18" t="str">
            <v>SPCE 270 E</v>
          </cell>
          <cell r="T18" t="str">
            <v>JSC 270 E</v>
          </cell>
          <cell r="V18">
            <v>1.2</v>
          </cell>
          <cell r="W18">
            <v>914</v>
          </cell>
          <cell r="X18">
            <v>1100</v>
          </cell>
          <cell r="Y18">
            <v>914</v>
          </cell>
          <cell r="Z18">
            <v>1100</v>
          </cell>
          <cell r="AA18">
            <v>457</v>
          </cell>
          <cell r="AB18">
            <v>1100</v>
          </cell>
          <cell r="AC18">
            <v>2</v>
          </cell>
          <cell r="AD18">
            <v>1</v>
          </cell>
          <cell r="AE18">
            <v>2</v>
          </cell>
          <cell r="AF18">
            <v>3.14</v>
          </cell>
          <cell r="AG18">
            <v>1.6</v>
          </cell>
          <cell r="AH18">
            <v>4.74</v>
          </cell>
          <cell r="AI18" t="str">
            <v>O</v>
          </cell>
          <cell r="AJ18" t="str">
            <v>O</v>
          </cell>
          <cell r="AK18" t="str">
            <v>O</v>
          </cell>
          <cell r="AN18" t="str">
            <v>O</v>
          </cell>
          <cell r="AP18">
            <v>1080</v>
          </cell>
          <cell r="AQ18">
            <v>4.7350000000000003</v>
          </cell>
          <cell r="AR18" t="str">
            <v>SPCE</v>
          </cell>
          <cell r="AS18" t="str">
            <v>N/A</v>
          </cell>
          <cell r="AT18" t="e">
            <v>#N/A</v>
          </cell>
          <cell r="AU18">
            <v>0</v>
          </cell>
          <cell r="AV18">
            <v>0</v>
          </cell>
        </row>
        <row r="19">
          <cell r="J19" t="str">
            <v>006-03117</v>
          </cell>
          <cell r="K19" t="str">
            <v>NUT PLATE 8MM</v>
          </cell>
          <cell r="L19" t="str">
            <v>90302-S5A-3000</v>
          </cell>
          <cell r="M19">
            <v>2</v>
          </cell>
          <cell r="N19" t="str">
            <v>CKD</v>
          </cell>
          <cell r="O19" t="str">
            <v>HACPL</v>
          </cell>
          <cell r="P19" t="str">
            <v>NA</v>
          </cell>
          <cell r="R19" t="str">
            <v/>
          </cell>
          <cell r="S19" t="str">
            <v/>
          </cell>
          <cell r="T19" t="str">
            <v/>
          </cell>
          <cell r="AP19">
            <v>1080</v>
          </cell>
          <cell r="AR19" t="str">
            <v/>
          </cell>
          <cell r="AS19" t="str">
            <v>N/A</v>
          </cell>
          <cell r="AT19" t="e">
            <v>#N/A</v>
          </cell>
          <cell r="AU19">
            <v>0</v>
          </cell>
          <cell r="AV19">
            <v>0</v>
          </cell>
        </row>
        <row r="20">
          <cell r="J20" t="str">
            <v>006-02953</v>
          </cell>
          <cell r="K20" t="str">
            <v xml:space="preserve">NUT M6 x P1 x W x H5 </v>
          </cell>
          <cell r="L20" t="str">
            <v>HACPL-FINISH-NUT M6</v>
          </cell>
          <cell r="M20">
            <v>1</v>
          </cell>
          <cell r="N20" t="str">
            <v>VF</v>
          </cell>
          <cell r="O20" t="str">
            <v>PANJA</v>
          </cell>
          <cell r="P20" t="str">
            <v>POL-PP07-01-21-18-0044</v>
          </cell>
          <cell r="R20" t="str">
            <v/>
          </cell>
          <cell r="S20" t="str">
            <v/>
          </cell>
          <cell r="T20" t="str">
            <v/>
          </cell>
          <cell r="AP20">
            <v>1080</v>
          </cell>
          <cell r="AR20" t="str">
            <v/>
          </cell>
          <cell r="AS20">
            <v>1.5</v>
          </cell>
          <cell r="AT20">
            <v>1.5</v>
          </cell>
          <cell r="AU20">
            <v>1.5</v>
          </cell>
          <cell r="AV20">
            <v>0</v>
          </cell>
        </row>
        <row r="21">
          <cell r="J21" t="str">
            <v>006-03461</v>
          </cell>
          <cell r="K21" t="str">
            <v>BODY EXTN L SIDE SILL RR</v>
          </cell>
          <cell r="L21" t="str">
            <v>65764-SEL-P500-H1-S1</v>
          </cell>
          <cell r="M21">
            <v>1</v>
          </cell>
          <cell r="N21" t="str">
            <v>OEM</v>
          </cell>
          <cell r="O21" t="str">
            <v>BEWL</v>
          </cell>
          <cell r="P21" t="str">
            <v>NA</v>
          </cell>
          <cell r="Q21" t="str">
            <v>005-12405</v>
          </cell>
          <cell r="R21" t="str">
            <v>SCGA 440-45/45*1.2</v>
          </cell>
          <cell r="S21" t="str">
            <v>SCGA 440-45/45</v>
          </cell>
          <cell r="T21" t="str">
            <v>JAC 440 W-45/45</v>
          </cell>
          <cell r="V21">
            <v>1.2</v>
          </cell>
          <cell r="W21">
            <v>1310</v>
          </cell>
          <cell r="X21">
            <v>1900</v>
          </cell>
          <cell r="Y21">
            <v>382</v>
          </cell>
          <cell r="Z21">
            <v>1310</v>
          </cell>
          <cell r="AA21">
            <v>382</v>
          </cell>
          <cell r="AB21">
            <v>436.66666666666669</v>
          </cell>
          <cell r="AC21">
            <v>3</v>
          </cell>
          <cell r="AD21">
            <v>5</v>
          </cell>
          <cell r="AE21">
            <v>15</v>
          </cell>
          <cell r="AF21">
            <v>0.57000000000000006</v>
          </cell>
          <cell r="AG21">
            <v>1</v>
          </cell>
          <cell r="AH21">
            <v>1.57</v>
          </cell>
          <cell r="AI21" t="str">
            <v>O</v>
          </cell>
          <cell r="AJ21" t="str">
            <v>O</v>
          </cell>
          <cell r="AK21" t="str">
            <v>O</v>
          </cell>
          <cell r="AN21" t="str">
            <v>O</v>
          </cell>
          <cell r="AP21">
            <v>1080</v>
          </cell>
          <cell r="AQ21">
            <v>1.5629999999999999</v>
          </cell>
          <cell r="AR21" t="str">
            <v>SCGA</v>
          </cell>
          <cell r="AS21" t="str">
            <v>N/A</v>
          </cell>
          <cell r="AT21" t="e">
            <v>#N/A</v>
          </cell>
          <cell r="AU21">
            <v>0</v>
          </cell>
          <cell r="AV21">
            <v>0</v>
          </cell>
        </row>
        <row r="22">
          <cell r="J22" t="str">
            <v>006-03462</v>
          </cell>
          <cell r="K22" t="str">
            <v>BODY EXTN R SIDE SILL RR</v>
          </cell>
          <cell r="L22" t="str">
            <v>65714-SEL-P500-H1-S1</v>
          </cell>
          <cell r="M22">
            <v>1</v>
          </cell>
          <cell r="N22" t="str">
            <v>OEM</v>
          </cell>
          <cell r="O22" t="str">
            <v>BEWL</v>
          </cell>
          <cell r="P22" t="str">
            <v>NA</v>
          </cell>
          <cell r="Q22" t="str">
            <v>005-12405</v>
          </cell>
          <cell r="R22" t="str">
            <v>SCGA 440-45/45*1.2</v>
          </cell>
          <cell r="S22" t="str">
            <v>SCGA 440-45/45</v>
          </cell>
          <cell r="T22" t="str">
            <v>JAC 440 W-45/45</v>
          </cell>
          <cell r="V22">
            <v>1.2</v>
          </cell>
          <cell r="W22">
            <v>1310</v>
          </cell>
          <cell r="X22">
            <v>1900</v>
          </cell>
          <cell r="Y22">
            <v>382</v>
          </cell>
          <cell r="Z22">
            <v>1310</v>
          </cell>
          <cell r="AA22">
            <v>382</v>
          </cell>
          <cell r="AB22">
            <v>436.66666666666669</v>
          </cell>
          <cell r="AC22">
            <v>3</v>
          </cell>
          <cell r="AD22">
            <v>5</v>
          </cell>
          <cell r="AE22">
            <v>15</v>
          </cell>
          <cell r="AF22">
            <v>0.57000000000000006</v>
          </cell>
          <cell r="AG22">
            <v>1</v>
          </cell>
          <cell r="AH22">
            <v>1.57</v>
          </cell>
          <cell r="AI22" t="str">
            <v>O</v>
          </cell>
          <cell r="AJ22" t="str">
            <v>O</v>
          </cell>
          <cell r="AK22" t="str">
            <v>O</v>
          </cell>
          <cell r="AN22" t="str">
            <v>O</v>
          </cell>
          <cell r="AP22">
            <v>1080</v>
          </cell>
          <cell r="AQ22">
            <v>1.5629999999999999</v>
          </cell>
          <cell r="AR22" t="str">
            <v>SCGA</v>
          </cell>
          <cell r="AS22" t="str">
            <v>N/A</v>
          </cell>
          <cell r="AT22" t="e">
            <v>#N/A</v>
          </cell>
          <cell r="AU22">
            <v>0</v>
          </cell>
          <cell r="AV22">
            <v>0</v>
          </cell>
        </row>
        <row r="23">
          <cell r="J23" t="str">
            <v>006-03330</v>
          </cell>
          <cell r="K23" t="str">
            <v>BASE FR JACK LH</v>
          </cell>
          <cell r="L23" t="str">
            <v>64132-SAA-3000</v>
          </cell>
          <cell r="M23">
            <v>1</v>
          </cell>
          <cell r="N23" t="str">
            <v>OEM</v>
          </cell>
          <cell r="O23" t="str">
            <v>BEWL</v>
          </cell>
          <cell r="P23" t="str">
            <v>NA</v>
          </cell>
          <cell r="Q23" t="str">
            <v>005-12410</v>
          </cell>
          <cell r="R23" t="str">
            <v>SCGA 440-45/45*1.6</v>
          </cell>
          <cell r="S23" t="str">
            <v>SCGA 440-45/45</v>
          </cell>
          <cell r="T23" t="str">
            <v>JAH 440 Y-45/45</v>
          </cell>
          <cell r="V23">
            <v>1.6</v>
          </cell>
          <cell r="W23">
            <v>1220</v>
          </cell>
          <cell r="X23">
            <v>1365</v>
          </cell>
          <cell r="Y23">
            <v>185</v>
          </cell>
          <cell r="Z23">
            <v>1220</v>
          </cell>
          <cell r="AA23">
            <v>185</v>
          </cell>
          <cell r="AB23">
            <v>174.28571428571428</v>
          </cell>
          <cell r="AC23">
            <v>7</v>
          </cell>
          <cell r="AD23">
            <v>13</v>
          </cell>
          <cell r="AE23">
            <v>91</v>
          </cell>
          <cell r="AF23">
            <v>0.03</v>
          </cell>
          <cell r="AG23">
            <v>0.2</v>
          </cell>
          <cell r="AH23">
            <v>0.23</v>
          </cell>
          <cell r="AI23" t="str">
            <v>O</v>
          </cell>
          <cell r="AJ23" t="str">
            <v>O</v>
          </cell>
          <cell r="AK23" t="str">
            <v>O</v>
          </cell>
          <cell r="AN23" t="str">
            <v>O</v>
          </cell>
          <cell r="AP23">
            <v>1080</v>
          </cell>
          <cell r="AQ23">
            <v>0.23</v>
          </cell>
          <cell r="AR23" t="str">
            <v>SCGA</v>
          </cell>
          <cell r="AS23" t="str">
            <v>N/A</v>
          </cell>
          <cell r="AT23" t="e">
            <v>#N/A</v>
          </cell>
          <cell r="AU23">
            <v>0</v>
          </cell>
          <cell r="AV23">
            <v>0</v>
          </cell>
        </row>
        <row r="24">
          <cell r="J24" t="str">
            <v>006-03329</v>
          </cell>
          <cell r="K24" t="str">
            <v>BODY PILLER/ INNER LOWER LH</v>
          </cell>
          <cell r="L24" t="str">
            <v>64530SELT001H102-S1</v>
          </cell>
          <cell r="M24">
            <v>1</v>
          </cell>
          <cell r="N24" t="str">
            <v>OEM</v>
          </cell>
          <cell r="O24" t="str">
            <v>BEWL</v>
          </cell>
          <cell r="P24" t="str">
            <v>NA</v>
          </cell>
          <cell r="Q24" t="str">
            <v>005-12390</v>
          </cell>
          <cell r="R24" t="str">
            <v>SPCC 440*1.2</v>
          </cell>
          <cell r="S24" t="str">
            <v>SPCC 440</v>
          </cell>
          <cell r="T24" t="str">
            <v>JSC 440 R</v>
          </cell>
          <cell r="V24">
            <v>1.2</v>
          </cell>
          <cell r="W24">
            <v>1200</v>
          </cell>
          <cell r="X24">
            <v>2040</v>
          </cell>
          <cell r="Y24">
            <v>1200</v>
          </cell>
          <cell r="Z24">
            <v>680</v>
          </cell>
          <cell r="AA24">
            <v>400</v>
          </cell>
          <cell r="AB24">
            <v>680</v>
          </cell>
          <cell r="AC24">
            <v>3</v>
          </cell>
          <cell r="AD24">
            <v>3</v>
          </cell>
          <cell r="AE24">
            <v>9</v>
          </cell>
          <cell r="AF24">
            <v>1.36</v>
          </cell>
          <cell r="AG24">
            <v>1.2</v>
          </cell>
          <cell r="AH24">
            <v>2.56</v>
          </cell>
          <cell r="AI24" t="str">
            <v>O</v>
          </cell>
          <cell r="AJ24" t="str">
            <v>O</v>
          </cell>
          <cell r="AK24" t="str">
            <v>O</v>
          </cell>
          <cell r="AN24" t="str">
            <v>O</v>
          </cell>
          <cell r="AP24">
            <v>1080</v>
          </cell>
          <cell r="AQ24">
            <v>2.5619999999999998</v>
          </cell>
          <cell r="AR24" t="str">
            <v>SPCC-440</v>
          </cell>
          <cell r="AS24" t="str">
            <v>N/A</v>
          </cell>
          <cell r="AT24" t="e">
            <v>#N/A</v>
          </cell>
          <cell r="AU24">
            <v>0</v>
          </cell>
          <cell r="AV24">
            <v>0</v>
          </cell>
        </row>
        <row r="25">
          <cell r="J25" t="str">
            <v>006-02953</v>
          </cell>
          <cell r="K25" t="str">
            <v xml:space="preserve">NUT M6 x P1 x W x H5 </v>
          </cell>
          <cell r="L25" t="str">
            <v>HACPL-FINISH-NUT M6</v>
          </cell>
          <cell r="M25">
            <v>2</v>
          </cell>
          <cell r="N25" t="str">
            <v>VF</v>
          </cell>
          <cell r="O25" t="str">
            <v>PANJA</v>
          </cell>
          <cell r="P25" t="str">
            <v>POL-PP07-01-21-18-0044</v>
          </cell>
          <cell r="R25" t="str">
            <v/>
          </cell>
          <cell r="S25" t="str">
            <v/>
          </cell>
          <cell r="T25" t="str">
            <v/>
          </cell>
          <cell r="AP25">
            <v>1080</v>
          </cell>
          <cell r="AR25" t="str">
            <v/>
          </cell>
          <cell r="AS25">
            <v>1.5</v>
          </cell>
          <cell r="AT25">
            <v>1.5</v>
          </cell>
          <cell r="AU25">
            <v>1.5</v>
          </cell>
          <cell r="AV25">
            <v>0</v>
          </cell>
        </row>
        <row r="26">
          <cell r="J26" t="str">
            <v>006-03332</v>
          </cell>
          <cell r="K26" t="str">
            <v>BASE FR JACK RH</v>
          </cell>
          <cell r="L26" t="str">
            <v>64133-SAA-3000</v>
          </cell>
          <cell r="M26">
            <v>1</v>
          </cell>
          <cell r="N26" t="str">
            <v>OEM</v>
          </cell>
          <cell r="O26" t="str">
            <v>BEWL</v>
          </cell>
          <cell r="P26" t="str">
            <v>NA</v>
          </cell>
          <cell r="Q26" t="str">
            <v>005-12410</v>
          </cell>
          <cell r="R26" t="str">
            <v>SCGA 440-45/45*1.6</v>
          </cell>
          <cell r="S26" t="str">
            <v>SCGA 440-45/45</v>
          </cell>
          <cell r="T26" t="str">
            <v>JAH 440 Y-45/45</v>
          </cell>
          <cell r="V26">
            <v>1.6</v>
          </cell>
          <cell r="W26">
            <v>1220</v>
          </cell>
          <cell r="X26">
            <v>1365</v>
          </cell>
          <cell r="Y26">
            <v>185</v>
          </cell>
          <cell r="Z26">
            <v>1220</v>
          </cell>
          <cell r="AA26">
            <v>185</v>
          </cell>
          <cell r="AB26">
            <v>174.28571428571428</v>
          </cell>
          <cell r="AC26">
            <v>7</v>
          </cell>
          <cell r="AD26">
            <v>13</v>
          </cell>
          <cell r="AE26">
            <v>91</v>
          </cell>
          <cell r="AF26">
            <v>0.03</v>
          </cell>
          <cell r="AG26">
            <v>0.2</v>
          </cell>
          <cell r="AH26">
            <v>0.23</v>
          </cell>
          <cell r="AI26" t="str">
            <v>O</v>
          </cell>
          <cell r="AJ26" t="str">
            <v>O</v>
          </cell>
          <cell r="AK26" t="str">
            <v>O</v>
          </cell>
          <cell r="AN26" t="str">
            <v>O</v>
          </cell>
          <cell r="AP26">
            <v>1080</v>
          </cell>
          <cell r="AQ26">
            <v>0.23</v>
          </cell>
          <cell r="AR26" t="str">
            <v>SCGA</v>
          </cell>
          <cell r="AS26" t="str">
            <v>N/A</v>
          </cell>
          <cell r="AT26" t="e">
            <v>#N/A</v>
          </cell>
          <cell r="AU26">
            <v>0</v>
          </cell>
          <cell r="AV26">
            <v>0</v>
          </cell>
        </row>
        <row r="27">
          <cell r="J27" t="str">
            <v>006-03331</v>
          </cell>
          <cell r="K27" t="str">
            <v>BODY PILLER / INNER LOWER RH</v>
          </cell>
          <cell r="L27" t="str">
            <v>64130-SEL-T010-H1-S1</v>
          </cell>
          <cell r="M27">
            <v>1</v>
          </cell>
          <cell r="N27" t="str">
            <v>OEM</v>
          </cell>
          <cell r="O27" t="str">
            <v>BEWL</v>
          </cell>
          <cell r="P27" t="str">
            <v>NA</v>
          </cell>
          <cell r="Q27" t="str">
            <v>005-12390</v>
          </cell>
          <cell r="R27" t="str">
            <v>SPCC 440*1.2</v>
          </cell>
          <cell r="S27" t="str">
            <v>SPCC 440</v>
          </cell>
          <cell r="T27" t="str">
            <v>JSC 440 R</v>
          </cell>
          <cell r="V27">
            <v>1.2</v>
          </cell>
          <cell r="W27">
            <v>1200</v>
          </cell>
          <cell r="X27">
            <v>2040</v>
          </cell>
          <cell r="Y27">
            <v>1200</v>
          </cell>
          <cell r="Z27">
            <v>680</v>
          </cell>
          <cell r="AA27">
            <v>400</v>
          </cell>
          <cell r="AB27">
            <v>680</v>
          </cell>
          <cell r="AC27">
            <v>3</v>
          </cell>
          <cell r="AD27">
            <v>3</v>
          </cell>
          <cell r="AE27">
            <v>9</v>
          </cell>
          <cell r="AF27">
            <v>1.36</v>
          </cell>
          <cell r="AG27">
            <v>1.2</v>
          </cell>
          <cell r="AH27">
            <v>2.56</v>
          </cell>
          <cell r="AI27" t="str">
            <v>O</v>
          </cell>
          <cell r="AJ27" t="str">
            <v>O</v>
          </cell>
          <cell r="AK27" t="str">
            <v>O</v>
          </cell>
          <cell r="AN27" t="str">
            <v>O</v>
          </cell>
          <cell r="AP27">
            <v>1080</v>
          </cell>
          <cell r="AQ27">
            <v>2.5619999999999998</v>
          </cell>
          <cell r="AR27" t="str">
            <v>SPCC-440</v>
          </cell>
          <cell r="AS27" t="str">
            <v>N/A</v>
          </cell>
          <cell r="AT27" t="e">
            <v>#N/A</v>
          </cell>
          <cell r="AU27">
            <v>0</v>
          </cell>
          <cell r="AV27">
            <v>0</v>
          </cell>
        </row>
        <row r="28">
          <cell r="J28" t="str">
            <v>006-03333</v>
          </cell>
          <cell r="K28" t="str">
            <v>PATCH R FR PLR</v>
          </cell>
          <cell r="L28" t="str">
            <v>64133-SEL-T010-H1</v>
          </cell>
          <cell r="M28">
            <v>1</v>
          </cell>
          <cell r="N28" t="str">
            <v>BM</v>
          </cell>
          <cell r="O28" t="str">
            <v>BEWL</v>
          </cell>
          <cell r="P28" t="str">
            <v>NA</v>
          </cell>
          <cell r="Q28" t="str">
            <v>005-12406</v>
          </cell>
          <cell r="R28" t="str">
            <v>SCGA 440-45/45*1.4</v>
          </cell>
          <cell r="S28" t="str">
            <v>SCGA 440-45/45</v>
          </cell>
          <cell r="T28" t="str">
            <v>SCGA 440 W -45/45</v>
          </cell>
          <cell r="V28">
            <v>1.4</v>
          </cell>
          <cell r="W28">
            <v>1000</v>
          </cell>
          <cell r="X28">
            <v>1600</v>
          </cell>
          <cell r="Y28">
            <v>138</v>
          </cell>
          <cell r="Z28">
            <v>1000</v>
          </cell>
          <cell r="AA28">
            <v>138</v>
          </cell>
          <cell r="AB28">
            <v>76.92307692307692</v>
          </cell>
          <cell r="AC28">
            <v>13</v>
          </cell>
          <cell r="AD28">
            <v>11</v>
          </cell>
          <cell r="AE28">
            <v>143</v>
          </cell>
          <cell r="AF28">
            <v>1.999999999999999E-2</v>
          </cell>
          <cell r="AG28">
            <v>0.1</v>
          </cell>
          <cell r="AH28">
            <v>0.12</v>
          </cell>
          <cell r="AI28" t="str">
            <v>O</v>
          </cell>
          <cell r="AJ28" t="str">
            <v>O</v>
          </cell>
          <cell r="AK28" t="str">
            <v>O</v>
          </cell>
          <cell r="AN28" t="str">
            <v>O</v>
          </cell>
          <cell r="AP28">
            <v>1080</v>
          </cell>
          <cell r="AQ28">
            <v>0.123</v>
          </cell>
          <cell r="AR28" t="str">
            <v>SCGA</v>
          </cell>
          <cell r="AS28" t="str">
            <v>N/A</v>
          </cell>
          <cell r="AT28" t="e">
            <v>#N/A</v>
          </cell>
          <cell r="AU28">
            <v>0</v>
          </cell>
          <cell r="AV28">
            <v>0</v>
          </cell>
        </row>
        <row r="29">
          <cell r="J29" t="str">
            <v>006-02953</v>
          </cell>
          <cell r="K29" t="str">
            <v xml:space="preserve">NUT M6 x P1 x W x H5 </v>
          </cell>
          <cell r="L29" t="str">
            <v>HACPL-FINISH-NUT M6</v>
          </cell>
          <cell r="M29">
            <v>2</v>
          </cell>
          <cell r="N29" t="str">
            <v>VF</v>
          </cell>
          <cell r="O29" t="str">
            <v>PANJA</v>
          </cell>
          <cell r="P29" t="str">
            <v>POL-PP07-01-21-18-0044</v>
          </cell>
          <cell r="R29" t="str">
            <v/>
          </cell>
          <cell r="S29" t="str">
            <v/>
          </cell>
          <cell r="T29" t="str">
            <v/>
          </cell>
          <cell r="AP29">
            <v>1080</v>
          </cell>
          <cell r="AR29" t="str">
            <v/>
          </cell>
          <cell r="AS29">
            <v>1.5</v>
          </cell>
          <cell r="AT29">
            <v>1.5</v>
          </cell>
          <cell r="AU29">
            <v>1.5</v>
          </cell>
          <cell r="AV29">
            <v>0</v>
          </cell>
        </row>
        <row r="30">
          <cell r="J30" t="str">
            <v>006-03463</v>
          </cell>
          <cell r="K30" t="str">
            <v>BODY STIFF REAR RR SHELF</v>
          </cell>
          <cell r="L30" t="str">
            <v>66511-SEL-T001-H1-S1</v>
          </cell>
          <cell r="M30">
            <v>1</v>
          </cell>
          <cell r="N30" t="str">
            <v>BM</v>
          </cell>
          <cell r="O30" t="str">
            <v>BEWL</v>
          </cell>
          <cell r="P30" t="str">
            <v>NA</v>
          </cell>
          <cell r="Q30" t="str">
            <v>005-12369</v>
          </cell>
          <cell r="R30" t="str">
            <v>SPCC SD*0.6</v>
          </cell>
          <cell r="S30" t="str">
            <v>SPCC SD</v>
          </cell>
          <cell r="T30" t="str">
            <v>JSC 270 C</v>
          </cell>
          <cell r="V30">
            <v>0.6</v>
          </cell>
          <cell r="W30">
            <v>900</v>
          </cell>
          <cell r="X30">
            <v>980</v>
          </cell>
          <cell r="Y30">
            <v>300</v>
          </cell>
          <cell r="Z30">
            <v>980</v>
          </cell>
          <cell r="AA30">
            <v>300</v>
          </cell>
          <cell r="AB30">
            <v>980</v>
          </cell>
          <cell r="AC30">
            <v>1</v>
          </cell>
          <cell r="AD30">
            <v>3</v>
          </cell>
          <cell r="AE30">
            <v>3</v>
          </cell>
          <cell r="AF30">
            <v>0.62999999999999989</v>
          </cell>
          <cell r="AG30">
            <v>0.75</v>
          </cell>
          <cell r="AH30">
            <v>1.38</v>
          </cell>
          <cell r="AI30" t="str">
            <v>O</v>
          </cell>
          <cell r="AJ30" t="str">
            <v>O</v>
          </cell>
          <cell r="AK30" t="str">
            <v>O</v>
          </cell>
          <cell r="AN30" t="str">
            <v>O</v>
          </cell>
          <cell r="AP30">
            <v>1080</v>
          </cell>
          <cell r="AQ30">
            <v>1.385</v>
          </cell>
          <cell r="AR30" t="str">
            <v>SPCC</v>
          </cell>
          <cell r="AS30" t="str">
            <v>N/A</v>
          </cell>
          <cell r="AT30" t="e">
            <v>#N/A</v>
          </cell>
          <cell r="AU30">
            <v>0</v>
          </cell>
          <cell r="AV30">
            <v>0</v>
          </cell>
        </row>
        <row r="31">
          <cell r="J31" t="str">
            <v>006-03449</v>
          </cell>
          <cell r="K31" t="str">
            <v>PATCH RR SEAT-65704</v>
          </cell>
          <cell r="L31" t="str">
            <v>65704-SAA-3000-S1</v>
          </cell>
          <cell r="M31">
            <v>1</v>
          </cell>
          <cell r="N31" t="str">
            <v>VM</v>
          </cell>
          <cell r="O31" t="str">
            <v>EPSILON</v>
          </cell>
          <cell r="P31" t="str">
            <v>POP-PP07-01-21-18-0008</v>
          </cell>
          <cell r="Q31" t="str">
            <v>005-12408</v>
          </cell>
          <cell r="R31" t="str">
            <v>SCGA 440-45/45*1.4</v>
          </cell>
          <cell r="S31" t="str">
            <v>SCGA 440-45/45</v>
          </cell>
          <cell r="T31" t="str">
            <v>JAH 440 W -45/45</v>
          </cell>
          <cell r="V31">
            <v>1.4</v>
          </cell>
          <cell r="W31">
            <v>1200</v>
          </cell>
          <cell r="X31">
            <v>1600</v>
          </cell>
          <cell r="Y31">
            <v>138</v>
          </cell>
          <cell r="Z31">
            <v>1200</v>
          </cell>
          <cell r="AA31">
            <v>138</v>
          </cell>
          <cell r="AB31">
            <v>80</v>
          </cell>
          <cell r="AC31">
            <v>15</v>
          </cell>
          <cell r="AD31">
            <v>11</v>
          </cell>
          <cell r="AE31">
            <v>165</v>
          </cell>
          <cell r="AF31">
            <v>4.4000000000000011E-2</v>
          </cell>
          <cell r="AG31">
            <v>8.5999999999999993E-2</v>
          </cell>
          <cell r="AH31">
            <v>0.13</v>
          </cell>
          <cell r="AI31" t="str">
            <v>O</v>
          </cell>
          <cell r="AJ31" t="str">
            <v>O</v>
          </cell>
          <cell r="AK31" t="str">
            <v>O</v>
          </cell>
          <cell r="AN31" t="str">
            <v>O</v>
          </cell>
          <cell r="AP31">
            <v>1080</v>
          </cell>
          <cell r="AQ31">
            <v>0.128</v>
          </cell>
          <cell r="AR31" t="str">
            <v>SCGA</v>
          </cell>
          <cell r="AS31" t="str">
            <v>N/A</v>
          </cell>
          <cell r="AT31" t="e">
            <v>#N/A</v>
          </cell>
          <cell r="AU31">
            <v>0</v>
          </cell>
          <cell r="AV31">
            <v>0</v>
          </cell>
        </row>
        <row r="32">
          <cell r="J32" t="str">
            <v>006-03120</v>
          </cell>
          <cell r="K32" t="str">
            <v>NUT PLATE 10MM</v>
          </cell>
          <cell r="L32" t="str">
            <v>90305-SEO-3001</v>
          </cell>
          <cell r="M32">
            <v>1</v>
          </cell>
          <cell r="N32" t="str">
            <v>CKD</v>
          </cell>
          <cell r="O32" t="str">
            <v>HACPL</v>
          </cell>
          <cell r="P32" t="str">
            <v>NA</v>
          </cell>
          <cell r="R32" t="str">
            <v/>
          </cell>
          <cell r="S32" t="str">
            <v/>
          </cell>
          <cell r="T32" t="str">
            <v/>
          </cell>
          <cell r="AP32">
            <v>1080</v>
          </cell>
          <cell r="AR32" t="str">
            <v/>
          </cell>
          <cell r="AS32" t="str">
            <v>N/A</v>
          </cell>
          <cell r="AT32" t="e">
            <v>#N/A</v>
          </cell>
          <cell r="AU32">
            <v>0</v>
          </cell>
          <cell r="AV32">
            <v>0</v>
          </cell>
        </row>
        <row r="33">
          <cell r="J33" t="str">
            <v>006-03450</v>
          </cell>
          <cell r="K33" t="str">
            <v>PATCH RR SEAT-65705</v>
          </cell>
          <cell r="L33" t="str">
            <v>65705-SAA-3000-S1</v>
          </cell>
          <cell r="M33">
            <v>1</v>
          </cell>
          <cell r="N33" t="str">
            <v>OEM</v>
          </cell>
          <cell r="O33" t="str">
            <v>EPSILON</v>
          </cell>
          <cell r="P33" t="str">
            <v>POP-PP07-01-21-18-0008</v>
          </cell>
          <cell r="Q33" t="str">
            <v>005-12408</v>
          </cell>
          <cell r="R33" t="str">
            <v>SCGA 440-45/45*1.4</v>
          </cell>
          <cell r="S33" t="str">
            <v>SCGA 440-45/45</v>
          </cell>
          <cell r="T33" t="str">
            <v>JAH 440 W -45/45</v>
          </cell>
          <cell r="V33">
            <v>1.4</v>
          </cell>
          <cell r="W33">
            <v>1200</v>
          </cell>
          <cell r="X33">
            <v>1600</v>
          </cell>
          <cell r="Y33">
            <v>165</v>
          </cell>
          <cell r="Z33">
            <v>1200</v>
          </cell>
          <cell r="AA33">
            <v>165</v>
          </cell>
          <cell r="AB33">
            <v>171.42857142857142</v>
          </cell>
          <cell r="AC33">
            <v>7</v>
          </cell>
          <cell r="AD33">
            <v>9</v>
          </cell>
          <cell r="AE33">
            <v>63</v>
          </cell>
          <cell r="AF33">
            <v>0.15400000000000003</v>
          </cell>
          <cell r="AG33">
            <v>0.186</v>
          </cell>
          <cell r="AH33">
            <v>0.34</v>
          </cell>
          <cell r="AI33" t="str">
            <v>O</v>
          </cell>
          <cell r="AJ33" t="str">
            <v>O</v>
          </cell>
          <cell r="AK33" t="str">
            <v>O</v>
          </cell>
          <cell r="AN33" t="str">
            <v>O</v>
          </cell>
          <cell r="AP33">
            <v>1080</v>
          </cell>
          <cell r="AQ33">
            <v>0.33500000000000002</v>
          </cell>
          <cell r="AR33" t="str">
            <v>SCGA</v>
          </cell>
          <cell r="AS33" t="str">
            <v>N/A</v>
          </cell>
          <cell r="AT33" t="e">
            <v>#N/A</v>
          </cell>
          <cell r="AU33">
            <v>0</v>
          </cell>
          <cell r="AV33">
            <v>0</v>
          </cell>
        </row>
        <row r="34">
          <cell r="J34" t="str">
            <v>006-03118</v>
          </cell>
          <cell r="K34" t="str">
            <v>NUT PLATE 7/16</v>
          </cell>
          <cell r="L34" t="str">
            <v>70216-634-3001</v>
          </cell>
          <cell r="M34">
            <v>1</v>
          </cell>
          <cell r="N34" t="str">
            <v>CKD</v>
          </cell>
          <cell r="O34" t="str">
            <v>HACPL</v>
          </cell>
          <cell r="P34" t="str">
            <v>NA</v>
          </cell>
          <cell r="R34" t="str">
            <v/>
          </cell>
          <cell r="S34" t="str">
            <v/>
          </cell>
          <cell r="T34" t="str">
            <v/>
          </cell>
          <cell r="AP34">
            <v>1080</v>
          </cell>
          <cell r="AR34" t="str">
            <v/>
          </cell>
          <cell r="AS34" t="str">
            <v>N/A</v>
          </cell>
          <cell r="AT34" t="e">
            <v>#N/A</v>
          </cell>
          <cell r="AU34">
            <v>0</v>
          </cell>
          <cell r="AV34">
            <v>0</v>
          </cell>
        </row>
        <row r="35">
          <cell r="J35" t="str">
            <v>006-03451</v>
          </cell>
          <cell r="K35" t="str">
            <v>PATCH RR SEAT-65706</v>
          </cell>
          <cell r="L35" t="str">
            <v>65706-SAA-3000-S1</v>
          </cell>
          <cell r="M35">
            <v>1</v>
          </cell>
          <cell r="N35" t="str">
            <v>VM</v>
          </cell>
          <cell r="O35" t="str">
            <v>EPSILON</v>
          </cell>
          <cell r="P35" t="str">
            <v>POP-PP07-01-21-18-0008</v>
          </cell>
          <cell r="Q35" t="str">
            <v>005-12408</v>
          </cell>
          <cell r="R35" t="str">
            <v>SCGA 440-45/45*1.4</v>
          </cell>
          <cell r="S35" t="str">
            <v>SCGA 440-45/45</v>
          </cell>
          <cell r="T35" t="str">
            <v>JAH 440 W -45/45</v>
          </cell>
          <cell r="V35">
            <v>1.4</v>
          </cell>
          <cell r="W35">
            <v>1200</v>
          </cell>
          <cell r="X35">
            <v>1600</v>
          </cell>
          <cell r="Y35">
            <v>165</v>
          </cell>
          <cell r="Z35">
            <v>1200</v>
          </cell>
          <cell r="AA35">
            <v>165</v>
          </cell>
          <cell r="AB35">
            <v>66.666666666666671</v>
          </cell>
          <cell r="AC35">
            <v>18</v>
          </cell>
          <cell r="AD35">
            <v>9</v>
          </cell>
          <cell r="AE35">
            <v>162</v>
          </cell>
          <cell r="AF35">
            <v>0.03</v>
          </cell>
          <cell r="AG35">
            <v>0.1</v>
          </cell>
          <cell r="AH35">
            <v>0.13</v>
          </cell>
          <cell r="AI35" t="str">
            <v>O</v>
          </cell>
          <cell r="AJ35" t="str">
            <v>O</v>
          </cell>
          <cell r="AK35" t="str">
            <v>O</v>
          </cell>
          <cell r="AN35" t="str">
            <v>O</v>
          </cell>
          <cell r="AP35">
            <v>1080</v>
          </cell>
          <cell r="AQ35">
            <v>0.13</v>
          </cell>
          <cell r="AR35" t="str">
            <v>SCGA</v>
          </cell>
          <cell r="AS35" t="str">
            <v>N/A</v>
          </cell>
          <cell r="AT35" t="e">
            <v>#N/A</v>
          </cell>
          <cell r="AU35">
            <v>0</v>
          </cell>
          <cell r="AV35">
            <v>0</v>
          </cell>
        </row>
        <row r="36">
          <cell r="J36" t="str">
            <v>006-03120</v>
          </cell>
          <cell r="K36" t="str">
            <v>NUT PLATE 10MM</v>
          </cell>
          <cell r="L36" t="str">
            <v>90305-SEO-3001</v>
          </cell>
          <cell r="M36">
            <v>1</v>
          </cell>
          <cell r="N36" t="str">
            <v>CKD</v>
          </cell>
          <cell r="O36" t="str">
            <v>HACPL</v>
          </cell>
          <cell r="P36" t="str">
            <v>NA</v>
          </cell>
          <cell r="R36" t="str">
            <v/>
          </cell>
          <cell r="S36" t="str">
            <v/>
          </cell>
          <cell r="T36" t="str">
            <v/>
          </cell>
          <cell r="AP36">
            <v>1080</v>
          </cell>
          <cell r="AR36" t="str">
            <v/>
          </cell>
          <cell r="AS36" t="str">
            <v>N/A</v>
          </cell>
          <cell r="AT36" t="e">
            <v>#N/A</v>
          </cell>
          <cell r="AU36">
            <v>0</v>
          </cell>
          <cell r="AV36">
            <v>0</v>
          </cell>
        </row>
        <row r="37">
          <cell r="J37" t="str">
            <v>006-03452</v>
          </cell>
          <cell r="K37" t="str">
            <v>PATCH RR SEAT-65707</v>
          </cell>
          <cell r="L37" t="str">
            <v>65707-SAA-3000-S1</v>
          </cell>
          <cell r="M37">
            <v>1</v>
          </cell>
          <cell r="N37" t="str">
            <v>VM</v>
          </cell>
          <cell r="O37" t="str">
            <v>EPSILON</v>
          </cell>
          <cell r="P37" t="str">
            <v>POP-PP07-01-21-18-0008</v>
          </cell>
          <cell r="Q37" t="str">
            <v>005-12408</v>
          </cell>
          <cell r="R37" t="str">
            <v>SCGA 440-45/45*1.4</v>
          </cell>
          <cell r="S37" t="str">
            <v>SCGA 440-45/45</v>
          </cell>
          <cell r="T37" t="str">
            <v>JAH 440 W -45/45</v>
          </cell>
          <cell r="V37">
            <v>1.4</v>
          </cell>
          <cell r="W37">
            <v>1200</v>
          </cell>
          <cell r="X37">
            <v>1600</v>
          </cell>
          <cell r="Y37">
            <v>183</v>
          </cell>
          <cell r="Z37">
            <v>1200</v>
          </cell>
          <cell r="AA37">
            <v>183</v>
          </cell>
          <cell r="AB37">
            <v>150</v>
          </cell>
          <cell r="AC37">
            <v>8</v>
          </cell>
          <cell r="AD37">
            <v>8</v>
          </cell>
          <cell r="AE37">
            <v>64</v>
          </cell>
          <cell r="AF37">
            <v>0.15000000000000002</v>
          </cell>
          <cell r="AG37">
            <v>0.18</v>
          </cell>
          <cell r="AH37">
            <v>0.33</v>
          </cell>
          <cell r="AI37" t="str">
            <v>O</v>
          </cell>
          <cell r="AJ37" t="str">
            <v>O</v>
          </cell>
          <cell r="AK37" t="str">
            <v>O</v>
          </cell>
          <cell r="AN37" t="str">
            <v>O</v>
          </cell>
          <cell r="AP37">
            <v>1080</v>
          </cell>
          <cell r="AQ37">
            <v>0.33</v>
          </cell>
          <cell r="AR37" t="str">
            <v>SCGA</v>
          </cell>
          <cell r="AS37">
            <v>0</v>
          </cell>
          <cell r="AT37" t="e">
            <v>#N/A</v>
          </cell>
          <cell r="AU37">
            <v>0</v>
          </cell>
          <cell r="AV37">
            <v>0</v>
          </cell>
        </row>
        <row r="38">
          <cell r="J38" t="str">
            <v>006-03118</v>
          </cell>
          <cell r="K38" t="str">
            <v>NUT PLATE 7/16</v>
          </cell>
          <cell r="L38" t="str">
            <v>70216-634-3001</v>
          </cell>
          <cell r="M38">
            <v>2</v>
          </cell>
          <cell r="N38" t="str">
            <v>CKD</v>
          </cell>
          <cell r="O38" t="str">
            <v>HACPL</v>
          </cell>
          <cell r="P38" t="str">
            <v>NA</v>
          </cell>
          <cell r="R38" t="str">
            <v/>
          </cell>
          <cell r="S38" t="str">
            <v/>
          </cell>
          <cell r="T38" t="str">
            <v/>
          </cell>
          <cell r="AP38">
            <v>1080</v>
          </cell>
          <cell r="AR38" t="str">
            <v/>
          </cell>
          <cell r="AS38">
            <v>0</v>
          </cell>
          <cell r="AT38" t="e">
            <v>#N/A</v>
          </cell>
          <cell r="AU38">
            <v>0</v>
          </cell>
          <cell r="AV38">
            <v>0</v>
          </cell>
        </row>
        <row r="39">
          <cell r="J39" t="str">
            <v>006-03336</v>
          </cell>
          <cell r="K39" t="str">
            <v>BHD A, L RR FLR C/MBR</v>
          </cell>
          <cell r="L39" t="str">
            <v>65750-SNLZOO-1H1-S3</v>
          </cell>
          <cell r="M39">
            <v>1</v>
          </cell>
          <cell r="N39" t="str">
            <v>BM</v>
          </cell>
          <cell r="O39" t="str">
            <v>BEWL</v>
          </cell>
          <cell r="P39" t="str">
            <v>NA</v>
          </cell>
          <cell r="Q39" t="str">
            <v>005-12379</v>
          </cell>
          <cell r="R39" t="str">
            <v>SPCC SD*1.2</v>
          </cell>
          <cell r="S39" t="str">
            <v>SPCC SD</v>
          </cell>
          <cell r="T39" t="str">
            <v xml:space="preserve">JSC 270C </v>
          </cell>
          <cell r="V39">
            <v>1.2</v>
          </cell>
          <cell r="W39">
            <v>914</v>
          </cell>
          <cell r="X39">
            <v>1828</v>
          </cell>
          <cell r="Y39">
            <v>185</v>
          </cell>
          <cell r="Z39">
            <v>914</v>
          </cell>
          <cell r="AA39">
            <v>185</v>
          </cell>
          <cell r="AB39">
            <v>110</v>
          </cell>
          <cell r="AC39">
            <v>8</v>
          </cell>
          <cell r="AD39">
            <v>9</v>
          </cell>
          <cell r="AE39">
            <v>72</v>
          </cell>
          <cell r="AF39">
            <v>0.10200000000000001</v>
          </cell>
          <cell r="AG39">
            <v>0.11799999999999999</v>
          </cell>
          <cell r="AH39">
            <v>0.22</v>
          </cell>
          <cell r="AI39" t="str">
            <v>O</v>
          </cell>
          <cell r="AJ39" t="str">
            <v>O</v>
          </cell>
          <cell r="AK39" t="str">
            <v>O</v>
          </cell>
          <cell r="AN39" t="str">
            <v>O</v>
          </cell>
          <cell r="AP39">
            <v>440</v>
          </cell>
          <cell r="AQ39">
            <v>0.219</v>
          </cell>
          <cell r="AR39" t="str">
            <v>SPCC</v>
          </cell>
          <cell r="AS39">
            <v>0</v>
          </cell>
          <cell r="AT39" t="e">
            <v>#N/A</v>
          </cell>
          <cell r="AU39">
            <v>0</v>
          </cell>
          <cell r="AV39">
            <v>0</v>
          </cell>
        </row>
        <row r="40">
          <cell r="J40" t="str">
            <v>006-03335</v>
          </cell>
          <cell r="K40" t="str">
            <v>BHD A, R RR FLR C/MBR</v>
          </cell>
          <cell r="L40" t="str">
            <v>65750-SNLZOO-1H1-S2</v>
          </cell>
          <cell r="M40">
            <v>1</v>
          </cell>
          <cell r="N40" t="str">
            <v>BM</v>
          </cell>
          <cell r="O40" t="str">
            <v>BEWL</v>
          </cell>
          <cell r="P40" t="str">
            <v>NA</v>
          </cell>
          <cell r="Q40" t="str">
            <v>005-12379</v>
          </cell>
          <cell r="R40" t="str">
            <v>SPCC SD*1.2</v>
          </cell>
          <cell r="S40" t="str">
            <v>SPCC SD</v>
          </cell>
          <cell r="T40" t="str">
            <v xml:space="preserve">JSC 270C </v>
          </cell>
          <cell r="V40">
            <v>1.2</v>
          </cell>
          <cell r="W40">
            <v>914</v>
          </cell>
          <cell r="X40">
            <v>1828</v>
          </cell>
          <cell r="Y40">
            <v>118</v>
          </cell>
          <cell r="Z40">
            <v>914</v>
          </cell>
          <cell r="AA40">
            <v>165</v>
          </cell>
          <cell r="AB40">
            <v>118</v>
          </cell>
          <cell r="AC40">
            <v>5</v>
          </cell>
          <cell r="AD40">
            <v>15</v>
          </cell>
          <cell r="AE40">
            <v>75</v>
          </cell>
          <cell r="AF40">
            <v>9.3999999999999986E-2</v>
          </cell>
          <cell r="AG40">
            <v>0.11600000000000001</v>
          </cell>
          <cell r="AH40">
            <v>0.21</v>
          </cell>
          <cell r="AI40" t="str">
            <v>O</v>
          </cell>
          <cell r="AJ40" t="str">
            <v>O</v>
          </cell>
          <cell r="AK40" t="str">
            <v>O</v>
          </cell>
          <cell r="AN40" t="str">
            <v>O</v>
          </cell>
          <cell r="AP40">
            <v>440</v>
          </cell>
          <cell r="AQ40">
            <v>0.21</v>
          </cell>
          <cell r="AR40" t="str">
            <v>SPCC</v>
          </cell>
          <cell r="AS40">
            <v>0</v>
          </cell>
          <cell r="AT40" t="e">
            <v>#N/A</v>
          </cell>
          <cell r="AU40">
            <v>0</v>
          </cell>
          <cell r="AV40">
            <v>0</v>
          </cell>
        </row>
        <row r="41">
          <cell r="J41" t="str">
            <v>006-03061</v>
          </cell>
          <cell r="K41" t="str">
            <v>BHD B, L RR FLR C/MBR</v>
          </cell>
          <cell r="L41" t="str">
            <v>65767-SNL-Z000-H1</v>
          </cell>
          <cell r="M41">
            <v>1</v>
          </cell>
          <cell r="N41" t="str">
            <v>VM</v>
          </cell>
          <cell r="O41" t="str">
            <v>ATIF</v>
          </cell>
          <cell r="P41" t="str">
            <v>POL-PP07-01-21-18-0024</v>
          </cell>
          <cell r="Q41" t="str">
            <v>005-12379</v>
          </cell>
          <cell r="R41" t="str">
            <v>SPCC SD*1.2</v>
          </cell>
          <cell r="S41" t="str">
            <v>SPCC SD</v>
          </cell>
          <cell r="T41" t="str">
            <v xml:space="preserve">JSC 270C </v>
          </cell>
          <cell r="V41">
            <v>1.2</v>
          </cell>
          <cell r="W41">
            <v>914</v>
          </cell>
          <cell r="X41">
            <v>1828</v>
          </cell>
          <cell r="Y41">
            <v>139</v>
          </cell>
          <cell r="Z41">
            <v>914</v>
          </cell>
          <cell r="AA41">
            <v>139</v>
          </cell>
          <cell r="AB41">
            <v>110</v>
          </cell>
          <cell r="AC41">
            <v>8</v>
          </cell>
          <cell r="AD41">
            <v>13</v>
          </cell>
          <cell r="AE41">
            <v>104</v>
          </cell>
          <cell r="AF41">
            <v>8.5999999999999993E-2</v>
          </cell>
          <cell r="AG41">
            <v>6.4000000000000001E-2</v>
          </cell>
          <cell r="AH41">
            <v>0.15</v>
          </cell>
          <cell r="AP41">
            <v>440</v>
          </cell>
          <cell r="AQ41">
            <v>0.151</v>
          </cell>
          <cell r="AR41" t="str">
            <v>SPCC</v>
          </cell>
          <cell r="AS41">
            <v>6.5</v>
          </cell>
          <cell r="AT41">
            <v>6.5</v>
          </cell>
          <cell r="AU41">
            <v>0</v>
          </cell>
          <cell r="AV41">
            <v>6.5</v>
          </cell>
        </row>
        <row r="42">
          <cell r="J42" t="str">
            <v>006-03060</v>
          </cell>
          <cell r="K42" t="str">
            <v>BHD B, R RR FLR C/MBR</v>
          </cell>
          <cell r="L42" t="str">
            <v>65757-SNL-Z000-H1</v>
          </cell>
          <cell r="M42">
            <v>1</v>
          </cell>
          <cell r="N42" t="str">
            <v>VM</v>
          </cell>
          <cell r="O42" t="str">
            <v>ATIF</v>
          </cell>
          <cell r="P42" t="str">
            <v>POL-PP07-01-21-18-0024</v>
          </cell>
          <cell r="Q42" t="str">
            <v>005-12379</v>
          </cell>
          <cell r="R42" t="str">
            <v>SPCC SD*1.2</v>
          </cell>
          <cell r="S42" t="str">
            <v>SPCC SD</v>
          </cell>
          <cell r="T42" t="str">
            <v xml:space="preserve">JSC 270C </v>
          </cell>
          <cell r="V42">
            <v>1.2</v>
          </cell>
          <cell r="W42">
            <v>914</v>
          </cell>
          <cell r="X42">
            <v>1828</v>
          </cell>
          <cell r="Y42">
            <v>135</v>
          </cell>
          <cell r="Z42">
            <v>914</v>
          </cell>
          <cell r="AA42">
            <v>135</v>
          </cell>
          <cell r="AB42">
            <v>91</v>
          </cell>
          <cell r="AC42">
            <v>10</v>
          </cell>
          <cell r="AD42">
            <v>13</v>
          </cell>
          <cell r="AE42">
            <v>130</v>
          </cell>
          <cell r="AF42">
            <v>5.1999999999999991E-2</v>
          </cell>
          <cell r="AG42">
            <v>6.8000000000000005E-2</v>
          </cell>
          <cell r="AH42">
            <v>0.12</v>
          </cell>
          <cell r="AP42">
            <v>440</v>
          </cell>
          <cell r="AQ42">
            <v>0.121</v>
          </cell>
          <cell r="AR42" t="str">
            <v>SPCC</v>
          </cell>
          <cell r="AS42">
            <v>6.5</v>
          </cell>
          <cell r="AT42">
            <v>6.5</v>
          </cell>
          <cell r="AU42">
            <v>0</v>
          </cell>
          <cell r="AV42">
            <v>6.5</v>
          </cell>
        </row>
        <row r="43">
          <cell r="J43" t="str">
            <v>006-03338</v>
          </cell>
          <cell r="K43" t="str">
            <v>BRKT A LWR ARM</v>
          </cell>
          <cell r="L43" t="str">
            <v>65750-SNLZOO-1H1-S5</v>
          </cell>
          <cell r="M43">
            <v>1</v>
          </cell>
          <cell r="N43" t="str">
            <v>BM</v>
          </cell>
          <cell r="O43" t="str">
            <v>BEWL</v>
          </cell>
          <cell r="P43" t="str">
            <v>NA</v>
          </cell>
          <cell r="Q43" t="str">
            <v>005-16650</v>
          </cell>
          <cell r="R43" t="str">
            <v>SCGA 270E 45/45*1.6</v>
          </cell>
          <cell r="S43" t="str">
            <v>SCGA 270E 45/45</v>
          </cell>
          <cell r="T43" t="str">
            <v>JAH 270E 45/45</v>
          </cell>
          <cell r="V43">
            <v>1.6</v>
          </cell>
          <cell r="W43">
            <v>1170</v>
          </cell>
          <cell r="X43">
            <v>1740</v>
          </cell>
          <cell r="Y43">
            <v>580</v>
          </cell>
          <cell r="Z43">
            <v>1170</v>
          </cell>
          <cell r="AA43">
            <v>580</v>
          </cell>
          <cell r="AB43">
            <v>170</v>
          </cell>
          <cell r="AC43">
            <v>6</v>
          </cell>
          <cell r="AD43">
            <v>3</v>
          </cell>
          <cell r="AE43">
            <v>18</v>
          </cell>
          <cell r="AF43">
            <v>0.7679999999999999</v>
          </cell>
          <cell r="AG43">
            <v>0.65200000000000002</v>
          </cell>
          <cell r="AH43">
            <v>1.42</v>
          </cell>
          <cell r="AI43" t="str">
            <v>O</v>
          </cell>
          <cell r="AJ43" t="str">
            <v>O</v>
          </cell>
          <cell r="AK43" t="str">
            <v>O</v>
          </cell>
          <cell r="AN43" t="str">
            <v>O</v>
          </cell>
          <cell r="AP43">
            <v>440</v>
          </cell>
          <cell r="AQ43">
            <v>1.421</v>
          </cell>
          <cell r="AR43" t="str">
            <v>SCGA</v>
          </cell>
          <cell r="AS43">
            <v>0</v>
          </cell>
          <cell r="AT43" t="e">
            <v>#N/A</v>
          </cell>
          <cell r="AU43">
            <v>0</v>
          </cell>
          <cell r="AV43">
            <v>0</v>
          </cell>
        </row>
        <row r="44">
          <cell r="J44" t="str">
            <v>006-03339</v>
          </cell>
          <cell r="K44" t="str">
            <v>BRKT B LWR ARM</v>
          </cell>
          <cell r="L44" t="str">
            <v>65750-SNLZOO-1H1-S6</v>
          </cell>
          <cell r="M44">
            <v>1</v>
          </cell>
          <cell r="N44" t="str">
            <v>BM</v>
          </cell>
          <cell r="O44" t="str">
            <v>BEWL</v>
          </cell>
          <cell r="P44" t="str">
            <v>NA</v>
          </cell>
          <cell r="Q44" t="str">
            <v>005-16650</v>
          </cell>
          <cell r="R44" t="str">
            <v>SCGA 270E 45/45*1.6</v>
          </cell>
          <cell r="S44" t="str">
            <v>SCGA 270E 45/45</v>
          </cell>
          <cell r="T44" t="str">
            <v>JAH 270E 45/45</v>
          </cell>
          <cell r="V44">
            <v>1.6</v>
          </cell>
          <cell r="W44">
            <v>1170</v>
          </cell>
          <cell r="X44">
            <v>1740</v>
          </cell>
          <cell r="Y44">
            <v>580</v>
          </cell>
          <cell r="Z44">
            <v>1170</v>
          </cell>
          <cell r="AA44">
            <v>580</v>
          </cell>
          <cell r="AB44">
            <v>170</v>
          </cell>
          <cell r="AC44">
            <v>6</v>
          </cell>
          <cell r="AD44">
            <v>3</v>
          </cell>
          <cell r="AE44">
            <v>18</v>
          </cell>
          <cell r="AF44">
            <v>0.78199999999999992</v>
          </cell>
          <cell r="AG44">
            <v>0.63800000000000001</v>
          </cell>
          <cell r="AH44">
            <v>1.42</v>
          </cell>
          <cell r="AI44" t="str">
            <v>O</v>
          </cell>
          <cell r="AJ44" t="str">
            <v>O</v>
          </cell>
          <cell r="AK44" t="str">
            <v>O</v>
          </cell>
          <cell r="AN44" t="str">
            <v>O</v>
          </cell>
          <cell r="AP44">
            <v>440</v>
          </cell>
          <cell r="AQ44">
            <v>1.421</v>
          </cell>
          <cell r="AR44" t="str">
            <v>SCGA</v>
          </cell>
          <cell r="AS44">
            <v>0</v>
          </cell>
          <cell r="AT44" t="e">
            <v>#N/A</v>
          </cell>
          <cell r="AU44">
            <v>0</v>
          </cell>
          <cell r="AV44">
            <v>0</v>
          </cell>
        </row>
        <row r="45">
          <cell r="J45" t="str">
            <v>006-03341</v>
          </cell>
          <cell r="K45" t="str">
            <v>BRKT L FUEL TANK</v>
          </cell>
          <cell r="L45" t="str">
            <v>65750-SNLZOO-1H1-S8</v>
          </cell>
          <cell r="M45">
            <v>1</v>
          </cell>
          <cell r="N45" t="str">
            <v>VM</v>
          </cell>
          <cell r="O45" t="str">
            <v>IMZA</v>
          </cell>
          <cell r="Q45" t="str">
            <v>005-16650</v>
          </cell>
          <cell r="R45" t="str">
            <v>SCGA 270E 45/45*1.6</v>
          </cell>
          <cell r="S45" t="str">
            <v>SCGA 270E 45/45</v>
          </cell>
          <cell r="T45" t="str">
            <v>JAC 270C 45/45</v>
          </cell>
          <cell r="V45">
            <v>1.6</v>
          </cell>
          <cell r="W45">
            <v>1170</v>
          </cell>
          <cell r="X45">
            <v>1740</v>
          </cell>
          <cell r="Y45">
            <v>151</v>
          </cell>
          <cell r="Z45">
            <v>1170</v>
          </cell>
          <cell r="AA45">
            <v>151</v>
          </cell>
          <cell r="AB45">
            <v>155</v>
          </cell>
          <cell r="AC45">
            <v>7</v>
          </cell>
          <cell r="AD45">
            <v>11</v>
          </cell>
          <cell r="AE45">
            <v>77</v>
          </cell>
          <cell r="AF45">
            <v>4.3000000000000038E-2</v>
          </cell>
          <cell r="AG45">
            <v>0.28699999999999998</v>
          </cell>
          <cell r="AH45">
            <v>0.33</v>
          </cell>
          <cell r="AP45">
            <v>440</v>
          </cell>
          <cell r="AQ45">
            <v>0.33200000000000002</v>
          </cell>
          <cell r="AR45" t="str">
            <v>SCGA</v>
          </cell>
          <cell r="AS45">
            <v>0</v>
          </cell>
          <cell r="AT45" t="e">
            <v>#N/A</v>
          </cell>
          <cell r="AU45">
            <v>0</v>
          </cell>
          <cell r="AV45">
            <v>0</v>
          </cell>
        </row>
        <row r="46">
          <cell r="J46" t="str">
            <v>006-03343</v>
          </cell>
          <cell r="K46" t="str">
            <v>BRKT L RR STAB-1</v>
          </cell>
          <cell r="L46" t="str">
            <v>65750-SNLZOO-1H1-S10</v>
          </cell>
          <cell r="M46">
            <v>1</v>
          </cell>
          <cell r="N46" t="str">
            <v>BM</v>
          </cell>
          <cell r="O46" t="str">
            <v>BEWL</v>
          </cell>
          <cell r="P46" t="str">
            <v>NA</v>
          </cell>
          <cell r="Q46" t="str">
            <v>005-12403</v>
          </cell>
          <cell r="R46" t="str">
            <v>SCGA 270E 45/45*2.3</v>
          </cell>
          <cell r="S46" t="str">
            <v>SCGA 270E 45/45</v>
          </cell>
          <cell r="T46" t="str">
            <v>JAC 270C 45/45</v>
          </cell>
          <cell r="V46">
            <v>2.2999999999999998</v>
          </cell>
          <cell r="W46">
            <v>1220</v>
          </cell>
          <cell r="X46">
            <v>2440</v>
          </cell>
          <cell r="Y46">
            <v>210</v>
          </cell>
          <cell r="Z46">
            <v>1220</v>
          </cell>
          <cell r="AA46">
            <v>210</v>
          </cell>
          <cell r="AB46">
            <v>160</v>
          </cell>
          <cell r="AC46">
            <v>7</v>
          </cell>
          <cell r="AD46">
            <v>11</v>
          </cell>
          <cell r="AE46">
            <v>77</v>
          </cell>
          <cell r="AF46">
            <v>0.32799999999999996</v>
          </cell>
          <cell r="AG46">
            <v>0.372</v>
          </cell>
          <cell r="AH46">
            <v>0.7</v>
          </cell>
          <cell r="AI46" t="str">
            <v>O</v>
          </cell>
          <cell r="AJ46" t="str">
            <v>O</v>
          </cell>
          <cell r="AK46" t="str">
            <v>O</v>
          </cell>
          <cell r="AN46" t="str">
            <v>O</v>
          </cell>
          <cell r="AP46">
            <v>440</v>
          </cell>
          <cell r="AQ46">
            <v>0.69799999999999995</v>
          </cell>
          <cell r="AR46" t="str">
            <v>SCGA</v>
          </cell>
          <cell r="AS46">
            <v>0</v>
          </cell>
          <cell r="AT46" t="e">
            <v>#N/A</v>
          </cell>
          <cell r="AU46">
            <v>0</v>
          </cell>
          <cell r="AV46">
            <v>0</v>
          </cell>
        </row>
        <row r="47">
          <cell r="J47" t="str">
            <v>006-03340</v>
          </cell>
          <cell r="K47" t="str">
            <v>BRKT R FUEL TANK</v>
          </cell>
          <cell r="L47" t="str">
            <v>65750-SNLZOO-1H1-S7</v>
          </cell>
          <cell r="M47">
            <v>1</v>
          </cell>
          <cell r="N47" t="str">
            <v>VM</v>
          </cell>
          <cell r="O47" t="str">
            <v>IMZA</v>
          </cell>
          <cell r="Q47" t="str">
            <v>005-16650</v>
          </cell>
          <cell r="R47" t="str">
            <v>SCGA 270E 45/45*1.6</v>
          </cell>
          <cell r="S47" t="str">
            <v>SCGA 270E 45/45</v>
          </cell>
          <cell r="T47" t="str">
            <v>JAC 270C 45/45</v>
          </cell>
          <cell r="V47">
            <v>1.6</v>
          </cell>
          <cell r="W47">
            <v>1170</v>
          </cell>
          <cell r="X47">
            <v>1740</v>
          </cell>
          <cell r="Y47">
            <v>151</v>
          </cell>
          <cell r="Z47">
            <v>1170</v>
          </cell>
          <cell r="AA47">
            <v>151</v>
          </cell>
          <cell r="AB47">
            <v>155</v>
          </cell>
          <cell r="AC47">
            <v>7</v>
          </cell>
          <cell r="AD47">
            <v>11</v>
          </cell>
          <cell r="AE47">
            <v>77</v>
          </cell>
          <cell r="AF47">
            <v>3.400000000000003E-2</v>
          </cell>
          <cell r="AG47">
            <v>0.29599999999999999</v>
          </cell>
          <cell r="AH47">
            <v>0.33</v>
          </cell>
          <cell r="AP47">
            <v>440</v>
          </cell>
          <cell r="AQ47">
            <v>0.33200000000000002</v>
          </cell>
          <cell r="AR47" t="str">
            <v>SCGA</v>
          </cell>
          <cell r="AS47">
            <v>0</v>
          </cell>
          <cell r="AT47" t="e">
            <v>#N/A</v>
          </cell>
          <cell r="AU47">
            <v>0</v>
          </cell>
          <cell r="AV47">
            <v>0</v>
          </cell>
        </row>
        <row r="48">
          <cell r="J48" t="str">
            <v>006-03342</v>
          </cell>
          <cell r="K48" t="str">
            <v>BRKT R RR STAB-1</v>
          </cell>
          <cell r="L48" t="str">
            <v>65750-SNLZOO-1H1-S9</v>
          </cell>
          <cell r="M48">
            <v>1</v>
          </cell>
          <cell r="N48" t="str">
            <v>BM</v>
          </cell>
          <cell r="O48" t="str">
            <v>BEWL</v>
          </cell>
          <cell r="P48" t="str">
            <v>NA</v>
          </cell>
          <cell r="Q48" t="str">
            <v>005-12403</v>
          </cell>
          <cell r="R48" t="str">
            <v>SCGA 270E 45/45*2.3</v>
          </cell>
          <cell r="S48" t="str">
            <v>SCGA 270E 45/45</v>
          </cell>
          <cell r="T48" t="str">
            <v>JAC 270C 45/45</v>
          </cell>
          <cell r="V48">
            <v>2.2999999999999998</v>
          </cell>
          <cell r="W48">
            <v>1220</v>
          </cell>
          <cell r="X48">
            <v>2440</v>
          </cell>
          <cell r="Y48">
            <v>200</v>
          </cell>
          <cell r="Z48">
            <v>1220</v>
          </cell>
          <cell r="AA48">
            <v>200</v>
          </cell>
          <cell r="AB48">
            <v>155</v>
          </cell>
          <cell r="AC48">
            <v>7</v>
          </cell>
          <cell r="AD48">
            <v>12</v>
          </cell>
          <cell r="AE48">
            <v>84</v>
          </cell>
          <cell r="AF48">
            <v>0.34400000000000003</v>
          </cell>
          <cell r="AG48">
            <v>0.29599999999999999</v>
          </cell>
          <cell r="AH48">
            <v>0.64</v>
          </cell>
          <cell r="AI48" t="str">
            <v>O</v>
          </cell>
          <cell r="AJ48" t="str">
            <v>O</v>
          </cell>
          <cell r="AK48" t="str">
            <v>O</v>
          </cell>
          <cell r="AN48" t="str">
            <v>O</v>
          </cell>
          <cell r="AP48">
            <v>440</v>
          </cell>
          <cell r="AQ48">
            <v>0.64</v>
          </cell>
          <cell r="AR48" t="str">
            <v>SCGA</v>
          </cell>
          <cell r="AS48">
            <v>0</v>
          </cell>
          <cell r="AT48" t="e">
            <v>#N/A</v>
          </cell>
          <cell r="AU48">
            <v>0</v>
          </cell>
          <cell r="AV48">
            <v>0</v>
          </cell>
        </row>
        <row r="49">
          <cell r="J49" t="str">
            <v>006-03337</v>
          </cell>
          <cell r="K49" t="str">
            <v>C/MBR RR FLR</v>
          </cell>
          <cell r="L49" t="str">
            <v>65750-SNLZOO-1H1-S4</v>
          </cell>
          <cell r="M49">
            <v>1</v>
          </cell>
          <cell r="N49" t="str">
            <v>BM</v>
          </cell>
          <cell r="O49" t="str">
            <v>BEWL</v>
          </cell>
          <cell r="P49" t="str">
            <v>NA</v>
          </cell>
          <cell r="Q49" t="str">
            <v>005-16648</v>
          </cell>
          <cell r="R49" t="str">
            <v>SPCC SD*1.2</v>
          </cell>
          <cell r="S49" t="str">
            <v>SPCC SD</v>
          </cell>
          <cell r="T49" t="str">
            <v>JAC 270C</v>
          </cell>
          <cell r="V49">
            <v>1.2</v>
          </cell>
          <cell r="W49">
            <v>914</v>
          </cell>
          <cell r="X49">
            <v>1650</v>
          </cell>
          <cell r="Y49">
            <v>550</v>
          </cell>
          <cell r="Z49">
            <v>914</v>
          </cell>
          <cell r="AA49">
            <v>550</v>
          </cell>
          <cell r="AB49">
            <v>914</v>
          </cell>
          <cell r="AC49">
            <v>1</v>
          </cell>
          <cell r="AD49">
            <v>3</v>
          </cell>
          <cell r="AE49">
            <v>3</v>
          </cell>
          <cell r="AF49">
            <v>3.0120000000000005</v>
          </cell>
          <cell r="AG49">
            <v>1.728</v>
          </cell>
          <cell r="AH49">
            <v>4.74</v>
          </cell>
          <cell r="AI49" t="str">
            <v>O</v>
          </cell>
          <cell r="AJ49" t="str">
            <v>O</v>
          </cell>
          <cell r="AK49" t="str">
            <v>O</v>
          </cell>
          <cell r="AN49" t="str">
            <v>O</v>
          </cell>
          <cell r="AP49">
            <v>440</v>
          </cell>
          <cell r="AQ49">
            <v>4.7350000000000003</v>
          </cell>
          <cell r="AR49" t="str">
            <v>SPCC</v>
          </cell>
          <cell r="AS49">
            <v>0</v>
          </cell>
          <cell r="AT49" t="e">
            <v>#N/A</v>
          </cell>
          <cell r="AU49">
            <v>0</v>
          </cell>
          <cell r="AV49">
            <v>0</v>
          </cell>
        </row>
        <row r="50">
          <cell r="J50" t="str">
            <v>006-03109</v>
          </cell>
          <cell r="K50" t="str">
            <v>NUT PLATE WELD 12MM</v>
          </cell>
          <cell r="L50" t="str">
            <v>00394-S5A-3001</v>
          </cell>
          <cell r="M50">
            <v>2</v>
          </cell>
          <cell r="N50" t="str">
            <v>CKD</v>
          </cell>
          <cell r="O50" t="str">
            <v>HACPL</v>
          </cell>
          <cell r="P50" t="str">
            <v>NA</v>
          </cell>
          <cell r="R50" t="str">
            <v/>
          </cell>
          <cell r="S50" t="str">
            <v/>
          </cell>
          <cell r="T50" t="str">
            <v/>
          </cell>
          <cell r="AP50">
            <v>440</v>
          </cell>
          <cell r="AR50" t="str">
            <v/>
          </cell>
          <cell r="AS50">
            <v>0</v>
          </cell>
          <cell r="AT50" t="e">
            <v>#N/A</v>
          </cell>
          <cell r="AU50">
            <v>0</v>
          </cell>
          <cell r="AV50">
            <v>0</v>
          </cell>
        </row>
        <row r="51">
          <cell r="J51" t="str">
            <v>006-03108</v>
          </cell>
          <cell r="K51" t="str">
            <v>NUT WELD HEX 10MM</v>
          </cell>
          <cell r="L51" t="str">
            <v>94063-10000</v>
          </cell>
          <cell r="M51">
            <v>6</v>
          </cell>
          <cell r="N51" t="str">
            <v>CKD</v>
          </cell>
          <cell r="O51" t="str">
            <v>HACPL</v>
          </cell>
          <cell r="P51" t="str">
            <v>NA</v>
          </cell>
          <cell r="R51" t="str">
            <v/>
          </cell>
          <cell r="S51" t="str">
            <v/>
          </cell>
          <cell r="T51" t="str">
            <v/>
          </cell>
          <cell r="AP51">
            <v>440</v>
          </cell>
          <cell r="AR51" t="str">
            <v/>
          </cell>
          <cell r="AS51">
            <v>0</v>
          </cell>
          <cell r="AT51" t="e">
            <v>#N/A</v>
          </cell>
          <cell r="AU51">
            <v>0</v>
          </cell>
          <cell r="AV51">
            <v>0</v>
          </cell>
        </row>
        <row r="52">
          <cell r="J52" t="str">
            <v>006-03334</v>
          </cell>
          <cell r="K52" t="str">
            <v>PROTR LWR ARM BRKT</v>
          </cell>
          <cell r="L52" t="str">
            <v>65750-SNLZOO-1H1-S1</v>
          </cell>
          <cell r="M52">
            <v>2</v>
          </cell>
          <cell r="N52" t="str">
            <v>BM</v>
          </cell>
          <cell r="O52" t="str">
            <v>BEWL</v>
          </cell>
          <cell r="P52" t="str">
            <v>NA</v>
          </cell>
          <cell r="Q52" t="str">
            <v>005-16647</v>
          </cell>
          <cell r="R52" t="str">
            <v>SCGA 270E 45/45*1</v>
          </cell>
          <cell r="S52" t="str">
            <v>SCGA 270E 45/45</v>
          </cell>
          <cell r="T52" t="str">
            <v>JAC 270 E - 45/45</v>
          </cell>
          <cell r="V52">
            <v>1</v>
          </cell>
          <cell r="W52">
            <v>1220</v>
          </cell>
          <cell r="X52">
            <v>2440</v>
          </cell>
          <cell r="Y52">
            <v>140</v>
          </cell>
          <cell r="Z52">
            <v>1220</v>
          </cell>
          <cell r="AA52">
            <v>140</v>
          </cell>
          <cell r="AB52">
            <v>140</v>
          </cell>
          <cell r="AC52">
            <v>8</v>
          </cell>
          <cell r="AD52">
            <v>17</v>
          </cell>
          <cell r="AE52">
            <v>136</v>
          </cell>
          <cell r="AF52">
            <v>0.26400000000000001</v>
          </cell>
          <cell r="AG52">
            <v>7.5999999999999998E-2</v>
          </cell>
          <cell r="AH52">
            <v>0.34</v>
          </cell>
          <cell r="AI52" t="str">
            <v>O</v>
          </cell>
          <cell r="AJ52" t="str">
            <v>O</v>
          </cell>
          <cell r="AK52" t="str">
            <v>O</v>
          </cell>
          <cell r="AN52" t="str">
            <v>O</v>
          </cell>
          <cell r="AP52">
            <v>440</v>
          </cell>
          <cell r="AQ52">
            <v>0.17199999999999999</v>
          </cell>
          <cell r="AR52" t="str">
            <v>SCGA</v>
          </cell>
          <cell r="AS52">
            <v>0</v>
          </cell>
          <cell r="AT52" t="e">
            <v>#N/A</v>
          </cell>
          <cell r="AU52">
            <v>0</v>
          </cell>
          <cell r="AV52">
            <v>0</v>
          </cell>
        </row>
        <row r="53">
          <cell r="J53" t="str">
            <v>006-02953</v>
          </cell>
          <cell r="K53" t="str">
            <v xml:space="preserve">NUT M6 x P1 x W x H5 </v>
          </cell>
          <cell r="L53" t="str">
            <v>HACPL-FINISH-NUT M6</v>
          </cell>
          <cell r="M53">
            <v>3</v>
          </cell>
          <cell r="N53" t="str">
            <v>VF</v>
          </cell>
          <cell r="O53" t="str">
            <v>PANJA</v>
          </cell>
          <cell r="P53" t="str">
            <v>POL-PP07-01-21-18-0044</v>
          </cell>
          <cell r="R53" t="str">
            <v/>
          </cell>
          <cell r="S53" t="str">
            <v/>
          </cell>
          <cell r="T53" t="str">
            <v/>
          </cell>
          <cell r="AP53">
            <v>440</v>
          </cell>
          <cell r="AR53" t="str">
            <v/>
          </cell>
          <cell r="AS53">
            <v>1.5</v>
          </cell>
          <cell r="AT53">
            <v>1.5</v>
          </cell>
          <cell r="AU53">
            <v>1.5</v>
          </cell>
          <cell r="AV53">
            <v>0</v>
          </cell>
        </row>
        <row r="54">
          <cell r="J54" t="str">
            <v>006-03056</v>
          </cell>
          <cell r="K54" t="str">
            <v>STIFF A, L LWR ARM BRKT</v>
          </cell>
          <cell r="L54" t="str">
            <v>65763-SNA-A000-H1</v>
          </cell>
          <cell r="M54">
            <v>1</v>
          </cell>
          <cell r="N54" t="str">
            <v>VM</v>
          </cell>
          <cell r="O54" t="str">
            <v>IMZA</v>
          </cell>
          <cell r="P54" t="str">
            <v>POL-PP07-01-21-18-0023</v>
          </cell>
          <cell r="Q54" t="str">
            <v>005-12403</v>
          </cell>
          <cell r="R54" t="str">
            <v>SCGA 270E 45/45*2.3</v>
          </cell>
          <cell r="S54" t="str">
            <v>SCGA 270E 45/45</v>
          </cell>
          <cell r="T54" t="str">
            <v>JAC 270C 45/45</v>
          </cell>
          <cell r="V54">
            <v>2.2999999999999998</v>
          </cell>
          <cell r="W54">
            <v>1220</v>
          </cell>
          <cell r="X54">
            <v>2440</v>
          </cell>
          <cell r="Y54">
            <v>145</v>
          </cell>
          <cell r="Z54">
            <v>1220</v>
          </cell>
          <cell r="AA54">
            <v>145</v>
          </cell>
          <cell r="AB54">
            <v>103</v>
          </cell>
          <cell r="AC54">
            <v>11</v>
          </cell>
          <cell r="AD54">
            <v>16</v>
          </cell>
          <cell r="AE54">
            <v>176</v>
          </cell>
          <cell r="AF54">
            <v>0.16999999999999998</v>
          </cell>
          <cell r="AG54">
            <v>0.14000000000000001</v>
          </cell>
          <cell r="AH54">
            <v>0.31</v>
          </cell>
          <cell r="AP54">
            <v>440</v>
          </cell>
          <cell r="AQ54">
            <v>0.30499999999999999</v>
          </cell>
          <cell r="AR54" t="str">
            <v>SCGA</v>
          </cell>
          <cell r="AS54">
            <v>6</v>
          </cell>
          <cell r="AT54">
            <v>6</v>
          </cell>
          <cell r="AU54">
            <v>0</v>
          </cell>
          <cell r="AV54">
            <v>6</v>
          </cell>
        </row>
        <row r="55">
          <cell r="J55" t="str">
            <v>006-03054</v>
          </cell>
          <cell r="K55" t="str">
            <v>STIFF A, R LWR ARM BRKT</v>
          </cell>
          <cell r="L55" t="str">
            <v>65753-SNA-A001-H1</v>
          </cell>
          <cell r="M55">
            <v>1</v>
          </cell>
          <cell r="N55" t="str">
            <v>VM</v>
          </cell>
          <cell r="O55" t="str">
            <v>IMZA</v>
          </cell>
          <cell r="P55" t="str">
            <v>POL-PP07-01-21-18-0023</v>
          </cell>
          <cell r="Q55" t="str">
            <v>005-12403</v>
          </cell>
          <cell r="R55" t="str">
            <v>SCGA 270E 45/45*2.3</v>
          </cell>
          <cell r="S55" t="str">
            <v>SCGA 270E 45/45</v>
          </cell>
          <cell r="T55" t="str">
            <v>JAC 270C 45/45</v>
          </cell>
          <cell r="V55">
            <v>2.2999999999999998</v>
          </cell>
          <cell r="W55">
            <v>1220</v>
          </cell>
          <cell r="X55">
            <v>2440</v>
          </cell>
          <cell r="Y55">
            <v>118</v>
          </cell>
          <cell r="Z55">
            <v>1220</v>
          </cell>
          <cell r="AA55">
            <v>118</v>
          </cell>
          <cell r="AB55">
            <v>102</v>
          </cell>
          <cell r="AC55">
            <v>11</v>
          </cell>
          <cell r="AD55">
            <v>20</v>
          </cell>
          <cell r="AE55">
            <v>220</v>
          </cell>
          <cell r="AF55">
            <v>9.8000000000000004E-2</v>
          </cell>
          <cell r="AG55">
            <v>0.14199999999999999</v>
          </cell>
          <cell r="AH55">
            <v>0.24</v>
          </cell>
          <cell r="AP55">
            <v>440</v>
          </cell>
          <cell r="AQ55">
            <v>0.24399999999999999</v>
          </cell>
          <cell r="AR55" t="str">
            <v>SCGA</v>
          </cell>
          <cell r="AS55">
            <v>6</v>
          </cell>
          <cell r="AT55">
            <v>6</v>
          </cell>
          <cell r="AU55">
            <v>0</v>
          </cell>
          <cell r="AV55">
            <v>6</v>
          </cell>
        </row>
        <row r="56">
          <cell r="J56" t="str">
            <v>006-03057</v>
          </cell>
          <cell r="K56" t="str">
            <v>STIFF B, L LWR ARM BRKT</v>
          </cell>
          <cell r="L56" t="str">
            <v>65782-SNA-A000-H1</v>
          </cell>
          <cell r="M56">
            <v>1</v>
          </cell>
          <cell r="N56" t="str">
            <v>VM</v>
          </cell>
          <cell r="O56" t="str">
            <v>IMZA</v>
          </cell>
          <cell r="P56" t="str">
            <v>POL-PP07-01-21-18-0023</v>
          </cell>
          <cell r="Q56" t="str">
            <v>005-12403</v>
          </cell>
          <cell r="R56" t="str">
            <v>SCGA 270E 45/45*2.3</v>
          </cell>
          <cell r="S56" t="str">
            <v>SCGA 270E 45/45</v>
          </cell>
          <cell r="T56" t="str">
            <v>JAC 270C 45/45</v>
          </cell>
          <cell r="V56">
            <v>2.2999999999999998</v>
          </cell>
          <cell r="W56">
            <v>1220</v>
          </cell>
          <cell r="X56">
            <v>2440</v>
          </cell>
          <cell r="Y56">
            <v>152</v>
          </cell>
          <cell r="Z56">
            <v>1220</v>
          </cell>
          <cell r="AA56">
            <v>152</v>
          </cell>
          <cell r="AB56">
            <v>108</v>
          </cell>
          <cell r="AC56">
            <v>11</v>
          </cell>
          <cell r="AD56">
            <v>16</v>
          </cell>
          <cell r="AE56">
            <v>176</v>
          </cell>
          <cell r="AF56">
            <v>0.16200000000000001</v>
          </cell>
          <cell r="AG56">
            <v>0.14799999999999999</v>
          </cell>
          <cell r="AH56">
            <v>0.31</v>
          </cell>
          <cell r="AP56">
            <v>440</v>
          </cell>
          <cell r="AQ56">
            <v>0.30499999999999999</v>
          </cell>
          <cell r="AR56" t="str">
            <v>SCGA</v>
          </cell>
          <cell r="AS56">
            <v>6</v>
          </cell>
          <cell r="AT56">
            <v>6</v>
          </cell>
          <cell r="AU56">
            <v>0</v>
          </cell>
          <cell r="AV56">
            <v>6</v>
          </cell>
        </row>
        <row r="57">
          <cell r="J57" t="str">
            <v>006-03055</v>
          </cell>
          <cell r="K57" t="str">
            <v>STIFF B, R LWR ARM BRKT</v>
          </cell>
          <cell r="L57" t="str">
            <v>655772-SNA-A001-H1</v>
          </cell>
          <cell r="M57">
            <v>1</v>
          </cell>
          <cell r="N57" t="str">
            <v>VM</v>
          </cell>
          <cell r="O57" t="str">
            <v>IMZA</v>
          </cell>
          <cell r="P57" t="str">
            <v>POL-PP07-01-21-18-0023</v>
          </cell>
          <cell r="Q57" t="str">
            <v>005-12403</v>
          </cell>
          <cell r="R57" t="str">
            <v>SCGA 270E 45/45*2.3</v>
          </cell>
          <cell r="S57" t="str">
            <v>SCGA 270E 45/45</v>
          </cell>
          <cell r="T57" t="str">
            <v>JAC 270C 45/45</v>
          </cell>
          <cell r="V57">
            <v>2.2999999999999998</v>
          </cell>
          <cell r="W57">
            <v>1220</v>
          </cell>
          <cell r="X57">
            <v>2440</v>
          </cell>
          <cell r="Y57">
            <v>115</v>
          </cell>
          <cell r="Z57">
            <v>1220</v>
          </cell>
          <cell r="AA57">
            <v>115</v>
          </cell>
          <cell r="AB57">
            <v>108</v>
          </cell>
          <cell r="AC57">
            <v>11</v>
          </cell>
          <cell r="AD57">
            <v>21</v>
          </cell>
          <cell r="AE57">
            <v>231</v>
          </cell>
          <cell r="AF57">
            <v>8.0000000000000016E-2</v>
          </cell>
          <cell r="AG57">
            <v>0.15</v>
          </cell>
          <cell r="AH57">
            <v>0.23</v>
          </cell>
          <cell r="AP57">
            <v>440</v>
          </cell>
          <cell r="AQ57">
            <v>0.23300000000000001</v>
          </cell>
          <cell r="AR57" t="str">
            <v>SCGA</v>
          </cell>
          <cell r="AS57">
            <v>6</v>
          </cell>
          <cell r="AT57">
            <v>6</v>
          </cell>
          <cell r="AU57">
            <v>0</v>
          </cell>
          <cell r="AV57">
            <v>6</v>
          </cell>
        </row>
        <row r="58">
          <cell r="J58" t="str">
            <v>006-03345</v>
          </cell>
          <cell r="K58" t="str">
            <v>EXTN R RR INSIDE</v>
          </cell>
          <cell r="L58" t="str">
            <v>64320SNAK000H101-S2</v>
          </cell>
          <cell r="M58">
            <v>1</v>
          </cell>
          <cell r="N58" t="str">
            <v>BM</v>
          </cell>
          <cell r="O58" t="str">
            <v>BEWL</v>
          </cell>
          <cell r="P58" t="str">
            <v>NA</v>
          </cell>
          <cell r="Q58" t="str">
            <v>005-16646</v>
          </cell>
          <cell r="R58" t="str">
            <v>SCGA 270E 45/45*0.6</v>
          </cell>
          <cell r="S58" t="str">
            <v>SCGA 270E 45/45</v>
          </cell>
          <cell r="T58" t="str">
            <v>JAC 270E 45/45</v>
          </cell>
          <cell r="V58">
            <v>0.6</v>
          </cell>
          <cell r="W58">
            <v>914</v>
          </cell>
          <cell r="X58">
            <v>1050</v>
          </cell>
          <cell r="Y58">
            <v>450</v>
          </cell>
          <cell r="Z58">
            <v>1050</v>
          </cell>
          <cell r="AA58">
            <v>175</v>
          </cell>
          <cell r="AB58">
            <v>450</v>
          </cell>
          <cell r="AC58">
            <v>6</v>
          </cell>
          <cell r="AD58">
            <v>2</v>
          </cell>
          <cell r="AE58">
            <v>12</v>
          </cell>
          <cell r="AF58">
            <v>0.13799999999999998</v>
          </cell>
          <cell r="AG58">
            <v>0.23200000000000001</v>
          </cell>
          <cell r="AH58">
            <v>0.37</v>
          </cell>
          <cell r="AI58" t="str">
            <v>O</v>
          </cell>
          <cell r="AJ58" t="str">
            <v>O</v>
          </cell>
          <cell r="AK58" t="str">
            <v>O</v>
          </cell>
          <cell r="AN58" t="str">
            <v>O</v>
          </cell>
          <cell r="AP58">
            <v>440</v>
          </cell>
          <cell r="AQ58">
            <v>0.377</v>
          </cell>
          <cell r="AR58" t="str">
            <v>JSC</v>
          </cell>
          <cell r="AS58">
            <v>0</v>
          </cell>
          <cell r="AT58" t="e">
            <v>#N/A</v>
          </cell>
          <cell r="AU58">
            <v>0</v>
          </cell>
          <cell r="AV58">
            <v>0</v>
          </cell>
        </row>
        <row r="59">
          <cell r="J59" t="str">
            <v>006-03344</v>
          </cell>
          <cell r="K59" t="str">
            <v>EXTN R RR W/ARCH</v>
          </cell>
          <cell r="L59" t="str">
            <v>64320SNAK000H101-S1</v>
          </cell>
          <cell r="M59">
            <v>1</v>
          </cell>
          <cell r="N59" t="str">
            <v>BM</v>
          </cell>
          <cell r="O59" t="str">
            <v>BEWL</v>
          </cell>
          <cell r="P59" t="str">
            <v>NA</v>
          </cell>
          <cell r="Q59" t="str">
            <v>005-16646</v>
          </cell>
          <cell r="R59" t="str">
            <v>SCGA 270E 45/45*0.6</v>
          </cell>
          <cell r="S59" t="str">
            <v>SCGA 270E 45/45</v>
          </cell>
          <cell r="T59" t="str">
            <v>JAC 270E 45/45</v>
          </cell>
          <cell r="V59">
            <v>0.6</v>
          </cell>
          <cell r="W59">
            <v>914</v>
          </cell>
          <cell r="X59">
            <v>1100</v>
          </cell>
          <cell r="Y59">
            <v>550</v>
          </cell>
          <cell r="Z59">
            <v>914</v>
          </cell>
          <cell r="AA59">
            <v>550</v>
          </cell>
          <cell r="AB59">
            <v>400</v>
          </cell>
          <cell r="AC59">
            <v>4</v>
          </cell>
          <cell r="AD59">
            <v>2</v>
          </cell>
          <cell r="AE59">
            <v>8</v>
          </cell>
          <cell r="AF59">
            <v>0.23000000000000004</v>
          </cell>
          <cell r="AG59">
            <v>0.28999999999999998</v>
          </cell>
          <cell r="AH59">
            <v>0.52</v>
          </cell>
          <cell r="AI59" t="str">
            <v>O</v>
          </cell>
          <cell r="AJ59" t="str">
            <v>O</v>
          </cell>
          <cell r="AK59" t="str">
            <v>O</v>
          </cell>
          <cell r="AN59" t="str">
            <v>O</v>
          </cell>
          <cell r="AP59">
            <v>440</v>
          </cell>
          <cell r="AQ59">
            <v>0.59199999999999997</v>
          </cell>
          <cell r="AR59" t="str">
            <v>SCGA</v>
          </cell>
          <cell r="AS59">
            <v>0</v>
          </cell>
          <cell r="AT59" t="e">
            <v>#N/A</v>
          </cell>
          <cell r="AU59">
            <v>0</v>
          </cell>
          <cell r="AV59">
            <v>0</v>
          </cell>
        </row>
        <row r="60">
          <cell r="J60" t="str">
            <v>006-03346</v>
          </cell>
          <cell r="K60" t="str">
            <v>NUT SQUARE WELD 5 mm</v>
          </cell>
          <cell r="L60" t="str">
            <v>94061-05001</v>
          </cell>
          <cell r="M60">
            <v>1</v>
          </cell>
          <cell r="N60" t="str">
            <v>CKD</v>
          </cell>
          <cell r="O60" t="str">
            <v>HACPL</v>
          </cell>
          <cell r="P60" t="str">
            <v>NA</v>
          </cell>
          <cell r="R60" t="str">
            <v/>
          </cell>
          <cell r="S60" t="str">
            <v/>
          </cell>
          <cell r="T60" t="str">
            <v/>
          </cell>
          <cell r="AP60">
            <v>440</v>
          </cell>
          <cell r="AR60" t="str">
            <v/>
          </cell>
          <cell r="AS60">
            <v>0</v>
          </cell>
          <cell r="AT60" t="e">
            <v>#N/A</v>
          </cell>
          <cell r="AU60">
            <v>0</v>
          </cell>
          <cell r="AV60">
            <v>0</v>
          </cell>
        </row>
        <row r="61">
          <cell r="J61" t="str">
            <v>006-03348</v>
          </cell>
          <cell r="K61" t="str">
            <v>SEPARATOR R, RR W/ARCH</v>
          </cell>
          <cell r="L61" t="str">
            <v>64323-SNAA-A010-Y1</v>
          </cell>
          <cell r="M61">
            <v>1</v>
          </cell>
          <cell r="N61" t="str">
            <v>CKD</v>
          </cell>
          <cell r="O61" t="str">
            <v>HACPL</v>
          </cell>
          <cell r="P61" t="str">
            <v>NA</v>
          </cell>
          <cell r="R61" t="str">
            <v/>
          </cell>
          <cell r="S61" t="str">
            <v/>
          </cell>
          <cell r="T61" t="str">
            <v/>
          </cell>
          <cell r="AP61">
            <v>440</v>
          </cell>
          <cell r="AR61" t="str">
            <v/>
          </cell>
          <cell r="AS61">
            <v>0</v>
          </cell>
          <cell r="AT61" t="e">
            <v>#N/A</v>
          </cell>
          <cell r="AU61">
            <v>0</v>
          </cell>
          <cell r="AV61">
            <v>0</v>
          </cell>
        </row>
        <row r="62">
          <cell r="J62" t="str">
            <v>006-02953</v>
          </cell>
          <cell r="K62" t="str">
            <v xml:space="preserve">NUT M6 x P1 x W x H5 </v>
          </cell>
          <cell r="L62" t="str">
            <v>HACPL-FINISH-NUT M6</v>
          </cell>
          <cell r="M62">
            <v>1</v>
          </cell>
          <cell r="N62" t="str">
            <v>VF</v>
          </cell>
          <cell r="O62" t="str">
            <v>PANJA</v>
          </cell>
          <cell r="P62" t="str">
            <v>POL-PP07-01-21-18-0044</v>
          </cell>
          <cell r="R62" t="str">
            <v/>
          </cell>
          <cell r="S62" t="str">
            <v/>
          </cell>
          <cell r="T62" t="str">
            <v/>
          </cell>
          <cell r="AP62">
            <v>440</v>
          </cell>
          <cell r="AR62" t="str">
            <v/>
          </cell>
          <cell r="AS62">
            <v>1.5</v>
          </cell>
          <cell r="AT62">
            <v>1.5</v>
          </cell>
          <cell r="AU62">
            <v>1.5</v>
          </cell>
          <cell r="AV62">
            <v>0</v>
          </cell>
        </row>
        <row r="63">
          <cell r="J63" t="str">
            <v>006-03350</v>
          </cell>
          <cell r="K63" t="str">
            <v>EXTN L RR INSIDE</v>
          </cell>
          <cell r="L63" t="str">
            <v>64720SNAK000H101-S2</v>
          </cell>
          <cell r="M63">
            <v>1</v>
          </cell>
          <cell r="N63" t="str">
            <v>BM</v>
          </cell>
          <cell r="O63" t="str">
            <v>BEWL</v>
          </cell>
          <cell r="P63" t="str">
            <v>NA</v>
          </cell>
          <cell r="Q63" t="str">
            <v>005-16646</v>
          </cell>
          <cell r="R63" t="str">
            <v>SCGA 270E 45/45*0.6</v>
          </cell>
          <cell r="S63" t="str">
            <v>SCGA 270E 45/45</v>
          </cell>
          <cell r="T63" t="str">
            <v>JAC 270E 45/45</v>
          </cell>
          <cell r="V63">
            <v>0.6</v>
          </cell>
          <cell r="W63">
            <v>914</v>
          </cell>
          <cell r="X63">
            <v>1050</v>
          </cell>
          <cell r="Y63">
            <v>450</v>
          </cell>
          <cell r="Z63">
            <v>1050</v>
          </cell>
          <cell r="AA63">
            <v>175</v>
          </cell>
          <cell r="AB63">
            <v>450</v>
          </cell>
          <cell r="AC63">
            <v>6</v>
          </cell>
          <cell r="AD63">
            <v>2</v>
          </cell>
          <cell r="AE63">
            <v>12</v>
          </cell>
          <cell r="AF63">
            <v>0.13799999999999998</v>
          </cell>
          <cell r="AG63">
            <v>0.23200000000000001</v>
          </cell>
          <cell r="AH63">
            <v>0.37</v>
          </cell>
          <cell r="AI63" t="str">
            <v>O</v>
          </cell>
          <cell r="AJ63" t="str">
            <v>O</v>
          </cell>
          <cell r="AK63" t="str">
            <v>O</v>
          </cell>
          <cell r="AN63" t="str">
            <v>O</v>
          </cell>
          <cell r="AP63">
            <v>440</v>
          </cell>
          <cell r="AQ63">
            <v>0.377</v>
          </cell>
          <cell r="AR63" t="str">
            <v>JSC</v>
          </cell>
          <cell r="AS63">
            <v>0</v>
          </cell>
          <cell r="AT63" t="e">
            <v>#N/A</v>
          </cell>
          <cell r="AU63">
            <v>0</v>
          </cell>
          <cell r="AV63">
            <v>0</v>
          </cell>
        </row>
        <row r="64">
          <cell r="J64" t="str">
            <v>006-03349</v>
          </cell>
          <cell r="K64" t="str">
            <v>EXTN L RR W/ARCH</v>
          </cell>
          <cell r="L64" t="str">
            <v>64720SNAK000H101-S1</v>
          </cell>
          <cell r="M64">
            <v>1</v>
          </cell>
          <cell r="N64" t="str">
            <v>BM</v>
          </cell>
          <cell r="O64" t="str">
            <v>BEWL</v>
          </cell>
          <cell r="P64" t="str">
            <v>NA</v>
          </cell>
          <cell r="Q64" t="str">
            <v>005-16646</v>
          </cell>
          <cell r="R64" t="str">
            <v>SCGA 270E 45/45*0.6</v>
          </cell>
          <cell r="S64" t="str">
            <v>SCGA 270E 45/45</v>
          </cell>
          <cell r="T64" t="str">
            <v>JAC 270E 45/45</v>
          </cell>
          <cell r="V64">
            <v>0.6</v>
          </cell>
          <cell r="W64">
            <v>914</v>
          </cell>
          <cell r="X64">
            <v>1100</v>
          </cell>
          <cell r="Y64">
            <v>550</v>
          </cell>
          <cell r="Z64">
            <v>914</v>
          </cell>
          <cell r="AA64">
            <v>550</v>
          </cell>
          <cell r="AB64">
            <v>400</v>
          </cell>
          <cell r="AC64">
            <v>4</v>
          </cell>
          <cell r="AD64">
            <v>2</v>
          </cell>
          <cell r="AE64">
            <v>8</v>
          </cell>
          <cell r="AF64">
            <v>0.23000000000000004</v>
          </cell>
          <cell r="AG64">
            <v>0.28999999999999998</v>
          </cell>
          <cell r="AH64">
            <v>0.52</v>
          </cell>
          <cell r="AI64" t="str">
            <v>O</v>
          </cell>
          <cell r="AJ64" t="str">
            <v>O</v>
          </cell>
          <cell r="AK64" t="str">
            <v>O</v>
          </cell>
          <cell r="AN64" t="str">
            <v>O</v>
          </cell>
          <cell r="AP64">
            <v>440</v>
          </cell>
          <cell r="AQ64">
            <v>0.59199999999999997</v>
          </cell>
          <cell r="AR64" t="str">
            <v>SCGA</v>
          </cell>
          <cell r="AS64">
            <v>0</v>
          </cell>
          <cell r="AT64" t="e">
            <v>#N/A</v>
          </cell>
          <cell r="AU64">
            <v>0</v>
          </cell>
          <cell r="AV64">
            <v>0</v>
          </cell>
        </row>
        <row r="65">
          <cell r="J65" t="str">
            <v>006-03346</v>
          </cell>
          <cell r="K65" t="str">
            <v>NUT SQUARE WELD 5 mm</v>
          </cell>
          <cell r="L65" t="str">
            <v>94061-05001</v>
          </cell>
          <cell r="M65">
            <v>1</v>
          </cell>
          <cell r="N65" t="str">
            <v>CKD</v>
          </cell>
          <cell r="O65" t="str">
            <v>HACPL</v>
          </cell>
          <cell r="P65" t="str">
            <v>NA</v>
          </cell>
          <cell r="R65" t="str">
            <v/>
          </cell>
          <cell r="S65" t="str">
            <v/>
          </cell>
          <cell r="T65" t="str">
            <v/>
          </cell>
          <cell r="AP65">
            <v>440</v>
          </cell>
          <cell r="AR65" t="str">
            <v/>
          </cell>
          <cell r="AS65">
            <v>0</v>
          </cell>
          <cell r="AT65" t="e">
            <v>#N/A</v>
          </cell>
          <cell r="AU65">
            <v>0</v>
          </cell>
          <cell r="AV65">
            <v>0</v>
          </cell>
        </row>
        <row r="66">
          <cell r="J66" t="str">
            <v>006-03352</v>
          </cell>
          <cell r="K66" t="str">
            <v>SEPARATOR L, RR W/ARCH</v>
          </cell>
          <cell r="L66" t="str">
            <v>64723-SNAA-A010-Y1</v>
          </cell>
          <cell r="M66">
            <v>1</v>
          </cell>
          <cell r="N66" t="str">
            <v>CKD</v>
          </cell>
          <cell r="O66" t="str">
            <v>HACPL</v>
          </cell>
          <cell r="P66" t="str">
            <v>NA</v>
          </cell>
          <cell r="R66" t="str">
            <v/>
          </cell>
          <cell r="S66" t="str">
            <v/>
          </cell>
          <cell r="T66" t="str">
            <v/>
          </cell>
          <cell r="AP66">
            <v>440</v>
          </cell>
          <cell r="AR66" t="str">
            <v/>
          </cell>
          <cell r="AS66">
            <v>0</v>
          </cell>
          <cell r="AT66" t="e">
            <v>#N/A</v>
          </cell>
          <cell r="AU66">
            <v>0</v>
          </cell>
          <cell r="AV66">
            <v>0</v>
          </cell>
        </row>
        <row r="67">
          <cell r="J67" t="str">
            <v>006-02953</v>
          </cell>
          <cell r="K67" t="str">
            <v xml:space="preserve">NUT M6 x P1 x W x H5 </v>
          </cell>
          <cell r="L67" t="str">
            <v>HACPL-FINISH-NUT M6</v>
          </cell>
          <cell r="M67">
            <v>1</v>
          </cell>
          <cell r="N67" t="str">
            <v>VF</v>
          </cell>
          <cell r="O67" t="str">
            <v>PANJA</v>
          </cell>
          <cell r="P67" t="str">
            <v>POL-PP07-01-21-18-0044</v>
          </cell>
          <cell r="R67" t="str">
            <v/>
          </cell>
          <cell r="S67" t="str">
            <v/>
          </cell>
          <cell r="T67" t="str">
            <v/>
          </cell>
          <cell r="AP67">
            <v>440</v>
          </cell>
          <cell r="AR67" t="str">
            <v/>
          </cell>
          <cell r="AS67">
            <v>1.5</v>
          </cell>
          <cell r="AT67">
            <v>1.5</v>
          </cell>
          <cell r="AU67">
            <v>1.5</v>
          </cell>
          <cell r="AV67">
            <v>0</v>
          </cell>
        </row>
        <row r="68">
          <cell r="J68" t="str">
            <v>006-03453</v>
          </cell>
          <cell r="K68" t="str">
            <v>BODY GUSSET R,RR PLR</v>
          </cell>
          <cell r="L68" t="str">
            <v>64352-SNA-A000-H1-S1</v>
          </cell>
          <cell r="M68">
            <v>1</v>
          </cell>
          <cell r="N68" t="str">
            <v>VM</v>
          </cell>
          <cell r="O68" t="str">
            <v>ATIF</v>
          </cell>
          <cell r="P68" t="str">
            <v>POL-PP07-01-21-18-0024</v>
          </cell>
          <cell r="Q68" t="str">
            <v>005-12373</v>
          </cell>
          <cell r="R68" t="str">
            <v>SPCC SD*0.9</v>
          </cell>
          <cell r="S68" t="str">
            <v>SPCC SD</v>
          </cell>
          <cell r="T68" t="str">
            <v xml:space="preserve">JSC 270C </v>
          </cell>
          <cell r="V68">
            <v>0.9</v>
          </cell>
          <cell r="W68">
            <v>914</v>
          </cell>
          <cell r="X68">
            <v>1828</v>
          </cell>
          <cell r="Y68">
            <v>186</v>
          </cell>
          <cell r="Z68">
            <v>914</v>
          </cell>
          <cell r="AA68">
            <v>186</v>
          </cell>
          <cell r="AB68">
            <v>150</v>
          </cell>
          <cell r="AC68">
            <v>6</v>
          </cell>
          <cell r="AD68">
            <v>9</v>
          </cell>
          <cell r="AE68">
            <v>54</v>
          </cell>
          <cell r="AF68">
            <v>0.115</v>
          </cell>
          <cell r="AG68">
            <v>0.105</v>
          </cell>
          <cell r="AH68">
            <v>0.22</v>
          </cell>
          <cell r="AP68">
            <v>440</v>
          </cell>
          <cell r="AQ68">
            <v>0.219</v>
          </cell>
          <cell r="AR68" t="str">
            <v>SPCC</v>
          </cell>
          <cell r="AS68">
            <v>6.3</v>
          </cell>
          <cell r="AT68">
            <v>6.3</v>
          </cell>
          <cell r="AU68">
            <v>0</v>
          </cell>
          <cell r="AV68">
            <v>6.3</v>
          </cell>
        </row>
        <row r="69">
          <cell r="J69" t="str">
            <v>006-03454</v>
          </cell>
          <cell r="K69" t="str">
            <v>BODY GUSSET L,RR PLR</v>
          </cell>
          <cell r="L69" t="str">
            <v>64752-SNA-A000-H1-S1</v>
          </cell>
          <cell r="M69">
            <v>1</v>
          </cell>
          <cell r="N69" t="str">
            <v>VM</v>
          </cell>
          <cell r="O69" t="str">
            <v>ATIF</v>
          </cell>
          <cell r="P69" t="str">
            <v>POL-PP07-01-21-18-0024</v>
          </cell>
          <cell r="Q69" t="str">
            <v>005-12373</v>
          </cell>
          <cell r="R69" t="str">
            <v>SPCC SD*0.9</v>
          </cell>
          <cell r="S69" t="str">
            <v>SPCC SD</v>
          </cell>
          <cell r="T69" t="str">
            <v xml:space="preserve">JSC 270C </v>
          </cell>
          <cell r="V69">
            <v>0.9</v>
          </cell>
          <cell r="W69">
            <v>914</v>
          </cell>
          <cell r="X69">
            <v>1828</v>
          </cell>
          <cell r="Y69">
            <v>186</v>
          </cell>
          <cell r="Z69">
            <v>914</v>
          </cell>
          <cell r="AA69">
            <v>186</v>
          </cell>
          <cell r="AB69">
            <v>150</v>
          </cell>
          <cell r="AC69">
            <v>6</v>
          </cell>
          <cell r="AD69">
            <v>9</v>
          </cell>
          <cell r="AE69">
            <v>54</v>
          </cell>
          <cell r="AF69">
            <v>0.115</v>
          </cell>
          <cell r="AG69">
            <v>0.105</v>
          </cell>
          <cell r="AH69">
            <v>0.22</v>
          </cell>
          <cell r="AP69">
            <v>440</v>
          </cell>
          <cell r="AQ69">
            <v>0.219</v>
          </cell>
          <cell r="AR69" t="str">
            <v>SPCC</v>
          </cell>
          <cell r="AS69">
            <v>6.3</v>
          </cell>
          <cell r="AT69">
            <v>6.3</v>
          </cell>
          <cell r="AU69">
            <v>0</v>
          </cell>
          <cell r="AV69">
            <v>6.3</v>
          </cell>
        </row>
        <row r="70">
          <cell r="J70" t="str">
            <v>006-03455</v>
          </cell>
          <cell r="K70" t="str">
            <v>BODY PATCH R,RR SHELF SUP.</v>
          </cell>
          <cell r="L70" t="str">
            <v>64353-SNA-A000-H1-S1</v>
          </cell>
          <cell r="M70">
            <v>1</v>
          </cell>
          <cell r="N70" t="str">
            <v>VM</v>
          </cell>
          <cell r="O70" t="str">
            <v>IMZA</v>
          </cell>
          <cell r="P70" t="str">
            <v>POL-PP07-01-21-18-0023</v>
          </cell>
          <cell r="Q70" t="str">
            <v>005-12379</v>
          </cell>
          <cell r="R70" t="str">
            <v>SPCC SD*1.2</v>
          </cell>
          <cell r="S70" t="str">
            <v>SPCC SD</v>
          </cell>
          <cell r="T70" t="str">
            <v xml:space="preserve">JSC 270C </v>
          </cell>
          <cell r="V70">
            <v>1.2</v>
          </cell>
          <cell r="W70">
            <v>914</v>
          </cell>
          <cell r="X70">
            <v>1828</v>
          </cell>
          <cell r="Y70">
            <v>144</v>
          </cell>
          <cell r="Z70">
            <v>914</v>
          </cell>
          <cell r="AA70">
            <v>144</v>
          </cell>
          <cell r="AB70">
            <v>96</v>
          </cell>
          <cell r="AC70">
            <v>9</v>
          </cell>
          <cell r="AD70">
            <v>12</v>
          </cell>
          <cell r="AE70">
            <v>108</v>
          </cell>
          <cell r="AF70">
            <v>9.1999999999999998E-2</v>
          </cell>
          <cell r="AG70">
            <v>5.8000000000000003E-2</v>
          </cell>
          <cell r="AH70">
            <v>0.15</v>
          </cell>
          <cell r="AP70">
            <v>440</v>
          </cell>
          <cell r="AQ70">
            <v>0.14599999999999999</v>
          </cell>
          <cell r="AR70" t="str">
            <v>SPCC</v>
          </cell>
          <cell r="AS70">
            <v>6</v>
          </cell>
          <cell r="AT70">
            <v>6</v>
          </cell>
          <cell r="AU70">
            <v>0</v>
          </cell>
          <cell r="AV70">
            <v>6</v>
          </cell>
        </row>
        <row r="71">
          <cell r="J71" t="str">
            <v>006-03456</v>
          </cell>
          <cell r="K71" t="str">
            <v>BODY PATCH L,RR SHELF SUP.</v>
          </cell>
          <cell r="L71" t="str">
            <v>64753-SNA-A000-H1-S1</v>
          </cell>
          <cell r="M71">
            <v>1</v>
          </cell>
          <cell r="N71" t="str">
            <v>VM</v>
          </cell>
          <cell r="O71" t="str">
            <v>IMZA</v>
          </cell>
          <cell r="P71" t="str">
            <v>POL-PP07-01-21-18-0023</v>
          </cell>
          <cell r="Q71" t="str">
            <v>005-12379</v>
          </cell>
          <cell r="R71" t="str">
            <v>SPCC SD*1.2</v>
          </cell>
          <cell r="S71" t="str">
            <v>SPCC SD</v>
          </cell>
          <cell r="T71" t="str">
            <v xml:space="preserve">JSC 270C </v>
          </cell>
          <cell r="V71">
            <v>1.2</v>
          </cell>
          <cell r="W71">
            <v>914</v>
          </cell>
          <cell r="X71">
            <v>1828</v>
          </cell>
          <cell r="Y71">
            <v>144</v>
          </cell>
          <cell r="Z71">
            <v>914</v>
          </cell>
          <cell r="AA71">
            <v>144</v>
          </cell>
          <cell r="AB71">
            <v>96</v>
          </cell>
          <cell r="AC71">
            <v>9</v>
          </cell>
          <cell r="AD71">
            <v>12</v>
          </cell>
          <cell r="AE71">
            <v>108</v>
          </cell>
          <cell r="AF71">
            <v>0.09</v>
          </cell>
          <cell r="AG71">
            <v>0.06</v>
          </cell>
          <cell r="AH71">
            <v>0.15</v>
          </cell>
          <cell r="AP71">
            <v>440</v>
          </cell>
          <cell r="AQ71">
            <v>0.14599999999999999</v>
          </cell>
          <cell r="AR71" t="str">
            <v>SPCC</v>
          </cell>
          <cell r="AS71">
            <v>6</v>
          </cell>
          <cell r="AT71">
            <v>6</v>
          </cell>
          <cell r="AU71">
            <v>0</v>
          </cell>
          <cell r="AV71">
            <v>6</v>
          </cell>
        </row>
        <row r="72">
          <cell r="J72" t="str">
            <v>006-03361</v>
          </cell>
          <cell r="K72" t="str">
            <v>BODY STIFF REAR RR SHELF</v>
          </cell>
          <cell r="L72" t="str">
            <v>665112SNA-A000-H1-S1</v>
          </cell>
          <cell r="M72">
            <v>1</v>
          </cell>
          <cell r="N72" t="str">
            <v>BM</v>
          </cell>
          <cell r="O72" t="str">
            <v>BEWL</v>
          </cell>
          <cell r="P72" t="str">
            <v>NA</v>
          </cell>
          <cell r="Q72" t="str">
            <v>005-16651</v>
          </cell>
          <cell r="R72" t="str">
            <v>SPCC SD*0.6</v>
          </cell>
          <cell r="S72" t="str">
            <v>SPCC SD</v>
          </cell>
          <cell r="T72" t="str">
            <v xml:space="preserve">JSC 270C </v>
          </cell>
          <cell r="V72">
            <v>0.6</v>
          </cell>
          <cell r="W72">
            <v>1000</v>
          </cell>
          <cell r="X72">
            <v>1000</v>
          </cell>
          <cell r="Y72">
            <v>250</v>
          </cell>
          <cell r="Z72">
            <v>1000</v>
          </cell>
          <cell r="AA72">
            <v>250</v>
          </cell>
          <cell r="AB72">
            <v>1000</v>
          </cell>
          <cell r="AC72">
            <v>1</v>
          </cell>
          <cell r="AD72">
            <v>4</v>
          </cell>
          <cell r="AE72">
            <v>4</v>
          </cell>
          <cell r="AF72">
            <v>0.55999999999999994</v>
          </cell>
          <cell r="AG72">
            <v>0.62</v>
          </cell>
          <cell r="AH72">
            <v>1.18</v>
          </cell>
          <cell r="AI72" t="str">
            <v>O</v>
          </cell>
          <cell r="AJ72" t="str">
            <v>O</v>
          </cell>
          <cell r="AK72" t="str">
            <v>O</v>
          </cell>
          <cell r="AN72" t="str">
            <v>O</v>
          </cell>
          <cell r="AP72">
            <v>440</v>
          </cell>
          <cell r="AQ72">
            <v>1.1779999999999999</v>
          </cell>
          <cell r="AR72" t="str">
            <v>SPCC</v>
          </cell>
          <cell r="AS72">
            <v>0</v>
          </cell>
          <cell r="AT72" t="e">
            <v>#N/A</v>
          </cell>
          <cell r="AU72">
            <v>0</v>
          </cell>
          <cell r="AV72">
            <v>0</v>
          </cell>
        </row>
        <row r="73">
          <cell r="J73" t="str">
            <v>006-03353</v>
          </cell>
          <cell r="K73" t="str">
            <v>BRACKET -1</v>
          </cell>
          <cell r="L73" t="str">
            <v>12306L87220-S1</v>
          </cell>
          <cell r="M73">
            <v>1</v>
          </cell>
          <cell r="N73" t="str">
            <v>BM</v>
          </cell>
          <cell r="O73" t="str">
            <v>BEWL</v>
          </cell>
          <cell r="P73" t="str">
            <v>NA</v>
          </cell>
          <cell r="Q73" t="str">
            <v>005-12417</v>
          </cell>
          <cell r="R73" t="str">
            <v>SPHC 440*6</v>
          </cell>
          <cell r="S73" t="str">
            <v>SPHC 440</v>
          </cell>
          <cell r="T73" t="str">
            <v>SPH 440</v>
          </cell>
          <cell r="V73">
            <v>6</v>
          </cell>
          <cell r="W73">
            <v>1220</v>
          </cell>
          <cell r="X73">
            <v>1220</v>
          </cell>
          <cell r="Y73">
            <v>197</v>
          </cell>
          <cell r="Z73">
            <v>1220</v>
          </cell>
          <cell r="AA73">
            <v>197</v>
          </cell>
          <cell r="AB73">
            <v>203.33333333333334</v>
          </cell>
          <cell r="AC73">
            <v>6</v>
          </cell>
          <cell r="AD73">
            <v>6</v>
          </cell>
          <cell r="AE73">
            <v>36</v>
          </cell>
          <cell r="AF73">
            <v>1.5</v>
          </cell>
          <cell r="AG73">
            <v>0.45</v>
          </cell>
          <cell r="AH73">
            <v>1.95</v>
          </cell>
          <cell r="AI73" t="str">
            <v>O</v>
          </cell>
          <cell r="AJ73" t="str">
            <v>O</v>
          </cell>
          <cell r="AK73" t="str">
            <v>O</v>
          </cell>
          <cell r="AN73" t="str">
            <v>O</v>
          </cell>
          <cell r="AP73">
            <v>1078</v>
          </cell>
          <cell r="AQ73">
            <v>1.9470000000000001</v>
          </cell>
          <cell r="AR73" t="str">
            <v>SPHC</v>
          </cell>
          <cell r="AS73">
            <v>0</v>
          </cell>
          <cell r="AT73" t="e">
            <v>#N/A</v>
          </cell>
          <cell r="AU73">
            <v>0</v>
          </cell>
          <cell r="AV73">
            <v>0</v>
          </cell>
        </row>
        <row r="74">
          <cell r="J74" t="str">
            <v>006-03354</v>
          </cell>
          <cell r="K74" t="str">
            <v>BRACKET -2</v>
          </cell>
          <cell r="L74" t="str">
            <v>12306L87220-S2</v>
          </cell>
          <cell r="M74">
            <v>1</v>
          </cell>
          <cell r="N74" t="str">
            <v>BM</v>
          </cell>
          <cell r="O74" t="str">
            <v>BEWL</v>
          </cell>
          <cell r="P74" t="str">
            <v>NA</v>
          </cell>
          <cell r="Q74" t="str">
            <v>005-12417</v>
          </cell>
          <cell r="R74" t="str">
            <v>SPHC 440*6</v>
          </cell>
          <cell r="S74" t="str">
            <v>SPHC 440</v>
          </cell>
          <cell r="T74" t="str">
            <v>SPH 440</v>
          </cell>
          <cell r="V74">
            <v>6</v>
          </cell>
          <cell r="W74">
            <v>1220</v>
          </cell>
          <cell r="X74">
            <v>1220</v>
          </cell>
          <cell r="Y74">
            <v>155</v>
          </cell>
          <cell r="Z74">
            <v>1220</v>
          </cell>
          <cell r="AA74">
            <v>155</v>
          </cell>
          <cell r="AB74">
            <v>110.90909090909091</v>
          </cell>
          <cell r="AC74">
            <v>11</v>
          </cell>
          <cell r="AD74">
            <v>7</v>
          </cell>
          <cell r="AE74">
            <v>77</v>
          </cell>
          <cell r="AF74">
            <v>0.81</v>
          </cell>
          <cell r="AG74">
            <v>0.1</v>
          </cell>
          <cell r="AH74">
            <v>0.91</v>
          </cell>
          <cell r="AI74" t="str">
            <v>O</v>
          </cell>
          <cell r="AJ74" t="str">
            <v>O</v>
          </cell>
          <cell r="AK74" t="str">
            <v>O</v>
          </cell>
          <cell r="AN74" t="str">
            <v>O</v>
          </cell>
          <cell r="AP74">
            <v>1078</v>
          </cell>
          <cell r="AQ74">
            <v>0.91</v>
          </cell>
          <cell r="AR74" t="str">
            <v>SPHC</v>
          </cell>
          <cell r="AS74">
            <v>0</v>
          </cell>
          <cell r="AT74" t="e">
            <v>#N/A</v>
          </cell>
          <cell r="AU74">
            <v>0</v>
          </cell>
          <cell r="AV74">
            <v>0</v>
          </cell>
        </row>
        <row r="75">
          <cell r="J75" t="str">
            <v>006-03355</v>
          </cell>
          <cell r="K75" t="str">
            <v>BRACKET-3</v>
          </cell>
          <cell r="L75" t="str">
            <v>12306L87220-S3</v>
          </cell>
          <cell r="M75">
            <v>1</v>
          </cell>
          <cell r="N75" t="str">
            <v>BM</v>
          </cell>
          <cell r="O75" t="str">
            <v>BEWL</v>
          </cell>
          <cell r="P75" t="str">
            <v>NA</v>
          </cell>
          <cell r="Q75" t="str">
            <v>005-12388</v>
          </cell>
          <cell r="R75" t="str">
            <v>SPCC 270 C*3.2</v>
          </cell>
          <cell r="S75" t="str">
            <v>SPCC 270 C</v>
          </cell>
          <cell r="T75" t="str">
            <v/>
          </cell>
          <cell r="V75">
            <v>3.2</v>
          </cell>
          <cell r="W75">
            <v>914</v>
          </cell>
          <cell r="X75">
            <v>1828</v>
          </cell>
          <cell r="Y75">
            <v>85</v>
          </cell>
          <cell r="Z75">
            <v>914</v>
          </cell>
          <cell r="AA75">
            <v>85</v>
          </cell>
          <cell r="AB75">
            <v>60.93333333333333</v>
          </cell>
          <cell r="AC75">
            <v>15</v>
          </cell>
          <cell r="AD75">
            <v>21</v>
          </cell>
          <cell r="AE75">
            <v>315</v>
          </cell>
          <cell r="AF75">
            <v>0.125</v>
          </cell>
          <cell r="AG75">
            <v>1.4999999999999999E-2</v>
          </cell>
          <cell r="AH75">
            <v>0.14000000000000001</v>
          </cell>
          <cell r="AI75" t="str">
            <v>O</v>
          </cell>
          <cell r="AJ75" t="str">
            <v>O</v>
          </cell>
          <cell r="AK75" t="str">
            <v>O</v>
          </cell>
          <cell r="AN75" t="str">
            <v>O</v>
          </cell>
          <cell r="AP75">
            <v>1078</v>
          </cell>
          <cell r="AQ75">
            <v>0.13300000000000001</v>
          </cell>
          <cell r="AR75" t="str">
            <v>SPCC</v>
          </cell>
          <cell r="AS75">
            <v>0</v>
          </cell>
          <cell r="AT75" t="e">
            <v>#N/A</v>
          </cell>
          <cell r="AU75">
            <v>0</v>
          </cell>
          <cell r="AV75">
            <v>0</v>
          </cell>
        </row>
        <row r="76">
          <cell r="J76" t="str">
            <v>006-03356</v>
          </cell>
          <cell r="K76" t="str">
            <v>STAY</v>
          </cell>
          <cell r="L76" t="str">
            <v>12306L87220-S4</v>
          </cell>
          <cell r="M76">
            <v>1</v>
          </cell>
          <cell r="N76" t="str">
            <v>BM</v>
          </cell>
          <cell r="O76" t="str">
            <v>BEWL</v>
          </cell>
          <cell r="P76" t="str">
            <v>NA</v>
          </cell>
          <cell r="Q76" t="str">
            <v>005-12415</v>
          </cell>
          <cell r="R76" t="str">
            <v>SPHC 440*4.5</v>
          </cell>
          <cell r="S76" t="str">
            <v>SPHC 440</v>
          </cell>
          <cell r="T76" t="str">
            <v>SPH 440</v>
          </cell>
          <cell r="V76">
            <v>4.5</v>
          </cell>
          <cell r="W76">
            <v>1220</v>
          </cell>
          <cell r="X76">
            <v>1220</v>
          </cell>
          <cell r="Y76">
            <v>65</v>
          </cell>
          <cell r="Z76">
            <v>1220</v>
          </cell>
          <cell r="AA76">
            <v>65</v>
          </cell>
          <cell r="AB76">
            <v>46.92307692307692</v>
          </cell>
          <cell r="AC76">
            <v>26</v>
          </cell>
          <cell r="AD76">
            <v>18</v>
          </cell>
          <cell r="AE76">
            <v>468</v>
          </cell>
          <cell r="AF76">
            <v>0.09</v>
          </cell>
          <cell r="AG76">
            <v>0.02</v>
          </cell>
          <cell r="AH76">
            <v>0.11</v>
          </cell>
          <cell r="AI76" t="str">
            <v>O</v>
          </cell>
          <cell r="AJ76" t="str">
            <v>O</v>
          </cell>
          <cell r="AK76" t="str">
            <v>O</v>
          </cell>
          <cell r="AN76" t="str">
            <v>O</v>
          </cell>
          <cell r="AP76">
            <v>1078</v>
          </cell>
          <cell r="AQ76">
            <v>0.112</v>
          </cell>
          <cell r="AR76" t="str">
            <v>SPHC</v>
          </cell>
          <cell r="AS76">
            <v>0</v>
          </cell>
          <cell r="AT76" t="e">
            <v>#N/A</v>
          </cell>
          <cell r="AU76">
            <v>0</v>
          </cell>
          <cell r="AV76">
            <v>0</v>
          </cell>
        </row>
        <row r="77">
          <cell r="J77" t="str">
            <v>006-03119</v>
          </cell>
          <cell r="K77" t="str">
            <v>SQ. PROJ. NUT M10 x 1.25</v>
          </cell>
          <cell r="L77" t="str">
            <v>94223-6100</v>
          </cell>
          <cell r="M77">
            <v>1</v>
          </cell>
          <cell r="N77" t="str">
            <v>CKD</v>
          </cell>
          <cell r="O77" t="str">
            <v>IMC</v>
          </cell>
          <cell r="P77" t="str">
            <v>NA</v>
          </cell>
          <cell r="R77" t="str">
            <v/>
          </cell>
          <cell r="S77" t="str">
            <v/>
          </cell>
          <cell r="T77" t="str">
            <v/>
          </cell>
          <cell r="AP77">
            <v>1078</v>
          </cell>
          <cell r="AR77" t="str">
            <v/>
          </cell>
          <cell r="AS77">
            <v>0</v>
          </cell>
          <cell r="AT77" t="e">
            <v>#N/A</v>
          </cell>
          <cell r="AU77">
            <v>0</v>
          </cell>
          <cell r="AV77">
            <v>0</v>
          </cell>
        </row>
        <row r="78">
          <cell r="J78" t="str">
            <v>006-03114</v>
          </cell>
          <cell r="K78" t="str">
            <v>M.RUBBER BRKT S/A</v>
          </cell>
          <cell r="L78" t="str">
            <v>12306L87220-S5</v>
          </cell>
          <cell r="M78">
            <v>1</v>
          </cell>
          <cell r="N78" t="str">
            <v>CKD</v>
          </cell>
          <cell r="O78" t="str">
            <v>IMC</v>
          </cell>
          <cell r="P78" t="str">
            <v>NA</v>
          </cell>
          <cell r="R78" t="str">
            <v/>
          </cell>
          <cell r="S78" t="str">
            <v/>
          </cell>
          <cell r="T78" t="str">
            <v/>
          </cell>
          <cell r="AP78">
            <v>1078</v>
          </cell>
          <cell r="AR78" t="str">
            <v/>
          </cell>
          <cell r="AS78">
            <v>0</v>
          </cell>
          <cell r="AT78" t="e">
            <v>#N/A</v>
          </cell>
          <cell r="AU78">
            <v>0</v>
          </cell>
          <cell r="AV78">
            <v>0</v>
          </cell>
        </row>
        <row r="79">
          <cell r="J79" t="str">
            <v>006-03069</v>
          </cell>
          <cell r="K79" t="str">
            <v>RING FOR ENGINE BRACKET</v>
          </cell>
          <cell r="L79" t="str">
            <v>12306L87220</v>
          </cell>
          <cell r="M79">
            <v>1</v>
          </cell>
          <cell r="N79" t="str">
            <v>VF</v>
          </cell>
          <cell r="O79" t="str">
            <v>METAL DRAWING</v>
          </cell>
          <cell r="P79" t="str">
            <v>POL-PP07-01-21-18-0030</v>
          </cell>
          <cell r="R79" t="str">
            <v/>
          </cell>
          <cell r="S79" t="str">
            <v/>
          </cell>
          <cell r="T79" t="str">
            <v/>
          </cell>
          <cell r="AP79">
            <v>1078</v>
          </cell>
          <cell r="AR79" t="str">
            <v/>
          </cell>
          <cell r="AS79">
            <v>55</v>
          </cell>
          <cell r="AT79">
            <v>55</v>
          </cell>
          <cell r="AU79">
            <v>55</v>
          </cell>
          <cell r="AV79">
            <v>0</v>
          </cell>
        </row>
        <row r="80">
          <cell r="J80" t="str">
            <v>006-03357</v>
          </cell>
          <cell r="K80" t="str">
            <v>BODY MBR RR FLR SD FR LH</v>
          </cell>
          <cell r="L80" t="str">
            <v>57612N32110-S1</v>
          </cell>
          <cell r="M80">
            <v>1</v>
          </cell>
          <cell r="N80" t="str">
            <v>BM</v>
          </cell>
          <cell r="O80" t="str">
            <v>BEWL</v>
          </cell>
          <cell r="P80" t="str">
            <v>NA</v>
          </cell>
          <cell r="Q80" t="str">
            <v>005-12409</v>
          </cell>
          <cell r="R80" t="str">
            <v>SCGA 340 BH-45*1.6</v>
          </cell>
          <cell r="S80" t="str">
            <v>SCGA 340 BH-45</v>
          </cell>
          <cell r="T80" t="str">
            <v/>
          </cell>
          <cell r="V80">
            <v>1.6</v>
          </cell>
          <cell r="W80">
            <v>1100</v>
          </cell>
          <cell r="X80">
            <v>1170</v>
          </cell>
          <cell r="Y80">
            <v>390</v>
          </cell>
          <cell r="Z80">
            <v>1100</v>
          </cell>
          <cell r="AA80">
            <v>390</v>
          </cell>
          <cell r="AB80">
            <v>1100</v>
          </cell>
          <cell r="AC80">
            <v>1</v>
          </cell>
          <cell r="AD80">
            <v>3</v>
          </cell>
          <cell r="AE80">
            <v>3</v>
          </cell>
          <cell r="AF80">
            <v>2.8899999999999997</v>
          </cell>
          <cell r="AG80">
            <v>2.5</v>
          </cell>
          <cell r="AH80">
            <v>5.39</v>
          </cell>
          <cell r="AI80" t="str">
            <v>O</v>
          </cell>
          <cell r="AJ80" t="str">
            <v>O</v>
          </cell>
          <cell r="AK80" t="str">
            <v>O</v>
          </cell>
          <cell r="AN80" t="str">
            <v>O</v>
          </cell>
          <cell r="AP80">
            <v>2844</v>
          </cell>
          <cell r="AQ80">
            <v>5.3879999999999999</v>
          </cell>
          <cell r="AR80" t="str">
            <v>SCGA</v>
          </cell>
          <cell r="AS80">
            <v>0</v>
          </cell>
          <cell r="AT80" t="e">
            <v>#N/A</v>
          </cell>
          <cell r="AU80">
            <v>0</v>
          </cell>
          <cell r="AV80">
            <v>0</v>
          </cell>
        </row>
        <row r="81">
          <cell r="J81" t="str">
            <v>006-03448</v>
          </cell>
          <cell r="K81" t="str">
            <v>NUT M6*P1*W*H5</v>
          </cell>
          <cell r="L81" t="str">
            <v>IMC-FINISH-NUT M6</v>
          </cell>
          <cell r="M81">
            <v>1</v>
          </cell>
          <cell r="N81" t="str">
            <v>VF</v>
          </cell>
          <cell r="O81" t="str">
            <v>OSAMA</v>
          </cell>
          <cell r="P81" t="str">
            <v>POL-PP07-01-21-18-0001</v>
          </cell>
          <cell r="R81" t="str">
            <v/>
          </cell>
          <cell r="S81" t="str">
            <v/>
          </cell>
          <cell r="T81" t="str">
            <v/>
          </cell>
          <cell r="AP81">
            <v>2844</v>
          </cell>
          <cell r="AR81" t="str">
            <v/>
          </cell>
          <cell r="AS81">
            <v>1.75</v>
          </cell>
          <cell r="AT81">
            <v>1.75</v>
          </cell>
          <cell r="AU81">
            <v>1.75</v>
          </cell>
          <cell r="AV81">
            <v>0</v>
          </cell>
        </row>
        <row r="82">
          <cell r="J82" t="str">
            <v>006-03358</v>
          </cell>
          <cell r="K82" t="str">
            <v>BODY MBR RR FLR SD FR RH</v>
          </cell>
          <cell r="L82" t="str">
            <v>57611N32110-S1</v>
          </cell>
          <cell r="M82">
            <v>1</v>
          </cell>
          <cell r="N82" t="str">
            <v>BM</v>
          </cell>
          <cell r="O82" t="str">
            <v>BEWL</v>
          </cell>
          <cell r="P82" t="str">
            <v>NA</v>
          </cell>
          <cell r="Q82" t="str">
            <v>005-12409</v>
          </cell>
          <cell r="R82" t="str">
            <v>SCGA 340 BH-45*1.6</v>
          </cell>
          <cell r="S82" t="str">
            <v>SCGA 340 BH-45</v>
          </cell>
          <cell r="T82" t="str">
            <v/>
          </cell>
          <cell r="V82">
            <v>1.6</v>
          </cell>
          <cell r="W82">
            <v>1100</v>
          </cell>
          <cell r="X82">
            <v>1170</v>
          </cell>
          <cell r="Y82">
            <v>390</v>
          </cell>
          <cell r="Z82">
            <v>1100</v>
          </cell>
          <cell r="AA82">
            <v>390</v>
          </cell>
          <cell r="AB82">
            <v>1100</v>
          </cell>
          <cell r="AC82">
            <v>1</v>
          </cell>
          <cell r="AD82">
            <v>3</v>
          </cell>
          <cell r="AE82">
            <v>3</v>
          </cell>
          <cell r="AF82">
            <v>2.8899999999999997</v>
          </cell>
          <cell r="AG82">
            <v>2.5</v>
          </cell>
          <cell r="AH82">
            <v>5.39</v>
          </cell>
          <cell r="AI82" t="str">
            <v>O</v>
          </cell>
          <cell r="AJ82" t="str">
            <v>O</v>
          </cell>
          <cell r="AK82" t="str">
            <v>O</v>
          </cell>
          <cell r="AN82" t="str">
            <v>O</v>
          </cell>
          <cell r="AP82">
            <v>2844</v>
          </cell>
          <cell r="AQ82">
            <v>5.3879999999999999</v>
          </cell>
          <cell r="AR82" t="str">
            <v>SCGA</v>
          </cell>
          <cell r="AS82">
            <v>0</v>
          </cell>
          <cell r="AT82" t="e">
            <v>#N/A</v>
          </cell>
          <cell r="AU82">
            <v>0</v>
          </cell>
          <cell r="AV82">
            <v>0</v>
          </cell>
        </row>
        <row r="83">
          <cell r="J83" t="str">
            <v>006-03448</v>
          </cell>
          <cell r="K83" t="str">
            <v>NUT M6*P1*W*H5</v>
          </cell>
          <cell r="L83" t="str">
            <v>IMC-FINISH-NUT M6</v>
          </cell>
          <cell r="M83">
            <v>1</v>
          </cell>
          <cell r="N83" t="str">
            <v>VF</v>
          </cell>
          <cell r="O83" t="str">
            <v>OSAMA</v>
          </cell>
          <cell r="P83" t="str">
            <v>POL-PP07-01-21-18-0001</v>
          </cell>
          <cell r="R83" t="str">
            <v/>
          </cell>
          <cell r="S83" t="str">
            <v/>
          </cell>
          <cell r="T83" t="str">
            <v/>
          </cell>
          <cell r="AP83">
            <v>2844</v>
          </cell>
          <cell r="AR83" t="str">
            <v/>
          </cell>
          <cell r="AS83">
            <v>1.75</v>
          </cell>
          <cell r="AT83">
            <v>1.75</v>
          </cell>
          <cell r="AU83">
            <v>1.75</v>
          </cell>
          <cell r="AV83">
            <v>0</v>
          </cell>
        </row>
        <row r="84">
          <cell r="J84" t="str">
            <v>006-03359</v>
          </cell>
          <cell r="K84" t="str">
            <v>BODY MBR FLR SD IN RR LH</v>
          </cell>
          <cell r="L84" t="str">
            <v>57616N12190-S1</v>
          </cell>
          <cell r="M84">
            <v>1</v>
          </cell>
          <cell r="N84" t="str">
            <v>BM</v>
          </cell>
          <cell r="O84" t="str">
            <v>BEWL</v>
          </cell>
          <cell r="P84" t="str">
            <v>NA</v>
          </cell>
          <cell r="Q84" t="str">
            <v>005-12407</v>
          </cell>
          <cell r="R84" t="str">
            <v>SCGA 440 W-45/45*1.4</v>
          </cell>
          <cell r="S84" t="str">
            <v>SCGA 440 W-45/45</v>
          </cell>
          <cell r="T84" t="str">
            <v/>
          </cell>
          <cell r="V84">
            <v>1.4</v>
          </cell>
          <cell r="W84">
            <v>1040</v>
          </cell>
          <cell r="X84">
            <v>1500</v>
          </cell>
          <cell r="Y84">
            <v>1040</v>
          </cell>
          <cell r="Z84">
            <v>750</v>
          </cell>
          <cell r="AA84">
            <v>260</v>
          </cell>
          <cell r="AB84">
            <v>750</v>
          </cell>
          <cell r="AC84">
            <v>4</v>
          </cell>
          <cell r="AD84">
            <v>2</v>
          </cell>
          <cell r="AE84">
            <v>8</v>
          </cell>
          <cell r="AF84">
            <v>0.44999999999999996</v>
          </cell>
          <cell r="AG84">
            <v>1.7</v>
          </cell>
          <cell r="AH84">
            <v>2.15</v>
          </cell>
          <cell r="AI84" t="str">
            <v>O</v>
          </cell>
          <cell r="AJ84" t="str">
            <v>O</v>
          </cell>
          <cell r="AK84" t="str">
            <v>O</v>
          </cell>
          <cell r="AN84" t="str">
            <v>O</v>
          </cell>
          <cell r="AP84">
            <v>2844</v>
          </cell>
          <cell r="AQ84">
            <v>2.1429999999999998</v>
          </cell>
          <cell r="AR84" t="str">
            <v>SCGA</v>
          </cell>
          <cell r="AS84">
            <v>0</v>
          </cell>
          <cell r="AT84" t="e">
            <v>#N/A</v>
          </cell>
          <cell r="AU84">
            <v>0</v>
          </cell>
          <cell r="AV84">
            <v>0</v>
          </cell>
        </row>
        <row r="85">
          <cell r="J85" t="str">
            <v>006-02954</v>
          </cell>
          <cell r="K85" t="str">
            <v>NUT SQUARE WELD 8MM</v>
          </cell>
          <cell r="L85" t="str">
            <v>IMC-FINISH-08</v>
          </cell>
          <cell r="M85">
            <v>2</v>
          </cell>
          <cell r="N85" t="str">
            <v>VF</v>
          </cell>
          <cell r="O85" t="str">
            <v>OSAMA</v>
          </cell>
          <cell r="P85" t="str">
            <v>POL-PP07-01-21-18-0001</v>
          </cell>
          <cell r="R85" t="str">
            <v/>
          </cell>
          <cell r="S85" t="str">
            <v/>
          </cell>
          <cell r="T85" t="str">
            <v/>
          </cell>
          <cell r="AP85">
            <v>2844</v>
          </cell>
          <cell r="AR85" t="str">
            <v/>
          </cell>
          <cell r="AS85">
            <v>1.5</v>
          </cell>
          <cell r="AT85">
            <v>1.5</v>
          </cell>
          <cell r="AU85">
            <v>1.5</v>
          </cell>
          <cell r="AV85">
            <v>0</v>
          </cell>
        </row>
        <row r="86">
          <cell r="J86" t="str">
            <v>006-03360</v>
          </cell>
          <cell r="K86" t="str">
            <v>BODY MBR FLR SD IN RR RH</v>
          </cell>
          <cell r="L86" t="str">
            <v>57615N12160-S1</v>
          </cell>
          <cell r="M86">
            <v>1</v>
          </cell>
          <cell r="N86" t="str">
            <v>BM</v>
          </cell>
          <cell r="O86" t="str">
            <v>BEWL</v>
          </cell>
          <cell r="P86" t="str">
            <v>NA</v>
          </cell>
          <cell r="Q86" t="str">
            <v>005-12407</v>
          </cell>
          <cell r="R86" t="str">
            <v>SCGA 440 W-45/45*1.4</v>
          </cell>
          <cell r="S86" t="str">
            <v>SCGA 440 W-45/45</v>
          </cell>
          <cell r="T86" t="str">
            <v/>
          </cell>
          <cell r="V86">
            <v>1.4</v>
          </cell>
          <cell r="W86">
            <v>1040</v>
          </cell>
          <cell r="X86">
            <v>1500</v>
          </cell>
          <cell r="Y86">
            <v>1040</v>
          </cell>
          <cell r="Z86">
            <v>750</v>
          </cell>
          <cell r="AA86">
            <v>260</v>
          </cell>
          <cell r="AB86">
            <v>750</v>
          </cell>
          <cell r="AC86">
            <v>4</v>
          </cell>
          <cell r="AD86">
            <v>2</v>
          </cell>
          <cell r="AE86">
            <v>8</v>
          </cell>
          <cell r="AF86">
            <v>0.44999999999999996</v>
          </cell>
          <cell r="AG86">
            <v>1.7</v>
          </cell>
          <cell r="AH86">
            <v>2.15</v>
          </cell>
          <cell r="AI86" t="str">
            <v>O</v>
          </cell>
          <cell r="AJ86" t="str">
            <v>O</v>
          </cell>
          <cell r="AK86" t="str">
            <v>O</v>
          </cell>
          <cell r="AN86" t="str">
            <v>O</v>
          </cell>
          <cell r="AP86">
            <v>2844</v>
          </cell>
          <cell r="AQ86">
            <v>2.1429999999999998</v>
          </cell>
          <cell r="AR86" t="str">
            <v>SCGA</v>
          </cell>
          <cell r="AS86">
            <v>0</v>
          </cell>
          <cell r="AT86" t="e">
            <v>#N/A</v>
          </cell>
          <cell r="AU86">
            <v>0</v>
          </cell>
          <cell r="AV86">
            <v>0</v>
          </cell>
        </row>
        <row r="87">
          <cell r="J87" t="str">
            <v>006-03448</v>
          </cell>
          <cell r="K87" t="str">
            <v>NUT M6*P1*W*H5</v>
          </cell>
          <cell r="L87" t="str">
            <v>IMC-FINISH-NUT M6</v>
          </cell>
          <cell r="M87">
            <v>3</v>
          </cell>
          <cell r="N87" t="str">
            <v>VF</v>
          </cell>
          <cell r="O87" t="str">
            <v>OSAMA</v>
          </cell>
          <cell r="P87" t="str">
            <v>POL-PP07-01-21-18-0001</v>
          </cell>
          <cell r="R87" t="str">
            <v/>
          </cell>
          <cell r="S87" t="str">
            <v/>
          </cell>
          <cell r="T87" t="str">
            <v/>
          </cell>
          <cell r="AP87">
            <v>2844</v>
          </cell>
          <cell r="AR87" t="str">
            <v/>
          </cell>
          <cell r="AS87">
            <v>1.75</v>
          </cell>
          <cell r="AT87">
            <v>1.75</v>
          </cell>
          <cell r="AU87">
            <v>1.75</v>
          </cell>
          <cell r="AV87">
            <v>0</v>
          </cell>
        </row>
        <row r="88">
          <cell r="J88" t="str">
            <v>006-02954</v>
          </cell>
          <cell r="K88" t="str">
            <v>NUT SQUARE WELD 8MM</v>
          </cell>
          <cell r="L88" t="str">
            <v>IMC-FINISH-08</v>
          </cell>
          <cell r="M88">
            <v>2</v>
          </cell>
          <cell r="N88" t="str">
            <v>VF</v>
          </cell>
          <cell r="O88" t="str">
            <v>OSAMA</v>
          </cell>
          <cell r="P88" t="str">
            <v>POL-PP07-01-21-18-0001</v>
          </cell>
          <cell r="R88" t="str">
            <v/>
          </cell>
          <cell r="S88" t="str">
            <v/>
          </cell>
          <cell r="T88" t="str">
            <v/>
          </cell>
          <cell r="AP88">
            <v>2844</v>
          </cell>
          <cell r="AR88" t="str">
            <v/>
          </cell>
          <cell r="AS88">
            <v>1.5</v>
          </cell>
          <cell r="AT88">
            <v>1.5</v>
          </cell>
          <cell r="AU88">
            <v>1.5</v>
          </cell>
          <cell r="AV88">
            <v>0</v>
          </cell>
        </row>
        <row r="89">
          <cell r="J89" t="str">
            <v>006-03362</v>
          </cell>
          <cell r="K89" t="str">
            <v>BODY ROC. OUTER LH</v>
          </cell>
          <cell r="L89" t="str">
            <v>61404N12030-S1</v>
          </cell>
          <cell r="M89">
            <v>1</v>
          </cell>
          <cell r="N89" t="str">
            <v>BM</v>
          </cell>
          <cell r="O89" t="str">
            <v>BEWL</v>
          </cell>
          <cell r="P89" t="str">
            <v>NA</v>
          </cell>
          <cell r="Q89" t="str">
            <v>005-12406</v>
          </cell>
          <cell r="R89" t="str">
            <v>SCGA 440 W -45/45*1.4</v>
          </cell>
          <cell r="S89" t="str">
            <v>SCGA 440 W -45/45</v>
          </cell>
          <cell r="T89" t="str">
            <v/>
          </cell>
          <cell r="V89">
            <v>1.4</v>
          </cell>
          <cell r="W89">
            <v>1000</v>
          </cell>
          <cell r="X89">
            <v>1600</v>
          </cell>
          <cell r="Y89">
            <v>330</v>
          </cell>
          <cell r="Z89">
            <v>1600</v>
          </cell>
          <cell r="AA89">
            <v>330</v>
          </cell>
          <cell r="AB89">
            <v>1600</v>
          </cell>
          <cell r="AC89">
            <v>1</v>
          </cell>
          <cell r="AD89">
            <v>3</v>
          </cell>
          <cell r="AE89">
            <v>3</v>
          </cell>
          <cell r="AF89">
            <v>1.8600000000000003</v>
          </cell>
          <cell r="AG89">
            <v>4</v>
          </cell>
          <cell r="AH89">
            <v>5.86</v>
          </cell>
          <cell r="AI89" t="str">
            <v>O</v>
          </cell>
          <cell r="AJ89" t="str">
            <v>O</v>
          </cell>
          <cell r="AK89" t="str">
            <v>O</v>
          </cell>
          <cell r="AN89" t="str">
            <v>O</v>
          </cell>
          <cell r="AP89">
            <v>2844</v>
          </cell>
          <cell r="AQ89">
            <v>5.8609999999999998</v>
          </cell>
          <cell r="AR89" t="str">
            <v>SCGA</v>
          </cell>
          <cell r="AS89">
            <v>0</v>
          </cell>
          <cell r="AT89" t="e">
            <v>#N/A</v>
          </cell>
          <cell r="AU89">
            <v>0</v>
          </cell>
          <cell r="AV89">
            <v>0</v>
          </cell>
        </row>
        <row r="90">
          <cell r="J90" t="str">
            <v>006-03363</v>
          </cell>
          <cell r="K90" t="str">
            <v>PANEL 1 (ROC. OUTER LH)</v>
          </cell>
          <cell r="L90" t="str">
            <v>61404N12030-S2</v>
          </cell>
          <cell r="M90">
            <v>1</v>
          </cell>
          <cell r="N90" t="str">
            <v>BM</v>
          </cell>
          <cell r="O90" t="str">
            <v>BEWL</v>
          </cell>
          <cell r="P90" t="str">
            <v>NA</v>
          </cell>
          <cell r="Q90" t="str">
            <v>005-12404</v>
          </cell>
          <cell r="R90" t="str">
            <v>SCGA 440-45/45*1</v>
          </cell>
          <cell r="S90" t="str">
            <v>SCGA 440-45/45</v>
          </cell>
          <cell r="T90" t="str">
            <v/>
          </cell>
          <cell r="V90">
            <v>1</v>
          </cell>
          <cell r="W90">
            <v>1220</v>
          </cell>
          <cell r="X90">
            <v>1270</v>
          </cell>
          <cell r="Y90">
            <v>160</v>
          </cell>
          <cell r="Z90">
            <v>635</v>
          </cell>
          <cell r="AA90">
            <v>160</v>
          </cell>
          <cell r="AB90">
            <v>635</v>
          </cell>
          <cell r="AC90">
            <v>1</v>
          </cell>
          <cell r="AD90">
            <v>14</v>
          </cell>
          <cell r="AE90">
            <v>14</v>
          </cell>
          <cell r="AF90">
            <v>0.52</v>
          </cell>
          <cell r="AG90">
            <v>0.35</v>
          </cell>
          <cell r="AH90">
            <v>0.87</v>
          </cell>
          <cell r="AI90" t="str">
            <v>O</v>
          </cell>
          <cell r="AJ90" t="str">
            <v>O</v>
          </cell>
          <cell r="AK90" t="str">
            <v>O</v>
          </cell>
          <cell r="AN90" t="str">
            <v>O</v>
          </cell>
          <cell r="AP90">
            <v>2844</v>
          </cell>
          <cell r="AQ90">
            <v>0.86899999999999999</v>
          </cell>
          <cell r="AR90" t="str">
            <v>SCGA</v>
          </cell>
          <cell r="AS90">
            <v>0</v>
          </cell>
          <cell r="AT90" t="e">
            <v>#N/A</v>
          </cell>
          <cell r="AU90">
            <v>0</v>
          </cell>
          <cell r="AV90">
            <v>0</v>
          </cell>
        </row>
        <row r="91">
          <cell r="J91" t="str">
            <v>006-03364</v>
          </cell>
          <cell r="K91" t="str">
            <v>PANEL 2 (ROC. OUTER LH)</v>
          </cell>
          <cell r="L91" t="str">
            <v>61404N12030-S3</v>
          </cell>
          <cell r="M91">
            <v>2</v>
          </cell>
          <cell r="N91" t="str">
            <v>BM</v>
          </cell>
          <cell r="O91" t="str">
            <v>BEWL</v>
          </cell>
          <cell r="P91" t="str">
            <v>NA</v>
          </cell>
          <cell r="Q91" t="str">
            <v>005-12404</v>
          </cell>
          <cell r="R91" t="str">
            <v>SCGA 440-45/45*1</v>
          </cell>
          <cell r="S91" t="str">
            <v>SCGA 440-45/45</v>
          </cell>
          <cell r="T91" t="str">
            <v/>
          </cell>
          <cell r="V91">
            <v>1</v>
          </cell>
          <cell r="W91">
            <v>1220</v>
          </cell>
          <cell r="X91">
            <v>1270</v>
          </cell>
          <cell r="Y91">
            <v>135</v>
          </cell>
          <cell r="Z91">
            <v>1220</v>
          </cell>
          <cell r="AA91">
            <v>135</v>
          </cell>
          <cell r="AB91">
            <v>76.25</v>
          </cell>
          <cell r="AC91">
            <v>16</v>
          </cell>
          <cell r="AD91">
            <v>9</v>
          </cell>
          <cell r="AE91">
            <v>144</v>
          </cell>
          <cell r="AF91">
            <v>0.14500000000000002</v>
          </cell>
          <cell r="AG91">
            <v>2.5000000000000001E-2</v>
          </cell>
          <cell r="AH91">
            <v>0.17</v>
          </cell>
          <cell r="AI91" t="str">
            <v>O</v>
          </cell>
          <cell r="AJ91" t="str">
            <v>O</v>
          </cell>
          <cell r="AK91" t="str">
            <v>O</v>
          </cell>
          <cell r="AN91" t="str">
            <v>O</v>
          </cell>
          <cell r="AP91">
            <v>2844</v>
          </cell>
          <cell r="AQ91">
            <v>8.4000000000000005E-2</v>
          </cell>
          <cell r="AR91" t="str">
            <v>SCGA</v>
          </cell>
          <cell r="AS91">
            <v>0</v>
          </cell>
          <cell r="AT91" t="e">
            <v>#N/A</v>
          </cell>
          <cell r="AU91">
            <v>0</v>
          </cell>
          <cell r="AV91">
            <v>0</v>
          </cell>
        </row>
        <row r="92">
          <cell r="J92" t="str">
            <v>006-03365</v>
          </cell>
          <cell r="K92" t="str">
            <v>PANEL 5 (ROC. OUTER LH)</v>
          </cell>
          <cell r="L92" t="str">
            <v>61404N12030-S4</v>
          </cell>
          <cell r="M92">
            <v>1</v>
          </cell>
          <cell r="N92" t="str">
            <v>BM</v>
          </cell>
          <cell r="O92" t="str">
            <v>BEWL</v>
          </cell>
          <cell r="P92" t="str">
            <v>NA</v>
          </cell>
          <cell r="Q92" t="str">
            <v>005-12400</v>
          </cell>
          <cell r="R92" t="str">
            <v>SCGA 270 E 45/45*1.2</v>
          </cell>
          <cell r="S92" t="str">
            <v>SCGA 270 E 45/45</v>
          </cell>
          <cell r="T92" t="str">
            <v>JAC 270 E-45/45</v>
          </cell>
          <cell r="V92">
            <v>1.2</v>
          </cell>
          <cell r="W92">
            <v>1220</v>
          </cell>
          <cell r="X92">
            <v>2440</v>
          </cell>
          <cell r="Y92">
            <v>298</v>
          </cell>
          <cell r="Z92">
            <v>1220</v>
          </cell>
          <cell r="AA92">
            <v>298</v>
          </cell>
          <cell r="AB92">
            <v>152.5</v>
          </cell>
          <cell r="AC92">
            <v>8</v>
          </cell>
          <cell r="AD92">
            <v>8</v>
          </cell>
          <cell r="AE92">
            <v>64</v>
          </cell>
          <cell r="AF92">
            <v>0.4</v>
          </cell>
          <cell r="AG92">
            <v>0.04</v>
          </cell>
          <cell r="AH92">
            <v>0.44</v>
          </cell>
          <cell r="AI92" t="str">
            <v>O</v>
          </cell>
          <cell r="AJ92" t="str">
            <v>O</v>
          </cell>
          <cell r="AK92" t="str">
            <v>O</v>
          </cell>
          <cell r="AN92" t="str">
            <v>O</v>
          </cell>
          <cell r="AP92">
            <v>2844</v>
          </cell>
          <cell r="AQ92">
            <v>0.438</v>
          </cell>
          <cell r="AR92" t="str">
            <v>SCGA</v>
          </cell>
          <cell r="AS92">
            <v>0</v>
          </cell>
          <cell r="AT92" t="e">
            <v>#N/A</v>
          </cell>
          <cell r="AU92">
            <v>0</v>
          </cell>
          <cell r="AV92">
            <v>0</v>
          </cell>
        </row>
        <row r="93">
          <cell r="J93" t="str">
            <v>006-03448</v>
          </cell>
          <cell r="K93" t="str">
            <v>NUT M6*P1*W*H5</v>
          </cell>
          <cell r="L93" t="str">
            <v>IMC-FINISH-NUT M6</v>
          </cell>
          <cell r="M93">
            <v>1</v>
          </cell>
          <cell r="N93" t="str">
            <v>VF</v>
          </cell>
          <cell r="O93" t="str">
            <v>OSAMA</v>
          </cell>
          <cell r="P93" t="str">
            <v>POL-PP07-01-21-18-0001</v>
          </cell>
          <cell r="R93" t="str">
            <v/>
          </cell>
          <cell r="S93" t="str">
            <v/>
          </cell>
          <cell r="T93" t="str">
            <v/>
          </cell>
          <cell r="AP93">
            <v>2844</v>
          </cell>
          <cell r="AR93" t="str">
            <v/>
          </cell>
          <cell r="AS93">
            <v>1.75</v>
          </cell>
          <cell r="AT93">
            <v>1.75</v>
          </cell>
          <cell r="AU93">
            <v>1.75</v>
          </cell>
          <cell r="AV93">
            <v>0</v>
          </cell>
        </row>
        <row r="94">
          <cell r="J94" t="str">
            <v>006-03366</v>
          </cell>
          <cell r="K94" t="str">
            <v>BODY ROC. OUTER RH</v>
          </cell>
          <cell r="L94" t="str">
            <v>61403N12030-S1</v>
          </cell>
          <cell r="M94">
            <v>1</v>
          </cell>
          <cell r="N94" t="str">
            <v>BM</v>
          </cell>
          <cell r="O94" t="str">
            <v>BEWL</v>
          </cell>
          <cell r="P94" t="str">
            <v>NA</v>
          </cell>
          <cell r="Q94" t="str">
            <v>005-12406</v>
          </cell>
          <cell r="R94" t="str">
            <v>SCGA 440 W -45/45*1.4</v>
          </cell>
          <cell r="S94" t="str">
            <v>SCGA 440 W -45/45</v>
          </cell>
          <cell r="T94" t="str">
            <v/>
          </cell>
          <cell r="V94">
            <v>1.4</v>
          </cell>
          <cell r="W94">
            <v>1000</v>
          </cell>
          <cell r="X94">
            <v>1600</v>
          </cell>
          <cell r="Y94">
            <v>330</v>
          </cell>
          <cell r="Z94">
            <v>1600</v>
          </cell>
          <cell r="AA94">
            <v>330</v>
          </cell>
          <cell r="AB94">
            <v>1600</v>
          </cell>
          <cell r="AC94">
            <v>1</v>
          </cell>
          <cell r="AD94">
            <v>3</v>
          </cell>
          <cell r="AE94">
            <v>3</v>
          </cell>
          <cell r="AF94">
            <v>1.8600000000000003</v>
          </cell>
          <cell r="AG94">
            <v>4</v>
          </cell>
          <cell r="AH94">
            <v>5.86</v>
          </cell>
          <cell r="AI94" t="str">
            <v>O</v>
          </cell>
          <cell r="AJ94" t="str">
            <v>O</v>
          </cell>
          <cell r="AK94" t="str">
            <v>O</v>
          </cell>
          <cell r="AN94" t="str">
            <v>O</v>
          </cell>
          <cell r="AP94">
            <v>2844</v>
          </cell>
          <cell r="AQ94">
            <v>5.8609999999999998</v>
          </cell>
          <cell r="AR94" t="str">
            <v>SCGA</v>
          </cell>
          <cell r="AS94">
            <v>0</v>
          </cell>
          <cell r="AT94" t="e">
            <v>#N/A</v>
          </cell>
          <cell r="AU94">
            <v>0</v>
          </cell>
          <cell r="AV94">
            <v>0</v>
          </cell>
        </row>
        <row r="95">
          <cell r="J95" t="str">
            <v>006-03367</v>
          </cell>
          <cell r="K95" t="str">
            <v>PANEL 1 (ROC. OUTER RH)</v>
          </cell>
          <cell r="L95" t="str">
            <v>61403N12030-S2</v>
          </cell>
          <cell r="M95">
            <v>1</v>
          </cell>
          <cell r="N95" t="str">
            <v>BM</v>
          </cell>
          <cell r="O95" t="str">
            <v>BEWL</v>
          </cell>
          <cell r="P95" t="str">
            <v>NA</v>
          </cell>
          <cell r="Q95" t="str">
            <v>005-12404</v>
          </cell>
          <cell r="R95" t="str">
            <v>SCGA 440-45/45*1</v>
          </cell>
          <cell r="S95" t="str">
            <v>SCGA 440-45/45</v>
          </cell>
          <cell r="T95" t="str">
            <v/>
          </cell>
          <cell r="V95">
            <v>1</v>
          </cell>
          <cell r="W95">
            <v>1220</v>
          </cell>
          <cell r="X95">
            <v>1270</v>
          </cell>
          <cell r="Y95">
            <v>160</v>
          </cell>
          <cell r="Z95">
            <v>635</v>
          </cell>
          <cell r="AA95">
            <v>160</v>
          </cell>
          <cell r="AB95">
            <v>635</v>
          </cell>
          <cell r="AC95">
            <v>1</v>
          </cell>
          <cell r="AD95">
            <v>14</v>
          </cell>
          <cell r="AE95">
            <v>14</v>
          </cell>
          <cell r="AF95">
            <v>0.52</v>
          </cell>
          <cell r="AG95">
            <v>0.35</v>
          </cell>
          <cell r="AH95">
            <v>0.87</v>
          </cell>
          <cell r="AI95" t="str">
            <v>O</v>
          </cell>
          <cell r="AJ95" t="str">
            <v>O</v>
          </cell>
          <cell r="AK95" t="str">
            <v>O</v>
          </cell>
          <cell r="AN95" t="str">
            <v>O</v>
          </cell>
          <cell r="AP95">
            <v>2844</v>
          </cell>
          <cell r="AQ95">
            <v>0.86899999999999999</v>
          </cell>
          <cell r="AR95" t="str">
            <v>SCGA</v>
          </cell>
          <cell r="AS95">
            <v>0</v>
          </cell>
          <cell r="AT95" t="e">
            <v>#N/A</v>
          </cell>
          <cell r="AU95">
            <v>0</v>
          </cell>
          <cell r="AV95">
            <v>0</v>
          </cell>
        </row>
        <row r="96">
          <cell r="J96" t="str">
            <v>006-03368</v>
          </cell>
          <cell r="K96" t="str">
            <v>PANEL 2 (ROC. OUTER RH)</v>
          </cell>
          <cell r="L96" t="str">
            <v>61403N12030-S3</v>
          </cell>
          <cell r="M96">
            <v>2</v>
          </cell>
          <cell r="N96" t="str">
            <v>BM</v>
          </cell>
          <cell r="O96" t="str">
            <v>BEWL</v>
          </cell>
          <cell r="P96" t="str">
            <v>NA</v>
          </cell>
          <cell r="Q96" t="str">
            <v>005-12404</v>
          </cell>
          <cell r="R96" t="str">
            <v>SCGA 440-45/45*1</v>
          </cell>
          <cell r="S96" t="str">
            <v>SCGA 440-45/45</v>
          </cell>
          <cell r="T96" t="str">
            <v/>
          </cell>
          <cell r="V96">
            <v>1</v>
          </cell>
          <cell r="W96">
            <v>1220</v>
          </cell>
          <cell r="X96">
            <v>1270</v>
          </cell>
          <cell r="Y96">
            <v>135</v>
          </cell>
          <cell r="Z96">
            <v>1220</v>
          </cell>
          <cell r="AA96">
            <v>135</v>
          </cell>
          <cell r="AB96">
            <v>76.25</v>
          </cell>
          <cell r="AC96">
            <v>16</v>
          </cell>
          <cell r="AD96">
            <v>9</v>
          </cell>
          <cell r="AE96">
            <v>144</v>
          </cell>
          <cell r="AF96">
            <v>0.14500000000000002</v>
          </cell>
          <cell r="AG96">
            <v>2.5000000000000001E-2</v>
          </cell>
          <cell r="AH96">
            <v>0.17</v>
          </cell>
          <cell r="AI96" t="str">
            <v>O</v>
          </cell>
          <cell r="AJ96" t="str">
            <v>O</v>
          </cell>
          <cell r="AK96" t="str">
            <v>O</v>
          </cell>
          <cell r="AN96" t="str">
            <v>O</v>
          </cell>
          <cell r="AP96">
            <v>2844</v>
          </cell>
          <cell r="AQ96">
            <v>8.4000000000000005E-2</v>
          </cell>
          <cell r="AR96" t="str">
            <v>SCGA</v>
          </cell>
          <cell r="AS96">
            <v>0</v>
          </cell>
          <cell r="AT96" t="e">
            <v>#N/A</v>
          </cell>
          <cell r="AU96">
            <v>0</v>
          </cell>
          <cell r="AV96">
            <v>0</v>
          </cell>
        </row>
        <row r="97">
          <cell r="J97" t="str">
            <v>006-03369</v>
          </cell>
          <cell r="K97" t="str">
            <v>PANEL 5 (ROC. OUTER RH)</v>
          </cell>
          <cell r="L97" t="str">
            <v>61403N12030-S4</v>
          </cell>
          <cell r="M97">
            <v>1</v>
          </cell>
          <cell r="N97" t="str">
            <v>BM</v>
          </cell>
          <cell r="O97" t="str">
            <v>BEWL</v>
          </cell>
          <cell r="P97" t="str">
            <v>NA</v>
          </cell>
          <cell r="Q97" t="str">
            <v>005-12400</v>
          </cell>
          <cell r="R97" t="str">
            <v>SCGA 270 E 45/45*1.2</v>
          </cell>
          <cell r="S97" t="str">
            <v>SCGA 270 E 45/45</v>
          </cell>
          <cell r="T97" t="str">
            <v>JAC 270 E-45/45</v>
          </cell>
          <cell r="V97">
            <v>1.2</v>
          </cell>
          <cell r="W97">
            <v>1220</v>
          </cell>
          <cell r="X97">
            <v>2440</v>
          </cell>
          <cell r="Y97">
            <v>298</v>
          </cell>
          <cell r="Z97">
            <v>1220</v>
          </cell>
          <cell r="AA97">
            <v>298</v>
          </cell>
          <cell r="AB97">
            <v>152.5</v>
          </cell>
          <cell r="AC97">
            <v>8</v>
          </cell>
          <cell r="AD97">
            <v>8</v>
          </cell>
          <cell r="AE97">
            <v>64</v>
          </cell>
          <cell r="AF97">
            <v>0.4</v>
          </cell>
          <cell r="AG97">
            <v>0.04</v>
          </cell>
          <cell r="AH97">
            <v>0.44</v>
          </cell>
          <cell r="AI97" t="str">
            <v>O</v>
          </cell>
          <cell r="AJ97" t="str">
            <v>O</v>
          </cell>
          <cell r="AK97" t="str">
            <v>O</v>
          </cell>
          <cell r="AN97" t="str">
            <v>O</v>
          </cell>
          <cell r="AP97">
            <v>2844</v>
          </cell>
          <cell r="AQ97">
            <v>0.438</v>
          </cell>
          <cell r="AR97" t="str">
            <v>SCGA</v>
          </cell>
          <cell r="AS97">
            <v>0</v>
          </cell>
          <cell r="AT97" t="e">
            <v>#N/A</v>
          </cell>
          <cell r="AU97">
            <v>0</v>
          </cell>
          <cell r="AV97">
            <v>0</v>
          </cell>
        </row>
        <row r="98">
          <cell r="J98" t="str">
            <v>006-03448</v>
          </cell>
          <cell r="K98" t="str">
            <v>NUT M6*P1*W*H5</v>
          </cell>
          <cell r="L98" t="str">
            <v>IMC-FINISH-NUT M6</v>
          </cell>
          <cell r="M98">
            <v>1</v>
          </cell>
          <cell r="N98" t="str">
            <v>VF</v>
          </cell>
          <cell r="O98" t="str">
            <v>OSAMA</v>
          </cell>
          <cell r="P98" t="str">
            <v>POL-PP07-01-21-18-0001</v>
          </cell>
          <cell r="R98" t="str">
            <v/>
          </cell>
          <cell r="S98" t="str">
            <v/>
          </cell>
          <cell r="T98" t="str">
            <v/>
          </cell>
          <cell r="AP98">
            <v>2844</v>
          </cell>
          <cell r="AR98" t="str">
            <v/>
          </cell>
          <cell r="AS98">
            <v>1.75</v>
          </cell>
          <cell r="AT98">
            <v>1.75</v>
          </cell>
          <cell r="AU98">
            <v>1.75</v>
          </cell>
          <cell r="AV98">
            <v>0</v>
          </cell>
        </row>
        <row r="99">
          <cell r="J99" t="str">
            <v>006-03370</v>
          </cell>
          <cell r="K99" t="str">
            <v>BODY ENG. MTG. RR 22110</v>
          </cell>
          <cell r="L99" t="str">
            <v>12321N22110-S1</v>
          </cell>
          <cell r="M99">
            <v>1</v>
          </cell>
          <cell r="N99" t="str">
            <v>BM</v>
          </cell>
          <cell r="O99" t="str">
            <v>BEWL</v>
          </cell>
          <cell r="P99" t="str">
            <v>NA</v>
          </cell>
          <cell r="Q99" t="str">
            <v>005-12416</v>
          </cell>
          <cell r="R99" t="str">
            <v>SPH 440 *5</v>
          </cell>
          <cell r="S99" t="str">
            <v xml:space="preserve">SPH 440 </v>
          </cell>
          <cell r="T99" t="str">
            <v/>
          </cell>
          <cell r="V99">
            <v>5</v>
          </cell>
          <cell r="W99">
            <v>1220</v>
          </cell>
          <cell r="X99">
            <v>1220</v>
          </cell>
          <cell r="Y99">
            <v>265</v>
          </cell>
          <cell r="Z99">
            <v>1220</v>
          </cell>
          <cell r="AA99">
            <v>265</v>
          </cell>
          <cell r="AB99">
            <v>110.90909090909091</v>
          </cell>
          <cell r="AC99">
            <v>11</v>
          </cell>
          <cell r="AD99">
            <v>4</v>
          </cell>
          <cell r="AE99">
            <v>44</v>
          </cell>
          <cell r="AF99">
            <v>0.83000000000000007</v>
          </cell>
          <cell r="AG99">
            <v>0.5</v>
          </cell>
          <cell r="AH99">
            <v>1.33</v>
          </cell>
          <cell r="AI99" t="str">
            <v>O</v>
          </cell>
          <cell r="AJ99" t="str">
            <v>O</v>
          </cell>
          <cell r="AK99" t="str">
            <v>O</v>
          </cell>
          <cell r="AN99" t="str">
            <v>O</v>
          </cell>
          <cell r="AP99">
            <v>2844</v>
          </cell>
          <cell r="AQ99">
            <v>1.3280000000000001</v>
          </cell>
          <cell r="AR99" t="str">
            <v xml:space="preserve">SPH </v>
          </cell>
          <cell r="AS99">
            <v>0</v>
          </cell>
          <cell r="AT99" t="e">
            <v>#N/A</v>
          </cell>
          <cell r="AU99">
            <v>0</v>
          </cell>
          <cell r="AV99">
            <v>0</v>
          </cell>
        </row>
        <row r="100">
          <cell r="J100" t="str">
            <v>006-03371</v>
          </cell>
          <cell r="K100" t="str">
            <v>SQ. PROJ. NET M12 X1.25</v>
          </cell>
          <cell r="L100" t="str">
            <v>94223-81200</v>
          </cell>
          <cell r="M100">
            <v>1</v>
          </cell>
          <cell r="N100" t="str">
            <v>CKD</v>
          </cell>
          <cell r="O100" t="str">
            <v>IMC</v>
          </cell>
          <cell r="P100" t="str">
            <v>NA</v>
          </cell>
          <cell r="R100" t="str">
            <v/>
          </cell>
          <cell r="S100" t="str">
            <v/>
          </cell>
          <cell r="T100" t="str">
            <v/>
          </cell>
          <cell r="AP100">
            <v>2844</v>
          </cell>
          <cell r="AR100" t="str">
            <v/>
          </cell>
          <cell r="AS100">
            <v>0</v>
          </cell>
          <cell r="AT100" t="e">
            <v>#N/A</v>
          </cell>
          <cell r="AU100">
            <v>0</v>
          </cell>
          <cell r="AV100">
            <v>0</v>
          </cell>
        </row>
        <row r="101">
          <cell r="J101" t="str">
            <v>006-02964</v>
          </cell>
          <cell r="K101" t="str">
            <v>BRKT E/G MOUNTING 35 x 102</v>
          </cell>
          <cell r="L101" t="str">
            <v>12321N22110-S2</v>
          </cell>
          <cell r="M101">
            <v>1</v>
          </cell>
          <cell r="N101" t="str">
            <v>VF</v>
          </cell>
          <cell r="O101" t="str">
            <v>SAIF ENGG</v>
          </cell>
          <cell r="P101" t="str">
            <v>POL-PP07-01-21-18-0018</v>
          </cell>
          <cell r="R101" t="str">
            <v/>
          </cell>
          <cell r="S101" t="str">
            <v/>
          </cell>
          <cell r="T101" t="str">
            <v/>
          </cell>
          <cell r="AP101">
            <v>2844</v>
          </cell>
          <cell r="AR101" t="str">
            <v/>
          </cell>
          <cell r="AS101">
            <v>14.25</v>
          </cell>
          <cell r="AT101">
            <v>14.25</v>
          </cell>
          <cell r="AU101">
            <v>14.25</v>
          </cell>
          <cell r="AV101">
            <v>0</v>
          </cell>
        </row>
        <row r="102">
          <cell r="J102" t="str">
            <v>006-02969</v>
          </cell>
          <cell r="K102" t="str">
            <v>BRKT. E/G MOUNTING 75 X 32</v>
          </cell>
          <cell r="L102" t="str">
            <v>12321N22110-S3</v>
          </cell>
          <cell r="M102">
            <v>1</v>
          </cell>
          <cell r="N102" t="str">
            <v>VF</v>
          </cell>
          <cell r="O102" t="str">
            <v>SAIF ENGG</v>
          </cell>
          <cell r="P102" t="str">
            <v>POL-PP07-01-21-18-0018</v>
          </cell>
          <cell r="R102" t="str">
            <v/>
          </cell>
          <cell r="S102" t="str">
            <v/>
          </cell>
          <cell r="T102" t="str">
            <v/>
          </cell>
          <cell r="AP102">
            <v>2844</v>
          </cell>
          <cell r="AR102" t="str">
            <v/>
          </cell>
          <cell r="AS102">
            <v>8</v>
          </cell>
          <cell r="AT102">
            <v>8</v>
          </cell>
          <cell r="AU102">
            <v>8</v>
          </cell>
          <cell r="AV102">
            <v>0</v>
          </cell>
        </row>
        <row r="103">
          <cell r="J103" t="str">
            <v>006-03372</v>
          </cell>
          <cell r="K103" t="str">
            <v>BODY FFC</v>
          </cell>
          <cell r="L103" t="str">
            <v>57451L87Z07-S1</v>
          </cell>
          <cell r="M103">
            <v>1</v>
          </cell>
          <cell r="N103" t="str">
            <v>BM</v>
          </cell>
          <cell r="O103" t="str">
            <v>BEWL</v>
          </cell>
          <cell r="P103" t="str">
            <v>NA</v>
          </cell>
          <cell r="Q103" t="str">
            <v>005-12374</v>
          </cell>
          <cell r="R103" t="str">
            <v>SPCC 270 C*1</v>
          </cell>
          <cell r="S103" t="str">
            <v>SPCC 270 C</v>
          </cell>
          <cell r="T103" t="str">
            <v/>
          </cell>
          <cell r="V103">
            <v>1</v>
          </cell>
          <cell r="W103">
            <v>1230</v>
          </cell>
          <cell r="X103">
            <v>1300</v>
          </cell>
          <cell r="Y103">
            <v>205</v>
          </cell>
          <cell r="Z103">
            <v>1300</v>
          </cell>
          <cell r="AA103">
            <v>205</v>
          </cell>
          <cell r="AB103">
            <v>1300</v>
          </cell>
          <cell r="AC103">
            <v>1</v>
          </cell>
          <cell r="AD103">
            <v>6</v>
          </cell>
          <cell r="AE103">
            <v>6</v>
          </cell>
          <cell r="AF103">
            <v>0.1399999999999999</v>
          </cell>
          <cell r="AG103">
            <v>1.95</v>
          </cell>
          <cell r="AH103">
            <v>2.09</v>
          </cell>
          <cell r="AI103" t="str">
            <v>O</v>
          </cell>
          <cell r="AJ103" t="str">
            <v>O</v>
          </cell>
          <cell r="AK103" t="str">
            <v>O</v>
          </cell>
          <cell r="AN103" t="str">
            <v>O</v>
          </cell>
          <cell r="AP103">
            <v>2844</v>
          </cell>
          <cell r="AQ103">
            <v>2.0920000000000001</v>
          </cell>
          <cell r="AR103" t="str">
            <v>SPCC</v>
          </cell>
          <cell r="AS103">
            <v>0</v>
          </cell>
          <cell r="AT103" t="e">
            <v>#N/A</v>
          </cell>
          <cell r="AU103">
            <v>0</v>
          </cell>
          <cell r="AV103">
            <v>0</v>
          </cell>
        </row>
        <row r="104">
          <cell r="J104" t="str">
            <v>006-03121</v>
          </cell>
          <cell r="K104" t="str">
            <v>NUT PROJ. 6MM</v>
          </cell>
          <cell r="L104" t="str">
            <v>94223-60600</v>
          </cell>
          <cell r="M104">
            <v>1</v>
          </cell>
          <cell r="N104" t="str">
            <v>CKD</v>
          </cell>
          <cell r="O104" t="str">
            <v>IMC</v>
          </cell>
          <cell r="P104" t="str">
            <v>NA</v>
          </cell>
          <cell r="R104" t="str">
            <v/>
          </cell>
          <cell r="S104" t="str">
            <v/>
          </cell>
          <cell r="T104" t="str">
            <v/>
          </cell>
          <cell r="AP104">
            <v>2844</v>
          </cell>
          <cell r="AR104" t="str">
            <v/>
          </cell>
          <cell r="AS104">
            <v>0</v>
          </cell>
          <cell r="AT104" t="e">
            <v>#N/A</v>
          </cell>
          <cell r="AU104">
            <v>0</v>
          </cell>
          <cell r="AV104">
            <v>0</v>
          </cell>
        </row>
        <row r="105">
          <cell r="J105" t="str">
            <v>006-03107</v>
          </cell>
          <cell r="K105" t="str">
            <v>NUT SQUARE WELD 8MM</v>
          </cell>
          <cell r="L105" t="str">
            <v>94223-60800</v>
          </cell>
          <cell r="M105">
            <v>4</v>
          </cell>
          <cell r="N105" t="str">
            <v>CKD</v>
          </cell>
          <cell r="O105" t="str">
            <v>IMC</v>
          </cell>
          <cell r="P105" t="str">
            <v>NA</v>
          </cell>
          <cell r="R105" t="str">
            <v/>
          </cell>
          <cell r="S105" t="str">
            <v/>
          </cell>
          <cell r="T105" t="str">
            <v/>
          </cell>
          <cell r="AP105">
            <v>2844</v>
          </cell>
          <cell r="AR105" t="str">
            <v/>
          </cell>
          <cell r="AS105">
            <v>0</v>
          </cell>
          <cell r="AT105" t="e">
            <v>#N/A</v>
          </cell>
          <cell r="AU105">
            <v>0</v>
          </cell>
          <cell r="AV105">
            <v>0</v>
          </cell>
        </row>
        <row r="106">
          <cell r="J106" t="str">
            <v>006-03373</v>
          </cell>
          <cell r="K106" t="str">
            <v>BODY WINDOW FRAME</v>
          </cell>
          <cell r="L106" t="str">
            <v>63105L87214-S1</v>
          </cell>
          <cell r="M106">
            <v>1</v>
          </cell>
          <cell r="N106" t="str">
            <v>BM</v>
          </cell>
          <cell r="O106" t="str">
            <v>BEWL</v>
          </cell>
          <cell r="P106" t="str">
            <v>NA</v>
          </cell>
          <cell r="Q106" t="str">
            <v>005-15087</v>
          </cell>
          <cell r="R106" t="str">
            <v>SPCE 270 C*0.7</v>
          </cell>
          <cell r="S106" t="str">
            <v>SPCE 270 C</v>
          </cell>
          <cell r="T106" t="str">
            <v/>
          </cell>
          <cell r="V106">
            <v>0.7</v>
          </cell>
          <cell r="W106">
            <v>890</v>
          </cell>
          <cell r="X106">
            <v>1560</v>
          </cell>
          <cell r="Y106">
            <v>890</v>
          </cell>
          <cell r="Z106">
            <v>260</v>
          </cell>
          <cell r="AA106">
            <v>890</v>
          </cell>
          <cell r="AB106">
            <v>260</v>
          </cell>
          <cell r="AC106">
            <v>1</v>
          </cell>
          <cell r="AD106">
            <v>6</v>
          </cell>
          <cell r="AE106">
            <v>6</v>
          </cell>
          <cell r="AF106">
            <v>0.67</v>
          </cell>
          <cell r="AG106">
            <v>0.6</v>
          </cell>
          <cell r="AH106">
            <v>1.27</v>
          </cell>
          <cell r="AI106" t="str">
            <v>O</v>
          </cell>
          <cell r="AJ106" t="str">
            <v>O</v>
          </cell>
          <cell r="AK106" t="str">
            <v>O</v>
          </cell>
          <cell r="AN106" t="str">
            <v>O</v>
          </cell>
          <cell r="AP106">
            <v>1078</v>
          </cell>
          <cell r="AQ106">
            <v>1.272</v>
          </cell>
          <cell r="AR106" t="str">
            <v>SPCE</v>
          </cell>
          <cell r="AS106">
            <v>0</v>
          </cell>
          <cell r="AT106" t="e">
            <v>#N/A</v>
          </cell>
          <cell r="AU106">
            <v>0</v>
          </cell>
          <cell r="AV106">
            <v>0</v>
          </cell>
        </row>
        <row r="107">
          <cell r="J107" t="str">
            <v>006-03374</v>
          </cell>
          <cell r="K107" t="str">
            <v>HINGE WINDOW FRAME LH</v>
          </cell>
          <cell r="L107" t="str">
            <v>63105L87214-S2</v>
          </cell>
          <cell r="M107">
            <v>1</v>
          </cell>
          <cell r="N107" t="str">
            <v>BM</v>
          </cell>
          <cell r="O107" t="str">
            <v>BEWL</v>
          </cell>
          <cell r="P107" t="str">
            <v>NA</v>
          </cell>
          <cell r="Q107" t="str">
            <v>005-12376</v>
          </cell>
          <cell r="R107" t="str">
            <v>SPCC 270 C*1</v>
          </cell>
          <cell r="S107" t="str">
            <v>SPCC 270 C</v>
          </cell>
          <cell r="T107" t="str">
            <v/>
          </cell>
          <cell r="V107">
            <v>1</v>
          </cell>
          <cell r="W107">
            <v>914</v>
          </cell>
          <cell r="X107">
            <v>1828</v>
          </cell>
          <cell r="Y107">
            <v>200</v>
          </cell>
          <cell r="Z107">
            <v>350</v>
          </cell>
          <cell r="AA107">
            <v>200</v>
          </cell>
          <cell r="AB107">
            <v>350</v>
          </cell>
          <cell r="AC107">
            <v>4</v>
          </cell>
          <cell r="AD107">
            <v>5</v>
          </cell>
          <cell r="AE107">
            <v>20</v>
          </cell>
          <cell r="AF107">
            <v>0.255</v>
          </cell>
          <cell r="AG107">
            <v>7.4999999999999997E-2</v>
          </cell>
          <cell r="AH107">
            <v>0.33</v>
          </cell>
          <cell r="AI107" t="str">
            <v>O</v>
          </cell>
          <cell r="AJ107" t="str">
            <v>O</v>
          </cell>
          <cell r="AK107" t="str">
            <v>O</v>
          </cell>
          <cell r="AN107" t="str">
            <v>O</v>
          </cell>
          <cell r="AP107">
            <v>1078</v>
          </cell>
          <cell r="AQ107">
            <v>0.65600000000000003</v>
          </cell>
          <cell r="AR107" t="str">
            <v>SPCC</v>
          </cell>
          <cell r="AS107">
            <v>0</v>
          </cell>
          <cell r="AT107" t="e">
            <v>#N/A</v>
          </cell>
          <cell r="AU107">
            <v>0</v>
          </cell>
          <cell r="AV107">
            <v>0</v>
          </cell>
        </row>
        <row r="108">
          <cell r="J108" t="str">
            <v>006-03375</v>
          </cell>
          <cell r="K108" t="str">
            <v>HINGE WINDOW FRAME RH</v>
          </cell>
          <cell r="L108" t="str">
            <v>63105L87214-S3</v>
          </cell>
          <cell r="M108">
            <v>1</v>
          </cell>
          <cell r="N108" t="str">
            <v>BM</v>
          </cell>
          <cell r="O108" t="str">
            <v>BEWL</v>
          </cell>
          <cell r="P108" t="str">
            <v>NA</v>
          </cell>
          <cell r="Q108" t="str">
            <v>005-12376</v>
          </cell>
          <cell r="R108" t="str">
            <v>SPCC 270 C*1</v>
          </cell>
          <cell r="S108" t="str">
            <v>SPCC 270 C</v>
          </cell>
          <cell r="T108" t="str">
            <v/>
          </cell>
          <cell r="V108">
            <v>1</v>
          </cell>
          <cell r="W108">
            <v>914</v>
          </cell>
          <cell r="X108">
            <v>1828</v>
          </cell>
          <cell r="Y108">
            <v>200</v>
          </cell>
          <cell r="Z108">
            <v>350</v>
          </cell>
          <cell r="AA108">
            <v>200</v>
          </cell>
          <cell r="AB108">
            <v>350</v>
          </cell>
          <cell r="AC108">
            <v>4</v>
          </cell>
          <cell r="AD108">
            <v>5</v>
          </cell>
          <cell r="AE108">
            <v>20</v>
          </cell>
          <cell r="AF108">
            <v>0.255</v>
          </cell>
          <cell r="AG108">
            <v>7.4999999999999997E-2</v>
          </cell>
          <cell r="AH108">
            <v>0.33</v>
          </cell>
          <cell r="AI108" t="str">
            <v>O</v>
          </cell>
          <cell r="AJ108" t="str">
            <v>O</v>
          </cell>
          <cell r="AK108" t="str">
            <v>O</v>
          </cell>
          <cell r="AN108" t="str">
            <v>O</v>
          </cell>
          <cell r="AP108">
            <v>1078</v>
          </cell>
          <cell r="AQ108">
            <v>0.65600000000000003</v>
          </cell>
          <cell r="AR108" t="str">
            <v>SPCC</v>
          </cell>
          <cell r="AS108">
            <v>0</v>
          </cell>
          <cell r="AT108" t="e">
            <v>#N/A</v>
          </cell>
          <cell r="AU108">
            <v>0</v>
          </cell>
          <cell r="AV108">
            <v>0</v>
          </cell>
        </row>
        <row r="109">
          <cell r="J109" t="str">
            <v>006-03376</v>
          </cell>
          <cell r="K109" t="str">
            <v>BODY COVER TIME BELT</v>
          </cell>
          <cell r="L109" t="str">
            <v>11302L87210-S1</v>
          </cell>
          <cell r="M109">
            <v>1</v>
          </cell>
          <cell r="N109" t="str">
            <v>BM</v>
          </cell>
          <cell r="O109" t="str">
            <v>BEWL</v>
          </cell>
          <cell r="P109" t="str">
            <v>NA</v>
          </cell>
          <cell r="Q109" t="str">
            <v>005-12379</v>
          </cell>
          <cell r="R109" t="str">
            <v>SPCE*1.2</v>
          </cell>
          <cell r="S109" t="str">
            <v>SPCE</v>
          </cell>
          <cell r="T109" t="str">
            <v>JSC 270 E</v>
          </cell>
          <cell r="V109">
            <v>1.2</v>
          </cell>
          <cell r="W109">
            <v>914</v>
          </cell>
          <cell r="X109">
            <v>1828</v>
          </cell>
          <cell r="Y109">
            <v>240</v>
          </cell>
          <cell r="Z109">
            <v>450</v>
          </cell>
          <cell r="AA109">
            <v>240</v>
          </cell>
          <cell r="AB109">
            <v>450</v>
          </cell>
          <cell r="AC109">
            <v>1</v>
          </cell>
          <cell r="AD109">
            <v>14</v>
          </cell>
          <cell r="AE109">
            <v>14</v>
          </cell>
          <cell r="AF109">
            <v>0.2599999999999999</v>
          </cell>
          <cell r="AG109">
            <v>0.9</v>
          </cell>
          <cell r="AH109">
            <v>1.1599999999999999</v>
          </cell>
          <cell r="AI109" t="str">
            <v>O</v>
          </cell>
          <cell r="AJ109" t="str">
            <v>O</v>
          </cell>
          <cell r="AK109" t="str">
            <v>O</v>
          </cell>
          <cell r="AN109" t="str">
            <v>O</v>
          </cell>
          <cell r="AP109">
            <v>1078</v>
          </cell>
          <cell r="AQ109">
            <v>1.1240000000000001</v>
          </cell>
          <cell r="AR109" t="str">
            <v>SPCE</v>
          </cell>
          <cell r="AS109">
            <v>0</v>
          </cell>
          <cell r="AT109" t="e">
            <v>#N/A</v>
          </cell>
          <cell r="AU109">
            <v>0</v>
          </cell>
          <cell r="AV109">
            <v>0</v>
          </cell>
        </row>
        <row r="110">
          <cell r="J110" t="str">
            <v>006-03112</v>
          </cell>
          <cell r="K110" t="str">
            <v>CLIP TIMING BELT PVC COAT</v>
          </cell>
          <cell r="L110" t="str">
            <v>11302L87210-S2</v>
          </cell>
          <cell r="M110">
            <v>1</v>
          </cell>
          <cell r="N110" t="str">
            <v>VF</v>
          </cell>
          <cell r="O110" t="str">
            <v>AAMIR ENGG</v>
          </cell>
          <cell r="P110" t="str">
            <v>POL-PP07-01-21-18-0047</v>
          </cell>
          <cell r="R110" t="str">
            <v/>
          </cell>
          <cell r="S110" t="str">
            <v/>
          </cell>
          <cell r="T110" t="str">
            <v/>
          </cell>
          <cell r="AP110">
            <v>1078</v>
          </cell>
          <cell r="AR110" t="str">
            <v/>
          </cell>
          <cell r="AS110">
            <v>2.5</v>
          </cell>
          <cell r="AT110">
            <v>2.5</v>
          </cell>
          <cell r="AU110">
            <v>2.5</v>
          </cell>
          <cell r="AV110">
            <v>0</v>
          </cell>
        </row>
        <row r="111">
          <cell r="J111" t="str">
            <v>006-03084</v>
          </cell>
          <cell r="K111" t="str">
            <v>BODY ENG. BRKT. 0D040</v>
          </cell>
          <cell r="L111" t="str">
            <v>12311NODO40-S1</v>
          </cell>
          <cell r="M111">
            <v>1</v>
          </cell>
          <cell r="N111" t="str">
            <v>VM</v>
          </cell>
          <cell r="O111" t="str">
            <v>IMZA</v>
          </cell>
          <cell r="P111" t="str">
            <v>POP-PP07-01-21-18-0009</v>
          </cell>
          <cell r="Q111" t="str">
            <v>005-12416</v>
          </cell>
          <cell r="R111" t="str">
            <v>SPH 440 *5</v>
          </cell>
          <cell r="S111" t="str">
            <v xml:space="preserve">SPH 440 </v>
          </cell>
          <cell r="T111" t="str">
            <v/>
          </cell>
          <cell r="V111">
            <v>5</v>
          </cell>
          <cell r="W111">
            <v>1220</v>
          </cell>
          <cell r="X111">
            <v>1220</v>
          </cell>
          <cell r="Y111">
            <v>290</v>
          </cell>
          <cell r="Z111">
            <v>1220</v>
          </cell>
          <cell r="AA111">
            <v>290</v>
          </cell>
          <cell r="AB111">
            <v>87.142857142857139</v>
          </cell>
          <cell r="AC111">
            <v>14</v>
          </cell>
          <cell r="AD111">
            <v>4</v>
          </cell>
          <cell r="AE111">
            <v>56</v>
          </cell>
          <cell r="AF111">
            <v>0.49</v>
          </cell>
          <cell r="AG111">
            <v>0.55000000000000004</v>
          </cell>
          <cell r="AH111">
            <v>1.04</v>
          </cell>
          <cell r="AI111" t="str">
            <v>O</v>
          </cell>
          <cell r="AJ111" t="str">
            <v>O</v>
          </cell>
          <cell r="AK111" t="str">
            <v>O</v>
          </cell>
          <cell r="AN111" t="str">
            <v>O</v>
          </cell>
          <cell r="AP111">
            <v>2844</v>
          </cell>
          <cell r="AQ111">
            <v>1.0429999999999999</v>
          </cell>
          <cell r="AR111" t="str">
            <v xml:space="preserve">SPH </v>
          </cell>
          <cell r="AS111">
            <v>0</v>
          </cell>
          <cell r="AT111" t="e">
            <v>#N/A</v>
          </cell>
          <cell r="AU111">
            <v>0</v>
          </cell>
          <cell r="AV111">
            <v>0</v>
          </cell>
        </row>
        <row r="112">
          <cell r="J112" t="str">
            <v>006-03083</v>
          </cell>
          <cell r="K112" t="str">
            <v>BODY ENG. BRKT. 64230</v>
          </cell>
          <cell r="L112" t="str">
            <v>12311N64230-S1</v>
          </cell>
          <cell r="M112">
            <v>1</v>
          </cell>
          <cell r="N112" t="str">
            <v>VM</v>
          </cell>
          <cell r="O112" t="str">
            <v>IMZA</v>
          </cell>
          <cell r="P112" t="str">
            <v>POP-PP07-01-21-18-0009</v>
          </cell>
          <cell r="Q112" t="str">
            <v>005-12416</v>
          </cell>
          <cell r="R112" t="str">
            <v>SPH 440 *5</v>
          </cell>
          <cell r="S112" t="str">
            <v xml:space="preserve">SPH 440 </v>
          </cell>
          <cell r="T112" t="str">
            <v/>
          </cell>
          <cell r="V112">
            <v>5</v>
          </cell>
          <cell r="W112">
            <v>1220</v>
          </cell>
          <cell r="X112">
            <v>1220</v>
          </cell>
          <cell r="Y112">
            <v>260</v>
          </cell>
          <cell r="Z112">
            <v>1220</v>
          </cell>
          <cell r="AA112">
            <v>260</v>
          </cell>
          <cell r="AB112">
            <v>152.5</v>
          </cell>
          <cell r="AC112">
            <v>8</v>
          </cell>
          <cell r="AD112">
            <v>4</v>
          </cell>
          <cell r="AE112">
            <v>32</v>
          </cell>
          <cell r="AF112">
            <v>1.28</v>
          </cell>
          <cell r="AG112">
            <v>0.55000000000000004</v>
          </cell>
          <cell r="AH112">
            <v>1.83</v>
          </cell>
          <cell r="AI112" t="str">
            <v>O</v>
          </cell>
          <cell r="AJ112" t="str">
            <v>O</v>
          </cell>
          <cell r="AK112" t="str">
            <v>O</v>
          </cell>
          <cell r="AN112" t="str">
            <v>O</v>
          </cell>
          <cell r="AP112">
            <v>2844</v>
          </cell>
          <cell r="AQ112">
            <v>1.8260000000000001</v>
          </cell>
          <cell r="AR112" t="str">
            <v xml:space="preserve">SPH </v>
          </cell>
          <cell r="AS112">
            <v>14</v>
          </cell>
          <cell r="AT112">
            <v>14</v>
          </cell>
          <cell r="AU112">
            <v>0</v>
          </cell>
          <cell r="AV112">
            <v>14</v>
          </cell>
        </row>
        <row r="113">
          <cell r="J113" t="str">
            <v>006-03377</v>
          </cell>
          <cell r="K113" t="str">
            <v>BODY ENG. MTG. 64330</v>
          </cell>
          <cell r="L113" t="str">
            <v>12311N64330-S1</v>
          </cell>
          <cell r="M113">
            <v>1</v>
          </cell>
          <cell r="N113" t="str">
            <v>BM</v>
          </cell>
          <cell r="O113" t="str">
            <v>BEWL</v>
          </cell>
          <cell r="P113" t="str">
            <v>NA</v>
          </cell>
          <cell r="Q113" t="str">
            <v>005-12416</v>
          </cell>
          <cell r="R113" t="str">
            <v>SPH 440 *5</v>
          </cell>
          <cell r="S113" t="str">
            <v xml:space="preserve">SPH 440 </v>
          </cell>
          <cell r="T113" t="str">
            <v/>
          </cell>
          <cell r="V113">
            <v>5</v>
          </cell>
          <cell r="W113">
            <v>1220</v>
          </cell>
          <cell r="X113">
            <v>1220</v>
          </cell>
          <cell r="Y113">
            <v>255</v>
          </cell>
          <cell r="Z113">
            <v>1220</v>
          </cell>
          <cell r="AA113">
            <v>255</v>
          </cell>
          <cell r="AB113">
            <v>122</v>
          </cell>
          <cell r="AC113">
            <v>10</v>
          </cell>
          <cell r="AD113">
            <v>4</v>
          </cell>
          <cell r="AE113">
            <v>40</v>
          </cell>
          <cell r="AF113">
            <v>0.90999999999999992</v>
          </cell>
          <cell r="AG113">
            <v>0.55000000000000004</v>
          </cell>
          <cell r="AH113">
            <v>1.46</v>
          </cell>
          <cell r="AI113" t="str">
            <v>O</v>
          </cell>
          <cell r="AJ113" t="str">
            <v>O</v>
          </cell>
          <cell r="AK113" t="str">
            <v>O</v>
          </cell>
          <cell r="AN113" t="str">
            <v>O</v>
          </cell>
          <cell r="AP113">
            <v>2844</v>
          </cell>
          <cell r="AQ113">
            <v>1.46</v>
          </cell>
          <cell r="AR113" t="str">
            <v xml:space="preserve">SPH </v>
          </cell>
          <cell r="AS113">
            <v>0</v>
          </cell>
          <cell r="AT113" t="e">
            <v>#N/A</v>
          </cell>
          <cell r="AU113">
            <v>0</v>
          </cell>
          <cell r="AV113">
            <v>0</v>
          </cell>
        </row>
        <row r="114">
          <cell r="J114" t="str">
            <v>006-03371</v>
          </cell>
          <cell r="K114" t="str">
            <v>SQ. PROJ. NET M12 X1.25</v>
          </cell>
          <cell r="L114" t="str">
            <v>94223-81200</v>
          </cell>
          <cell r="M114">
            <v>1</v>
          </cell>
          <cell r="N114" t="str">
            <v>CKD</v>
          </cell>
          <cell r="O114" t="str">
            <v>IMC</v>
          </cell>
          <cell r="P114" t="str">
            <v>NA</v>
          </cell>
          <cell r="R114" t="str">
            <v/>
          </cell>
          <cell r="S114" t="str">
            <v/>
          </cell>
          <cell r="T114" t="str">
            <v/>
          </cell>
          <cell r="AP114">
            <v>2844</v>
          </cell>
          <cell r="AR114" t="str">
            <v/>
          </cell>
          <cell r="AS114">
            <v>0</v>
          </cell>
          <cell r="AT114" t="e">
            <v>#N/A</v>
          </cell>
          <cell r="AU114">
            <v>0</v>
          </cell>
          <cell r="AV114">
            <v>0</v>
          </cell>
        </row>
        <row r="115">
          <cell r="J115" t="str">
            <v>006-02966</v>
          </cell>
          <cell r="K115" t="str">
            <v>BRKT E/G MOUNTING 65 x 102</v>
          </cell>
          <cell r="L115" t="str">
            <v>12311N64330-S2</v>
          </cell>
          <cell r="M115">
            <v>1</v>
          </cell>
          <cell r="N115" t="str">
            <v>VF</v>
          </cell>
          <cell r="O115" t="str">
            <v>SAIF ENGG</v>
          </cell>
          <cell r="P115" t="str">
            <v>POL-PP07-01-21-18-0018</v>
          </cell>
          <cell r="R115" t="str">
            <v/>
          </cell>
          <cell r="S115" t="str">
            <v/>
          </cell>
          <cell r="T115" t="str">
            <v/>
          </cell>
          <cell r="AP115">
            <v>2844</v>
          </cell>
          <cell r="AR115" t="str">
            <v/>
          </cell>
          <cell r="AS115">
            <v>11</v>
          </cell>
          <cell r="AT115">
            <v>11</v>
          </cell>
          <cell r="AU115">
            <v>11</v>
          </cell>
          <cell r="AV115">
            <v>0</v>
          </cell>
        </row>
        <row r="116">
          <cell r="J116" t="str">
            <v>006-03378</v>
          </cell>
          <cell r="K116" t="str">
            <v>BODY PANEL ROOF LH</v>
          </cell>
          <cell r="L116" t="str">
            <v>61732L87B18-S1</v>
          </cell>
          <cell r="M116">
            <v>1</v>
          </cell>
          <cell r="N116" t="str">
            <v>BM</v>
          </cell>
          <cell r="O116" t="str">
            <v>BEWL</v>
          </cell>
          <cell r="P116" t="str">
            <v>NA</v>
          </cell>
          <cell r="Q116" t="str">
            <v>005-15086</v>
          </cell>
          <cell r="R116" t="str">
            <v>SPCE 270 E*0.7</v>
          </cell>
          <cell r="S116" t="str">
            <v>SPCE 270 E</v>
          </cell>
          <cell r="T116" t="str">
            <v/>
          </cell>
          <cell r="V116">
            <v>0.7</v>
          </cell>
          <cell r="W116">
            <v>890</v>
          </cell>
          <cell r="X116">
            <v>1480</v>
          </cell>
          <cell r="Y116">
            <v>740</v>
          </cell>
          <cell r="Z116">
            <v>825</v>
          </cell>
          <cell r="AA116">
            <v>740</v>
          </cell>
          <cell r="AB116">
            <v>825</v>
          </cell>
          <cell r="AC116">
            <v>1</v>
          </cell>
          <cell r="AD116">
            <v>2</v>
          </cell>
          <cell r="AE116">
            <v>2</v>
          </cell>
          <cell r="AF116">
            <v>1.1100000000000001</v>
          </cell>
          <cell r="AG116">
            <v>0.7</v>
          </cell>
          <cell r="AH116">
            <v>1.81</v>
          </cell>
          <cell r="AI116" t="str">
            <v>O</v>
          </cell>
          <cell r="AJ116" t="str">
            <v>O</v>
          </cell>
          <cell r="AK116" t="str">
            <v>O</v>
          </cell>
          <cell r="AN116" t="str">
            <v>O</v>
          </cell>
          <cell r="AP116">
            <v>1078</v>
          </cell>
          <cell r="AQ116">
            <v>3.6190000000000002</v>
          </cell>
          <cell r="AR116" t="str">
            <v>SPCE</v>
          </cell>
          <cell r="AS116">
            <v>0</v>
          </cell>
          <cell r="AT116" t="e">
            <v>#N/A</v>
          </cell>
          <cell r="AU116">
            <v>0</v>
          </cell>
          <cell r="AV116">
            <v>0</v>
          </cell>
        </row>
        <row r="117">
          <cell r="J117" t="str">
            <v>006-03379</v>
          </cell>
          <cell r="K117" t="str">
            <v>BODY PANEL ROOF RH</v>
          </cell>
          <cell r="L117" t="str">
            <v>61731L87B22-S1</v>
          </cell>
          <cell r="M117">
            <v>1</v>
          </cell>
          <cell r="N117" t="str">
            <v>BM</v>
          </cell>
          <cell r="O117" t="str">
            <v>BEWL</v>
          </cell>
          <cell r="P117" t="str">
            <v>NA</v>
          </cell>
          <cell r="Q117" t="str">
            <v>005-15086</v>
          </cell>
          <cell r="R117" t="str">
            <v>SPCE 270 E*0.7</v>
          </cell>
          <cell r="S117" t="str">
            <v>SPCE 270 E</v>
          </cell>
          <cell r="T117" t="str">
            <v/>
          </cell>
          <cell r="V117">
            <v>0.7</v>
          </cell>
          <cell r="W117">
            <v>890</v>
          </cell>
          <cell r="X117">
            <v>1480</v>
          </cell>
          <cell r="Y117">
            <v>740</v>
          </cell>
          <cell r="Z117">
            <v>825</v>
          </cell>
          <cell r="AA117">
            <v>740</v>
          </cell>
          <cell r="AB117">
            <v>825</v>
          </cell>
          <cell r="AC117">
            <v>1</v>
          </cell>
          <cell r="AD117">
            <v>2</v>
          </cell>
          <cell r="AE117">
            <v>2</v>
          </cell>
          <cell r="AF117">
            <v>1.1100000000000001</v>
          </cell>
          <cell r="AG117">
            <v>0.7</v>
          </cell>
          <cell r="AH117">
            <v>1.81</v>
          </cell>
          <cell r="AI117" t="str">
            <v>O</v>
          </cell>
          <cell r="AJ117" t="str">
            <v>O</v>
          </cell>
          <cell r="AK117" t="str">
            <v>O</v>
          </cell>
          <cell r="AN117" t="str">
            <v>O</v>
          </cell>
          <cell r="AP117">
            <v>1078</v>
          </cell>
          <cell r="AQ117">
            <v>3.6190000000000002</v>
          </cell>
          <cell r="AR117" t="str">
            <v>SPCE</v>
          </cell>
          <cell r="AS117">
            <v>0</v>
          </cell>
          <cell r="AT117" t="e">
            <v>#N/A</v>
          </cell>
          <cell r="AU117">
            <v>0</v>
          </cell>
          <cell r="AV117">
            <v>0</v>
          </cell>
        </row>
        <row r="118">
          <cell r="J118" t="str">
            <v>006-03380</v>
          </cell>
          <cell r="K118" t="str">
            <v>BODY COVER SEAT SPRING</v>
          </cell>
          <cell r="L118" t="str">
            <v>48170L87202-S1</v>
          </cell>
          <cell r="M118">
            <v>1</v>
          </cell>
          <cell r="N118" t="str">
            <v>BM</v>
          </cell>
          <cell r="O118" t="str">
            <v>BEWL</v>
          </cell>
          <cell r="P118" t="str">
            <v>NA</v>
          </cell>
          <cell r="Q118" t="str">
            <v>005-12383</v>
          </cell>
          <cell r="R118" t="str">
            <v>SPCC 270 C*1.6</v>
          </cell>
          <cell r="S118" t="str">
            <v>SPCC 270 C</v>
          </cell>
          <cell r="T118" t="str">
            <v/>
          </cell>
          <cell r="V118">
            <v>1.6</v>
          </cell>
          <cell r="W118">
            <v>914</v>
          </cell>
          <cell r="X118">
            <v>1828</v>
          </cell>
          <cell r="Y118">
            <v>140</v>
          </cell>
          <cell r="Z118">
            <v>140</v>
          </cell>
          <cell r="AA118">
            <v>140</v>
          </cell>
          <cell r="AB118">
            <v>140</v>
          </cell>
          <cell r="AC118">
            <v>6</v>
          </cell>
          <cell r="AD118">
            <v>13</v>
          </cell>
          <cell r="AE118">
            <v>78</v>
          </cell>
          <cell r="AF118">
            <v>0.17</v>
          </cell>
          <cell r="AG118">
            <v>0.1</v>
          </cell>
          <cell r="AH118">
            <v>0.27</v>
          </cell>
          <cell r="AI118" t="str">
            <v>O</v>
          </cell>
          <cell r="AJ118" t="str">
            <v>O</v>
          </cell>
          <cell r="AK118" t="str">
            <v>O</v>
          </cell>
          <cell r="AN118" t="str">
            <v>O</v>
          </cell>
          <cell r="AP118">
            <v>1078</v>
          </cell>
          <cell r="AQ118">
            <v>0.26900000000000002</v>
          </cell>
          <cell r="AR118" t="str">
            <v>SPCC</v>
          </cell>
          <cell r="AS118">
            <v>0</v>
          </cell>
          <cell r="AT118" t="e">
            <v>#N/A</v>
          </cell>
          <cell r="AU118">
            <v>0</v>
          </cell>
          <cell r="AV118">
            <v>0</v>
          </cell>
        </row>
        <row r="119">
          <cell r="J119" t="str">
            <v>006-03064</v>
          </cell>
          <cell r="K119" t="str">
            <v>PLAIN WASHER</v>
          </cell>
          <cell r="L119" t="str">
            <v>47477-87203</v>
          </cell>
          <cell r="M119">
            <v>1</v>
          </cell>
          <cell r="N119" t="str">
            <v>VF</v>
          </cell>
          <cell r="O119" t="str">
            <v>MUKHTAR</v>
          </cell>
          <cell r="P119" t="str">
            <v>POL-PP07-01-21-18-0028</v>
          </cell>
          <cell r="R119" t="str">
            <v/>
          </cell>
          <cell r="S119" t="str">
            <v/>
          </cell>
          <cell r="T119" t="str">
            <v/>
          </cell>
          <cell r="AP119">
            <v>1078</v>
          </cell>
          <cell r="AR119" t="str">
            <v/>
          </cell>
          <cell r="AS119">
            <v>4.97</v>
          </cell>
          <cell r="AT119">
            <v>4.97</v>
          </cell>
          <cell r="AU119">
            <v>4.97</v>
          </cell>
          <cell r="AV119">
            <v>0</v>
          </cell>
        </row>
        <row r="120">
          <cell r="J120" t="str">
            <v>006-03475</v>
          </cell>
          <cell r="K120" t="str">
            <v>BODY MEMBER NO. 2 LH</v>
          </cell>
          <cell r="L120" t="str">
            <v>57489N32020-S1</v>
          </cell>
          <cell r="M120">
            <v>1</v>
          </cell>
          <cell r="N120" t="str">
            <v>VM</v>
          </cell>
          <cell r="O120" t="str">
            <v>SAIF ENGG</v>
          </cell>
          <cell r="P120" t="str">
            <v>POL-PP07-01-21-18-0041</v>
          </cell>
          <cell r="Q120" t="str">
            <v>005-12400</v>
          </cell>
          <cell r="R120" t="str">
            <v>SCGA 270 E 45/45*1.2</v>
          </cell>
          <cell r="S120" t="str">
            <v>SCGA 270 E 45/45</v>
          </cell>
          <cell r="T120" t="str">
            <v>JAC 270 E-45/45</v>
          </cell>
          <cell r="V120">
            <v>1.2</v>
          </cell>
          <cell r="W120">
            <v>1220</v>
          </cell>
          <cell r="X120">
            <v>2440</v>
          </cell>
          <cell r="Y120">
            <v>165</v>
          </cell>
          <cell r="Z120">
            <v>1220</v>
          </cell>
          <cell r="AA120">
            <v>165</v>
          </cell>
          <cell r="AB120">
            <v>93.84615384615384</v>
          </cell>
          <cell r="AC120">
            <v>13</v>
          </cell>
          <cell r="AD120">
            <v>14</v>
          </cell>
          <cell r="AE120">
            <v>182</v>
          </cell>
          <cell r="AF120">
            <v>7.4999999999999997E-2</v>
          </cell>
          <cell r="AG120">
            <v>0.08</v>
          </cell>
          <cell r="AH120">
            <v>0.155</v>
          </cell>
          <cell r="AI120" t="str">
            <v>O</v>
          </cell>
          <cell r="AJ120" t="str">
            <v>O</v>
          </cell>
          <cell r="AK120" t="str">
            <v>O</v>
          </cell>
          <cell r="AN120" t="str">
            <v>O</v>
          </cell>
          <cell r="AP120">
            <v>2844</v>
          </cell>
          <cell r="AQ120">
            <v>0.154</v>
          </cell>
          <cell r="AR120" t="str">
            <v>SCGA</v>
          </cell>
          <cell r="AS120">
            <v>0</v>
          </cell>
          <cell r="AT120" t="e">
            <v>#N/A</v>
          </cell>
          <cell r="AU120">
            <v>0</v>
          </cell>
          <cell r="AV120">
            <v>0</v>
          </cell>
        </row>
        <row r="121">
          <cell r="J121" t="str">
            <v>006-03476</v>
          </cell>
          <cell r="K121" t="str">
            <v>BODY MEMBER NO. 2 RH</v>
          </cell>
          <cell r="L121" t="str">
            <v>57488N32020-S1</v>
          </cell>
          <cell r="M121">
            <v>1</v>
          </cell>
          <cell r="N121" t="str">
            <v>VM</v>
          </cell>
          <cell r="O121" t="str">
            <v>SAIF ENGG</v>
          </cell>
          <cell r="P121" t="str">
            <v>POL-PP07-01-21-18-0041</v>
          </cell>
          <cell r="Q121" t="str">
            <v>005-12400</v>
          </cell>
          <cell r="R121" t="str">
            <v>SCGA 270 E 45/45*1.2</v>
          </cell>
          <cell r="S121" t="str">
            <v>SCGA 270 E 45/45</v>
          </cell>
          <cell r="T121" t="str">
            <v>JAC 270 E-45/45</v>
          </cell>
          <cell r="V121">
            <v>1.2</v>
          </cell>
          <cell r="W121">
            <v>1220</v>
          </cell>
          <cell r="X121">
            <v>2440</v>
          </cell>
          <cell r="Y121">
            <v>165</v>
          </cell>
          <cell r="Z121">
            <v>1220</v>
          </cell>
          <cell r="AA121">
            <v>165</v>
          </cell>
          <cell r="AB121">
            <v>93.84615384615384</v>
          </cell>
          <cell r="AC121">
            <v>13</v>
          </cell>
          <cell r="AD121">
            <v>14</v>
          </cell>
          <cell r="AE121">
            <v>182</v>
          </cell>
          <cell r="AF121">
            <v>7.4999999999999997E-2</v>
          </cell>
          <cell r="AG121">
            <v>0.08</v>
          </cell>
          <cell r="AH121">
            <v>0.155</v>
          </cell>
          <cell r="AI121" t="str">
            <v>O</v>
          </cell>
          <cell r="AJ121" t="str">
            <v>O</v>
          </cell>
          <cell r="AK121" t="str">
            <v>O</v>
          </cell>
          <cell r="AN121" t="str">
            <v>O</v>
          </cell>
          <cell r="AP121">
            <v>2844</v>
          </cell>
          <cell r="AQ121">
            <v>0.154</v>
          </cell>
          <cell r="AR121" t="str">
            <v>SCGA</v>
          </cell>
          <cell r="AS121">
            <v>0</v>
          </cell>
          <cell r="AT121" t="e">
            <v>#N/A</v>
          </cell>
          <cell r="AU121">
            <v>0</v>
          </cell>
          <cell r="AV121">
            <v>0</v>
          </cell>
        </row>
        <row r="122">
          <cell r="J122" t="str">
            <v>006-03381</v>
          </cell>
          <cell r="K122" t="str">
            <v>BODY BEAM FR DOOR</v>
          </cell>
          <cell r="L122" t="str">
            <v>67311L87208-S1</v>
          </cell>
          <cell r="M122">
            <v>1</v>
          </cell>
          <cell r="N122" t="str">
            <v>BM</v>
          </cell>
          <cell r="O122" t="str">
            <v>BEWL</v>
          </cell>
          <cell r="P122" t="str">
            <v>NA</v>
          </cell>
          <cell r="Q122" t="str">
            <v>005-12372</v>
          </cell>
          <cell r="R122" t="str">
            <v>SPCC 270 C*0.8</v>
          </cell>
          <cell r="S122" t="str">
            <v>SPCC 270 C</v>
          </cell>
          <cell r="T122" t="str">
            <v/>
          </cell>
          <cell r="V122">
            <v>0.8</v>
          </cell>
          <cell r="W122">
            <v>914</v>
          </cell>
          <cell r="X122">
            <v>1828</v>
          </cell>
          <cell r="Y122">
            <v>260</v>
          </cell>
          <cell r="Z122">
            <v>914</v>
          </cell>
          <cell r="AA122">
            <v>260</v>
          </cell>
          <cell r="AB122">
            <v>914</v>
          </cell>
          <cell r="AC122">
            <v>1</v>
          </cell>
          <cell r="AD122">
            <v>7</v>
          </cell>
          <cell r="AE122">
            <v>7</v>
          </cell>
          <cell r="AF122">
            <v>0.5</v>
          </cell>
          <cell r="AG122">
            <v>1</v>
          </cell>
          <cell r="AH122">
            <v>1.5</v>
          </cell>
          <cell r="AI122" t="str">
            <v>O</v>
          </cell>
          <cell r="AJ122" t="str">
            <v>O</v>
          </cell>
          <cell r="AK122" t="str">
            <v>O</v>
          </cell>
          <cell r="AN122" t="str">
            <v>O</v>
          </cell>
          <cell r="AP122">
            <v>1078</v>
          </cell>
          <cell r="AQ122">
            <v>1.4990000000000001</v>
          </cell>
          <cell r="AR122" t="str">
            <v>SPCC</v>
          </cell>
          <cell r="AS122">
            <v>0</v>
          </cell>
          <cell r="AT122" t="e">
            <v>#N/A</v>
          </cell>
          <cell r="AU122">
            <v>0</v>
          </cell>
          <cell r="AV122">
            <v>0</v>
          </cell>
        </row>
        <row r="123">
          <cell r="J123" t="str">
            <v>006-03382</v>
          </cell>
          <cell r="K123" t="str">
            <v>BODY BEAM RR DOOR LH</v>
          </cell>
          <cell r="L123" t="str">
            <v>67314L87205-S1</v>
          </cell>
          <cell r="M123">
            <v>1</v>
          </cell>
          <cell r="N123" t="str">
            <v>BM</v>
          </cell>
          <cell r="O123" t="str">
            <v>BEWL</v>
          </cell>
          <cell r="P123" t="str">
            <v>NA</v>
          </cell>
          <cell r="Q123" t="str">
            <v>005-12376</v>
          </cell>
          <cell r="R123" t="str">
            <v>SPCC 270 C*1</v>
          </cell>
          <cell r="S123" t="str">
            <v>SPCC 270 C</v>
          </cell>
          <cell r="T123" t="str">
            <v/>
          </cell>
          <cell r="V123">
            <v>1</v>
          </cell>
          <cell r="W123">
            <v>914</v>
          </cell>
          <cell r="X123">
            <v>1828</v>
          </cell>
          <cell r="Y123">
            <v>820</v>
          </cell>
          <cell r="Z123">
            <v>110</v>
          </cell>
          <cell r="AA123">
            <v>820</v>
          </cell>
          <cell r="AB123">
            <v>110</v>
          </cell>
          <cell r="AC123">
            <v>1</v>
          </cell>
          <cell r="AD123">
            <v>16</v>
          </cell>
          <cell r="AE123">
            <v>16</v>
          </cell>
          <cell r="AF123">
            <v>0.31999999999999995</v>
          </cell>
          <cell r="AG123">
            <v>0.5</v>
          </cell>
          <cell r="AH123">
            <v>0.82</v>
          </cell>
          <cell r="AI123" t="str">
            <v>O</v>
          </cell>
          <cell r="AJ123" t="str">
            <v>O</v>
          </cell>
          <cell r="AK123" t="str">
            <v>O</v>
          </cell>
          <cell r="AN123" t="str">
            <v>O</v>
          </cell>
          <cell r="AP123">
            <v>1078</v>
          </cell>
          <cell r="AQ123">
            <v>0.82</v>
          </cell>
          <cell r="AR123" t="str">
            <v>SPCC</v>
          </cell>
          <cell r="AS123">
            <v>0</v>
          </cell>
          <cell r="AT123" t="e">
            <v>#N/A</v>
          </cell>
          <cell r="AU123">
            <v>0</v>
          </cell>
          <cell r="AV123">
            <v>0</v>
          </cell>
        </row>
        <row r="124">
          <cell r="J124" t="str">
            <v>006-03383</v>
          </cell>
          <cell r="K124" t="str">
            <v>BODY BEAM RR DOOR RH</v>
          </cell>
          <cell r="L124" t="str">
            <v>67313L87205-S1</v>
          </cell>
          <cell r="M124">
            <v>1</v>
          </cell>
          <cell r="N124" t="str">
            <v>BM</v>
          </cell>
          <cell r="O124" t="str">
            <v>BEWL</v>
          </cell>
          <cell r="P124" t="str">
            <v>NA</v>
          </cell>
          <cell r="Q124" t="str">
            <v>005-12376</v>
          </cell>
          <cell r="R124" t="str">
            <v>SPCC 270*1</v>
          </cell>
          <cell r="S124" t="str">
            <v>SPCC 270</v>
          </cell>
          <cell r="T124" t="str">
            <v/>
          </cell>
          <cell r="V124">
            <v>1</v>
          </cell>
          <cell r="W124">
            <v>914</v>
          </cell>
          <cell r="X124">
            <v>1828</v>
          </cell>
          <cell r="Y124">
            <v>820</v>
          </cell>
          <cell r="Z124">
            <v>110</v>
          </cell>
          <cell r="AA124">
            <v>820</v>
          </cell>
          <cell r="AB124">
            <v>110</v>
          </cell>
          <cell r="AC124">
            <v>1</v>
          </cell>
          <cell r="AD124">
            <v>16</v>
          </cell>
          <cell r="AE124">
            <v>16</v>
          </cell>
          <cell r="AF124">
            <v>0.31999999999999995</v>
          </cell>
          <cell r="AG124">
            <v>0.5</v>
          </cell>
          <cell r="AH124">
            <v>0.82</v>
          </cell>
          <cell r="AI124" t="str">
            <v>O</v>
          </cell>
          <cell r="AJ124" t="str">
            <v>O</v>
          </cell>
          <cell r="AK124" t="str">
            <v>O</v>
          </cell>
          <cell r="AN124" t="str">
            <v>O</v>
          </cell>
          <cell r="AP124">
            <v>1078</v>
          </cell>
          <cell r="AQ124">
            <v>0.82</v>
          </cell>
          <cell r="AR124" t="str">
            <v>SPCC</v>
          </cell>
          <cell r="AS124">
            <v>0</v>
          </cell>
          <cell r="AT124" t="e">
            <v>#N/A</v>
          </cell>
          <cell r="AU124">
            <v>0</v>
          </cell>
          <cell r="AV124">
            <v>0</v>
          </cell>
        </row>
        <row r="125">
          <cell r="J125" t="str">
            <v>006-03384</v>
          </cell>
          <cell r="K125" t="str">
            <v>BODY REAR ODO70</v>
          </cell>
          <cell r="L125" t="str">
            <v>12321N0D070-S1</v>
          </cell>
          <cell r="M125">
            <v>1</v>
          </cell>
          <cell r="N125" t="str">
            <v>BM</v>
          </cell>
          <cell r="O125" t="str">
            <v>BEWL</v>
          </cell>
          <cell r="P125" t="str">
            <v>NA</v>
          </cell>
          <cell r="Q125" t="str">
            <v>005-12416</v>
          </cell>
          <cell r="R125" t="str">
            <v>SPH 440 *5</v>
          </cell>
          <cell r="S125" t="str">
            <v xml:space="preserve">SPH 440 </v>
          </cell>
          <cell r="T125" t="str">
            <v/>
          </cell>
          <cell r="V125">
            <v>5</v>
          </cell>
          <cell r="W125">
            <v>1220</v>
          </cell>
          <cell r="X125">
            <v>1220</v>
          </cell>
          <cell r="Y125">
            <v>260</v>
          </cell>
          <cell r="Z125">
            <v>1220</v>
          </cell>
          <cell r="AA125">
            <v>260</v>
          </cell>
          <cell r="AB125">
            <v>152.5</v>
          </cell>
          <cell r="AC125">
            <v>8</v>
          </cell>
          <cell r="AD125">
            <v>4</v>
          </cell>
          <cell r="AE125">
            <v>32</v>
          </cell>
          <cell r="AF125">
            <v>1.33</v>
          </cell>
          <cell r="AG125">
            <v>0.5</v>
          </cell>
          <cell r="AH125">
            <v>1.83</v>
          </cell>
          <cell r="AI125" t="str">
            <v>O</v>
          </cell>
          <cell r="AJ125" t="str">
            <v>O</v>
          </cell>
          <cell r="AK125" t="str">
            <v>O</v>
          </cell>
          <cell r="AN125" t="str">
            <v>O</v>
          </cell>
          <cell r="AP125">
            <v>2844</v>
          </cell>
          <cell r="AQ125">
            <v>1.8260000000000001</v>
          </cell>
          <cell r="AR125" t="str">
            <v xml:space="preserve">SPH </v>
          </cell>
          <cell r="AS125">
            <v>0</v>
          </cell>
          <cell r="AT125" t="e">
            <v>#N/A</v>
          </cell>
          <cell r="AU125">
            <v>0</v>
          </cell>
          <cell r="AV125">
            <v>0</v>
          </cell>
        </row>
        <row r="126">
          <cell r="J126" t="str">
            <v>006-03371</v>
          </cell>
          <cell r="K126" t="str">
            <v>SQ. PROJ. NET M12 X1.25</v>
          </cell>
          <cell r="L126" t="str">
            <v>94223-81200</v>
          </cell>
          <cell r="M126">
            <v>1</v>
          </cell>
          <cell r="N126" t="str">
            <v>CKD</v>
          </cell>
          <cell r="O126" t="str">
            <v>IMC</v>
          </cell>
          <cell r="P126" t="str">
            <v>NA</v>
          </cell>
          <cell r="R126" t="str">
            <v/>
          </cell>
          <cell r="S126" t="str">
            <v/>
          </cell>
          <cell r="T126" t="str">
            <v/>
          </cell>
          <cell r="AP126">
            <v>2844</v>
          </cell>
          <cell r="AR126" t="str">
            <v/>
          </cell>
          <cell r="AS126">
            <v>0</v>
          </cell>
          <cell r="AT126" t="e">
            <v>#N/A</v>
          </cell>
          <cell r="AU126">
            <v>0</v>
          </cell>
          <cell r="AV126">
            <v>0</v>
          </cell>
        </row>
        <row r="127">
          <cell r="J127" t="str">
            <v>006-02967</v>
          </cell>
          <cell r="K127" t="str">
            <v>BRKT E/G MOUNTING 65 x 102</v>
          </cell>
          <cell r="L127" t="str">
            <v>12321N0D070-S2</v>
          </cell>
          <cell r="M127">
            <v>1</v>
          </cell>
          <cell r="N127" t="str">
            <v>VF</v>
          </cell>
          <cell r="O127" t="str">
            <v>SAIF ENGG</v>
          </cell>
          <cell r="P127" t="str">
            <v>POL-PP07-01-21-18-0018</v>
          </cell>
          <cell r="R127" t="str">
            <v/>
          </cell>
          <cell r="S127" t="str">
            <v/>
          </cell>
          <cell r="T127" t="str">
            <v/>
          </cell>
          <cell r="AP127">
            <v>2844</v>
          </cell>
          <cell r="AR127" t="str">
            <v/>
          </cell>
          <cell r="AS127">
            <v>11</v>
          </cell>
          <cell r="AT127">
            <v>11</v>
          </cell>
          <cell r="AU127">
            <v>11</v>
          </cell>
          <cell r="AV127">
            <v>0</v>
          </cell>
        </row>
        <row r="128">
          <cell r="J128" t="str">
            <v>006-03082</v>
          </cell>
          <cell r="K128" t="str">
            <v>BODY ENG. BRKT. FR. 21010</v>
          </cell>
          <cell r="L128" t="str">
            <v>12311N0D130-S2</v>
          </cell>
          <cell r="M128">
            <v>1</v>
          </cell>
          <cell r="N128" t="str">
            <v>VM</v>
          </cell>
          <cell r="O128" t="str">
            <v>IMZA</v>
          </cell>
          <cell r="P128" t="str">
            <v>POP-PP07-01-21-18-0009</v>
          </cell>
          <cell r="Q128" t="str">
            <v>005-12416</v>
          </cell>
          <cell r="R128" t="str">
            <v>SPH 440 *5</v>
          </cell>
          <cell r="S128" t="str">
            <v xml:space="preserve">SPH 440 </v>
          </cell>
          <cell r="T128" t="str">
            <v/>
          </cell>
          <cell r="V128">
            <v>5</v>
          </cell>
          <cell r="W128">
            <v>1220</v>
          </cell>
          <cell r="X128">
            <v>1220</v>
          </cell>
          <cell r="Y128">
            <v>290</v>
          </cell>
          <cell r="Z128">
            <v>1220</v>
          </cell>
          <cell r="AA128">
            <v>290</v>
          </cell>
          <cell r="AB128">
            <v>101.66666666666667</v>
          </cell>
          <cell r="AC128">
            <v>12</v>
          </cell>
          <cell r="AD128">
            <v>4</v>
          </cell>
          <cell r="AE128">
            <v>48</v>
          </cell>
          <cell r="AF128">
            <v>0.56999999999999995</v>
          </cell>
          <cell r="AG128">
            <v>0.65</v>
          </cell>
          <cell r="AH128">
            <v>1.22</v>
          </cell>
          <cell r="AI128" t="str">
            <v>O</v>
          </cell>
          <cell r="AJ128" t="str">
            <v>O</v>
          </cell>
          <cell r="AK128" t="str">
            <v>O</v>
          </cell>
          <cell r="AN128" t="str">
            <v>O</v>
          </cell>
          <cell r="AP128">
            <v>2844</v>
          </cell>
          <cell r="AQ128">
            <v>1.2170000000000001</v>
          </cell>
          <cell r="AR128" t="str">
            <v xml:space="preserve">SPH </v>
          </cell>
          <cell r="AS128">
            <v>0</v>
          </cell>
          <cell r="AT128" t="e">
            <v>#N/A</v>
          </cell>
          <cell r="AU128">
            <v>0</v>
          </cell>
          <cell r="AV128">
            <v>0</v>
          </cell>
        </row>
        <row r="129">
          <cell r="J129" t="str">
            <v>006-03474</v>
          </cell>
          <cell r="K129" t="str">
            <v>M. RUBBER BKT S/A</v>
          </cell>
          <cell r="L129" t="str">
            <v>12371-87221</v>
          </cell>
          <cell r="M129">
            <v>1</v>
          </cell>
          <cell r="N129" t="str">
            <v>CKD</v>
          </cell>
          <cell r="O129" t="str">
            <v>IMC</v>
          </cell>
          <cell r="P129" t="str">
            <v>NA</v>
          </cell>
          <cell r="R129" t="str">
            <v/>
          </cell>
          <cell r="S129" t="str">
            <v/>
          </cell>
          <cell r="T129" t="str">
            <v/>
          </cell>
          <cell r="AP129">
            <v>2844</v>
          </cell>
          <cell r="AR129" t="str">
            <v/>
          </cell>
          <cell r="AS129">
            <v>0</v>
          </cell>
          <cell r="AT129" t="e">
            <v>#N/A</v>
          </cell>
          <cell r="AU129">
            <v>0</v>
          </cell>
          <cell r="AV129">
            <v>0</v>
          </cell>
        </row>
        <row r="130">
          <cell r="J130" t="str">
            <v>006-03386</v>
          </cell>
          <cell r="K130" t="str">
            <v>NUT WELD 8 MM</v>
          </cell>
          <cell r="L130" t="str">
            <v>94223-81000</v>
          </cell>
          <cell r="M130">
            <v>1</v>
          </cell>
          <cell r="N130" t="str">
            <v>CKD</v>
          </cell>
          <cell r="O130" t="str">
            <v>IMC</v>
          </cell>
          <cell r="P130" t="str">
            <v>NA</v>
          </cell>
          <cell r="R130" t="str">
            <v/>
          </cell>
          <cell r="S130" t="str">
            <v/>
          </cell>
          <cell r="T130" t="str">
            <v/>
          </cell>
          <cell r="AP130">
            <v>2844</v>
          </cell>
          <cell r="AR130" t="str">
            <v/>
          </cell>
          <cell r="AS130">
            <v>0</v>
          </cell>
          <cell r="AT130" t="e">
            <v>#N/A</v>
          </cell>
          <cell r="AU130">
            <v>0</v>
          </cell>
          <cell r="AV130">
            <v>0</v>
          </cell>
        </row>
        <row r="131">
          <cell r="J131" t="str">
            <v>006-03387</v>
          </cell>
          <cell r="K131" t="str">
            <v>DAMPER ENG. MTG.</v>
          </cell>
          <cell r="L131" t="str">
            <v>12351-22080</v>
          </cell>
          <cell r="M131">
            <v>1</v>
          </cell>
          <cell r="N131" t="str">
            <v>CKD</v>
          </cell>
          <cell r="O131" t="str">
            <v>IMC</v>
          </cell>
          <cell r="P131" t="str">
            <v>NA</v>
          </cell>
          <cell r="R131" t="str">
            <v/>
          </cell>
          <cell r="S131" t="str">
            <v/>
          </cell>
          <cell r="T131" t="str">
            <v/>
          </cell>
          <cell r="AP131">
            <v>2844</v>
          </cell>
          <cell r="AR131" t="str">
            <v/>
          </cell>
          <cell r="AS131">
            <v>0</v>
          </cell>
          <cell r="AT131" t="e">
            <v>#N/A</v>
          </cell>
          <cell r="AU131">
            <v>0</v>
          </cell>
          <cell r="AV131">
            <v>0</v>
          </cell>
        </row>
        <row r="132">
          <cell r="J132" t="str">
            <v>006-03388</v>
          </cell>
          <cell r="K132" t="str">
            <v>BOLT WELD</v>
          </cell>
          <cell r="L132" t="str">
            <v>90115-08163</v>
          </cell>
          <cell r="M132">
            <v>1</v>
          </cell>
          <cell r="N132" t="str">
            <v>CKD</v>
          </cell>
          <cell r="O132" t="str">
            <v>IMC</v>
          </cell>
          <cell r="P132" t="str">
            <v>NA</v>
          </cell>
          <cell r="R132" t="str">
            <v/>
          </cell>
          <cell r="S132" t="str">
            <v/>
          </cell>
          <cell r="T132" t="str">
            <v/>
          </cell>
          <cell r="AP132">
            <v>2844</v>
          </cell>
          <cell r="AR132" t="str">
            <v/>
          </cell>
          <cell r="AS132">
            <v>0</v>
          </cell>
          <cell r="AT132" t="e">
            <v>#N/A</v>
          </cell>
          <cell r="AU132">
            <v>0</v>
          </cell>
          <cell r="AV132">
            <v>0</v>
          </cell>
        </row>
        <row r="133">
          <cell r="J133" t="str">
            <v>006-03389</v>
          </cell>
          <cell r="K133" t="str">
            <v>NUT FLANGE</v>
          </cell>
          <cell r="L133" t="str">
            <v>90179-08068</v>
          </cell>
          <cell r="M133">
            <v>1</v>
          </cell>
          <cell r="N133" t="str">
            <v>CKD</v>
          </cell>
          <cell r="O133" t="str">
            <v>IMC</v>
          </cell>
          <cell r="P133" t="str">
            <v>NA</v>
          </cell>
          <cell r="R133" t="str">
            <v/>
          </cell>
          <cell r="S133" t="str">
            <v/>
          </cell>
          <cell r="T133" t="str">
            <v/>
          </cell>
          <cell r="AP133">
            <v>2844</v>
          </cell>
          <cell r="AR133" t="str">
            <v/>
          </cell>
          <cell r="AS133">
            <v>0</v>
          </cell>
          <cell r="AT133" t="e">
            <v>#N/A</v>
          </cell>
          <cell r="AU133">
            <v>0</v>
          </cell>
          <cell r="AV133">
            <v>0</v>
          </cell>
        </row>
        <row r="134">
          <cell r="J134" t="str">
            <v>006-03390</v>
          </cell>
          <cell r="K134" t="str">
            <v>BODY ENG. MTG. 21060 (0D170)</v>
          </cell>
          <cell r="L134" t="str">
            <v>12321N0D170-S1</v>
          </cell>
          <cell r="M134">
            <v>1</v>
          </cell>
          <cell r="N134" t="str">
            <v>BM</v>
          </cell>
          <cell r="O134" t="str">
            <v>BEWL</v>
          </cell>
          <cell r="P134" t="str">
            <v>NA</v>
          </cell>
          <cell r="Q134" t="str">
            <v>005-12416</v>
          </cell>
          <cell r="R134" t="str">
            <v>SPH 440 *5</v>
          </cell>
          <cell r="S134" t="str">
            <v xml:space="preserve">SPH 440 </v>
          </cell>
          <cell r="T134" t="str">
            <v/>
          </cell>
          <cell r="V134">
            <v>5</v>
          </cell>
          <cell r="W134">
            <v>1220</v>
          </cell>
          <cell r="X134">
            <v>1220</v>
          </cell>
          <cell r="Y134">
            <v>250</v>
          </cell>
          <cell r="Z134">
            <v>1220</v>
          </cell>
          <cell r="AA134">
            <v>250</v>
          </cell>
          <cell r="AB134">
            <v>110.90909090909091</v>
          </cell>
          <cell r="AC134">
            <v>11</v>
          </cell>
          <cell r="AD134">
            <v>4</v>
          </cell>
          <cell r="AE134">
            <v>44</v>
          </cell>
          <cell r="AF134">
            <v>0.83000000000000007</v>
          </cell>
          <cell r="AG134">
            <v>0.5</v>
          </cell>
          <cell r="AH134">
            <v>1.33</v>
          </cell>
          <cell r="AI134" t="str">
            <v>O</v>
          </cell>
          <cell r="AJ134" t="str">
            <v>O</v>
          </cell>
          <cell r="AK134" t="str">
            <v>O</v>
          </cell>
          <cell r="AN134" t="str">
            <v>O</v>
          </cell>
          <cell r="AP134">
            <v>2844</v>
          </cell>
          <cell r="AQ134">
            <v>1.3280000000000001</v>
          </cell>
          <cell r="AR134" t="str">
            <v xml:space="preserve">SPH </v>
          </cell>
          <cell r="AS134">
            <v>0</v>
          </cell>
          <cell r="AT134" t="e">
            <v>#N/A</v>
          </cell>
          <cell r="AU134">
            <v>0</v>
          </cell>
          <cell r="AV134">
            <v>0</v>
          </cell>
        </row>
        <row r="135">
          <cell r="J135" t="str">
            <v>006-03371</v>
          </cell>
          <cell r="K135" t="str">
            <v>SQ. PROJ. NET M12 X1.25</v>
          </cell>
          <cell r="L135" t="str">
            <v>94223-81200</v>
          </cell>
          <cell r="M135">
            <v>1</v>
          </cell>
          <cell r="N135" t="str">
            <v>CKD</v>
          </cell>
          <cell r="O135" t="str">
            <v>IMC</v>
          </cell>
          <cell r="P135" t="str">
            <v>NA</v>
          </cell>
          <cell r="R135" t="str">
            <v/>
          </cell>
          <cell r="S135" t="str">
            <v/>
          </cell>
          <cell r="T135" t="str">
            <v/>
          </cell>
          <cell r="AP135">
            <v>2844</v>
          </cell>
          <cell r="AR135" t="str">
            <v/>
          </cell>
          <cell r="AS135">
            <v>0</v>
          </cell>
          <cell r="AT135" t="e">
            <v>#N/A</v>
          </cell>
          <cell r="AU135">
            <v>0</v>
          </cell>
          <cell r="AV135">
            <v>0</v>
          </cell>
        </row>
        <row r="136">
          <cell r="J136" t="str">
            <v>006-02965</v>
          </cell>
          <cell r="K136" t="str">
            <v>BRKT E/G MOUNTING 42 x 70</v>
          </cell>
          <cell r="L136" t="str">
            <v>12321N0D170-S2</v>
          </cell>
          <cell r="M136">
            <v>1</v>
          </cell>
          <cell r="N136" t="str">
            <v>VF</v>
          </cell>
          <cell r="O136" t="str">
            <v>SAIF ENGG</v>
          </cell>
          <cell r="P136" t="str">
            <v>POL-PP07-01-21-18-0018</v>
          </cell>
          <cell r="R136" t="str">
            <v/>
          </cell>
          <cell r="S136" t="str">
            <v/>
          </cell>
          <cell r="T136" t="str">
            <v/>
          </cell>
          <cell r="AP136">
            <v>2844</v>
          </cell>
          <cell r="AR136" t="str">
            <v/>
          </cell>
          <cell r="AS136">
            <v>7</v>
          </cell>
          <cell r="AT136">
            <v>7</v>
          </cell>
          <cell r="AU136">
            <v>7</v>
          </cell>
          <cell r="AV136">
            <v>0</v>
          </cell>
        </row>
        <row r="137">
          <cell r="J137" t="str">
            <v>006-02968</v>
          </cell>
          <cell r="K137" t="str">
            <v>BRKT E/G MOUNTING 70 x 48</v>
          </cell>
          <cell r="L137" t="str">
            <v>12321N0D170-S3</v>
          </cell>
          <cell r="M137">
            <v>1</v>
          </cell>
          <cell r="N137" t="str">
            <v>VF</v>
          </cell>
          <cell r="O137" t="str">
            <v>SAIF ENGG</v>
          </cell>
          <cell r="P137" t="str">
            <v>POL-PP07-01-21-18-0018</v>
          </cell>
          <cell r="R137" t="str">
            <v/>
          </cell>
          <cell r="S137" t="str">
            <v/>
          </cell>
          <cell r="T137" t="str">
            <v/>
          </cell>
          <cell r="AP137">
            <v>2844</v>
          </cell>
          <cell r="AR137" t="str">
            <v/>
          </cell>
          <cell r="AS137">
            <v>7</v>
          </cell>
          <cell r="AT137">
            <v>7</v>
          </cell>
          <cell r="AU137">
            <v>7</v>
          </cell>
          <cell r="AV137">
            <v>0</v>
          </cell>
        </row>
        <row r="138">
          <cell r="J138" t="str">
            <v>006-02971</v>
          </cell>
          <cell r="K138" t="str">
            <v>E/G BRKT L SHAPE</v>
          </cell>
          <cell r="L138" t="str">
            <v>12321-0D170</v>
          </cell>
          <cell r="M138">
            <v>1</v>
          </cell>
          <cell r="N138" t="str">
            <v>VF</v>
          </cell>
          <cell r="O138" t="str">
            <v>SAIF ENGG</v>
          </cell>
          <cell r="P138" t="str">
            <v>POL-PP07-01-21-18-0018</v>
          </cell>
          <cell r="R138" t="str">
            <v/>
          </cell>
          <cell r="S138" t="str">
            <v/>
          </cell>
          <cell r="T138" t="str">
            <v/>
          </cell>
          <cell r="AP138">
            <v>2844</v>
          </cell>
          <cell r="AR138" t="str">
            <v/>
          </cell>
          <cell r="AS138">
            <v>20.52</v>
          </cell>
          <cell r="AT138">
            <v>20.52</v>
          </cell>
          <cell r="AU138">
            <v>20.52</v>
          </cell>
          <cell r="AV138">
            <v>0</v>
          </cell>
        </row>
        <row r="139">
          <cell r="J139" t="str">
            <v>006-02972</v>
          </cell>
          <cell r="K139" t="str">
            <v>B.E.M. SQR SHAPE (WEIGHT)</v>
          </cell>
          <cell r="L139" t="str">
            <v>12321N0D170-S4</v>
          </cell>
          <cell r="M139">
            <v>2</v>
          </cell>
          <cell r="N139" t="str">
            <v>VF</v>
          </cell>
          <cell r="O139" t="str">
            <v>SAIF ENGG</v>
          </cell>
          <cell r="P139" t="str">
            <v>POL-PP07-01-21-18-0018</v>
          </cell>
          <cell r="R139" t="str">
            <v/>
          </cell>
          <cell r="S139" t="str">
            <v/>
          </cell>
          <cell r="T139" t="str">
            <v/>
          </cell>
          <cell r="AP139">
            <v>2844</v>
          </cell>
          <cell r="AR139" t="str">
            <v/>
          </cell>
          <cell r="AS139">
            <v>7.48</v>
          </cell>
          <cell r="AT139">
            <v>7.48</v>
          </cell>
          <cell r="AU139">
            <v>7.48</v>
          </cell>
          <cell r="AV139">
            <v>0</v>
          </cell>
        </row>
        <row r="140">
          <cell r="J140" t="str">
            <v>006-02954</v>
          </cell>
          <cell r="K140" t="str">
            <v>NUT SQUARE WELD 8MM</v>
          </cell>
          <cell r="L140" t="str">
            <v>IMC-FINISH-08</v>
          </cell>
          <cell r="M140">
            <v>1</v>
          </cell>
          <cell r="N140" t="str">
            <v>VF</v>
          </cell>
          <cell r="O140" t="str">
            <v>OSAMA</v>
          </cell>
          <cell r="P140" t="str">
            <v>POL-PP07-01-21-18-0001</v>
          </cell>
          <cell r="R140" t="str">
            <v/>
          </cell>
          <cell r="S140" t="str">
            <v/>
          </cell>
          <cell r="T140" t="str">
            <v/>
          </cell>
          <cell r="AP140">
            <v>2844</v>
          </cell>
          <cell r="AR140" t="str">
            <v/>
          </cell>
          <cell r="AS140">
            <v>1.5</v>
          </cell>
          <cell r="AT140">
            <v>1.5</v>
          </cell>
          <cell r="AU140">
            <v>1.5</v>
          </cell>
          <cell r="AV140">
            <v>0</v>
          </cell>
        </row>
        <row r="141">
          <cell r="J141" t="str">
            <v>006-03391</v>
          </cell>
          <cell r="K141" t="str">
            <v>BODY MBR FLR SID INN RR LH</v>
          </cell>
          <cell r="L141" t="str">
            <v>57414N12060-S1</v>
          </cell>
          <cell r="M141">
            <v>1</v>
          </cell>
          <cell r="N141" t="str">
            <v>BM</v>
          </cell>
          <cell r="O141" t="str">
            <v>BEWL</v>
          </cell>
          <cell r="P141" t="str">
            <v>NA</v>
          </cell>
          <cell r="Q141" t="str">
            <v>005-12401</v>
          </cell>
          <cell r="R141" t="str">
            <v>SCGA 270 E 45/45*1.6</v>
          </cell>
          <cell r="S141" t="str">
            <v>SCGA 270 E 45/45</v>
          </cell>
          <cell r="T141" t="str">
            <v>JAC 270 E - 45/45</v>
          </cell>
          <cell r="V141">
            <v>1.6</v>
          </cell>
          <cell r="W141">
            <v>1170</v>
          </cell>
          <cell r="X141">
            <v>1370</v>
          </cell>
          <cell r="Y141">
            <v>390</v>
          </cell>
          <cell r="Z141">
            <v>1370</v>
          </cell>
          <cell r="AA141">
            <v>390</v>
          </cell>
          <cell r="AB141">
            <v>1370</v>
          </cell>
          <cell r="AC141">
            <v>1</v>
          </cell>
          <cell r="AD141">
            <v>3</v>
          </cell>
          <cell r="AE141">
            <v>3</v>
          </cell>
          <cell r="AF141">
            <v>1.58</v>
          </cell>
          <cell r="AG141">
            <v>1.7749999999999999</v>
          </cell>
          <cell r="AH141">
            <v>3.355</v>
          </cell>
          <cell r="AI141" t="str">
            <v>O</v>
          </cell>
          <cell r="AJ141" t="str">
            <v>O</v>
          </cell>
          <cell r="AK141" t="str">
            <v>O</v>
          </cell>
          <cell r="AN141" t="str">
            <v>O</v>
          </cell>
          <cell r="AP141">
            <v>2844</v>
          </cell>
          <cell r="AQ141">
            <v>6.7110000000000003</v>
          </cell>
          <cell r="AR141" t="str">
            <v>SCGA</v>
          </cell>
          <cell r="AS141">
            <v>0</v>
          </cell>
          <cell r="AT141" t="e">
            <v>#N/A</v>
          </cell>
          <cell r="AU141">
            <v>0</v>
          </cell>
          <cell r="AV141">
            <v>0</v>
          </cell>
        </row>
        <row r="142">
          <cell r="J142" t="str">
            <v>006-03392</v>
          </cell>
          <cell r="K142" t="str">
            <v>BODY MBR FLR SID INN RR RH</v>
          </cell>
          <cell r="L142" t="str">
            <v>57413N12060-S1</v>
          </cell>
          <cell r="M142">
            <v>1</v>
          </cell>
          <cell r="N142" t="str">
            <v>BM</v>
          </cell>
          <cell r="O142" t="str">
            <v>BEWL</v>
          </cell>
          <cell r="P142" t="str">
            <v>NA</v>
          </cell>
          <cell r="Q142" t="str">
            <v>005-12401</v>
          </cell>
          <cell r="R142" t="str">
            <v>SCGA 270 E 45/45*1.6</v>
          </cell>
          <cell r="S142" t="str">
            <v>SCGA 270 E 45/45</v>
          </cell>
          <cell r="T142" t="str">
            <v>JAC 270 E - 45/45</v>
          </cell>
          <cell r="V142">
            <v>1.6</v>
          </cell>
          <cell r="W142">
            <v>1170</v>
          </cell>
          <cell r="X142">
            <v>1370</v>
          </cell>
          <cell r="Y142">
            <v>390</v>
          </cell>
          <cell r="Z142">
            <v>1370</v>
          </cell>
          <cell r="AA142">
            <v>390</v>
          </cell>
          <cell r="AB142">
            <v>1370</v>
          </cell>
          <cell r="AC142">
            <v>1</v>
          </cell>
          <cell r="AD142">
            <v>3</v>
          </cell>
          <cell r="AE142">
            <v>3</v>
          </cell>
          <cell r="AF142">
            <v>1.58</v>
          </cell>
          <cell r="AG142">
            <v>1.7749999999999999</v>
          </cell>
          <cell r="AH142">
            <v>3.355</v>
          </cell>
          <cell r="AI142" t="str">
            <v>O</v>
          </cell>
          <cell r="AJ142" t="str">
            <v>O</v>
          </cell>
          <cell r="AK142" t="str">
            <v>O</v>
          </cell>
          <cell r="AN142" t="str">
            <v>O</v>
          </cell>
          <cell r="AP142">
            <v>2844</v>
          </cell>
          <cell r="AQ142">
            <v>6.7110000000000003</v>
          </cell>
          <cell r="AR142" t="str">
            <v>SCGA</v>
          </cell>
          <cell r="AS142">
            <v>0</v>
          </cell>
          <cell r="AT142" t="e">
            <v>#N/A</v>
          </cell>
          <cell r="AU142">
            <v>0</v>
          </cell>
          <cell r="AV142">
            <v>0</v>
          </cell>
        </row>
        <row r="143">
          <cell r="J143" t="str">
            <v>006-03393</v>
          </cell>
          <cell r="K143" t="str">
            <v>BODY MBR RR FLR CROSS</v>
          </cell>
          <cell r="L143" t="str">
            <v>57661N12010-S1</v>
          </cell>
          <cell r="M143">
            <v>1</v>
          </cell>
          <cell r="N143" t="str">
            <v>BM</v>
          </cell>
          <cell r="O143" t="str">
            <v>BEWL</v>
          </cell>
          <cell r="P143" t="str">
            <v>NA</v>
          </cell>
          <cell r="Q143" t="str">
            <v>005-12389</v>
          </cell>
          <cell r="R143" t="str">
            <v>SPCC 440*1</v>
          </cell>
          <cell r="S143" t="str">
            <v>SPCC 440</v>
          </cell>
          <cell r="T143" t="str">
            <v/>
          </cell>
          <cell r="V143">
            <v>1</v>
          </cell>
          <cell r="W143">
            <v>1230</v>
          </cell>
          <cell r="X143">
            <v>1440</v>
          </cell>
          <cell r="Y143">
            <v>307</v>
          </cell>
          <cell r="Z143">
            <v>1440</v>
          </cell>
          <cell r="AA143">
            <v>307</v>
          </cell>
          <cell r="AB143">
            <v>1440</v>
          </cell>
          <cell r="AC143">
            <v>1</v>
          </cell>
          <cell r="AD143">
            <v>4</v>
          </cell>
          <cell r="AE143">
            <v>4</v>
          </cell>
          <cell r="AF143">
            <v>1.38</v>
          </cell>
          <cell r="AG143">
            <v>2.1</v>
          </cell>
          <cell r="AH143">
            <v>3.48</v>
          </cell>
          <cell r="AI143" t="str">
            <v>O</v>
          </cell>
          <cell r="AJ143" t="str">
            <v>O</v>
          </cell>
          <cell r="AK143" t="str">
            <v>O</v>
          </cell>
          <cell r="AN143" t="str">
            <v>O</v>
          </cell>
          <cell r="AP143">
            <v>2844</v>
          </cell>
          <cell r="AQ143">
            <v>3.476</v>
          </cell>
          <cell r="AR143" t="str">
            <v>SPCC-440</v>
          </cell>
          <cell r="AS143">
            <v>0</v>
          </cell>
          <cell r="AT143" t="e">
            <v>#N/A</v>
          </cell>
          <cell r="AU143">
            <v>0</v>
          </cell>
          <cell r="AV143">
            <v>0</v>
          </cell>
        </row>
        <row r="144">
          <cell r="J144" t="str">
            <v>006-03394</v>
          </cell>
          <cell r="K144" t="str">
            <v>MAIN ROD (ROD ACC. COROLLA)</v>
          </cell>
          <cell r="L144" t="str">
            <v>78120N12340-S1</v>
          </cell>
          <cell r="M144">
            <v>1</v>
          </cell>
          <cell r="N144" t="str">
            <v>BM</v>
          </cell>
          <cell r="O144" t="str">
            <v>BEWL</v>
          </cell>
          <cell r="P144" t="str">
            <v>NA</v>
          </cell>
          <cell r="Q144" t="str">
            <v>005-12433</v>
          </cell>
          <cell r="R144" t="str">
            <v/>
          </cell>
          <cell r="S144" t="str">
            <v>SS400</v>
          </cell>
          <cell r="T144" t="str">
            <v/>
          </cell>
          <cell r="U144">
            <v>8</v>
          </cell>
          <cell r="X144">
            <v>4350</v>
          </cell>
          <cell r="Y144">
            <v>380</v>
          </cell>
          <cell r="AA144">
            <v>380</v>
          </cell>
          <cell r="AE144">
            <v>11</v>
          </cell>
          <cell r="AF144">
            <v>4.0000000000000008E-2</v>
          </cell>
          <cell r="AG144">
            <v>0.123</v>
          </cell>
          <cell r="AH144">
            <v>0.16300000000000001</v>
          </cell>
          <cell r="AI144" t="str">
            <v>O</v>
          </cell>
          <cell r="AJ144" t="str">
            <v>O</v>
          </cell>
          <cell r="AL144" t="str">
            <v>O</v>
          </cell>
          <cell r="AN144" t="str">
            <v>O</v>
          </cell>
          <cell r="AP144">
            <v>2844</v>
          </cell>
          <cell r="AQ144">
            <v>0.156</v>
          </cell>
          <cell r="AR144" t="str">
            <v>SS40</v>
          </cell>
          <cell r="AS144">
            <v>0</v>
          </cell>
          <cell r="AT144" t="e">
            <v>#N/A</v>
          </cell>
          <cell r="AU144">
            <v>0</v>
          </cell>
          <cell r="AV144">
            <v>0</v>
          </cell>
        </row>
        <row r="145">
          <cell r="J145" t="str">
            <v>006-02970</v>
          </cell>
          <cell r="K145" t="str">
            <v>PIN SLOTTED SPRING</v>
          </cell>
          <cell r="L145" t="str">
            <v>90254-04019-A</v>
          </cell>
          <cell r="M145">
            <v>1</v>
          </cell>
          <cell r="N145" t="str">
            <v>VF</v>
          </cell>
          <cell r="O145" t="str">
            <v>SAIF ENGG</v>
          </cell>
          <cell r="P145" t="str">
            <v>POL-PP07-01-21-18-0018</v>
          </cell>
          <cell r="R145" t="str">
            <v/>
          </cell>
          <cell r="S145" t="str">
            <v/>
          </cell>
          <cell r="T145" t="str">
            <v/>
          </cell>
          <cell r="AP145">
            <v>2844</v>
          </cell>
          <cell r="AR145" t="str">
            <v/>
          </cell>
          <cell r="AS145">
            <v>3</v>
          </cell>
          <cell r="AT145">
            <v>3</v>
          </cell>
          <cell r="AU145">
            <v>3</v>
          </cell>
          <cell r="AV145">
            <v>0</v>
          </cell>
        </row>
        <row r="146">
          <cell r="J146" t="str">
            <v>006-03068</v>
          </cell>
          <cell r="K146" t="str">
            <v>SPRING TORSION</v>
          </cell>
          <cell r="L146" t="str">
            <v>90959-03307</v>
          </cell>
          <cell r="M146">
            <v>1</v>
          </cell>
          <cell r="N146" t="str">
            <v>VF</v>
          </cell>
          <cell r="O146" t="str">
            <v>MAISUR SPRING</v>
          </cell>
          <cell r="P146" t="str">
            <v>POL-PP07-01-21-18-0029</v>
          </cell>
          <cell r="R146" t="str">
            <v/>
          </cell>
          <cell r="S146" t="str">
            <v/>
          </cell>
          <cell r="T146" t="str">
            <v/>
          </cell>
          <cell r="AP146">
            <v>2844</v>
          </cell>
          <cell r="AR146" t="str">
            <v/>
          </cell>
          <cell r="AS146">
            <v>5.9</v>
          </cell>
          <cell r="AT146">
            <v>5.9</v>
          </cell>
          <cell r="AU146">
            <v>5.9</v>
          </cell>
          <cell r="AV146">
            <v>0</v>
          </cell>
        </row>
        <row r="147">
          <cell r="J147" t="str">
            <v>006-03067</v>
          </cell>
          <cell r="K147" t="str">
            <v>WEIGHT FOR ROD ACC. 32 x 31.9</v>
          </cell>
          <cell r="L147" t="str">
            <v>78120N12340-S2</v>
          </cell>
          <cell r="M147">
            <v>1</v>
          </cell>
          <cell r="N147" t="str">
            <v>VF</v>
          </cell>
          <cell r="O147" t="str">
            <v>MUKHTAR</v>
          </cell>
          <cell r="P147" t="str">
            <v>POL-PP07-01-21-18-0028</v>
          </cell>
          <cell r="R147" t="str">
            <v/>
          </cell>
          <cell r="S147" t="str">
            <v/>
          </cell>
          <cell r="T147" t="str">
            <v/>
          </cell>
          <cell r="AP147">
            <v>2844</v>
          </cell>
          <cell r="AR147" t="str">
            <v/>
          </cell>
          <cell r="AS147">
            <v>13.47</v>
          </cell>
          <cell r="AT147">
            <v>13.47</v>
          </cell>
          <cell r="AU147">
            <v>13.47</v>
          </cell>
          <cell r="AV147">
            <v>0</v>
          </cell>
        </row>
        <row r="148">
          <cell r="J148" t="str">
            <v>006-02961</v>
          </cell>
          <cell r="K148" t="str">
            <v>M.S PIN FOR ROD ACC.</v>
          </cell>
          <cell r="L148" t="str">
            <v>78120N12340-S3</v>
          </cell>
          <cell r="M148">
            <v>1</v>
          </cell>
          <cell r="N148" t="str">
            <v>VF</v>
          </cell>
          <cell r="O148" t="str">
            <v>EXCEL</v>
          </cell>
          <cell r="P148" t="str">
            <v>POL-PP07-01-21-18-0043</v>
          </cell>
          <cell r="R148" t="str">
            <v/>
          </cell>
          <cell r="S148" t="str">
            <v/>
          </cell>
          <cell r="T148" t="str">
            <v/>
          </cell>
          <cell r="AP148">
            <v>2844</v>
          </cell>
          <cell r="AR148" t="str">
            <v/>
          </cell>
          <cell r="AS148">
            <v>7</v>
          </cell>
          <cell r="AT148">
            <v>7</v>
          </cell>
          <cell r="AU148">
            <v>7</v>
          </cell>
          <cell r="AV148">
            <v>0</v>
          </cell>
        </row>
        <row r="149">
          <cell r="J149" t="str">
            <v>006-03200</v>
          </cell>
          <cell r="K149" t="str">
            <v>E-RING</v>
          </cell>
          <cell r="L149" t="str">
            <v>78120N12340-S4</v>
          </cell>
          <cell r="M149">
            <v>1</v>
          </cell>
          <cell r="N149" t="str">
            <v>VF</v>
          </cell>
          <cell r="O149" t="str">
            <v>PUNJA</v>
          </cell>
          <cell r="P149" t="str">
            <v>POL-PP07-01-21-18-0044</v>
          </cell>
          <cell r="R149" t="str">
            <v/>
          </cell>
          <cell r="S149" t="str">
            <v/>
          </cell>
          <cell r="T149" t="str">
            <v/>
          </cell>
          <cell r="AP149">
            <v>2844</v>
          </cell>
          <cell r="AR149" t="str">
            <v/>
          </cell>
          <cell r="AS149">
            <v>1.05</v>
          </cell>
          <cell r="AT149">
            <v>1.05</v>
          </cell>
          <cell r="AU149">
            <v>1.05</v>
          </cell>
          <cell r="AV149">
            <v>0</v>
          </cell>
        </row>
        <row r="150">
          <cell r="J150" t="str">
            <v>006-03071</v>
          </cell>
          <cell r="K150" t="str">
            <v>PEDAL.,1 (ROD ACC.)</v>
          </cell>
          <cell r="L150" t="str">
            <v>78111-32020</v>
          </cell>
          <cell r="M150">
            <v>1</v>
          </cell>
          <cell r="N150" t="str">
            <v>VF</v>
          </cell>
          <cell r="O150" t="str">
            <v>A.I.ENTERPRISE</v>
          </cell>
          <cell r="P150" t="str">
            <v>POL-PP07-01-21-18-0031</v>
          </cell>
          <cell r="R150" t="str">
            <v/>
          </cell>
          <cell r="S150" t="str">
            <v/>
          </cell>
          <cell r="T150" t="str">
            <v/>
          </cell>
          <cell r="AP150">
            <v>2844</v>
          </cell>
          <cell r="AR150" t="str">
            <v/>
          </cell>
          <cell r="AS150">
            <v>5</v>
          </cell>
          <cell r="AT150">
            <v>5</v>
          </cell>
          <cell r="AU150">
            <v>5</v>
          </cell>
          <cell r="AV150">
            <v>0</v>
          </cell>
        </row>
        <row r="151">
          <cell r="J151" t="str">
            <v>006-03474</v>
          </cell>
          <cell r="K151" t="str">
            <v>M. RUBBER BKT S/A</v>
          </cell>
          <cell r="L151" t="str">
            <v>12371-87221</v>
          </cell>
          <cell r="M151">
            <v>1</v>
          </cell>
          <cell r="N151" t="str">
            <v>CKD</v>
          </cell>
          <cell r="O151" t="str">
            <v>IMC</v>
          </cell>
          <cell r="P151" t="str">
            <v>NA</v>
          </cell>
          <cell r="R151" t="str">
            <v/>
          </cell>
          <cell r="S151" t="str">
            <v/>
          </cell>
          <cell r="T151" t="str">
            <v/>
          </cell>
          <cell r="AP151">
            <v>2844</v>
          </cell>
          <cell r="AR151" t="str">
            <v/>
          </cell>
          <cell r="AS151">
            <v>0</v>
          </cell>
          <cell r="AT151" t="e">
            <v>#N/A</v>
          </cell>
          <cell r="AU151">
            <v>0</v>
          </cell>
          <cell r="AV151">
            <v>0</v>
          </cell>
        </row>
        <row r="152">
          <cell r="J152" t="str">
            <v>006-03386</v>
          </cell>
          <cell r="K152" t="str">
            <v>NUT WELD 8 MM</v>
          </cell>
          <cell r="L152" t="str">
            <v>94223-81000</v>
          </cell>
          <cell r="M152">
            <v>1</v>
          </cell>
          <cell r="N152" t="str">
            <v>CKD</v>
          </cell>
          <cell r="O152" t="str">
            <v>IMC</v>
          </cell>
          <cell r="P152" t="str">
            <v>NA</v>
          </cell>
          <cell r="R152" t="str">
            <v/>
          </cell>
          <cell r="S152" t="str">
            <v/>
          </cell>
          <cell r="T152" t="str">
            <v/>
          </cell>
          <cell r="AP152">
            <v>2844</v>
          </cell>
          <cell r="AR152" t="str">
            <v/>
          </cell>
          <cell r="AS152">
            <v>0</v>
          </cell>
          <cell r="AT152" t="e">
            <v>#N/A</v>
          </cell>
          <cell r="AU152">
            <v>0</v>
          </cell>
          <cell r="AV152">
            <v>0</v>
          </cell>
        </row>
        <row r="153">
          <cell r="J153" t="str">
            <v>006-03387</v>
          </cell>
          <cell r="K153" t="str">
            <v>DAMPER ENG. MTG.</v>
          </cell>
          <cell r="L153" t="str">
            <v>12351-22080</v>
          </cell>
          <cell r="M153">
            <v>1</v>
          </cell>
          <cell r="N153" t="str">
            <v>CKD</v>
          </cell>
          <cell r="O153" t="str">
            <v>IMC</v>
          </cell>
          <cell r="P153" t="str">
            <v>NA</v>
          </cell>
          <cell r="R153" t="str">
            <v/>
          </cell>
          <cell r="S153" t="str">
            <v/>
          </cell>
          <cell r="T153" t="str">
            <v/>
          </cell>
          <cell r="AP153">
            <v>2844</v>
          </cell>
          <cell r="AR153" t="str">
            <v/>
          </cell>
          <cell r="AS153">
            <v>0</v>
          </cell>
          <cell r="AT153" t="e">
            <v>#N/A</v>
          </cell>
          <cell r="AU153">
            <v>0</v>
          </cell>
          <cell r="AV153">
            <v>0</v>
          </cell>
        </row>
        <row r="154">
          <cell r="J154" t="str">
            <v>006-03388</v>
          </cell>
          <cell r="K154" t="str">
            <v>BOLT WELD</v>
          </cell>
          <cell r="L154" t="str">
            <v>90115-08163</v>
          </cell>
          <cell r="M154">
            <v>1</v>
          </cell>
          <cell r="N154" t="str">
            <v>CKD</v>
          </cell>
          <cell r="O154" t="str">
            <v>IMC</v>
          </cell>
          <cell r="P154" t="str">
            <v>NA</v>
          </cell>
          <cell r="R154" t="str">
            <v/>
          </cell>
          <cell r="S154" t="str">
            <v/>
          </cell>
          <cell r="T154" t="str">
            <v/>
          </cell>
          <cell r="AP154">
            <v>2844</v>
          </cell>
          <cell r="AR154" t="str">
            <v/>
          </cell>
          <cell r="AS154">
            <v>0</v>
          </cell>
          <cell r="AT154" t="e">
            <v>#N/A</v>
          </cell>
          <cell r="AU154">
            <v>0</v>
          </cell>
          <cell r="AV154">
            <v>0</v>
          </cell>
        </row>
        <row r="155">
          <cell r="J155" t="str">
            <v>006-03389</v>
          </cell>
          <cell r="K155" t="str">
            <v>NUT FLANGE</v>
          </cell>
          <cell r="L155" t="str">
            <v>90179-08068</v>
          </cell>
          <cell r="M155">
            <v>1</v>
          </cell>
          <cell r="N155" t="str">
            <v>CKD</v>
          </cell>
          <cell r="O155" t="str">
            <v>IMC</v>
          </cell>
          <cell r="P155" t="str">
            <v>NA</v>
          </cell>
          <cell r="R155" t="str">
            <v/>
          </cell>
          <cell r="S155" t="str">
            <v/>
          </cell>
          <cell r="T155" t="str">
            <v/>
          </cell>
          <cell r="AP155">
            <v>2844</v>
          </cell>
          <cell r="AR155" t="str">
            <v/>
          </cell>
          <cell r="AS155">
            <v>0</v>
          </cell>
          <cell r="AT155" t="e">
            <v>#N/A</v>
          </cell>
          <cell r="AU155">
            <v>0</v>
          </cell>
          <cell r="AV155">
            <v>0</v>
          </cell>
        </row>
        <row r="156">
          <cell r="J156" t="str">
            <v>006-03464</v>
          </cell>
          <cell r="K156" t="str">
            <v>BODY BRKT E/G MOUNT 22090</v>
          </cell>
          <cell r="L156" t="str">
            <v>12301N22090-S1</v>
          </cell>
          <cell r="M156">
            <v>1</v>
          </cell>
          <cell r="N156" t="str">
            <v>VM</v>
          </cell>
          <cell r="O156" t="str">
            <v>IMZA</v>
          </cell>
          <cell r="P156" t="str">
            <v>POP-PP07-01-21-18-0009</v>
          </cell>
          <cell r="Q156" t="str">
            <v>005-12416</v>
          </cell>
          <cell r="R156" t="str">
            <v>SPH 440 *5</v>
          </cell>
          <cell r="S156" t="str">
            <v xml:space="preserve">SPH 440 </v>
          </cell>
          <cell r="T156" t="str">
            <v/>
          </cell>
          <cell r="V156">
            <v>5</v>
          </cell>
          <cell r="W156">
            <v>1220</v>
          </cell>
          <cell r="X156">
            <v>1220</v>
          </cell>
          <cell r="Y156">
            <v>290</v>
          </cell>
          <cell r="Z156">
            <v>1220</v>
          </cell>
          <cell r="AA156">
            <v>290</v>
          </cell>
          <cell r="AB156">
            <v>101.66666666666667</v>
          </cell>
          <cell r="AC156">
            <v>12</v>
          </cell>
          <cell r="AD156">
            <v>4</v>
          </cell>
          <cell r="AE156">
            <v>48</v>
          </cell>
          <cell r="AF156">
            <v>0.66999999999999993</v>
          </cell>
          <cell r="AG156">
            <v>0.55000000000000004</v>
          </cell>
          <cell r="AH156">
            <v>1.22</v>
          </cell>
          <cell r="AI156" t="str">
            <v>O</v>
          </cell>
          <cell r="AJ156" t="str">
            <v>O</v>
          </cell>
          <cell r="AK156" t="str">
            <v>O</v>
          </cell>
          <cell r="AN156" t="str">
            <v>O</v>
          </cell>
          <cell r="AP156">
            <v>2844</v>
          </cell>
          <cell r="AQ156">
            <v>1.2170000000000001</v>
          </cell>
          <cell r="AR156" t="str">
            <v xml:space="preserve">SPH </v>
          </cell>
          <cell r="AS156">
            <v>0</v>
          </cell>
          <cell r="AT156" t="e">
            <v>#N/A</v>
          </cell>
          <cell r="AU156">
            <v>0</v>
          </cell>
          <cell r="AV156">
            <v>0</v>
          </cell>
        </row>
        <row r="157">
          <cell r="J157" t="str">
            <v>006-03395</v>
          </cell>
          <cell r="K157" t="str">
            <v>BODY ENG. MTG. 0D080</v>
          </cell>
          <cell r="L157" t="str">
            <v>12321N0D080-S1</v>
          </cell>
          <cell r="M157">
            <v>1</v>
          </cell>
          <cell r="N157" t="str">
            <v>BM</v>
          </cell>
          <cell r="O157" t="str">
            <v>BEWL</v>
          </cell>
          <cell r="P157" t="str">
            <v>NA</v>
          </cell>
          <cell r="Q157" t="str">
            <v>005-12416</v>
          </cell>
          <cell r="R157" t="str">
            <v>SPH 440 *5</v>
          </cell>
          <cell r="S157" t="str">
            <v xml:space="preserve">SPH 440 </v>
          </cell>
          <cell r="T157" t="str">
            <v/>
          </cell>
          <cell r="V157">
            <v>5</v>
          </cell>
          <cell r="W157">
            <v>1220</v>
          </cell>
          <cell r="X157">
            <v>1220</v>
          </cell>
          <cell r="Y157">
            <v>250</v>
          </cell>
          <cell r="Z157">
            <v>1220</v>
          </cell>
          <cell r="AA157">
            <v>250</v>
          </cell>
          <cell r="AB157">
            <v>110.90909090909091</v>
          </cell>
          <cell r="AC157">
            <v>11</v>
          </cell>
          <cell r="AD157">
            <v>4</v>
          </cell>
          <cell r="AE157">
            <v>44</v>
          </cell>
          <cell r="AF157">
            <v>0.68200000000000005</v>
          </cell>
          <cell r="AG157">
            <v>0.64800000000000002</v>
          </cell>
          <cell r="AH157">
            <v>1.33</v>
          </cell>
          <cell r="AI157" t="str">
            <v>O</v>
          </cell>
          <cell r="AJ157" t="str">
            <v>O</v>
          </cell>
          <cell r="AK157" t="str">
            <v>O</v>
          </cell>
          <cell r="AN157" t="str">
            <v>O</v>
          </cell>
          <cell r="AP157">
            <v>2844</v>
          </cell>
          <cell r="AQ157">
            <v>1.3280000000000001</v>
          </cell>
          <cell r="AR157" t="str">
            <v xml:space="preserve">SPH </v>
          </cell>
          <cell r="AS157">
            <v>0</v>
          </cell>
          <cell r="AT157" t="e">
            <v>#N/A</v>
          </cell>
          <cell r="AU157">
            <v>0</v>
          </cell>
          <cell r="AV157">
            <v>0</v>
          </cell>
        </row>
        <row r="158">
          <cell r="J158" t="str">
            <v>006-03371</v>
          </cell>
          <cell r="K158" t="str">
            <v>SQ. PROJ. NET M12 X1.25</v>
          </cell>
          <cell r="L158" t="str">
            <v>94223-81200</v>
          </cell>
          <cell r="M158">
            <v>1</v>
          </cell>
          <cell r="N158" t="str">
            <v>CKD</v>
          </cell>
          <cell r="O158" t="str">
            <v>IMC</v>
          </cell>
          <cell r="P158" t="str">
            <v>NA</v>
          </cell>
          <cell r="R158" t="str">
            <v/>
          </cell>
          <cell r="S158" t="str">
            <v/>
          </cell>
          <cell r="T158" t="str">
            <v/>
          </cell>
          <cell r="AP158">
            <v>2844</v>
          </cell>
          <cell r="AR158" t="str">
            <v/>
          </cell>
          <cell r="AS158">
            <v>0</v>
          </cell>
          <cell r="AT158" t="e">
            <v>#N/A</v>
          </cell>
          <cell r="AU158">
            <v>0</v>
          </cell>
          <cell r="AV158">
            <v>0</v>
          </cell>
        </row>
        <row r="159">
          <cell r="J159" t="str">
            <v>006-02973</v>
          </cell>
          <cell r="K159" t="str">
            <v>BHRACKET E/G MOUNTING RR</v>
          </cell>
          <cell r="L159" t="str">
            <v>123210D080-S2</v>
          </cell>
          <cell r="M159">
            <v>1</v>
          </cell>
          <cell r="N159" t="str">
            <v>VF</v>
          </cell>
          <cell r="O159" t="str">
            <v>SAIF ENGG</v>
          </cell>
          <cell r="R159" t="str">
            <v/>
          </cell>
          <cell r="S159" t="str">
            <v/>
          </cell>
          <cell r="T159" t="str">
            <v/>
          </cell>
          <cell r="AP159">
            <v>2844</v>
          </cell>
          <cell r="AR159" t="str">
            <v/>
          </cell>
          <cell r="AS159">
            <v>11</v>
          </cell>
          <cell r="AT159">
            <v>11</v>
          </cell>
          <cell r="AU159">
            <v>11</v>
          </cell>
          <cell r="AV159">
            <v>0</v>
          </cell>
        </row>
        <row r="160">
          <cell r="J160" t="str">
            <v>006-03402</v>
          </cell>
          <cell r="K160" t="str">
            <v>BODY BRACKET CDI</v>
          </cell>
          <cell r="L160" t="str">
            <v>3AH-H5542-00-S1</v>
          </cell>
          <cell r="M160">
            <v>1</v>
          </cell>
          <cell r="N160" t="str">
            <v>BM</v>
          </cell>
          <cell r="O160" t="str">
            <v>BEWL</v>
          </cell>
          <cell r="Q160" t="str">
            <v>005-12453</v>
          </cell>
          <cell r="R160" t="str">
            <v>SPCC SD*1.6</v>
          </cell>
          <cell r="S160" t="str">
            <v>SPCC SD</v>
          </cell>
          <cell r="T160" t="str">
            <v/>
          </cell>
          <cell r="V160">
            <v>1.6</v>
          </cell>
          <cell r="W160">
            <v>914</v>
          </cell>
          <cell r="X160">
            <v>1828</v>
          </cell>
          <cell r="Y160">
            <v>95</v>
          </cell>
          <cell r="Z160">
            <v>914</v>
          </cell>
          <cell r="AA160">
            <v>95</v>
          </cell>
          <cell r="AB160">
            <v>45.7</v>
          </cell>
          <cell r="AC160">
            <v>20</v>
          </cell>
          <cell r="AD160">
            <v>19.2</v>
          </cell>
          <cell r="AE160">
            <v>384</v>
          </cell>
          <cell r="AF160">
            <v>4.0800000000000003E-2</v>
          </cell>
          <cell r="AG160">
            <v>1.4999999999999999E-2</v>
          </cell>
          <cell r="AH160">
            <v>5.5800000000000002E-2</v>
          </cell>
          <cell r="AJ160" t="str">
            <v>O</v>
          </cell>
          <cell r="AK160" t="str">
            <v>O</v>
          </cell>
          <cell r="AN160" t="str">
            <v>O</v>
          </cell>
          <cell r="AP160">
            <v>2875</v>
          </cell>
          <cell r="AQ160">
            <v>5.5E-2</v>
          </cell>
          <cell r="AR160" t="str">
            <v>SPCC</v>
          </cell>
          <cell r="AS160">
            <v>0</v>
          </cell>
          <cell r="AT160" t="e">
            <v>#N/A</v>
          </cell>
          <cell r="AU160">
            <v>0</v>
          </cell>
          <cell r="AV160">
            <v>0</v>
          </cell>
        </row>
        <row r="161">
          <cell r="J161" t="str">
            <v>006-00152</v>
          </cell>
          <cell r="K161" t="str">
            <v>BOLT WELD 6 X 10 mm</v>
          </cell>
          <cell r="L161" t="str">
            <v>90115-06027</v>
          </cell>
          <cell r="M161">
            <v>2</v>
          </cell>
          <cell r="N161" t="str">
            <v>CKD</v>
          </cell>
          <cell r="O161" t="str">
            <v>DYL</v>
          </cell>
          <cell r="R161" t="str">
            <v/>
          </cell>
          <cell r="S161" t="str">
            <v/>
          </cell>
          <cell r="T161" t="str">
            <v/>
          </cell>
          <cell r="AP161">
            <v>2875</v>
          </cell>
          <cell r="AR161" t="str">
            <v/>
          </cell>
          <cell r="AS161">
            <v>0</v>
          </cell>
          <cell r="AT161" t="e">
            <v>#N/A</v>
          </cell>
          <cell r="AU161">
            <v>0</v>
          </cell>
          <cell r="AV161">
            <v>0</v>
          </cell>
        </row>
        <row r="162">
          <cell r="J162" t="str">
            <v>006-00947</v>
          </cell>
          <cell r="K162" t="str">
            <v>NUT PROJ, SQUARE 6 MM</v>
          </cell>
          <cell r="L162" t="str">
            <v>95700-06200</v>
          </cell>
          <cell r="M162">
            <v>1</v>
          </cell>
          <cell r="N162" t="str">
            <v>CKD</v>
          </cell>
          <cell r="O162" t="str">
            <v>DYL</v>
          </cell>
          <cell r="R162" t="str">
            <v/>
          </cell>
          <cell r="S162" t="str">
            <v/>
          </cell>
          <cell r="T162" t="str">
            <v/>
          </cell>
          <cell r="AP162">
            <v>2875</v>
          </cell>
          <cell r="AR162" t="str">
            <v/>
          </cell>
          <cell r="AS162">
            <v>0</v>
          </cell>
          <cell r="AT162" t="e">
            <v>#N/A</v>
          </cell>
          <cell r="AU162">
            <v>0</v>
          </cell>
          <cell r="AV162">
            <v>0</v>
          </cell>
        </row>
        <row r="163">
          <cell r="J163" t="str">
            <v>006-03465</v>
          </cell>
          <cell r="K163" t="str">
            <v>BODY BRACKET LICENSE</v>
          </cell>
          <cell r="L163" t="str">
            <v>3AH-H4551-00-S1</v>
          </cell>
          <cell r="M163">
            <v>1</v>
          </cell>
          <cell r="N163" t="str">
            <v>BM</v>
          </cell>
          <cell r="O163" t="str">
            <v>BEWL</v>
          </cell>
          <cell r="Q163" t="str">
            <v>005-16025</v>
          </cell>
          <cell r="R163" t="str">
            <v>SPCEN*1.6</v>
          </cell>
          <cell r="S163" t="str">
            <v>SPCEN</v>
          </cell>
          <cell r="T163" t="str">
            <v/>
          </cell>
          <cell r="V163">
            <v>1.6</v>
          </cell>
          <cell r="W163">
            <v>914</v>
          </cell>
          <cell r="X163">
            <v>1828</v>
          </cell>
          <cell r="Y163">
            <v>241</v>
          </cell>
          <cell r="Z163">
            <v>914</v>
          </cell>
          <cell r="AA163">
            <v>241</v>
          </cell>
          <cell r="AB163">
            <v>228.5</v>
          </cell>
          <cell r="AC163">
            <v>4</v>
          </cell>
          <cell r="AD163">
            <v>7</v>
          </cell>
          <cell r="AE163">
            <v>28</v>
          </cell>
          <cell r="AF163">
            <v>0.52500000000000002</v>
          </cell>
          <cell r="AG163">
            <v>0.24</v>
          </cell>
          <cell r="AH163">
            <v>0.76500000000000001</v>
          </cell>
          <cell r="AI163" t="str">
            <v>O</v>
          </cell>
          <cell r="AJ163" t="str">
            <v>O</v>
          </cell>
          <cell r="AK163" t="str">
            <v>O</v>
          </cell>
          <cell r="AN163" t="str">
            <v>O</v>
          </cell>
          <cell r="AP163">
            <v>4833</v>
          </cell>
          <cell r="AQ163">
            <v>0.749</v>
          </cell>
          <cell r="AR163" t="str">
            <v>SPCE</v>
          </cell>
          <cell r="AS163">
            <v>0</v>
          </cell>
          <cell r="AT163" t="e">
            <v>#N/A</v>
          </cell>
          <cell r="AU163">
            <v>0</v>
          </cell>
          <cell r="AV163">
            <v>0</v>
          </cell>
        </row>
        <row r="164">
          <cell r="J164" t="str">
            <v>006-03466</v>
          </cell>
          <cell r="K164" t="str">
            <v>BODY BRACKET METER</v>
          </cell>
          <cell r="L164" t="str">
            <v>58A-H3519-00-S1</v>
          </cell>
          <cell r="M164">
            <v>1</v>
          </cell>
          <cell r="N164" t="str">
            <v>BM</v>
          </cell>
          <cell r="O164" t="str">
            <v>BEWL</v>
          </cell>
          <cell r="Q164" t="str">
            <v>005-12384</v>
          </cell>
          <cell r="R164" t="str">
            <v>SPCC SD*2</v>
          </cell>
          <cell r="S164" t="str">
            <v>SPCC SD</v>
          </cell>
          <cell r="T164" t="str">
            <v/>
          </cell>
          <cell r="V164">
            <v>2</v>
          </cell>
          <cell r="W164">
            <v>914</v>
          </cell>
          <cell r="X164">
            <v>1828</v>
          </cell>
          <cell r="Y164">
            <v>214</v>
          </cell>
          <cell r="Z164">
            <v>914</v>
          </cell>
          <cell r="AA164">
            <v>214</v>
          </cell>
          <cell r="AB164">
            <v>152.33333333333334</v>
          </cell>
          <cell r="AC164">
            <v>6</v>
          </cell>
          <cell r="AD164">
            <v>8</v>
          </cell>
          <cell r="AE164">
            <v>48</v>
          </cell>
          <cell r="AF164">
            <v>0.31100000000000005</v>
          </cell>
          <cell r="AG164">
            <v>0.25</v>
          </cell>
          <cell r="AH164">
            <v>0.56100000000000005</v>
          </cell>
          <cell r="AI164" t="str">
            <v>O</v>
          </cell>
          <cell r="AJ164" t="str">
            <v>O</v>
          </cell>
          <cell r="AK164" t="str">
            <v>O</v>
          </cell>
          <cell r="AN164" t="str">
            <v>O</v>
          </cell>
          <cell r="AP164">
            <v>2875</v>
          </cell>
          <cell r="AQ164">
            <v>0.54600000000000004</v>
          </cell>
          <cell r="AR164" t="str">
            <v>SPCC</v>
          </cell>
          <cell r="AS164">
            <v>0</v>
          </cell>
          <cell r="AT164" t="e">
            <v>#N/A</v>
          </cell>
          <cell r="AU164">
            <v>0</v>
          </cell>
          <cell r="AV164">
            <v>0</v>
          </cell>
        </row>
        <row r="165">
          <cell r="J165" t="str">
            <v>006-03467</v>
          </cell>
          <cell r="K165" t="str">
            <v>BODY CASE CYLINDER</v>
          </cell>
          <cell r="L165" t="str">
            <v>3AH-F2471-00-S1</v>
          </cell>
          <cell r="M165">
            <v>2</v>
          </cell>
          <cell r="N165" t="str">
            <v>BM</v>
          </cell>
          <cell r="O165" t="str">
            <v>BEWL</v>
          </cell>
          <cell r="Q165" t="str">
            <v>005-12424</v>
          </cell>
          <cell r="R165" t="str">
            <v>STKM 11A-EC *1.25</v>
          </cell>
          <cell r="S165" t="str">
            <v xml:space="preserve">STKM 11A-EC </v>
          </cell>
          <cell r="T165" t="str">
            <v/>
          </cell>
          <cell r="U165">
            <v>22.5</v>
          </cell>
          <cell r="V165">
            <v>1.25</v>
          </cell>
          <cell r="X165">
            <v>5120</v>
          </cell>
          <cell r="Y165">
            <v>155</v>
          </cell>
          <cell r="AA165">
            <v>155</v>
          </cell>
          <cell r="AD165">
            <v>32</v>
          </cell>
          <cell r="AF165">
            <v>0.10899999999999999</v>
          </cell>
          <cell r="AG165">
            <v>0.1</v>
          </cell>
          <cell r="AH165">
            <v>0.20899999999999999</v>
          </cell>
          <cell r="AI165" t="str">
            <v>O</v>
          </cell>
          <cell r="AJ165" t="str">
            <v>O</v>
          </cell>
          <cell r="AL165" t="str">
            <v>O</v>
          </cell>
          <cell r="AN165" t="str">
            <v>O</v>
          </cell>
          <cell r="AP165">
            <v>4833</v>
          </cell>
          <cell r="AQ165">
            <v>0.105</v>
          </cell>
          <cell r="AR165" t="str">
            <v>STKM</v>
          </cell>
          <cell r="AS165">
            <v>0</v>
          </cell>
          <cell r="AT165" t="e">
            <v>#N/A</v>
          </cell>
          <cell r="AU165">
            <v>0</v>
          </cell>
          <cell r="AV165">
            <v>0</v>
          </cell>
        </row>
        <row r="166">
          <cell r="J166" t="str">
            <v>006-00260</v>
          </cell>
          <cell r="K166" t="str">
            <v>BRACKET FOOTREST</v>
          </cell>
          <cell r="L166" t="str">
            <v>3AH-F7412-01</v>
          </cell>
          <cell r="M166">
            <v>1</v>
          </cell>
          <cell r="N166" t="str">
            <v>VM</v>
          </cell>
          <cell r="O166" t="str">
            <v>MEM</v>
          </cell>
          <cell r="P166" t="str">
            <v>POP-PP07-01-21-18-0004</v>
          </cell>
          <cell r="Q166" t="str">
            <v>005-12388</v>
          </cell>
          <cell r="R166" t="str">
            <v>SPCC-SD*3.2</v>
          </cell>
          <cell r="S166" t="str">
            <v>SPCC-SD</v>
          </cell>
          <cell r="T166" t="str">
            <v/>
          </cell>
          <cell r="V166">
            <v>3.2</v>
          </cell>
          <cell r="W166">
            <v>914</v>
          </cell>
          <cell r="X166">
            <v>1828</v>
          </cell>
          <cell r="Y166">
            <v>166.5</v>
          </cell>
          <cell r="Z166">
            <v>914</v>
          </cell>
          <cell r="AA166">
            <v>166.5</v>
          </cell>
          <cell r="AB166">
            <v>53.764705882352942</v>
          </cell>
          <cell r="AC166">
            <v>17</v>
          </cell>
          <cell r="AD166">
            <v>11</v>
          </cell>
          <cell r="AE166">
            <v>187</v>
          </cell>
          <cell r="AF166">
            <v>8.7999999999999995E-2</v>
          </cell>
          <cell r="AG166">
            <v>0.14000000000000001</v>
          </cell>
          <cell r="AH166">
            <v>0.22800000000000001</v>
          </cell>
          <cell r="AI166" t="str">
            <v>O</v>
          </cell>
          <cell r="AJ166" t="str">
            <v>O</v>
          </cell>
          <cell r="AK166" t="str">
            <v>O</v>
          </cell>
          <cell r="AN166" t="str">
            <v>O</v>
          </cell>
          <cell r="AP166">
            <v>2875</v>
          </cell>
          <cell r="AQ166">
            <v>0.224</v>
          </cell>
          <cell r="AR166" t="str">
            <v>SPCC</v>
          </cell>
          <cell r="AS166">
            <v>2.6</v>
          </cell>
          <cell r="AT166" t="e">
            <v>#N/A</v>
          </cell>
          <cell r="AU166">
            <v>0</v>
          </cell>
          <cell r="AV166">
            <v>2.6</v>
          </cell>
        </row>
        <row r="167">
          <cell r="J167" t="str">
            <v>006-00267</v>
          </cell>
          <cell r="K167" t="str">
            <v>BRACKET MUFFLER</v>
          </cell>
          <cell r="L167" t="str">
            <v>3AH-F7412-00</v>
          </cell>
          <cell r="M167">
            <v>1</v>
          </cell>
          <cell r="N167" t="str">
            <v>VM</v>
          </cell>
          <cell r="O167" t="str">
            <v>MEM</v>
          </cell>
          <cell r="P167" t="str">
            <v>POP-PP07-01-21-18-0004</v>
          </cell>
          <cell r="Q167" t="str">
            <v>005-12388</v>
          </cell>
          <cell r="R167" t="str">
            <v>SPCC-SD*3.2</v>
          </cell>
          <cell r="S167" t="str">
            <v>SPCC-SD</v>
          </cell>
          <cell r="T167" t="str">
            <v/>
          </cell>
          <cell r="V167">
            <v>3.2</v>
          </cell>
          <cell r="W167">
            <v>914</v>
          </cell>
          <cell r="X167">
            <v>1828</v>
          </cell>
          <cell r="Y167">
            <v>140</v>
          </cell>
          <cell r="Z167">
            <v>914</v>
          </cell>
          <cell r="AA167">
            <v>140</v>
          </cell>
          <cell r="AB167">
            <v>21.255813953488371</v>
          </cell>
          <cell r="AC167">
            <v>43</v>
          </cell>
          <cell r="AD167">
            <v>13</v>
          </cell>
          <cell r="AE167">
            <v>559</v>
          </cell>
          <cell r="AF167">
            <v>4.0999999999999995E-2</v>
          </cell>
          <cell r="AG167">
            <v>3.5000000000000003E-2</v>
          </cell>
          <cell r="AH167">
            <v>7.5999999999999998E-2</v>
          </cell>
          <cell r="AI167" t="str">
            <v>O</v>
          </cell>
          <cell r="AJ167" t="str">
            <v>O</v>
          </cell>
          <cell r="AK167" t="str">
            <v>O</v>
          </cell>
          <cell r="AN167" t="str">
            <v>O</v>
          </cell>
          <cell r="AP167">
            <v>2875</v>
          </cell>
          <cell r="AQ167">
            <v>7.4999999999999997E-2</v>
          </cell>
          <cell r="AR167" t="str">
            <v>SPCC</v>
          </cell>
          <cell r="AS167">
            <v>2</v>
          </cell>
          <cell r="AT167">
            <v>2</v>
          </cell>
          <cell r="AU167">
            <v>0</v>
          </cell>
          <cell r="AV167">
            <v>2</v>
          </cell>
        </row>
        <row r="168">
          <cell r="J168" t="str">
            <v>006-00276</v>
          </cell>
          <cell r="K168" t="str">
            <v>BRACKET SIDE STAND</v>
          </cell>
          <cell r="L168" t="str">
            <v>3AH-F7321-10</v>
          </cell>
          <cell r="M168">
            <v>1</v>
          </cell>
          <cell r="N168" t="str">
            <v>VF</v>
          </cell>
          <cell r="O168" t="str">
            <v>PARAGON</v>
          </cell>
          <cell r="P168" t="str">
            <v>POL-PP07-01-21-18-0004</v>
          </cell>
          <cell r="R168" t="str">
            <v/>
          </cell>
          <cell r="S168" t="str">
            <v/>
          </cell>
          <cell r="T168" t="str">
            <v/>
          </cell>
          <cell r="AP168">
            <v>2875</v>
          </cell>
          <cell r="AR168" t="str">
            <v/>
          </cell>
          <cell r="AS168">
            <v>27.3</v>
          </cell>
          <cell r="AT168">
            <v>27.3</v>
          </cell>
          <cell r="AU168">
            <v>27.3</v>
          </cell>
          <cell r="AV168">
            <v>0</v>
          </cell>
        </row>
        <row r="169">
          <cell r="J169" t="str">
            <v>006-00948</v>
          </cell>
          <cell r="K169" t="str">
            <v>NUT PROJECTION SQUARE 8mm</v>
          </cell>
          <cell r="L169" t="str">
            <v>95700-08200</v>
          </cell>
          <cell r="M169">
            <v>3</v>
          </cell>
          <cell r="N169" t="str">
            <v>CKD</v>
          </cell>
          <cell r="O169" t="str">
            <v>DYL</v>
          </cell>
          <cell r="R169" t="str">
            <v/>
          </cell>
          <cell r="S169" t="str">
            <v/>
          </cell>
          <cell r="T169" t="str">
            <v/>
          </cell>
          <cell r="AP169">
            <v>2875</v>
          </cell>
          <cell r="AR169" t="str">
            <v/>
          </cell>
          <cell r="AS169">
            <v>0</v>
          </cell>
          <cell r="AT169" t="e">
            <v>#N/A</v>
          </cell>
          <cell r="AU169">
            <v>0</v>
          </cell>
          <cell r="AV169">
            <v>0</v>
          </cell>
        </row>
        <row r="170">
          <cell r="J170" t="str">
            <v>006-00945</v>
          </cell>
          <cell r="K170" t="str">
            <v>NUT PROJECTION ROUND 8mm</v>
          </cell>
          <cell r="L170" t="str">
            <v>95700-08400</v>
          </cell>
          <cell r="M170">
            <v>1</v>
          </cell>
          <cell r="N170" t="str">
            <v>CKD</v>
          </cell>
          <cell r="O170" t="str">
            <v>DYL</v>
          </cell>
          <cell r="R170" t="str">
            <v/>
          </cell>
          <cell r="S170" t="str">
            <v/>
          </cell>
          <cell r="T170" t="str">
            <v/>
          </cell>
          <cell r="AP170">
            <v>2875</v>
          </cell>
          <cell r="AR170" t="str">
            <v/>
          </cell>
          <cell r="AS170">
            <v>0</v>
          </cell>
          <cell r="AT170" t="e">
            <v>#N/A</v>
          </cell>
          <cell r="AU170">
            <v>0</v>
          </cell>
          <cell r="AV170">
            <v>0</v>
          </cell>
        </row>
        <row r="171">
          <cell r="J171" t="str">
            <v>006-00790</v>
          </cell>
          <cell r="K171" t="str">
            <v>HOOK SPRING</v>
          </cell>
          <cell r="L171" t="str">
            <v>4W8-F7319-00</v>
          </cell>
          <cell r="M171">
            <v>1</v>
          </cell>
          <cell r="N171" t="str">
            <v>VF</v>
          </cell>
          <cell r="O171" t="str">
            <v>HAYAT</v>
          </cell>
          <cell r="R171" t="str">
            <v/>
          </cell>
          <cell r="S171" t="str">
            <v/>
          </cell>
          <cell r="T171" t="str">
            <v/>
          </cell>
          <cell r="AP171">
            <v>2875</v>
          </cell>
          <cell r="AR171" t="str">
            <v/>
          </cell>
          <cell r="AS171">
            <v>1.45</v>
          </cell>
          <cell r="AT171">
            <v>1.45</v>
          </cell>
          <cell r="AU171">
            <v>1.45</v>
          </cell>
          <cell r="AV171">
            <v>0</v>
          </cell>
        </row>
        <row r="172">
          <cell r="J172" t="str">
            <v>006-01110</v>
          </cell>
          <cell r="K172" t="str">
            <v>PLATE BOTTOM</v>
          </cell>
          <cell r="L172" t="str">
            <v>3AH-F4732-00</v>
          </cell>
          <cell r="M172">
            <v>1</v>
          </cell>
          <cell r="N172" t="str">
            <v>BM</v>
          </cell>
          <cell r="O172" t="str">
            <v>BEWL</v>
          </cell>
          <cell r="Q172" t="str">
            <v>005-12377</v>
          </cell>
          <cell r="R172" t="str">
            <v>SPCC SD*1</v>
          </cell>
          <cell r="S172" t="str">
            <v>SPCC SD</v>
          </cell>
          <cell r="T172" t="str">
            <v/>
          </cell>
          <cell r="V172">
            <v>1</v>
          </cell>
          <cell r="W172">
            <v>955</v>
          </cell>
          <cell r="X172">
            <v>1270</v>
          </cell>
          <cell r="Y172">
            <v>635</v>
          </cell>
          <cell r="Z172">
            <v>955</v>
          </cell>
          <cell r="AA172">
            <v>635</v>
          </cell>
          <cell r="AB172">
            <v>318.33333333333331</v>
          </cell>
          <cell r="AC172">
            <v>3</v>
          </cell>
          <cell r="AD172">
            <v>2</v>
          </cell>
          <cell r="AE172">
            <v>6</v>
          </cell>
          <cell r="AF172">
            <v>0.33799999999999986</v>
          </cell>
          <cell r="AG172">
            <v>1.3</v>
          </cell>
          <cell r="AH172">
            <v>1.6379999999999999</v>
          </cell>
          <cell r="AI172" t="str">
            <v>O</v>
          </cell>
          <cell r="AJ172" t="str">
            <v>O</v>
          </cell>
          <cell r="AK172" t="str">
            <v>O</v>
          </cell>
          <cell r="AN172" t="str">
            <v>O</v>
          </cell>
          <cell r="AP172">
            <v>2875</v>
          </cell>
          <cell r="AQ172">
            <v>1.587</v>
          </cell>
          <cell r="AR172" t="str">
            <v>SPCC</v>
          </cell>
          <cell r="AS172">
            <v>0</v>
          </cell>
          <cell r="AT172" t="e">
            <v>#N/A</v>
          </cell>
          <cell r="AU172">
            <v>0</v>
          </cell>
          <cell r="AV172">
            <v>0</v>
          </cell>
        </row>
        <row r="173">
          <cell r="J173" t="str">
            <v>006-01500</v>
          </cell>
          <cell r="K173" t="str">
            <v>STAY REAR</v>
          </cell>
          <cell r="L173" t="str">
            <v>3AH-F4716-00</v>
          </cell>
          <cell r="M173">
            <v>2</v>
          </cell>
          <cell r="N173" t="str">
            <v>BM</v>
          </cell>
          <cell r="O173" t="str">
            <v>BEWL</v>
          </cell>
          <cell r="Q173" t="str">
            <v>005-12453</v>
          </cell>
          <cell r="R173" t="str">
            <v>SPCC SD*1.6</v>
          </cell>
          <cell r="S173" t="str">
            <v>SPCC SD</v>
          </cell>
          <cell r="T173" t="str">
            <v/>
          </cell>
          <cell r="V173">
            <v>1.6</v>
          </cell>
          <cell r="W173">
            <v>914</v>
          </cell>
          <cell r="X173">
            <v>1828</v>
          </cell>
          <cell r="Y173">
            <v>82</v>
          </cell>
          <cell r="Z173">
            <v>914</v>
          </cell>
          <cell r="AA173">
            <v>82</v>
          </cell>
          <cell r="AB173">
            <v>45.7</v>
          </cell>
          <cell r="AC173">
            <v>20</v>
          </cell>
          <cell r="AD173">
            <v>22</v>
          </cell>
          <cell r="AE173">
            <v>440</v>
          </cell>
          <cell r="AF173">
            <v>3.3000000000000002E-2</v>
          </cell>
          <cell r="AG173">
            <v>6.4000000000000001E-2</v>
          </cell>
          <cell r="AH173">
            <v>9.7000000000000003E-2</v>
          </cell>
          <cell r="AP173">
            <v>2875</v>
          </cell>
          <cell r="AQ173">
            <v>4.8000000000000001E-2</v>
          </cell>
          <cell r="AR173" t="str">
            <v>SPCC</v>
          </cell>
          <cell r="AS173">
            <v>0</v>
          </cell>
          <cell r="AT173" t="e">
            <v>#N/A</v>
          </cell>
          <cell r="AU173">
            <v>0</v>
          </cell>
          <cell r="AV173">
            <v>0</v>
          </cell>
        </row>
        <row r="174">
          <cell r="J174" t="str">
            <v>006-03412</v>
          </cell>
          <cell r="K174" t="str">
            <v>PATCH</v>
          </cell>
          <cell r="L174" t="str">
            <v>3AH-F474M-00</v>
          </cell>
          <cell r="M174">
            <v>2</v>
          </cell>
          <cell r="N174" t="str">
            <v>BM</v>
          </cell>
          <cell r="O174" t="str">
            <v>BEWL</v>
          </cell>
          <cell r="Q174" t="str">
            <v>005-12453</v>
          </cell>
          <cell r="R174" t="str">
            <v>SPCC SD*1.6</v>
          </cell>
          <cell r="S174" t="str">
            <v>SPCC SD</v>
          </cell>
          <cell r="T174" t="str">
            <v/>
          </cell>
          <cell r="V174">
            <v>1.6</v>
          </cell>
          <cell r="W174">
            <v>914</v>
          </cell>
          <cell r="X174">
            <v>1828</v>
          </cell>
          <cell r="Y174">
            <v>46</v>
          </cell>
          <cell r="Z174">
            <v>914</v>
          </cell>
          <cell r="AA174">
            <v>46</v>
          </cell>
          <cell r="AB174">
            <v>39.739130434782609</v>
          </cell>
          <cell r="AC174">
            <v>23</v>
          </cell>
          <cell r="AD174">
            <v>39</v>
          </cell>
          <cell r="AE174">
            <v>897</v>
          </cell>
          <cell r="AF174">
            <v>1.6E-2</v>
          </cell>
          <cell r="AG174">
            <v>3.2000000000000001E-2</v>
          </cell>
          <cell r="AH174">
            <v>4.8000000000000001E-2</v>
          </cell>
          <cell r="AI174" t="str">
            <v>O</v>
          </cell>
          <cell r="AJ174" t="str">
            <v>O</v>
          </cell>
          <cell r="AK174" t="str">
            <v>O</v>
          </cell>
          <cell r="AN174" t="str">
            <v>O</v>
          </cell>
          <cell r="AP174">
            <v>2875</v>
          </cell>
          <cell r="AQ174">
            <v>2.3E-2</v>
          </cell>
          <cell r="AR174" t="str">
            <v>SPCC</v>
          </cell>
          <cell r="AS174">
            <v>0</v>
          </cell>
          <cell r="AT174" t="e">
            <v>#N/A</v>
          </cell>
          <cell r="AU174">
            <v>0</v>
          </cell>
          <cell r="AV174">
            <v>0</v>
          </cell>
        </row>
        <row r="175">
          <cell r="J175" t="str">
            <v>006-01491</v>
          </cell>
          <cell r="K175" t="str">
            <v>STAY FRONT</v>
          </cell>
          <cell r="L175" t="str">
            <v>3AH-F4715-00</v>
          </cell>
          <cell r="M175">
            <v>1</v>
          </cell>
          <cell r="N175" t="str">
            <v>VM</v>
          </cell>
          <cell r="O175" t="str">
            <v>MEM</v>
          </cell>
          <cell r="P175" t="str">
            <v>POP-PP07-01-21-18-0004</v>
          </cell>
          <cell r="Q175" t="str">
            <v>005-12386</v>
          </cell>
          <cell r="R175" t="str">
            <v>SPCC SD*2.3</v>
          </cell>
          <cell r="S175" t="str">
            <v>SPCC SD</v>
          </cell>
          <cell r="T175" t="str">
            <v/>
          </cell>
          <cell r="V175">
            <v>2.2999999999999998</v>
          </cell>
          <cell r="W175">
            <v>914</v>
          </cell>
          <cell r="X175">
            <v>1828</v>
          </cell>
          <cell r="Y175">
            <v>236</v>
          </cell>
          <cell r="Z175">
            <v>914</v>
          </cell>
          <cell r="AA175">
            <v>236</v>
          </cell>
          <cell r="AB175">
            <v>70.307692307692307</v>
          </cell>
          <cell r="AC175">
            <v>13</v>
          </cell>
          <cell r="AD175">
            <v>7</v>
          </cell>
          <cell r="AE175">
            <v>91</v>
          </cell>
          <cell r="AF175">
            <v>0.20300000000000001</v>
          </cell>
          <cell r="AG175">
            <v>0.14000000000000001</v>
          </cell>
          <cell r="AH175">
            <v>0.34300000000000003</v>
          </cell>
          <cell r="AI175" t="str">
            <v>O</v>
          </cell>
          <cell r="AJ175" t="str">
            <v>O</v>
          </cell>
          <cell r="AK175" t="str">
            <v>O</v>
          </cell>
          <cell r="AN175" t="str">
            <v>O</v>
          </cell>
          <cell r="AP175">
            <v>2875</v>
          </cell>
          <cell r="AQ175">
            <v>0.33100000000000002</v>
          </cell>
          <cell r="AR175" t="str">
            <v>SPCC</v>
          </cell>
          <cell r="AS175">
            <v>2</v>
          </cell>
          <cell r="AT175">
            <v>2</v>
          </cell>
          <cell r="AU175">
            <v>0</v>
          </cell>
          <cell r="AV175">
            <v>2</v>
          </cell>
        </row>
        <row r="176">
          <cell r="J176" t="str">
            <v>006-00147</v>
          </cell>
          <cell r="K176" t="str">
            <v>BOLT SEAT FITTINGS</v>
          </cell>
          <cell r="L176" t="str">
            <v>3AH-FINISH</v>
          </cell>
          <cell r="M176">
            <v>1</v>
          </cell>
          <cell r="N176" t="str">
            <v>CKD</v>
          </cell>
          <cell r="O176" t="str">
            <v>DYL</v>
          </cell>
          <cell r="R176" t="str">
            <v/>
          </cell>
          <cell r="S176" t="str">
            <v/>
          </cell>
          <cell r="T176" t="str">
            <v/>
          </cell>
          <cell r="AP176">
            <v>2875</v>
          </cell>
          <cell r="AR176" t="str">
            <v/>
          </cell>
          <cell r="AS176">
            <v>0</v>
          </cell>
          <cell r="AT176" t="e">
            <v>#N/A</v>
          </cell>
          <cell r="AU176">
            <v>0</v>
          </cell>
          <cell r="AV176">
            <v>0</v>
          </cell>
        </row>
        <row r="177">
          <cell r="J177" t="str">
            <v>006-03408</v>
          </cell>
          <cell r="K177" t="str">
            <v>GRAPHIC DOUBLE SEAT</v>
          </cell>
          <cell r="L177" t="str">
            <v>3AH-900306</v>
          </cell>
          <cell r="M177">
            <v>1</v>
          </cell>
          <cell r="N177" t="str">
            <v>UF</v>
          </cell>
          <cell r="R177" t="str">
            <v/>
          </cell>
          <cell r="S177" t="str">
            <v/>
          </cell>
          <cell r="T177" t="str">
            <v/>
          </cell>
          <cell r="AP177">
            <v>2875</v>
          </cell>
          <cell r="AR177" t="str">
            <v/>
          </cell>
          <cell r="AS177">
            <v>0</v>
          </cell>
          <cell r="AT177" t="e">
            <v>#N/A</v>
          </cell>
          <cell r="AU177">
            <v>0</v>
          </cell>
          <cell r="AV177">
            <v>0</v>
          </cell>
        </row>
        <row r="178">
          <cell r="J178" t="str">
            <v>006-00153</v>
          </cell>
          <cell r="K178" t="str">
            <v>BOLT WELD 8 x 20 mm</v>
          </cell>
          <cell r="L178" t="str">
            <v>90115-08006</v>
          </cell>
          <cell r="M178">
            <v>2</v>
          </cell>
          <cell r="N178" t="str">
            <v>CKD</v>
          </cell>
          <cell r="O178" t="str">
            <v>DYL</v>
          </cell>
          <cell r="R178" t="str">
            <v/>
          </cell>
          <cell r="S178" t="str">
            <v/>
          </cell>
          <cell r="T178" t="str">
            <v/>
          </cell>
          <cell r="AP178">
            <v>2875</v>
          </cell>
          <cell r="AR178" t="str">
            <v/>
          </cell>
          <cell r="AS178">
            <v>0</v>
          </cell>
          <cell r="AT178" t="e">
            <v>#N/A</v>
          </cell>
          <cell r="AU178">
            <v>0</v>
          </cell>
          <cell r="AV178">
            <v>0</v>
          </cell>
        </row>
        <row r="179">
          <cell r="J179" t="str">
            <v>006-00949</v>
          </cell>
          <cell r="K179" t="str">
            <v>NUT PROJ, SQUARE 8 mm</v>
          </cell>
          <cell r="L179" t="str">
            <v>98800-08600</v>
          </cell>
          <cell r="M179">
            <v>2</v>
          </cell>
          <cell r="N179" t="str">
            <v>CKD</v>
          </cell>
          <cell r="O179" t="str">
            <v>DYL</v>
          </cell>
          <cell r="R179" t="str">
            <v/>
          </cell>
          <cell r="S179" t="str">
            <v/>
          </cell>
          <cell r="T179" t="str">
            <v/>
          </cell>
          <cell r="AP179">
            <v>2875</v>
          </cell>
          <cell r="AR179" t="str">
            <v/>
          </cell>
          <cell r="AS179">
            <v>0</v>
          </cell>
          <cell r="AT179" t="e">
            <v>#N/A</v>
          </cell>
          <cell r="AU179">
            <v>0</v>
          </cell>
          <cell r="AV179">
            <v>0</v>
          </cell>
        </row>
        <row r="180">
          <cell r="J180" t="str">
            <v>006-02227</v>
          </cell>
          <cell r="K180" t="str">
            <v>WASHER PLAIN</v>
          </cell>
          <cell r="L180" t="str">
            <v>92901-042200</v>
          </cell>
          <cell r="M180">
            <v>1</v>
          </cell>
          <cell r="N180" t="str">
            <v>VF</v>
          </cell>
          <cell r="O180" t="str">
            <v>MUKHTAR</v>
          </cell>
          <cell r="R180" t="str">
            <v/>
          </cell>
          <cell r="S180" t="str">
            <v/>
          </cell>
          <cell r="T180" t="str">
            <v/>
          </cell>
          <cell r="AP180">
            <v>2875</v>
          </cell>
          <cell r="AR180" t="str">
            <v/>
          </cell>
          <cell r="AS180">
            <v>3</v>
          </cell>
          <cell r="AT180">
            <v>3</v>
          </cell>
          <cell r="AU180">
            <v>3</v>
          </cell>
          <cell r="AV180">
            <v>0</v>
          </cell>
        </row>
        <row r="181">
          <cell r="J181" t="str">
            <v>006-01115</v>
          </cell>
          <cell r="K181" t="str">
            <v>PLATE BOTTOM</v>
          </cell>
          <cell r="L181" t="str">
            <v>5HM-F4732-00</v>
          </cell>
          <cell r="M181">
            <v>1</v>
          </cell>
          <cell r="N181" t="str">
            <v>BM</v>
          </cell>
          <cell r="O181" t="str">
            <v>BEWL</v>
          </cell>
          <cell r="Q181" t="str">
            <v>005-12377</v>
          </cell>
          <cell r="R181" t="str">
            <v>SPCC SD*1</v>
          </cell>
          <cell r="S181" t="str">
            <v>SPCC SD</v>
          </cell>
          <cell r="T181" t="str">
            <v/>
          </cell>
          <cell r="V181">
            <v>1</v>
          </cell>
          <cell r="W181">
            <v>955</v>
          </cell>
          <cell r="X181">
            <v>1270</v>
          </cell>
          <cell r="Y181">
            <v>635</v>
          </cell>
          <cell r="Z181">
            <v>955</v>
          </cell>
          <cell r="AA181">
            <v>635</v>
          </cell>
          <cell r="AB181">
            <v>318.33333333333331</v>
          </cell>
          <cell r="AC181">
            <v>3</v>
          </cell>
          <cell r="AD181">
            <v>2</v>
          </cell>
          <cell r="AE181">
            <v>6</v>
          </cell>
          <cell r="AF181">
            <v>0.33799999999999986</v>
          </cell>
          <cell r="AG181">
            <v>1.3</v>
          </cell>
          <cell r="AH181">
            <v>1.6379999999999999</v>
          </cell>
          <cell r="AI181" t="str">
            <v>O</v>
          </cell>
          <cell r="AJ181" t="str">
            <v>O</v>
          </cell>
          <cell r="AK181" t="str">
            <v>O</v>
          </cell>
          <cell r="AN181" t="str">
            <v>O</v>
          </cell>
          <cell r="AP181">
            <v>900</v>
          </cell>
          <cell r="AQ181">
            <v>1.587</v>
          </cell>
          <cell r="AR181" t="str">
            <v>SPCC</v>
          </cell>
          <cell r="AS181">
            <v>0</v>
          </cell>
          <cell r="AT181" t="e">
            <v>#N/A</v>
          </cell>
          <cell r="AU181">
            <v>0</v>
          </cell>
          <cell r="AV181">
            <v>0</v>
          </cell>
        </row>
        <row r="182">
          <cell r="J182" t="str">
            <v>006-03507</v>
          </cell>
          <cell r="K182" t="str">
            <v>PATCH</v>
          </cell>
          <cell r="L182" t="str">
            <v>MEM-PART-10</v>
          </cell>
          <cell r="M182">
            <v>2</v>
          </cell>
          <cell r="N182" t="str">
            <v>BM</v>
          </cell>
          <cell r="O182" t="str">
            <v>BEWL</v>
          </cell>
          <cell r="Q182" t="str">
            <v>005-12453</v>
          </cell>
          <cell r="R182" t="str">
            <v>SPCC SD*1.6</v>
          </cell>
          <cell r="S182" t="str">
            <v>SPCC SD</v>
          </cell>
          <cell r="T182" t="str">
            <v/>
          </cell>
          <cell r="V182">
            <v>1.6</v>
          </cell>
          <cell r="W182">
            <v>914</v>
          </cell>
          <cell r="X182">
            <v>1828</v>
          </cell>
          <cell r="Y182">
            <v>46</v>
          </cell>
          <cell r="Z182">
            <v>914</v>
          </cell>
          <cell r="AA182">
            <v>46</v>
          </cell>
          <cell r="AB182">
            <v>39.739130434782609</v>
          </cell>
          <cell r="AC182">
            <v>23</v>
          </cell>
          <cell r="AD182">
            <v>39</v>
          </cell>
          <cell r="AE182">
            <v>897</v>
          </cell>
          <cell r="AF182">
            <v>6.9999999999999993E-3</v>
          </cell>
          <cell r="AG182">
            <v>3.2000000000000001E-2</v>
          </cell>
          <cell r="AH182">
            <v>3.9E-2</v>
          </cell>
          <cell r="AJ182" t="str">
            <v>O</v>
          </cell>
          <cell r="AK182" t="str">
            <v>O</v>
          </cell>
          <cell r="AN182" t="str">
            <v>O</v>
          </cell>
          <cell r="AP182">
            <v>900</v>
          </cell>
          <cell r="AQ182">
            <v>2.3E-2</v>
          </cell>
          <cell r="AR182" t="str">
            <v>SPCC</v>
          </cell>
          <cell r="AS182">
            <v>0</v>
          </cell>
          <cell r="AT182" t="e">
            <v>#N/A</v>
          </cell>
          <cell r="AU182">
            <v>0</v>
          </cell>
          <cell r="AV182">
            <v>0</v>
          </cell>
        </row>
        <row r="183">
          <cell r="J183" t="str">
            <v>006-01500</v>
          </cell>
          <cell r="K183" t="str">
            <v>STAY REAR</v>
          </cell>
          <cell r="L183" t="str">
            <v>3AH-F4716-00</v>
          </cell>
          <cell r="M183">
            <v>2</v>
          </cell>
          <cell r="N183" t="str">
            <v>BM</v>
          </cell>
          <cell r="O183" t="str">
            <v>BEWL</v>
          </cell>
          <cell r="Q183" t="str">
            <v>005-12453</v>
          </cell>
          <cell r="R183" t="str">
            <v>SPCC SD*1.6</v>
          </cell>
          <cell r="S183" t="str">
            <v>SPCC SD</v>
          </cell>
          <cell r="T183" t="str">
            <v/>
          </cell>
          <cell r="V183">
            <v>1.6</v>
          </cell>
          <cell r="W183">
            <v>914</v>
          </cell>
          <cell r="X183">
            <v>1828</v>
          </cell>
          <cell r="Y183">
            <v>82</v>
          </cell>
          <cell r="Z183">
            <v>914</v>
          </cell>
          <cell r="AA183">
            <v>82</v>
          </cell>
          <cell r="AB183">
            <v>45.7</v>
          </cell>
          <cell r="AC183">
            <v>20</v>
          </cell>
          <cell r="AD183">
            <v>22</v>
          </cell>
          <cell r="AE183">
            <v>440</v>
          </cell>
          <cell r="AF183">
            <v>3.3000000000000002E-2</v>
          </cell>
          <cell r="AG183">
            <v>6.4000000000000001E-2</v>
          </cell>
          <cell r="AH183">
            <v>9.7000000000000003E-2</v>
          </cell>
          <cell r="AJ183" t="str">
            <v>O</v>
          </cell>
          <cell r="AK183" t="str">
            <v>O</v>
          </cell>
          <cell r="AN183" t="str">
            <v>O</v>
          </cell>
          <cell r="AP183">
            <v>900</v>
          </cell>
          <cell r="AQ183">
            <v>4.8000000000000001E-2</v>
          </cell>
          <cell r="AR183" t="str">
            <v>SPCC</v>
          </cell>
          <cell r="AS183">
            <v>0</v>
          </cell>
          <cell r="AT183" t="e">
            <v>#N/A</v>
          </cell>
          <cell r="AU183">
            <v>0</v>
          </cell>
          <cell r="AV183">
            <v>0</v>
          </cell>
        </row>
        <row r="184">
          <cell r="J184" t="str">
            <v>006-01491</v>
          </cell>
          <cell r="K184" t="str">
            <v>STAY FRONT</v>
          </cell>
          <cell r="L184" t="str">
            <v>3AH-F4715-00</v>
          </cell>
          <cell r="M184">
            <v>1</v>
          </cell>
          <cell r="N184" t="str">
            <v>VM</v>
          </cell>
          <cell r="O184" t="str">
            <v>MEM</v>
          </cell>
          <cell r="P184" t="str">
            <v>POP-PP07-01-21-18-0004</v>
          </cell>
          <cell r="Q184" t="str">
            <v>005-12386</v>
          </cell>
          <cell r="R184" t="str">
            <v>SPCC SD*2.3</v>
          </cell>
          <cell r="S184" t="str">
            <v>SPCC SD</v>
          </cell>
          <cell r="T184" t="str">
            <v/>
          </cell>
          <cell r="V184">
            <v>2.2999999999999998</v>
          </cell>
          <cell r="W184">
            <v>914</v>
          </cell>
          <cell r="X184">
            <v>1828</v>
          </cell>
          <cell r="Y184">
            <v>236</v>
          </cell>
          <cell r="Z184">
            <v>914</v>
          </cell>
          <cell r="AA184">
            <v>236</v>
          </cell>
          <cell r="AB184">
            <v>70.307692307692307</v>
          </cell>
          <cell r="AC184">
            <v>13</v>
          </cell>
          <cell r="AD184">
            <v>7.4615384615384617</v>
          </cell>
          <cell r="AE184">
            <v>91</v>
          </cell>
          <cell r="AF184">
            <v>0.20300000000000001</v>
          </cell>
          <cell r="AG184">
            <v>0.14000000000000001</v>
          </cell>
          <cell r="AH184">
            <v>0.34300000000000003</v>
          </cell>
          <cell r="AI184" t="str">
            <v>O</v>
          </cell>
          <cell r="AJ184" t="str">
            <v>O</v>
          </cell>
          <cell r="AK184" t="str">
            <v>O</v>
          </cell>
          <cell r="AN184" t="str">
            <v>O</v>
          </cell>
          <cell r="AP184">
            <v>900</v>
          </cell>
          <cell r="AQ184">
            <v>0.33100000000000002</v>
          </cell>
          <cell r="AR184" t="str">
            <v>SPCC</v>
          </cell>
          <cell r="AS184">
            <v>2</v>
          </cell>
          <cell r="AT184">
            <v>2</v>
          </cell>
          <cell r="AU184">
            <v>0</v>
          </cell>
          <cell r="AV184">
            <v>2</v>
          </cell>
        </row>
        <row r="185">
          <cell r="J185" t="str">
            <v>006-00147</v>
          </cell>
          <cell r="K185" t="str">
            <v>BOLT SEAT FITTINGS</v>
          </cell>
          <cell r="L185" t="str">
            <v>3AH-FINISH</v>
          </cell>
          <cell r="M185">
            <v>1</v>
          </cell>
          <cell r="N185" t="str">
            <v>CKD</v>
          </cell>
          <cell r="O185" t="str">
            <v>DYL</v>
          </cell>
          <cell r="R185" t="str">
            <v/>
          </cell>
          <cell r="S185" t="str">
            <v/>
          </cell>
          <cell r="T185" t="str">
            <v/>
          </cell>
          <cell r="AP185">
            <v>900</v>
          </cell>
          <cell r="AR185" t="str">
            <v/>
          </cell>
          <cell r="AS185">
            <v>0</v>
          </cell>
          <cell r="AT185" t="e">
            <v>#N/A</v>
          </cell>
          <cell r="AU185">
            <v>0</v>
          </cell>
          <cell r="AV185">
            <v>0</v>
          </cell>
        </row>
        <row r="186">
          <cell r="J186" t="str">
            <v>006-03409</v>
          </cell>
          <cell r="K186" t="str">
            <v>GRAPHIC DOUBLE SEAT</v>
          </cell>
          <cell r="L186" t="str">
            <v>5HM-900403</v>
          </cell>
          <cell r="M186">
            <v>1</v>
          </cell>
          <cell r="N186" t="str">
            <v>UF</v>
          </cell>
          <cell r="R186" t="str">
            <v/>
          </cell>
          <cell r="S186" t="str">
            <v/>
          </cell>
          <cell r="T186" t="str">
            <v/>
          </cell>
          <cell r="AP186">
            <v>900</v>
          </cell>
          <cell r="AR186" t="str">
            <v/>
          </cell>
          <cell r="AS186">
            <v>0</v>
          </cell>
          <cell r="AT186" t="e">
            <v>#N/A</v>
          </cell>
          <cell r="AU186">
            <v>0</v>
          </cell>
          <cell r="AV186">
            <v>0</v>
          </cell>
        </row>
        <row r="187">
          <cell r="J187" t="str">
            <v>006-00153</v>
          </cell>
          <cell r="K187" t="str">
            <v>BOLT WELD 8 x 20 mm</v>
          </cell>
          <cell r="L187" t="str">
            <v>90115-08006</v>
          </cell>
          <cell r="M187">
            <v>2</v>
          </cell>
          <cell r="N187" t="str">
            <v>CKD</v>
          </cell>
          <cell r="O187" t="str">
            <v>DYL</v>
          </cell>
          <cell r="R187" t="str">
            <v/>
          </cell>
          <cell r="S187" t="str">
            <v/>
          </cell>
          <cell r="T187" t="str">
            <v/>
          </cell>
          <cell r="AP187">
            <v>900</v>
          </cell>
          <cell r="AR187" t="str">
            <v/>
          </cell>
          <cell r="AS187">
            <v>0</v>
          </cell>
          <cell r="AT187" t="e">
            <v>#N/A</v>
          </cell>
          <cell r="AU187">
            <v>0</v>
          </cell>
          <cell r="AV187">
            <v>0</v>
          </cell>
        </row>
        <row r="188">
          <cell r="J188" t="str">
            <v>006-00949</v>
          </cell>
          <cell r="K188" t="str">
            <v>NUT PROJ, SQUARE 8 mm</v>
          </cell>
          <cell r="L188" t="str">
            <v>98800-08600</v>
          </cell>
          <cell r="M188">
            <v>2</v>
          </cell>
          <cell r="N188" t="str">
            <v>CKD</v>
          </cell>
          <cell r="O188" t="str">
            <v>DYL</v>
          </cell>
          <cell r="R188" t="str">
            <v/>
          </cell>
          <cell r="S188" t="str">
            <v/>
          </cell>
          <cell r="T188" t="str">
            <v/>
          </cell>
          <cell r="AP188">
            <v>900</v>
          </cell>
          <cell r="AR188" t="str">
            <v/>
          </cell>
          <cell r="AS188">
            <v>0</v>
          </cell>
          <cell r="AT188" t="e">
            <v>#N/A</v>
          </cell>
          <cell r="AU188">
            <v>0</v>
          </cell>
          <cell r="AV188">
            <v>0</v>
          </cell>
        </row>
        <row r="189">
          <cell r="J189" t="str">
            <v>006-02227</v>
          </cell>
          <cell r="K189" t="str">
            <v>WASHER PLAIN</v>
          </cell>
          <cell r="L189" t="str">
            <v>92901-042200</v>
          </cell>
          <cell r="M189">
            <v>1</v>
          </cell>
          <cell r="N189" t="str">
            <v>VF</v>
          </cell>
          <cell r="O189" t="str">
            <v>MUKHTAR</v>
          </cell>
          <cell r="R189" t="str">
            <v/>
          </cell>
          <cell r="S189" t="str">
            <v/>
          </cell>
          <cell r="T189" t="str">
            <v/>
          </cell>
          <cell r="AP189">
            <v>900</v>
          </cell>
          <cell r="AR189" t="str">
            <v/>
          </cell>
          <cell r="AS189">
            <v>3</v>
          </cell>
          <cell r="AT189">
            <v>3</v>
          </cell>
          <cell r="AU189">
            <v>3</v>
          </cell>
          <cell r="AV189">
            <v>0</v>
          </cell>
        </row>
        <row r="190">
          <cell r="J190" t="str">
            <v>006-01079</v>
          </cell>
          <cell r="K190" t="str">
            <v>EX.PIPE 1 -1</v>
          </cell>
          <cell r="L190" t="str">
            <v>3AH-E461H-00</v>
          </cell>
          <cell r="M190">
            <v>1</v>
          </cell>
          <cell r="N190" t="str">
            <v>BM</v>
          </cell>
          <cell r="O190" t="str">
            <v>BEWL</v>
          </cell>
          <cell r="Q190" t="str">
            <v>005-12429</v>
          </cell>
          <cell r="R190" t="str">
            <v>STKM 11A*1.2</v>
          </cell>
          <cell r="S190" t="str">
            <v>STKM 11A</v>
          </cell>
          <cell r="T190" t="str">
            <v/>
          </cell>
          <cell r="U190">
            <v>35</v>
          </cell>
          <cell r="V190">
            <v>1.2</v>
          </cell>
          <cell r="X190">
            <v>5500</v>
          </cell>
          <cell r="Y190">
            <v>341</v>
          </cell>
          <cell r="AA190">
            <v>341</v>
          </cell>
          <cell r="AD190">
            <v>16</v>
          </cell>
          <cell r="AF190">
            <v>1.3799999999999979E-2</v>
          </cell>
          <cell r="AG190">
            <v>0.33</v>
          </cell>
          <cell r="AH190">
            <v>0.34379999999999999</v>
          </cell>
          <cell r="AI190" t="str">
            <v>O</v>
          </cell>
          <cell r="AJ190" t="str">
            <v>O</v>
          </cell>
          <cell r="AL190" t="str">
            <v>O</v>
          </cell>
          <cell r="AN190" t="str">
            <v>O</v>
          </cell>
          <cell r="AP190">
            <v>2875</v>
          </cell>
          <cell r="AQ190">
            <v>0.34399999999999997</v>
          </cell>
          <cell r="AR190" t="str">
            <v>STKM</v>
          </cell>
          <cell r="AS190">
            <v>0</v>
          </cell>
          <cell r="AT190" t="e">
            <v>#N/A</v>
          </cell>
          <cell r="AU190">
            <v>0</v>
          </cell>
          <cell r="AV190">
            <v>0</v>
          </cell>
        </row>
        <row r="191">
          <cell r="J191" t="str">
            <v>006-02962</v>
          </cell>
          <cell r="K191" t="str">
            <v>EX.PIPE 1 -2</v>
          </cell>
          <cell r="L191" t="str">
            <v>3AH-E461J-00</v>
          </cell>
          <cell r="M191">
            <v>1</v>
          </cell>
          <cell r="N191" t="str">
            <v>VF</v>
          </cell>
          <cell r="O191" t="str">
            <v>METALINE</v>
          </cell>
          <cell r="P191" t="str">
            <v>POL-PP07-01-21-18-0017</v>
          </cell>
          <cell r="R191" t="str">
            <v/>
          </cell>
          <cell r="S191" t="str">
            <v/>
          </cell>
          <cell r="T191" t="str">
            <v/>
          </cell>
          <cell r="AP191">
            <v>2875</v>
          </cell>
          <cell r="AR191" t="str">
            <v/>
          </cell>
          <cell r="AS191">
            <v>20</v>
          </cell>
          <cell r="AT191">
            <v>20</v>
          </cell>
          <cell r="AU191">
            <v>20</v>
          </cell>
          <cell r="AV191">
            <v>0</v>
          </cell>
        </row>
        <row r="192">
          <cell r="J192" t="str">
            <v>006-01543</v>
          </cell>
          <cell r="K192" t="str">
            <v>TUBE FILLER</v>
          </cell>
          <cell r="L192" t="str">
            <v>58A-F4114-00</v>
          </cell>
          <cell r="M192">
            <v>1</v>
          </cell>
          <cell r="N192" t="str">
            <v>BM</v>
          </cell>
          <cell r="O192" t="str">
            <v>BEWL</v>
          </cell>
          <cell r="Q192" t="str">
            <v>005-12376</v>
          </cell>
          <cell r="R192" t="str">
            <v>SPCC SD*1</v>
          </cell>
          <cell r="S192" t="str">
            <v>SPCC SD</v>
          </cell>
          <cell r="T192" t="str">
            <v/>
          </cell>
          <cell r="V192">
            <v>1</v>
          </cell>
          <cell r="W192">
            <v>914</v>
          </cell>
          <cell r="X192">
            <v>1828</v>
          </cell>
          <cell r="Y192">
            <v>101</v>
          </cell>
          <cell r="Z192">
            <v>914</v>
          </cell>
          <cell r="AA192">
            <v>101</v>
          </cell>
          <cell r="AB192">
            <v>101.55555555555556</v>
          </cell>
          <cell r="AC192">
            <v>9</v>
          </cell>
          <cell r="AD192">
            <v>18</v>
          </cell>
          <cell r="AE192">
            <v>162</v>
          </cell>
          <cell r="AF192">
            <v>5.9000000000000004E-2</v>
          </cell>
          <cell r="AG192">
            <v>2.1999999999999999E-2</v>
          </cell>
          <cell r="AH192">
            <v>8.1000000000000003E-2</v>
          </cell>
          <cell r="AI192" t="str">
            <v>O</v>
          </cell>
          <cell r="AJ192" t="str">
            <v>O</v>
          </cell>
          <cell r="AK192" t="str">
            <v>O</v>
          </cell>
          <cell r="AN192" t="str">
            <v>O</v>
          </cell>
          <cell r="AP192">
            <v>2875</v>
          </cell>
          <cell r="AQ192">
            <v>8.1000000000000003E-2</v>
          </cell>
          <cell r="AR192" t="str">
            <v>SPCC</v>
          </cell>
          <cell r="AS192">
            <v>0</v>
          </cell>
          <cell r="AT192" t="e">
            <v>#N/A</v>
          </cell>
          <cell r="AU192">
            <v>0</v>
          </cell>
          <cell r="AV192">
            <v>0</v>
          </cell>
        </row>
        <row r="193">
          <cell r="J193" t="str">
            <v>006-01129</v>
          </cell>
          <cell r="K193" t="str">
            <v>PLATE DAMPER</v>
          </cell>
          <cell r="L193" t="str">
            <v>MEM-PART-5</v>
          </cell>
          <cell r="M193">
            <v>1</v>
          </cell>
          <cell r="N193" t="str">
            <v>VM</v>
          </cell>
          <cell r="O193" t="str">
            <v>MEM</v>
          </cell>
          <cell r="P193" t="str">
            <v>POP-PP07-01-21-18-0004</v>
          </cell>
          <cell r="Q193" t="str">
            <v>005-12379</v>
          </cell>
          <cell r="R193" t="str">
            <v>SPCC SD*1.2</v>
          </cell>
          <cell r="S193" t="str">
            <v>SPCC SD</v>
          </cell>
          <cell r="T193" t="str">
            <v/>
          </cell>
          <cell r="V193">
            <v>1.2</v>
          </cell>
          <cell r="W193">
            <v>914</v>
          </cell>
          <cell r="X193">
            <v>1828</v>
          </cell>
          <cell r="Y193">
            <v>57</v>
          </cell>
          <cell r="Z193">
            <v>914</v>
          </cell>
          <cell r="AA193">
            <v>57</v>
          </cell>
          <cell r="AB193">
            <v>53.764705882352942</v>
          </cell>
          <cell r="AC193">
            <v>17</v>
          </cell>
          <cell r="AD193">
            <v>31</v>
          </cell>
          <cell r="AE193">
            <v>527</v>
          </cell>
          <cell r="AF193">
            <v>1.3000000000000001E-2</v>
          </cell>
          <cell r="AG193">
            <v>1.7999999999999999E-2</v>
          </cell>
          <cell r="AH193">
            <v>3.1E-2</v>
          </cell>
          <cell r="AJ193" t="str">
            <v>O</v>
          </cell>
          <cell r="AK193" t="str">
            <v>O</v>
          </cell>
          <cell r="AN193" t="str">
            <v>O</v>
          </cell>
          <cell r="AP193">
            <v>2875</v>
          </cell>
          <cell r="AQ193">
            <v>0.03</v>
          </cell>
          <cell r="AR193" t="str">
            <v>SPCC</v>
          </cell>
          <cell r="AS193">
            <v>3.25</v>
          </cell>
          <cell r="AT193">
            <v>3.25</v>
          </cell>
          <cell r="AU193">
            <v>0</v>
          </cell>
          <cell r="AV193">
            <v>3.25</v>
          </cell>
        </row>
        <row r="194">
          <cell r="J194" t="str">
            <v>006-00766</v>
          </cell>
          <cell r="K194" t="str">
            <v>HOLDER DAMPER</v>
          </cell>
          <cell r="L194" t="str">
            <v>5HM-F4144-00</v>
          </cell>
          <cell r="M194">
            <v>4</v>
          </cell>
          <cell r="N194" t="str">
            <v>VM</v>
          </cell>
          <cell r="O194" t="str">
            <v>MEM</v>
          </cell>
          <cell r="P194" t="str">
            <v>POP-PP07-01-21-18-0004</v>
          </cell>
          <cell r="Q194" t="str">
            <v>005-12393</v>
          </cell>
          <cell r="R194" t="str">
            <v>SPCEN*0.8</v>
          </cell>
          <cell r="S194" t="str">
            <v>SPCEN</v>
          </cell>
          <cell r="T194" t="str">
            <v/>
          </cell>
          <cell r="V194">
            <v>0.8</v>
          </cell>
          <cell r="W194">
            <v>914</v>
          </cell>
          <cell r="X194">
            <v>1828</v>
          </cell>
          <cell r="Y194">
            <v>65</v>
          </cell>
          <cell r="Z194">
            <v>914</v>
          </cell>
          <cell r="AA194">
            <v>65</v>
          </cell>
          <cell r="AB194">
            <v>65.285714285714292</v>
          </cell>
          <cell r="AC194">
            <v>14</v>
          </cell>
          <cell r="AD194">
            <v>28</v>
          </cell>
          <cell r="AE194">
            <v>392</v>
          </cell>
          <cell r="AF194">
            <v>6.9999999999999923E-3</v>
          </cell>
          <cell r="AG194">
            <v>0.1</v>
          </cell>
          <cell r="AH194">
            <v>0.107</v>
          </cell>
          <cell r="AI194" t="str">
            <v>O</v>
          </cell>
          <cell r="AJ194" t="str">
            <v>O</v>
          </cell>
          <cell r="AK194" t="str">
            <v>O</v>
          </cell>
          <cell r="AN194" t="str">
            <v>O</v>
          </cell>
          <cell r="AP194">
            <v>2875</v>
          </cell>
          <cell r="AQ194">
            <v>2.7E-2</v>
          </cell>
          <cell r="AR194" t="str">
            <v>SPCE</v>
          </cell>
          <cell r="AS194">
            <v>3</v>
          </cell>
          <cell r="AT194">
            <v>3</v>
          </cell>
          <cell r="AU194">
            <v>0</v>
          </cell>
          <cell r="AV194">
            <v>3</v>
          </cell>
        </row>
        <row r="195">
          <cell r="J195" t="str">
            <v>006-03411</v>
          </cell>
          <cell r="K195" t="str">
            <v>NUT SPECIAL</v>
          </cell>
          <cell r="L195" t="str">
            <v>MEM-PART-6</v>
          </cell>
          <cell r="M195">
            <v>1</v>
          </cell>
          <cell r="N195" t="str">
            <v>BM</v>
          </cell>
          <cell r="O195" t="str">
            <v>BEWL</v>
          </cell>
          <cell r="Q195" t="str">
            <v>005-12453</v>
          </cell>
          <cell r="R195" t="str">
            <v>SPCC SD*2</v>
          </cell>
          <cell r="S195" t="str">
            <v>SPCC SD</v>
          </cell>
          <cell r="T195" t="str">
            <v/>
          </cell>
          <cell r="V195">
            <v>2</v>
          </cell>
          <cell r="W195">
            <v>914</v>
          </cell>
          <cell r="X195">
            <v>1828</v>
          </cell>
          <cell r="Y195">
            <v>65</v>
          </cell>
          <cell r="Z195">
            <v>914</v>
          </cell>
          <cell r="AA195">
            <v>65</v>
          </cell>
          <cell r="AB195">
            <v>27.696969696969695</v>
          </cell>
          <cell r="AC195">
            <v>33</v>
          </cell>
          <cell r="AD195">
            <v>28.121212121212121</v>
          </cell>
          <cell r="AE195">
            <v>928</v>
          </cell>
          <cell r="AF195">
            <v>1.1000000000000003E-2</v>
          </cell>
          <cell r="AG195">
            <v>1.7999999999999999E-2</v>
          </cell>
          <cell r="AH195">
            <v>2.9000000000000001E-2</v>
          </cell>
          <cell r="AJ195" t="str">
            <v>O</v>
          </cell>
          <cell r="AK195" t="str">
            <v>O</v>
          </cell>
          <cell r="AN195" t="str">
            <v>O</v>
          </cell>
          <cell r="AP195">
            <v>2875</v>
          </cell>
          <cell r="AQ195">
            <v>2.8000000000000001E-2</v>
          </cell>
          <cell r="AR195" t="str">
            <v>SPCC</v>
          </cell>
          <cell r="AS195">
            <v>0</v>
          </cell>
          <cell r="AT195" t="e">
            <v>#N/A</v>
          </cell>
          <cell r="AU195">
            <v>0</v>
          </cell>
          <cell r="AV195">
            <v>0</v>
          </cell>
        </row>
        <row r="196">
          <cell r="J196" t="str">
            <v>006-00998</v>
          </cell>
          <cell r="K196" t="str">
            <v>PANEL OUTER LH</v>
          </cell>
          <cell r="L196" t="str">
            <v>3AH-F411A-00</v>
          </cell>
          <cell r="M196">
            <v>1</v>
          </cell>
          <cell r="N196" t="str">
            <v>BM</v>
          </cell>
          <cell r="O196" t="str">
            <v>BEWL</v>
          </cell>
          <cell r="Q196" t="str">
            <v>005-12394</v>
          </cell>
          <cell r="R196" t="str">
            <v>SPCEN*0.8</v>
          </cell>
          <cell r="S196" t="str">
            <v>SPCEN</v>
          </cell>
          <cell r="T196" t="str">
            <v/>
          </cell>
          <cell r="V196">
            <v>0.8</v>
          </cell>
          <cell r="W196">
            <v>920</v>
          </cell>
          <cell r="X196">
            <v>1280</v>
          </cell>
          <cell r="Y196">
            <v>640</v>
          </cell>
          <cell r="Z196">
            <v>920</v>
          </cell>
          <cell r="AA196">
            <v>640</v>
          </cell>
          <cell r="AB196">
            <v>460</v>
          </cell>
          <cell r="AC196">
            <v>2</v>
          </cell>
          <cell r="AD196">
            <v>2</v>
          </cell>
          <cell r="AE196">
            <v>4</v>
          </cell>
          <cell r="AF196">
            <v>1.1475</v>
          </cell>
          <cell r="AG196">
            <v>0.74</v>
          </cell>
          <cell r="AH196">
            <v>1.8875</v>
          </cell>
          <cell r="AI196" t="str">
            <v>O</v>
          </cell>
          <cell r="AJ196" t="str">
            <v>O</v>
          </cell>
          <cell r="AK196" t="str">
            <v>O</v>
          </cell>
          <cell r="AN196" t="str">
            <v>O</v>
          </cell>
          <cell r="AP196">
            <v>2875</v>
          </cell>
          <cell r="AQ196">
            <v>1.849</v>
          </cell>
          <cell r="AR196" t="str">
            <v>SPCE</v>
          </cell>
          <cell r="AS196">
            <v>0</v>
          </cell>
          <cell r="AT196" t="e">
            <v>#N/A</v>
          </cell>
          <cell r="AU196">
            <v>0</v>
          </cell>
          <cell r="AV196">
            <v>0</v>
          </cell>
        </row>
        <row r="197">
          <cell r="J197" t="str">
            <v>006-01001</v>
          </cell>
          <cell r="K197" t="str">
            <v>PANEL OUTER  RH</v>
          </cell>
          <cell r="L197" t="str">
            <v>3AH-F411E-00</v>
          </cell>
          <cell r="M197">
            <v>1</v>
          </cell>
          <cell r="N197" t="str">
            <v>BM</v>
          </cell>
          <cell r="O197" t="str">
            <v>BEWL</v>
          </cell>
          <cell r="Q197" t="str">
            <v>005-12394</v>
          </cell>
          <cell r="R197" t="str">
            <v>SPCEN*0.8</v>
          </cell>
          <cell r="S197" t="str">
            <v>SPCEN</v>
          </cell>
          <cell r="T197" t="str">
            <v/>
          </cell>
          <cell r="V197">
            <v>0.8</v>
          </cell>
          <cell r="W197">
            <v>920</v>
          </cell>
          <cell r="X197">
            <v>1280</v>
          </cell>
          <cell r="Y197">
            <v>640</v>
          </cell>
          <cell r="Z197">
            <v>920</v>
          </cell>
          <cell r="AA197">
            <v>640</v>
          </cell>
          <cell r="AB197">
            <v>460</v>
          </cell>
          <cell r="AC197">
            <v>2</v>
          </cell>
          <cell r="AD197">
            <v>2</v>
          </cell>
          <cell r="AE197">
            <v>4</v>
          </cell>
          <cell r="AF197">
            <v>1.1475</v>
          </cell>
          <cell r="AG197">
            <v>0.74</v>
          </cell>
          <cell r="AH197">
            <v>1.8875</v>
          </cell>
          <cell r="AI197" t="str">
            <v>O</v>
          </cell>
          <cell r="AJ197" t="str">
            <v>O</v>
          </cell>
          <cell r="AK197" t="str">
            <v>O</v>
          </cell>
          <cell r="AN197" t="str">
            <v>O</v>
          </cell>
          <cell r="AP197">
            <v>2875</v>
          </cell>
          <cell r="AQ197">
            <v>1.849</v>
          </cell>
          <cell r="AR197" t="str">
            <v>SPCE</v>
          </cell>
          <cell r="AS197">
            <v>0</v>
          </cell>
          <cell r="AT197" t="e">
            <v>#N/A</v>
          </cell>
          <cell r="AU197">
            <v>0</v>
          </cell>
          <cell r="AV197">
            <v>0</v>
          </cell>
        </row>
        <row r="198">
          <cell r="J198" t="str">
            <v>006-00992</v>
          </cell>
          <cell r="K198" t="str">
            <v>PANEL INNER</v>
          </cell>
          <cell r="L198" t="str">
            <v>3AH-F412A-00</v>
          </cell>
          <cell r="M198">
            <v>1</v>
          </cell>
          <cell r="N198" t="str">
            <v>BM</v>
          </cell>
          <cell r="O198" t="str">
            <v>BEWL</v>
          </cell>
          <cell r="Q198" t="str">
            <v>005-12391</v>
          </cell>
          <cell r="R198" t="str">
            <v>SPCEN*0.7</v>
          </cell>
          <cell r="S198" t="str">
            <v>SPCEN</v>
          </cell>
          <cell r="T198" t="str">
            <v/>
          </cell>
          <cell r="V198">
            <v>0.7</v>
          </cell>
          <cell r="W198">
            <v>980</v>
          </cell>
          <cell r="X198">
            <v>1530</v>
          </cell>
          <cell r="Y198">
            <v>505</v>
          </cell>
          <cell r="Z198">
            <v>490</v>
          </cell>
          <cell r="AA198">
            <v>505</v>
          </cell>
          <cell r="AB198">
            <v>490</v>
          </cell>
          <cell r="AC198">
            <v>1</v>
          </cell>
          <cell r="AD198">
            <v>6</v>
          </cell>
          <cell r="AE198">
            <v>6</v>
          </cell>
          <cell r="AF198">
            <v>0.50159999999999993</v>
          </cell>
          <cell r="AG198">
            <v>0.9</v>
          </cell>
          <cell r="AH198">
            <v>1.4016</v>
          </cell>
          <cell r="AI198" t="str">
            <v>O</v>
          </cell>
          <cell r="AJ198" t="str">
            <v>O</v>
          </cell>
          <cell r="AK198" t="str">
            <v>O</v>
          </cell>
          <cell r="AN198" t="str">
            <v>O</v>
          </cell>
          <cell r="AP198">
            <v>2875</v>
          </cell>
          <cell r="AQ198">
            <v>1.373</v>
          </cell>
          <cell r="AR198" t="str">
            <v>SPCE</v>
          </cell>
          <cell r="AS198">
            <v>0</v>
          </cell>
          <cell r="AT198" t="e">
            <v>#N/A</v>
          </cell>
          <cell r="AU198">
            <v>0</v>
          </cell>
          <cell r="AV198">
            <v>0</v>
          </cell>
        </row>
        <row r="199">
          <cell r="J199" t="str">
            <v>006-00961</v>
          </cell>
          <cell r="K199" t="str">
            <v>NUT WELD 5mm</v>
          </cell>
          <cell r="L199" t="str">
            <v>90174-05029</v>
          </cell>
          <cell r="M199">
            <v>2</v>
          </cell>
          <cell r="N199" t="str">
            <v>CKD</v>
          </cell>
          <cell r="O199" t="str">
            <v>DYL</v>
          </cell>
          <cell r="R199" t="str">
            <v/>
          </cell>
          <cell r="S199" t="str">
            <v/>
          </cell>
          <cell r="T199" t="str">
            <v/>
          </cell>
          <cell r="AP199">
            <v>2875</v>
          </cell>
          <cell r="AR199" t="str">
            <v/>
          </cell>
          <cell r="AS199">
            <v>0</v>
          </cell>
          <cell r="AT199" t="e">
            <v>#N/A</v>
          </cell>
          <cell r="AU199">
            <v>0</v>
          </cell>
          <cell r="AV199">
            <v>0</v>
          </cell>
        </row>
        <row r="200">
          <cell r="J200" t="str">
            <v>006-01543</v>
          </cell>
          <cell r="K200" t="str">
            <v>TUBE FILLER</v>
          </cell>
          <cell r="L200" t="str">
            <v>58A-F4114-00</v>
          </cell>
          <cell r="M200">
            <v>1</v>
          </cell>
          <cell r="N200" t="str">
            <v>BM</v>
          </cell>
          <cell r="O200" t="str">
            <v>BEWL</v>
          </cell>
          <cell r="Q200" t="str">
            <v>005-12376</v>
          </cell>
          <cell r="R200" t="str">
            <v>SPCC SD*1</v>
          </cell>
          <cell r="S200" t="str">
            <v>SPCC SD</v>
          </cell>
          <cell r="T200" t="str">
            <v/>
          </cell>
          <cell r="V200">
            <v>1</v>
          </cell>
          <cell r="W200">
            <v>914</v>
          </cell>
          <cell r="X200">
            <v>1828</v>
          </cell>
          <cell r="Y200">
            <v>101</v>
          </cell>
          <cell r="Z200">
            <v>914</v>
          </cell>
          <cell r="AA200">
            <v>101</v>
          </cell>
          <cell r="AB200">
            <v>101.55555555555556</v>
          </cell>
          <cell r="AC200">
            <v>9</v>
          </cell>
          <cell r="AD200">
            <v>18</v>
          </cell>
          <cell r="AE200">
            <v>162</v>
          </cell>
          <cell r="AF200">
            <v>5.9000000000000004E-2</v>
          </cell>
          <cell r="AG200">
            <v>2.1999999999999999E-2</v>
          </cell>
          <cell r="AH200">
            <v>8.1000000000000003E-2</v>
          </cell>
          <cell r="AI200" t="str">
            <v>O</v>
          </cell>
          <cell r="AJ200" t="str">
            <v>O</v>
          </cell>
          <cell r="AK200" t="str">
            <v>O</v>
          </cell>
          <cell r="AN200" t="str">
            <v>O</v>
          </cell>
          <cell r="AP200">
            <v>900</v>
          </cell>
          <cell r="AQ200">
            <v>8.1000000000000003E-2</v>
          </cell>
          <cell r="AR200" t="str">
            <v>SPCC</v>
          </cell>
          <cell r="AS200">
            <v>0</v>
          </cell>
          <cell r="AT200" t="e">
            <v>#N/A</v>
          </cell>
          <cell r="AU200">
            <v>0</v>
          </cell>
          <cell r="AV200">
            <v>0</v>
          </cell>
        </row>
        <row r="201">
          <cell r="J201" t="str">
            <v>006-01129</v>
          </cell>
          <cell r="K201" t="str">
            <v>PLATE DAMPER</v>
          </cell>
          <cell r="L201" t="str">
            <v>MEM-PART-5</v>
          </cell>
          <cell r="M201">
            <v>1</v>
          </cell>
          <cell r="N201" t="str">
            <v>VM</v>
          </cell>
          <cell r="O201" t="str">
            <v>MEM</v>
          </cell>
          <cell r="P201" t="str">
            <v>POP-PP07-01-21-18-0004</v>
          </cell>
          <cell r="Q201" t="str">
            <v>005-12379</v>
          </cell>
          <cell r="R201" t="str">
            <v>SPCC SD*1.2</v>
          </cell>
          <cell r="S201" t="str">
            <v>SPCC SD</v>
          </cell>
          <cell r="T201" t="str">
            <v/>
          </cell>
          <cell r="V201">
            <v>1.2</v>
          </cell>
          <cell r="W201">
            <v>914</v>
          </cell>
          <cell r="X201">
            <v>1828</v>
          </cell>
          <cell r="Y201">
            <v>57</v>
          </cell>
          <cell r="Z201">
            <v>914</v>
          </cell>
          <cell r="AA201">
            <v>57</v>
          </cell>
          <cell r="AB201">
            <v>53.764705882352942</v>
          </cell>
          <cell r="AC201">
            <v>17</v>
          </cell>
          <cell r="AD201">
            <v>31</v>
          </cell>
          <cell r="AE201">
            <v>527</v>
          </cell>
          <cell r="AF201">
            <v>1.3000000000000001E-2</v>
          </cell>
          <cell r="AG201">
            <v>1.7999999999999999E-2</v>
          </cell>
          <cell r="AH201">
            <v>3.1E-2</v>
          </cell>
          <cell r="AJ201" t="str">
            <v>O</v>
          </cell>
          <cell r="AK201" t="str">
            <v>O</v>
          </cell>
          <cell r="AN201" t="str">
            <v>O</v>
          </cell>
          <cell r="AP201">
            <v>900</v>
          </cell>
          <cell r="AQ201">
            <v>0.03</v>
          </cell>
          <cell r="AR201" t="str">
            <v>SPCC</v>
          </cell>
          <cell r="AS201">
            <v>3.25</v>
          </cell>
          <cell r="AT201">
            <v>3.25</v>
          </cell>
          <cell r="AU201">
            <v>0</v>
          </cell>
          <cell r="AV201">
            <v>3.25</v>
          </cell>
        </row>
        <row r="202">
          <cell r="J202" t="str">
            <v>006-00766</v>
          </cell>
          <cell r="K202" t="str">
            <v>HOLDER DAMPER</v>
          </cell>
          <cell r="L202" t="str">
            <v>4W8-F4144-00</v>
          </cell>
          <cell r="M202">
            <v>4</v>
          </cell>
          <cell r="N202" t="str">
            <v>VM</v>
          </cell>
          <cell r="O202" t="str">
            <v>MEM</v>
          </cell>
          <cell r="P202" t="str">
            <v>POP-PP07-01-21-18-0004</v>
          </cell>
          <cell r="Q202" t="str">
            <v>005-12393</v>
          </cell>
          <cell r="R202" t="str">
            <v>SPCEN*0.8</v>
          </cell>
          <cell r="S202" t="str">
            <v>SPCEN</v>
          </cell>
          <cell r="T202" t="str">
            <v/>
          </cell>
          <cell r="V202">
            <v>0.8</v>
          </cell>
          <cell r="W202">
            <v>914</v>
          </cell>
          <cell r="X202">
            <v>1828</v>
          </cell>
          <cell r="Y202">
            <v>65</v>
          </cell>
          <cell r="Z202">
            <v>914</v>
          </cell>
          <cell r="AA202">
            <v>65</v>
          </cell>
          <cell r="AB202">
            <v>65.285714285714292</v>
          </cell>
          <cell r="AC202">
            <v>14</v>
          </cell>
          <cell r="AD202">
            <v>28</v>
          </cell>
          <cell r="AE202">
            <v>392</v>
          </cell>
          <cell r="AF202">
            <v>6.9999999999999923E-3</v>
          </cell>
          <cell r="AG202">
            <v>0.1</v>
          </cell>
          <cell r="AH202">
            <v>0.107</v>
          </cell>
          <cell r="AI202" t="str">
            <v>O</v>
          </cell>
          <cell r="AJ202" t="str">
            <v>O</v>
          </cell>
          <cell r="AK202" t="str">
            <v>O</v>
          </cell>
          <cell r="AN202" t="str">
            <v>O</v>
          </cell>
          <cell r="AP202">
            <v>900</v>
          </cell>
          <cell r="AQ202">
            <v>2.7E-2</v>
          </cell>
          <cell r="AR202" t="str">
            <v>SPCE</v>
          </cell>
          <cell r="AS202">
            <v>3</v>
          </cell>
          <cell r="AT202">
            <v>3</v>
          </cell>
          <cell r="AU202">
            <v>0</v>
          </cell>
          <cell r="AV202">
            <v>3</v>
          </cell>
        </row>
        <row r="203">
          <cell r="J203" t="str">
            <v>006-03411</v>
          </cell>
          <cell r="K203" t="str">
            <v>NUT SPECIAL</v>
          </cell>
          <cell r="L203" t="str">
            <v>MEM-PART-6</v>
          </cell>
          <cell r="M203">
            <v>1</v>
          </cell>
          <cell r="N203" t="str">
            <v>BM</v>
          </cell>
          <cell r="O203" t="str">
            <v>BEWL</v>
          </cell>
          <cell r="Q203" t="str">
            <v>005-12453</v>
          </cell>
          <cell r="R203" t="str">
            <v>SPCC SD*2</v>
          </cell>
          <cell r="S203" t="str">
            <v>SPCC SD</v>
          </cell>
          <cell r="T203" t="str">
            <v/>
          </cell>
          <cell r="V203">
            <v>2</v>
          </cell>
          <cell r="W203">
            <v>914</v>
          </cell>
          <cell r="X203">
            <v>1828</v>
          </cell>
          <cell r="Y203">
            <v>65</v>
          </cell>
          <cell r="Z203">
            <v>914</v>
          </cell>
          <cell r="AA203">
            <v>65</v>
          </cell>
          <cell r="AB203">
            <v>27.696969696969695</v>
          </cell>
          <cell r="AC203">
            <v>33</v>
          </cell>
          <cell r="AD203">
            <v>28.121212121212121</v>
          </cell>
          <cell r="AE203">
            <v>928</v>
          </cell>
          <cell r="AF203">
            <v>1.1000000000000003E-2</v>
          </cell>
          <cell r="AG203">
            <v>1.7999999999999999E-2</v>
          </cell>
          <cell r="AH203">
            <v>2.9000000000000001E-2</v>
          </cell>
          <cell r="AJ203" t="str">
            <v>O</v>
          </cell>
          <cell r="AK203" t="str">
            <v>O</v>
          </cell>
          <cell r="AN203" t="str">
            <v>O</v>
          </cell>
          <cell r="AP203">
            <v>900</v>
          </cell>
          <cell r="AQ203">
            <v>2.8000000000000001E-2</v>
          </cell>
          <cell r="AR203" t="str">
            <v>SPCC</v>
          </cell>
          <cell r="AS203">
            <v>0</v>
          </cell>
          <cell r="AT203" t="e">
            <v>#N/A</v>
          </cell>
          <cell r="AU203">
            <v>0</v>
          </cell>
          <cell r="AV203">
            <v>0</v>
          </cell>
        </row>
        <row r="204">
          <cell r="J204" t="str">
            <v>006-01029</v>
          </cell>
          <cell r="K204" t="str">
            <v>PATCH - 4</v>
          </cell>
          <cell r="L204" t="str">
            <v>5DE-F412H-00</v>
          </cell>
          <cell r="M204">
            <v>1</v>
          </cell>
          <cell r="N204" t="str">
            <v>BM</v>
          </cell>
          <cell r="O204" t="str">
            <v>BEWL</v>
          </cell>
          <cell r="Q204" t="str">
            <v>005-12379</v>
          </cell>
          <cell r="R204" t="str">
            <v>SPCC SD*1.2</v>
          </cell>
          <cell r="S204" t="str">
            <v>SPCC SD</v>
          </cell>
          <cell r="T204" t="str">
            <v/>
          </cell>
          <cell r="V204">
            <v>1.2</v>
          </cell>
          <cell r="W204">
            <v>914</v>
          </cell>
          <cell r="X204">
            <v>1828</v>
          </cell>
          <cell r="Y204">
            <v>90</v>
          </cell>
          <cell r="Z204">
            <v>914</v>
          </cell>
          <cell r="AA204">
            <v>90</v>
          </cell>
          <cell r="AB204">
            <v>76.166666666666671</v>
          </cell>
          <cell r="AC204">
            <v>12</v>
          </cell>
          <cell r="AD204">
            <v>20</v>
          </cell>
          <cell r="AE204">
            <v>240</v>
          </cell>
          <cell r="AF204">
            <v>3.0500000000000006E-2</v>
          </cell>
          <cell r="AG204">
            <v>3.6999999999999998E-2</v>
          </cell>
          <cell r="AH204">
            <v>6.7500000000000004E-2</v>
          </cell>
          <cell r="AI204" t="str">
            <v>O</v>
          </cell>
          <cell r="AJ204" t="str">
            <v>O</v>
          </cell>
          <cell r="AK204" t="str">
            <v>O</v>
          </cell>
          <cell r="AN204" t="str">
            <v>O</v>
          </cell>
          <cell r="AP204">
            <v>900</v>
          </cell>
          <cell r="AQ204">
            <v>6.6000000000000003E-2</v>
          </cell>
          <cell r="AR204" t="str">
            <v>SPCC</v>
          </cell>
          <cell r="AS204">
            <v>0</v>
          </cell>
          <cell r="AT204" t="e">
            <v>#N/A</v>
          </cell>
          <cell r="AU204">
            <v>0</v>
          </cell>
          <cell r="AV204">
            <v>0</v>
          </cell>
        </row>
        <row r="205">
          <cell r="J205" t="str">
            <v>006-01493</v>
          </cell>
          <cell r="K205" t="str">
            <v>STAY FUEL TANK</v>
          </cell>
          <cell r="L205" t="str">
            <v>5DE-F4115-00</v>
          </cell>
          <cell r="M205">
            <v>1</v>
          </cell>
          <cell r="N205" t="str">
            <v>BM</v>
          </cell>
          <cell r="O205" t="str">
            <v>BEWL</v>
          </cell>
          <cell r="Q205" t="str">
            <v>005-12383</v>
          </cell>
          <cell r="R205" t="str">
            <v>SPCC SD*1.6</v>
          </cell>
          <cell r="S205" t="str">
            <v>SPCC SD</v>
          </cell>
          <cell r="T205" t="str">
            <v/>
          </cell>
          <cell r="V205">
            <v>1.6</v>
          </cell>
          <cell r="W205">
            <v>914</v>
          </cell>
          <cell r="X205">
            <v>1828</v>
          </cell>
          <cell r="Y205">
            <v>120</v>
          </cell>
          <cell r="Z205">
            <v>914</v>
          </cell>
          <cell r="AA205">
            <v>120</v>
          </cell>
          <cell r="AB205">
            <v>91.4</v>
          </cell>
          <cell r="AC205">
            <v>10</v>
          </cell>
          <cell r="AD205">
            <v>15</v>
          </cell>
          <cell r="AE205">
            <v>150</v>
          </cell>
          <cell r="AF205">
            <v>7.2899999999999993E-2</v>
          </cell>
          <cell r="AG205">
            <v>7.0000000000000007E-2</v>
          </cell>
          <cell r="AH205">
            <v>0.1429</v>
          </cell>
          <cell r="AI205" t="str">
            <v>O</v>
          </cell>
          <cell r="AJ205" t="str">
            <v>O</v>
          </cell>
          <cell r="AK205" t="str">
            <v>O</v>
          </cell>
          <cell r="AN205" t="str">
            <v>O</v>
          </cell>
          <cell r="AP205">
            <v>900</v>
          </cell>
          <cell r="AQ205">
            <v>0.14000000000000001</v>
          </cell>
          <cell r="AR205" t="str">
            <v>SPCC</v>
          </cell>
          <cell r="AS205">
            <v>0</v>
          </cell>
          <cell r="AT205" t="e">
            <v>#N/A</v>
          </cell>
          <cell r="AU205">
            <v>0</v>
          </cell>
          <cell r="AV205">
            <v>0</v>
          </cell>
        </row>
        <row r="206">
          <cell r="J206" t="str">
            <v>006-00998</v>
          </cell>
          <cell r="K206" t="str">
            <v>PANEL OUTER LH</v>
          </cell>
          <cell r="L206" t="str">
            <v>3AH-F411A-00</v>
          </cell>
          <cell r="M206">
            <v>1</v>
          </cell>
          <cell r="N206" t="str">
            <v>BM</v>
          </cell>
          <cell r="O206" t="str">
            <v>BEWL</v>
          </cell>
          <cell r="Q206" t="str">
            <v>005-12394</v>
          </cell>
          <cell r="R206" t="str">
            <v>SPCEN*0.8</v>
          </cell>
          <cell r="S206" t="str">
            <v>SPCEN</v>
          </cell>
          <cell r="T206" t="str">
            <v/>
          </cell>
          <cell r="V206">
            <v>0.8</v>
          </cell>
          <cell r="W206">
            <v>920</v>
          </cell>
          <cell r="X206">
            <v>1280</v>
          </cell>
          <cell r="Y206">
            <v>640</v>
          </cell>
          <cell r="Z206">
            <v>920</v>
          </cell>
          <cell r="AA206">
            <v>640</v>
          </cell>
          <cell r="AB206">
            <v>460</v>
          </cell>
          <cell r="AC206">
            <v>2</v>
          </cell>
          <cell r="AD206">
            <v>2</v>
          </cell>
          <cell r="AE206">
            <v>4</v>
          </cell>
          <cell r="AF206">
            <v>1.1475</v>
          </cell>
          <cell r="AG206">
            <v>0.74</v>
          </cell>
          <cell r="AH206">
            <v>1.8875</v>
          </cell>
          <cell r="AI206" t="str">
            <v>O</v>
          </cell>
          <cell r="AJ206" t="str">
            <v>O</v>
          </cell>
          <cell r="AK206" t="str">
            <v>O</v>
          </cell>
          <cell r="AN206" t="str">
            <v>O</v>
          </cell>
          <cell r="AP206">
            <v>900</v>
          </cell>
          <cell r="AQ206">
            <v>1.849</v>
          </cell>
          <cell r="AR206" t="str">
            <v>SPCE</v>
          </cell>
          <cell r="AS206">
            <v>0</v>
          </cell>
          <cell r="AT206" t="e">
            <v>#N/A</v>
          </cell>
          <cell r="AU206">
            <v>0</v>
          </cell>
          <cell r="AV206">
            <v>0</v>
          </cell>
        </row>
        <row r="207">
          <cell r="J207" t="str">
            <v>006-01001</v>
          </cell>
          <cell r="K207" t="str">
            <v>PANEL OUTER  RH</v>
          </cell>
          <cell r="L207" t="str">
            <v>3AH-F411E-00</v>
          </cell>
          <cell r="M207">
            <v>1</v>
          </cell>
          <cell r="N207" t="str">
            <v>BM</v>
          </cell>
          <cell r="O207" t="str">
            <v>BEWL</v>
          </cell>
          <cell r="Q207" t="str">
            <v>005-12394</v>
          </cell>
          <cell r="R207" t="str">
            <v>SPCEN*0.8</v>
          </cell>
          <cell r="S207" t="str">
            <v>SPCEN</v>
          </cell>
          <cell r="T207" t="str">
            <v/>
          </cell>
          <cell r="V207">
            <v>0.8</v>
          </cell>
          <cell r="W207">
            <v>920</v>
          </cell>
          <cell r="X207">
            <v>1280</v>
          </cell>
          <cell r="Y207">
            <v>640</v>
          </cell>
          <cell r="Z207">
            <v>920</v>
          </cell>
          <cell r="AA207">
            <v>640</v>
          </cell>
          <cell r="AB207">
            <v>460</v>
          </cell>
          <cell r="AC207">
            <v>2</v>
          </cell>
          <cell r="AD207">
            <v>2</v>
          </cell>
          <cell r="AE207">
            <v>4</v>
          </cell>
          <cell r="AF207">
            <v>1.1475</v>
          </cell>
          <cell r="AG207">
            <v>0.74</v>
          </cell>
          <cell r="AH207">
            <v>1.8875</v>
          </cell>
          <cell r="AI207" t="str">
            <v>O</v>
          </cell>
          <cell r="AJ207" t="str">
            <v>O</v>
          </cell>
          <cell r="AK207" t="str">
            <v>O</v>
          </cell>
          <cell r="AN207" t="str">
            <v>O</v>
          </cell>
          <cell r="AP207">
            <v>900</v>
          </cell>
          <cell r="AQ207">
            <v>1.849</v>
          </cell>
          <cell r="AR207" t="str">
            <v>SPCE</v>
          </cell>
          <cell r="AS207">
            <v>0</v>
          </cell>
          <cell r="AT207" t="e">
            <v>#N/A</v>
          </cell>
          <cell r="AU207">
            <v>0</v>
          </cell>
          <cell r="AV207">
            <v>0</v>
          </cell>
        </row>
        <row r="208">
          <cell r="J208" t="str">
            <v>006-00995</v>
          </cell>
          <cell r="K208" t="str">
            <v>PANEL INNER</v>
          </cell>
          <cell r="L208" t="str">
            <v>5HM-F412A-00</v>
          </cell>
          <cell r="M208">
            <v>1</v>
          </cell>
          <cell r="N208" t="str">
            <v>BM</v>
          </cell>
          <cell r="O208" t="str">
            <v>BEWL</v>
          </cell>
          <cell r="Q208" t="str">
            <v>005-12391</v>
          </cell>
          <cell r="R208" t="str">
            <v>SPCEN*0.7</v>
          </cell>
          <cell r="S208" t="str">
            <v>SPCEN</v>
          </cell>
          <cell r="T208" t="str">
            <v/>
          </cell>
          <cell r="V208">
            <v>0.7</v>
          </cell>
          <cell r="W208">
            <v>980</v>
          </cell>
          <cell r="X208">
            <v>1530</v>
          </cell>
          <cell r="Y208">
            <v>505</v>
          </cell>
          <cell r="Z208">
            <v>490</v>
          </cell>
          <cell r="AA208">
            <v>505</v>
          </cell>
          <cell r="AB208">
            <v>490</v>
          </cell>
          <cell r="AC208">
            <v>1</v>
          </cell>
          <cell r="AD208">
            <v>6</v>
          </cell>
          <cell r="AE208">
            <v>6</v>
          </cell>
          <cell r="AF208">
            <v>0.50159999999999993</v>
          </cell>
          <cell r="AG208">
            <v>0.9</v>
          </cell>
          <cell r="AH208">
            <v>1.4016</v>
          </cell>
          <cell r="AI208" t="str">
            <v>O</v>
          </cell>
          <cell r="AJ208" t="str">
            <v>O</v>
          </cell>
          <cell r="AK208" t="str">
            <v>O</v>
          </cell>
          <cell r="AN208" t="str">
            <v>O</v>
          </cell>
          <cell r="AP208">
            <v>900</v>
          </cell>
          <cell r="AQ208">
            <v>1.373</v>
          </cell>
          <cell r="AR208" t="str">
            <v>SPCE</v>
          </cell>
          <cell r="AS208">
            <v>0</v>
          </cell>
          <cell r="AT208" t="e">
            <v>#N/A</v>
          </cell>
          <cell r="AU208">
            <v>0</v>
          </cell>
          <cell r="AV208">
            <v>0</v>
          </cell>
        </row>
        <row r="209">
          <cell r="J209" t="str">
            <v>006-00961</v>
          </cell>
          <cell r="K209" t="str">
            <v>NUT WELD 5mm</v>
          </cell>
          <cell r="L209" t="str">
            <v>90174-05029</v>
          </cell>
          <cell r="M209">
            <v>2</v>
          </cell>
          <cell r="N209" t="str">
            <v>CKD</v>
          </cell>
          <cell r="O209" t="str">
            <v>DYL</v>
          </cell>
          <cell r="R209" t="str">
            <v/>
          </cell>
          <cell r="S209" t="str">
            <v/>
          </cell>
          <cell r="T209" t="str">
            <v/>
          </cell>
          <cell r="AP209">
            <v>900</v>
          </cell>
          <cell r="AR209" t="str">
            <v/>
          </cell>
          <cell r="AS209">
            <v>0</v>
          </cell>
          <cell r="AT209" t="e">
            <v>#N/A</v>
          </cell>
          <cell r="AU209">
            <v>0</v>
          </cell>
          <cell r="AV209">
            <v>0</v>
          </cell>
        </row>
        <row r="210">
          <cell r="J210" t="str">
            <v>006-01778</v>
          </cell>
          <cell r="K210" t="str">
            <v>TUBE FILLER</v>
          </cell>
          <cell r="L210" t="str">
            <v>3B1-F4114-00</v>
          </cell>
          <cell r="M210">
            <v>1</v>
          </cell>
          <cell r="N210" t="str">
            <v>BM</v>
          </cell>
          <cell r="O210" t="str">
            <v>BEWL</v>
          </cell>
          <cell r="Q210" t="str">
            <v>005-12376</v>
          </cell>
          <cell r="R210" t="str">
            <v>SPCC SD*1</v>
          </cell>
          <cell r="S210" t="str">
            <v>SPCC SD</v>
          </cell>
          <cell r="T210" t="str">
            <v/>
          </cell>
          <cell r="V210">
            <v>1</v>
          </cell>
          <cell r="W210">
            <v>914</v>
          </cell>
          <cell r="X210">
            <v>1828</v>
          </cell>
          <cell r="Y210">
            <v>130</v>
          </cell>
          <cell r="Z210">
            <v>914</v>
          </cell>
          <cell r="AA210">
            <v>130</v>
          </cell>
          <cell r="AB210">
            <v>130.57142857142858</v>
          </cell>
          <cell r="AC210">
            <v>7</v>
          </cell>
          <cell r="AD210">
            <v>14</v>
          </cell>
          <cell r="AE210">
            <v>98</v>
          </cell>
          <cell r="AF210">
            <v>0.11200000000000002</v>
          </cell>
          <cell r="AG210">
            <v>2.1999999999999999E-2</v>
          </cell>
          <cell r="AH210">
            <v>0.13400000000000001</v>
          </cell>
          <cell r="AI210" t="str">
            <v>O</v>
          </cell>
          <cell r="AJ210" t="str">
            <v>O</v>
          </cell>
          <cell r="AK210" t="str">
            <v>O</v>
          </cell>
          <cell r="AN210" t="str">
            <v>O</v>
          </cell>
          <cell r="AP210">
            <v>1058</v>
          </cell>
          <cell r="AQ210">
            <v>0.13400000000000001</v>
          </cell>
          <cell r="AR210" t="str">
            <v>SPCC</v>
          </cell>
          <cell r="AS210">
            <v>0</v>
          </cell>
          <cell r="AT210" t="e">
            <v>#N/A</v>
          </cell>
          <cell r="AU210">
            <v>0</v>
          </cell>
          <cell r="AV210">
            <v>0</v>
          </cell>
        </row>
        <row r="211">
          <cell r="J211" t="str">
            <v>006-00924</v>
          </cell>
          <cell r="K211" t="str">
            <v>NUT FUEL TANK ( NUT SPECIAL )</v>
          </cell>
          <cell r="L211" t="str">
            <v>4W8-F4146-00</v>
          </cell>
          <cell r="M211">
            <v>1</v>
          </cell>
          <cell r="N211" t="str">
            <v>BM</v>
          </cell>
          <cell r="O211" t="str">
            <v>BEWL</v>
          </cell>
          <cell r="Q211" t="str">
            <v>005-12384</v>
          </cell>
          <cell r="R211" t="str">
            <v>SPCC SD*2</v>
          </cell>
          <cell r="S211" t="str">
            <v>SPCC SD</v>
          </cell>
          <cell r="T211" t="str">
            <v/>
          </cell>
          <cell r="V211">
            <v>2</v>
          </cell>
          <cell r="W211">
            <v>914</v>
          </cell>
          <cell r="X211">
            <v>1828</v>
          </cell>
          <cell r="Y211">
            <v>65</v>
          </cell>
          <cell r="Z211">
            <v>914</v>
          </cell>
          <cell r="AA211">
            <v>65</v>
          </cell>
          <cell r="AB211">
            <v>27.696969696969695</v>
          </cell>
          <cell r="AC211">
            <v>33</v>
          </cell>
          <cell r="AD211">
            <v>28.121212121212121</v>
          </cell>
          <cell r="AE211">
            <v>928</v>
          </cell>
          <cell r="AF211">
            <v>1.1000000000000003E-2</v>
          </cell>
          <cell r="AG211">
            <v>1.7999999999999999E-2</v>
          </cell>
          <cell r="AH211">
            <v>2.9000000000000001E-2</v>
          </cell>
          <cell r="AI211" t="str">
            <v>O</v>
          </cell>
          <cell r="AJ211" t="str">
            <v>O</v>
          </cell>
          <cell r="AK211" t="str">
            <v>O</v>
          </cell>
          <cell r="AN211" t="str">
            <v>O</v>
          </cell>
          <cell r="AP211">
            <v>1058</v>
          </cell>
          <cell r="AQ211">
            <v>2.8000000000000001E-2</v>
          </cell>
          <cell r="AR211" t="str">
            <v>SPCC</v>
          </cell>
          <cell r="AS211">
            <v>0</v>
          </cell>
          <cell r="AT211" t="e">
            <v>#N/A</v>
          </cell>
          <cell r="AU211">
            <v>0</v>
          </cell>
          <cell r="AV211">
            <v>0</v>
          </cell>
        </row>
        <row r="212">
          <cell r="J212" t="str">
            <v>006-01780</v>
          </cell>
          <cell r="K212" t="str">
            <v>PANEL OUTER 1</v>
          </cell>
          <cell r="L212" t="str">
            <v>3B1-F411A-00</v>
          </cell>
          <cell r="M212">
            <v>1</v>
          </cell>
          <cell r="N212" t="str">
            <v>BM</v>
          </cell>
          <cell r="O212" t="str">
            <v>BEWL</v>
          </cell>
          <cell r="Q212" t="str">
            <v>005-13339</v>
          </cell>
          <cell r="R212" t="str">
            <v>SPCEN*0.8</v>
          </cell>
          <cell r="S212" t="str">
            <v>SPCEN</v>
          </cell>
          <cell r="T212" t="str">
            <v/>
          </cell>
          <cell r="V212">
            <v>0.8</v>
          </cell>
          <cell r="W212">
            <v>1640</v>
          </cell>
          <cell r="X212">
            <v>1700</v>
          </cell>
          <cell r="Y212">
            <v>820</v>
          </cell>
          <cell r="Z212">
            <v>850</v>
          </cell>
          <cell r="AA212">
            <v>820</v>
          </cell>
          <cell r="AB212">
            <v>850</v>
          </cell>
          <cell r="AC212">
            <v>1</v>
          </cell>
          <cell r="AD212">
            <v>4</v>
          </cell>
          <cell r="AE212">
            <v>4</v>
          </cell>
          <cell r="AF212">
            <v>1.3370000000000002</v>
          </cell>
          <cell r="AG212">
            <v>0.85199999999999998</v>
          </cell>
          <cell r="AH212">
            <v>2.1890000000000001</v>
          </cell>
          <cell r="AI212" t="str">
            <v>O</v>
          </cell>
          <cell r="AJ212" t="str">
            <v>O</v>
          </cell>
          <cell r="AK212" t="str">
            <v>O</v>
          </cell>
          <cell r="AN212" t="str">
            <v>O</v>
          </cell>
          <cell r="AP212">
            <v>1058</v>
          </cell>
          <cell r="AQ212">
            <v>4.3769999999999998</v>
          </cell>
          <cell r="AR212" t="str">
            <v>SPCE</v>
          </cell>
          <cell r="AS212">
            <v>0</v>
          </cell>
          <cell r="AT212" t="e">
            <v>#N/A</v>
          </cell>
          <cell r="AU212">
            <v>0</v>
          </cell>
          <cell r="AV212">
            <v>0</v>
          </cell>
        </row>
        <row r="213">
          <cell r="J213" t="str">
            <v>006-01781</v>
          </cell>
          <cell r="K213" t="str">
            <v>PANEL OUTER 2</v>
          </cell>
          <cell r="L213" t="str">
            <v>3B1-F411F-00</v>
          </cell>
          <cell r="M213">
            <v>1</v>
          </cell>
          <cell r="N213" t="str">
            <v>BM</v>
          </cell>
          <cell r="O213" t="str">
            <v>BEWL</v>
          </cell>
          <cell r="Q213" t="str">
            <v>005-13339</v>
          </cell>
          <cell r="R213" t="str">
            <v>SPCEN*0.8</v>
          </cell>
          <cell r="S213" t="str">
            <v>SPCEN</v>
          </cell>
          <cell r="T213" t="str">
            <v/>
          </cell>
          <cell r="V213">
            <v>0.8</v>
          </cell>
          <cell r="W213">
            <v>1640</v>
          </cell>
          <cell r="X213">
            <v>1700</v>
          </cell>
          <cell r="Y213">
            <v>820</v>
          </cell>
          <cell r="Z213">
            <v>850</v>
          </cell>
          <cell r="AA213">
            <v>820</v>
          </cell>
          <cell r="AB213">
            <v>850</v>
          </cell>
          <cell r="AC213">
            <v>1</v>
          </cell>
          <cell r="AD213">
            <v>4</v>
          </cell>
          <cell r="AE213">
            <v>4</v>
          </cell>
          <cell r="AF213">
            <v>1.3370000000000002</v>
          </cell>
          <cell r="AG213">
            <v>0.85199999999999998</v>
          </cell>
          <cell r="AH213">
            <v>2.1890000000000001</v>
          </cell>
          <cell r="AI213" t="str">
            <v>O</v>
          </cell>
          <cell r="AJ213" t="str">
            <v>O</v>
          </cell>
          <cell r="AK213" t="str">
            <v>O</v>
          </cell>
          <cell r="AN213" t="str">
            <v>O</v>
          </cell>
          <cell r="AP213">
            <v>1058</v>
          </cell>
          <cell r="AQ213">
            <v>4.3769999999999998</v>
          </cell>
          <cell r="AR213" t="str">
            <v>SPCE</v>
          </cell>
          <cell r="AS213">
            <v>0</v>
          </cell>
          <cell r="AT213" t="e">
            <v>#N/A</v>
          </cell>
          <cell r="AU213">
            <v>0</v>
          </cell>
          <cell r="AV213">
            <v>0</v>
          </cell>
        </row>
        <row r="214">
          <cell r="J214" t="str">
            <v>006-01782</v>
          </cell>
          <cell r="K214" t="str">
            <v xml:space="preserve">PANEL INNER </v>
          </cell>
          <cell r="L214" t="str">
            <v>3B1-F412A-00</v>
          </cell>
          <cell r="M214">
            <v>1</v>
          </cell>
          <cell r="N214" t="str">
            <v>BM</v>
          </cell>
          <cell r="O214" t="str">
            <v>BEWL</v>
          </cell>
          <cell r="Q214" t="str">
            <v>005-13340</v>
          </cell>
          <cell r="R214" t="str">
            <v>SPCEN*0.8</v>
          </cell>
          <cell r="S214" t="str">
            <v>SPCEN</v>
          </cell>
          <cell r="T214" t="str">
            <v/>
          </cell>
          <cell r="V214">
            <v>0.8</v>
          </cell>
          <cell r="W214">
            <v>1190</v>
          </cell>
          <cell r="X214">
            <v>1240</v>
          </cell>
          <cell r="Y214">
            <v>595</v>
          </cell>
          <cell r="Z214">
            <v>620</v>
          </cell>
          <cell r="AA214">
            <v>595</v>
          </cell>
          <cell r="AB214">
            <v>620</v>
          </cell>
          <cell r="AC214">
            <v>1</v>
          </cell>
          <cell r="AD214">
            <v>4</v>
          </cell>
          <cell r="AE214">
            <v>4</v>
          </cell>
          <cell r="AF214">
            <v>1.1500000000000001</v>
          </cell>
          <cell r="AG214">
            <v>1.1679999999999999</v>
          </cell>
          <cell r="AH214">
            <v>2.3180000000000001</v>
          </cell>
          <cell r="AI214" t="str">
            <v>O</v>
          </cell>
          <cell r="AJ214" t="str">
            <v>O</v>
          </cell>
          <cell r="AK214" t="str">
            <v>O</v>
          </cell>
          <cell r="AN214" t="str">
            <v>O</v>
          </cell>
          <cell r="AP214">
            <v>1058</v>
          </cell>
          <cell r="AQ214">
            <v>2.3170000000000002</v>
          </cell>
          <cell r="AR214" t="str">
            <v>SPCE</v>
          </cell>
          <cell r="AS214">
            <v>0</v>
          </cell>
          <cell r="AT214" t="e">
            <v>#N/A</v>
          </cell>
          <cell r="AU214">
            <v>0</v>
          </cell>
          <cell r="AV214">
            <v>0</v>
          </cell>
        </row>
        <row r="215">
          <cell r="J215" t="str">
            <v>006-01222</v>
          </cell>
          <cell r="K215" t="str">
            <v>RETAINER</v>
          </cell>
          <cell r="L215" t="str">
            <v>5ES-F412X-00</v>
          </cell>
          <cell r="M215">
            <v>1</v>
          </cell>
          <cell r="N215" t="str">
            <v>BM</v>
          </cell>
          <cell r="O215" t="str">
            <v>BEWL</v>
          </cell>
          <cell r="Q215" t="str">
            <v>005-12383</v>
          </cell>
          <cell r="R215" t="str">
            <v>SPCC SD*1.6</v>
          </cell>
          <cell r="S215" t="str">
            <v>SPCC SD</v>
          </cell>
          <cell r="T215" t="str">
            <v/>
          </cell>
          <cell r="V215">
            <v>1.6</v>
          </cell>
          <cell r="W215">
            <v>914</v>
          </cell>
          <cell r="X215">
            <v>1828</v>
          </cell>
          <cell r="Y215">
            <v>90</v>
          </cell>
          <cell r="Z215">
            <v>914</v>
          </cell>
          <cell r="AA215">
            <v>90</v>
          </cell>
          <cell r="AB215">
            <v>91.4</v>
          </cell>
          <cell r="AC215">
            <v>10</v>
          </cell>
          <cell r="AD215">
            <v>20</v>
          </cell>
          <cell r="AE215">
            <v>200</v>
          </cell>
          <cell r="AF215">
            <v>7.2999999999999995E-2</v>
          </cell>
          <cell r="AG215">
            <v>3.4000000000000002E-2</v>
          </cell>
          <cell r="AH215">
            <v>0.107</v>
          </cell>
          <cell r="AI215" t="str">
            <v>O</v>
          </cell>
          <cell r="AJ215" t="str">
            <v>O</v>
          </cell>
          <cell r="AK215" t="str">
            <v>O</v>
          </cell>
          <cell r="AN215" t="str">
            <v>O</v>
          </cell>
          <cell r="AP215">
            <v>1058</v>
          </cell>
          <cell r="AQ215">
            <v>0.105</v>
          </cell>
          <cell r="AR215" t="str">
            <v>SPCC</v>
          </cell>
          <cell r="AS215">
            <v>0</v>
          </cell>
          <cell r="AT215" t="e">
            <v>#N/A</v>
          </cell>
          <cell r="AU215">
            <v>0</v>
          </cell>
          <cell r="AV215">
            <v>0</v>
          </cell>
        </row>
        <row r="216">
          <cell r="J216" t="str">
            <v>006-00282</v>
          </cell>
          <cell r="K216" t="str">
            <v>BRACKET TANK FITTING</v>
          </cell>
          <cell r="L216" t="str">
            <v>5ES-F412Y-00</v>
          </cell>
          <cell r="M216">
            <v>1</v>
          </cell>
          <cell r="N216" t="str">
            <v>BM</v>
          </cell>
          <cell r="O216" t="str">
            <v>BEWL</v>
          </cell>
          <cell r="Q216" t="str">
            <v>005-12383</v>
          </cell>
          <cell r="R216" t="str">
            <v>SPCC SD*1.6</v>
          </cell>
          <cell r="S216" t="str">
            <v>SPCC SD</v>
          </cell>
          <cell r="T216" t="str">
            <v/>
          </cell>
          <cell r="V216">
            <v>1.6</v>
          </cell>
          <cell r="W216">
            <v>914</v>
          </cell>
          <cell r="X216">
            <v>1828</v>
          </cell>
          <cell r="Y216">
            <v>120</v>
          </cell>
          <cell r="Z216">
            <v>914</v>
          </cell>
          <cell r="AA216">
            <v>120</v>
          </cell>
          <cell r="AB216">
            <v>101.55555555555556</v>
          </cell>
          <cell r="AC216">
            <v>9</v>
          </cell>
          <cell r="AD216">
            <v>15</v>
          </cell>
          <cell r="AE216">
            <v>135</v>
          </cell>
          <cell r="AF216">
            <v>0.14599999999999999</v>
          </cell>
          <cell r="AG216">
            <v>1.2999999999999999E-2</v>
          </cell>
          <cell r="AH216">
            <v>0.159</v>
          </cell>
          <cell r="AI216" t="str">
            <v>O</v>
          </cell>
          <cell r="AJ216" t="str">
            <v>O</v>
          </cell>
          <cell r="AK216" t="str">
            <v>O</v>
          </cell>
          <cell r="AN216" t="str">
            <v>O</v>
          </cell>
          <cell r="AP216">
            <v>1058</v>
          </cell>
          <cell r="AQ216">
            <v>0.155</v>
          </cell>
          <cell r="AR216" t="str">
            <v>SPCC</v>
          </cell>
          <cell r="AS216">
            <v>0</v>
          </cell>
          <cell r="AT216" t="e">
            <v>#N/A</v>
          </cell>
          <cell r="AU216">
            <v>0</v>
          </cell>
          <cell r="AV216">
            <v>0</v>
          </cell>
        </row>
        <row r="217">
          <cell r="J217" t="str">
            <v>006-00961</v>
          </cell>
          <cell r="K217" t="str">
            <v>NUT WELD 5mm</v>
          </cell>
          <cell r="L217" t="str">
            <v>90174-05029</v>
          </cell>
          <cell r="M217">
            <v>2</v>
          </cell>
          <cell r="N217" t="str">
            <v>CKD</v>
          </cell>
          <cell r="O217" t="str">
            <v>DYL</v>
          </cell>
          <cell r="R217" t="str">
            <v/>
          </cell>
          <cell r="S217" t="str">
            <v/>
          </cell>
          <cell r="T217" t="str">
            <v/>
          </cell>
          <cell r="AP217">
            <v>1058</v>
          </cell>
          <cell r="AR217" t="str">
            <v/>
          </cell>
          <cell r="AS217">
            <v>0</v>
          </cell>
          <cell r="AT217" t="e">
            <v>#N/A</v>
          </cell>
          <cell r="AU217">
            <v>0</v>
          </cell>
          <cell r="AV217">
            <v>0</v>
          </cell>
        </row>
        <row r="218">
          <cell r="J218" t="str">
            <v>006-00946</v>
          </cell>
          <cell r="K218" t="str">
            <v>NUT PROJ, SQUARE 5mm</v>
          </cell>
          <cell r="L218" t="str">
            <v>95700-05200</v>
          </cell>
          <cell r="M218">
            <v>4</v>
          </cell>
          <cell r="N218" t="str">
            <v>CKD</v>
          </cell>
          <cell r="O218" t="str">
            <v>DYL</v>
          </cell>
          <cell r="R218" t="str">
            <v/>
          </cell>
          <cell r="S218" t="str">
            <v/>
          </cell>
          <cell r="T218" t="str">
            <v/>
          </cell>
          <cell r="AP218">
            <v>1058</v>
          </cell>
          <cell r="AR218" t="str">
            <v/>
          </cell>
          <cell r="AS218">
            <v>0</v>
          </cell>
          <cell r="AT218" t="e">
            <v>#N/A</v>
          </cell>
          <cell r="AU218">
            <v>0</v>
          </cell>
          <cell r="AV218">
            <v>0</v>
          </cell>
        </row>
        <row r="219">
          <cell r="J219" t="str">
            <v>006-01779</v>
          </cell>
          <cell r="K219" t="str">
            <v>STAY FUEL TANK</v>
          </cell>
          <cell r="L219" t="str">
            <v>3B1-F4115-00</v>
          </cell>
          <cell r="M219">
            <v>1</v>
          </cell>
          <cell r="N219" t="str">
            <v>VF</v>
          </cell>
          <cell r="O219" t="str">
            <v>IMZA</v>
          </cell>
          <cell r="P219" t="str">
            <v>POL-PP07-01-21-18-0020</v>
          </cell>
          <cell r="R219" t="str">
            <v/>
          </cell>
          <cell r="S219" t="str">
            <v/>
          </cell>
          <cell r="T219" t="str">
            <v/>
          </cell>
          <cell r="AP219">
            <v>1058</v>
          </cell>
          <cell r="AR219" t="str">
            <v/>
          </cell>
          <cell r="AS219">
            <v>6.4</v>
          </cell>
          <cell r="AT219">
            <v>6.4</v>
          </cell>
          <cell r="AU219">
            <v>6.4</v>
          </cell>
          <cell r="AV219">
            <v>0</v>
          </cell>
        </row>
        <row r="220">
          <cell r="J220" t="str">
            <v>006-01784</v>
          </cell>
          <cell r="K220" t="str">
            <v>PATCH -3</v>
          </cell>
          <cell r="L220" t="str">
            <v>3B1-F412T-00</v>
          </cell>
          <cell r="M220">
            <v>1</v>
          </cell>
          <cell r="N220" t="str">
            <v>VF</v>
          </cell>
          <cell r="O220" t="str">
            <v>IMZA</v>
          </cell>
          <cell r="P220" t="str">
            <v>POL-PP07-01-21-18-0020</v>
          </cell>
          <cell r="R220" t="str">
            <v/>
          </cell>
          <cell r="S220" t="str">
            <v/>
          </cell>
          <cell r="T220" t="str">
            <v/>
          </cell>
          <cell r="AP220">
            <v>1058</v>
          </cell>
          <cell r="AR220" t="str">
            <v/>
          </cell>
          <cell r="AS220">
            <v>2.31</v>
          </cell>
          <cell r="AT220">
            <v>2.31</v>
          </cell>
          <cell r="AU220">
            <v>2.31</v>
          </cell>
          <cell r="AV220">
            <v>0</v>
          </cell>
        </row>
        <row r="221">
          <cell r="J221" t="str">
            <v>006-01783</v>
          </cell>
          <cell r="K221" t="str">
            <v>PATCH -4</v>
          </cell>
          <cell r="L221" t="str">
            <v>3B1-F412H-00</v>
          </cell>
          <cell r="M221">
            <v>1</v>
          </cell>
          <cell r="N221" t="str">
            <v>VF</v>
          </cell>
          <cell r="O221" t="str">
            <v>IMZA</v>
          </cell>
          <cell r="P221" t="str">
            <v>POL-PP07-01-21-18-0020</v>
          </cell>
          <cell r="R221" t="str">
            <v/>
          </cell>
          <cell r="S221" t="str">
            <v/>
          </cell>
          <cell r="T221" t="str">
            <v/>
          </cell>
          <cell r="AP221">
            <v>1058</v>
          </cell>
          <cell r="AR221" t="str">
            <v/>
          </cell>
          <cell r="AS221">
            <v>6.1</v>
          </cell>
          <cell r="AT221">
            <v>6.1</v>
          </cell>
          <cell r="AU221">
            <v>6.1</v>
          </cell>
          <cell r="AV221">
            <v>0</v>
          </cell>
        </row>
        <row r="222">
          <cell r="J222" t="str">
            <v>006-01129</v>
          </cell>
          <cell r="K222" t="str">
            <v>PLATE DAMPER</v>
          </cell>
          <cell r="L222" t="str">
            <v>4W8-F4145-00</v>
          </cell>
          <cell r="M222">
            <v>1</v>
          </cell>
          <cell r="N222" t="str">
            <v>VM</v>
          </cell>
          <cell r="O222" t="str">
            <v>MEM</v>
          </cell>
          <cell r="P222" t="str">
            <v>POP-PP07-01-21-18-0004</v>
          </cell>
          <cell r="Q222" t="str">
            <v>005-12379</v>
          </cell>
          <cell r="R222" t="str">
            <v>SPCC SD*1.2</v>
          </cell>
          <cell r="S222" t="str">
            <v>SPCC SD</v>
          </cell>
          <cell r="T222" t="str">
            <v/>
          </cell>
          <cell r="V222">
            <v>1.2</v>
          </cell>
          <cell r="W222">
            <v>914</v>
          </cell>
          <cell r="X222">
            <v>1828</v>
          </cell>
          <cell r="Y222">
            <v>57</v>
          </cell>
          <cell r="Z222">
            <v>914</v>
          </cell>
          <cell r="AA222">
            <v>57</v>
          </cell>
          <cell r="AB222">
            <v>53.764705882352942</v>
          </cell>
          <cell r="AC222">
            <v>17</v>
          </cell>
          <cell r="AD222">
            <v>31</v>
          </cell>
          <cell r="AE222">
            <v>527</v>
          </cell>
          <cell r="AF222">
            <v>1.3000000000000001E-2</v>
          </cell>
          <cell r="AG222">
            <v>1.7999999999999999E-2</v>
          </cell>
          <cell r="AH222">
            <v>3.1E-2</v>
          </cell>
          <cell r="AJ222" t="str">
            <v>O</v>
          </cell>
          <cell r="AK222" t="str">
            <v>O</v>
          </cell>
          <cell r="AN222" t="str">
            <v>O</v>
          </cell>
          <cell r="AP222">
            <v>1058</v>
          </cell>
          <cell r="AQ222">
            <v>0.03</v>
          </cell>
          <cell r="AR222" t="str">
            <v>SPCC</v>
          </cell>
          <cell r="AS222">
            <v>3.25</v>
          </cell>
          <cell r="AT222">
            <v>3.25</v>
          </cell>
          <cell r="AU222">
            <v>0</v>
          </cell>
          <cell r="AV222">
            <v>3.25</v>
          </cell>
        </row>
        <row r="223">
          <cell r="J223" t="str">
            <v>006-03508</v>
          </cell>
          <cell r="K223" t="str">
            <v>HOLDER DAMPER</v>
          </cell>
          <cell r="L223" t="str">
            <v>5HM-F4144-00</v>
          </cell>
          <cell r="M223">
            <v>2</v>
          </cell>
          <cell r="N223" t="str">
            <v>VM</v>
          </cell>
          <cell r="O223" t="str">
            <v>MEM</v>
          </cell>
          <cell r="P223" t="str">
            <v>POP-PP07-01-21-18-0004</v>
          </cell>
          <cell r="Q223" t="str">
            <v>005-12393</v>
          </cell>
          <cell r="R223" t="str">
            <v>SPCEN*0.8</v>
          </cell>
          <cell r="S223" t="str">
            <v>SPCEN</v>
          </cell>
          <cell r="T223" t="str">
            <v/>
          </cell>
          <cell r="V223">
            <v>0.8</v>
          </cell>
          <cell r="W223">
            <v>914</v>
          </cell>
          <cell r="X223">
            <v>1828</v>
          </cell>
          <cell r="Y223">
            <v>65</v>
          </cell>
          <cell r="Z223">
            <v>914</v>
          </cell>
          <cell r="AA223">
            <v>65</v>
          </cell>
          <cell r="AB223">
            <v>65.285714285714292</v>
          </cell>
          <cell r="AC223">
            <v>14</v>
          </cell>
          <cell r="AD223">
            <v>28</v>
          </cell>
          <cell r="AE223">
            <v>392</v>
          </cell>
          <cell r="AF223">
            <v>6.0000000000000053E-3</v>
          </cell>
          <cell r="AG223">
            <v>4.3999999999999997E-2</v>
          </cell>
          <cell r="AH223">
            <v>0.05</v>
          </cell>
          <cell r="AI223" t="str">
            <v>O</v>
          </cell>
          <cell r="AJ223" t="str">
            <v>O</v>
          </cell>
          <cell r="AK223" t="str">
            <v>O</v>
          </cell>
          <cell r="AN223" t="str">
            <v>O</v>
          </cell>
          <cell r="AP223">
            <v>1058</v>
          </cell>
          <cell r="AQ223">
            <v>2.7E-2</v>
          </cell>
          <cell r="AR223" t="str">
            <v>SPCE</v>
          </cell>
          <cell r="AS223">
            <v>3</v>
          </cell>
          <cell r="AT223">
            <v>3</v>
          </cell>
          <cell r="AU223">
            <v>0</v>
          </cell>
          <cell r="AV223">
            <v>3</v>
          </cell>
        </row>
        <row r="224">
          <cell r="J224" t="str">
            <v>006-01544</v>
          </cell>
          <cell r="K224" t="str">
            <v>TUBE FILLER</v>
          </cell>
          <cell r="L224" t="str">
            <v>5ES-F4114-00</v>
          </cell>
          <cell r="M224">
            <v>1</v>
          </cell>
          <cell r="N224" t="str">
            <v>BM</v>
          </cell>
          <cell r="O224" t="str">
            <v>BEWL</v>
          </cell>
          <cell r="Q224" t="str">
            <v>005-12376</v>
          </cell>
          <cell r="R224" t="str">
            <v>SPCC SD*1</v>
          </cell>
          <cell r="S224" t="str">
            <v>SPCC SD</v>
          </cell>
          <cell r="T224" t="str">
            <v/>
          </cell>
          <cell r="V224">
            <v>1</v>
          </cell>
          <cell r="W224">
            <v>914</v>
          </cell>
          <cell r="X224">
            <v>1828</v>
          </cell>
          <cell r="Y224">
            <v>101</v>
          </cell>
          <cell r="Z224">
            <v>914</v>
          </cell>
          <cell r="AA224">
            <v>101</v>
          </cell>
          <cell r="AB224">
            <v>101.55555555555556</v>
          </cell>
          <cell r="AC224">
            <v>9</v>
          </cell>
          <cell r="AD224">
            <v>18</v>
          </cell>
          <cell r="AE224">
            <v>162</v>
          </cell>
          <cell r="AF224">
            <v>5.9000000000000004E-2</v>
          </cell>
          <cell r="AG224">
            <v>2.1999999999999999E-2</v>
          </cell>
          <cell r="AH224">
            <v>8.1000000000000003E-2</v>
          </cell>
          <cell r="AI224" t="str">
            <v>O</v>
          </cell>
          <cell r="AJ224" t="str">
            <v>O</v>
          </cell>
          <cell r="AK224" t="str">
            <v>O</v>
          </cell>
          <cell r="AN224" t="str">
            <v>O</v>
          </cell>
          <cell r="AP224">
            <v>0</v>
          </cell>
          <cell r="AQ224">
            <v>8.1000000000000003E-2</v>
          </cell>
          <cell r="AR224" t="str">
            <v>SPCC</v>
          </cell>
          <cell r="AS224">
            <v>0</v>
          </cell>
          <cell r="AT224" t="e">
            <v>#N/A</v>
          </cell>
          <cell r="AU224">
            <v>0</v>
          </cell>
          <cell r="AV224">
            <v>0</v>
          </cell>
        </row>
        <row r="225">
          <cell r="J225" t="str">
            <v>006-01129</v>
          </cell>
          <cell r="K225" t="str">
            <v>PLATE DAMPER</v>
          </cell>
          <cell r="L225" t="str">
            <v>MEM-PART-5</v>
          </cell>
          <cell r="M225">
            <v>1</v>
          </cell>
          <cell r="N225" t="str">
            <v>VM</v>
          </cell>
          <cell r="O225" t="str">
            <v>MEM</v>
          </cell>
          <cell r="P225" t="str">
            <v>POP-PP07-01-21-18-0004</v>
          </cell>
          <cell r="Q225" t="str">
            <v>005-12379</v>
          </cell>
          <cell r="R225" t="str">
            <v>SPCC SD*1.2</v>
          </cell>
          <cell r="S225" t="str">
            <v>SPCC SD</v>
          </cell>
          <cell r="T225" t="str">
            <v/>
          </cell>
          <cell r="V225">
            <v>1.2</v>
          </cell>
          <cell r="W225">
            <v>914</v>
          </cell>
          <cell r="X225">
            <v>1828</v>
          </cell>
          <cell r="Y225">
            <v>57</v>
          </cell>
          <cell r="Z225">
            <v>914</v>
          </cell>
          <cell r="AA225">
            <v>57</v>
          </cell>
          <cell r="AB225">
            <v>53.764705882352942</v>
          </cell>
          <cell r="AC225">
            <v>17</v>
          </cell>
          <cell r="AD225">
            <v>31</v>
          </cell>
          <cell r="AE225">
            <v>527</v>
          </cell>
          <cell r="AF225">
            <v>1.3000000000000001E-2</v>
          </cell>
          <cell r="AG225">
            <v>1.7999999999999999E-2</v>
          </cell>
          <cell r="AH225">
            <v>3.1E-2</v>
          </cell>
          <cell r="AJ225" t="str">
            <v>O</v>
          </cell>
          <cell r="AK225" t="str">
            <v>O</v>
          </cell>
          <cell r="AN225" t="str">
            <v>O</v>
          </cell>
          <cell r="AP225">
            <v>0</v>
          </cell>
          <cell r="AQ225">
            <v>0.03</v>
          </cell>
          <cell r="AR225" t="str">
            <v>SPCC</v>
          </cell>
          <cell r="AS225">
            <v>3.25</v>
          </cell>
          <cell r="AT225">
            <v>3.25</v>
          </cell>
          <cell r="AU225">
            <v>0</v>
          </cell>
          <cell r="AV225">
            <v>3.25</v>
          </cell>
        </row>
        <row r="226">
          <cell r="J226" t="str">
            <v>006-00766</v>
          </cell>
          <cell r="K226" t="str">
            <v>HOLDER DAMPER</v>
          </cell>
          <cell r="L226" t="str">
            <v>4W8-F4144-00</v>
          </cell>
          <cell r="M226">
            <v>2</v>
          </cell>
          <cell r="N226" t="str">
            <v>VM</v>
          </cell>
          <cell r="O226" t="str">
            <v>MEM</v>
          </cell>
          <cell r="P226" t="str">
            <v>POP-PP07-01-21-18-0004</v>
          </cell>
          <cell r="Q226" t="str">
            <v>005-12393</v>
          </cell>
          <cell r="R226" t="str">
            <v>SPCEN*0.8</v>
          </cell>
          <cell r="S226" t="str">
            <v>SPCEN</v>
          </cell>
          <cell r="T226" t="str">
            <v/>
          </cell>
          <cell r="V226">
            <v>0.8</v>
          </cell>
          <cell r="W226">
            <v>914</v>
          </cell>
          <cell r="X226">
            <v>1828</v>
          </cell>
          <cell r="Y226">
            <v>65</v>
          </cell>
          <cell r="Z226">
            <v>914</v>
          </cell>
          <cell r="AA226">
            <v>65</v>
          </cell>
          <cell r="AB226">
            <v>65.285714285714292</v>
          </cell>
          <cell r="AC226">
            <v>14</v>
          </cell>
          <cell r="AD226">
            <v>28</v>
          </cell>
          <cell r="AE226">
            <v>392</v>
          </cell>
          <cell r="AF226">
            <v>6.0000000000000053E-3</v>
          </cell>
          <cell r="AG226">
            <v>4.3999999999999997E-2</v>
          </cell>
          <cell r="AH226">
            <v>0.05</v>
          </cell>
          <cell r="AI226" t="str">
            <v>O</v>
          </cell>
          <cell r="AJ226" t="str">
            <v>O</v>
          </cell>
          <cell r="AK226" t="str">
            <v>O</v>
          </cell>
          <cell r="AN226" t="str">
            <v>O</v>
          </cell>
          <cell r="AP226">
            <v>0</v>
          </cell>
          <cell r="AQ226">
            <v>2.7E-2</v>
          </cell>
          <cell r="AR226" t="str">
            <v>SPCE</v>
          </cell>
          <cell r="AS226">
            <v>0</v>
          </cell>
          <cell r="AT226" t="e">
            <v>#N/A</v>
          </cell>
          <cell r="AU226">
            <v>0</v>
          </cell>
          <cell r="AV226">
            <v>0</v>
          </cell>
        </row>
        <row r="227">
          <cell r="J227" t="str">
            <v>006-03410</v>
          </cell>
          <cell r="K227" t="str">
            <v>HOLDER DAMPER</v>
          </cell>
          <cell r="L227" t="str">
            <v>5ES-F4110-00-S1</v>
          </cell>
          <cell r="M227">
            <v>2</v>
          </cell>
          <cell r="N227" t="str">
            <v>BM</v>
          </cell>
          <cell r="O227" t="str">
            <v>BEWL</v>
          </cell>
          <cell r="Q227" t="str">
            <v>005-12383</v>
          </cell>
          <cell r="R227" t="str">
            <v>SPCC SD*1.6</v>
          </cell>
          <cell r="S227" t="str">
            <v>SPCC SD</v>
          </cell>
          <cell r="T227" t="str">
            <v/>
          </cell>
          <cell r="V227">
            <v>1.6</v>
          </cell>
          <cell r="W227">
            <v>914</v>
          </cell>
          <cell r="X227">
            <v>1828</v>
          </cell>
          <cell r="Y227">
            <v>35</v>
          </cell>
          <cell r="Z227">
            <v>914</v>
          </cell>
          <cell r="AA227">
            <v>35</v>
          </cell>
          <cell r="AB227">
            <v>28.5625</v>
          </cell>
          <cell r="AC227">
            <v>32</v>
          </cell>
          <cell r="AD227">
            <v>52</v>
          </cell>
          <cell r="AE227">
            <v>1664</v>
          </cell>
          <cell r="AF227">
            <v>4.0000000000000001E-3</v>
          </cell>
          <cell r="AG227">
            <v>2.1999999999999999E-2</v>
          </cell>
          <cell r="AH227">
            <v>2.5999999999999999E-2</v>
          </cell>
          <cell r="AI227" t="str">
            <v>O</v>
          </cell>
          <cell r="AJ227" t="str">
            <v>O</v>
          </cell>
          <cell r="AK227" t="str">
            <v>O</v>
          </cell>
          <cell r="AN227" t="str">
            <v>O</v>
          </cell>
          <cell r="AP227">
            <v>0</v>
          </cell>
          <cell r="AQ227">
            <v>1.2999999999999999E-2</v>
          </cell>
          <cell r="AR227" t="str">
            <v>SPCC</v>
          </cell>
          <cell r="AS227">
            <v>0</v>
          </cell>
          <cell r="AT227" t="e">
            <v>#N/A</v>
          </cell>
          <cell r="AU227">
            <v>0</v>
          </cell>
          <cell r="AV227">
            <v>0</v>
          </cell>
        </row>
        <row r="228">
          <cell r="J228" t="str">
            <v>006-03411</v>
          </cell>
          <cell r="K228" t="str">
            <v>NUT SPECIAL</v>
          </cell>
          <cell r="L228" t="str">
            <v>MEM-PART-6</v>
          </cell>
          <cell r="M228">
            <v>1</v>
          </cell>
          <cell r="N228" t="str">
            <v>BM</v>
          </cell>
          <cell r="O228" t="str">
            <v>BEWL</v>
          </cell>
          <cell r="Q228" t="str">
            <v>005-12453</v>
          </cell>
          <cell r="R228" t="str">
            <v>SPCC SD*2</v>
          </cell>
          <cell r="S228" t="str">
            <v>SPCC SD</v>
          </cell>
          <cell r="T228" t="str">
            <v/>
          </cell>
          <cell r="V228">
            <v>2</v>
          </cell>
          <cell r="W228">
            <v>914</v>
          </cell>
          <cell r="X228">
            <v>1828</v>
          </cell>
          <cell r="Y228">
            <v>65</v>
          </cell>
          <cell r="Z228">
            <v>914</v>
          </cell>
          <cell r="AA228">
            <v>65</v>
          </cell>
          <cell r="AB228">
            <v>27.696969696969695</v>
          </cell>
          <cell r="AC228">
            <v>33</v>
          </cell>
          <cell r="AD228">
            <v>28.121212121212121</v>
          </cell>
          <cell r="AE228">
            <v>928</v>
          </cell>
          <cell r="AF228">
            <v>1.1000000000000003E-2</v>
          </cell>
          <cell r="AG228">
            <v>1.7999999999999999E-2</v>
          </cell>
          <cell r="AH228">
            <v>2.9000000000000001E-2</v>
          </cell>
          <cell r="AJ228" t="str">
            <v>O</v>
          </cell>
          <cell r="AK228" t="str">
            <v>O</v>
          </cell>
          <cell r="AN228" t="str">
            <v>O</v>
          </cell>
          <cell r="AP228">
            <v>0</v>
          </cell>
          <cell r="AQ228">
            <v>2.8000000000000001E-2</v>
          </cell>
          <cell r="AR228" t="str">
            <v>SPCC</v>
          </cell>
          <cell r="AS228">
            <v>0</v>
          </cell>
          <cell r="AT228" t="e">
            <v>#N/A</v>
          </cell>
          <cell r="AU228">
            <v>0</v>
          </cell>
          <cell r="AV228">
            <v>0</v>
          </cell>
        </row>
        <row r="229">
          <cell r="J229" t="str">
            <v>006-01029</v>
          </cell>
          <cell r="K229" t="str">
            <v>PATCH - 4</v>
          </cell>
          <cell r="L229" t="str">
            <v>5DE-F412H-00</v>
          </cell>
          <cell r="M229">
            <v>1</v>
          </cell>
          <cell r="N229" t="str">
            <v>BM</v>
          </cell>
          <cell r="O229" t="str">
            <v>BEWL</v>
          </cell>
          <cell r="Q229" t="str">
            <v>005-12379</v>
          </cell>
          <cell r="R229" t="str">
            <v>SPCC SD*1.2</v>
          </cell>
          <cell r="S229" t="str">
            <v>SPCC SD</v>
          </cell>
          <cell r="T229" t="str">
            <v/>
          </cell>
          <cell r="V229">
            <v>1.2</v>
          </cell>
          <cell r="W229">
            <v>914</v>
          </cell>
          <cell r="X229">
            <v>1828</v>
          </cell>
          <cell r="Y229">
            <v>90</v>
          </cell>
          <cell r="Z229">
            <v>914</v>
          </cell>
          <cell r="AA229">
            <v>90</v>
          </cell>
          <cell r="AB229">
            <v>76.166666666666671</v>
          </cell>
          <cell r="AC229">
            <v>12</v>
          </cell>
          <cell r="AD229">
            <v>20</v>
          </cell>
          <cell r="AE229">
            <v>240</v>
          </cell>
          <cell r="AF229">
            <v>3.0500000000000006E-2</v>
          </cell>
          <cell r="AG229">
            <v>3.6999999999999998E-2</v>
          </cell>
          <cell r="AH229">
            <v>6.7500000000000004E-2</v>
          </cell>
          <cell r="AI229" t="str">
            <v>O</v>
          </cell>
          <cell r="AJ229" t="str">
            <v>O</v>
          </cell>
          <cell r="AK229" t="str">
            <v>O</v>
          </cell>
          <cell r="AN229" t="str">
            <v>O</v>
          </cell>
          <cell r="AP229">
            <v>0</v>
          </cell>
          <cell r="AQ229">
            <v>6.6000000000000003E-2</v>
          </cell>
          <cell r="AR229" t="str">
            <v>SPCC</v>
          </cell>
          <cell r="AS229">
            <v>0</v>
          </cell>
          <cell r="AT229" t="e">
            <v>#N/A</v>
          </cell>
          <cell r="AU229">
            <v>0</v>
          </cell>
          <cell r="AV229">
            <v>0</v>
          </cell>
        </row>
        <row r="230">
          <cell r="J230" t="str">
            <v>006-01494</v>
          </cell>
          <cell r="K230" t="str">
            <v>STAY FUEL TANK</v>
          </cell>
          <cell r="L230" t="str">
            <v>5ES-F4115-00</v>
          </cell>
          <cell r="M230">
            <v>1</v>
          </cell>
          <cell r="N230" t="str">
            <v>BM</v>
          </cell>
          <cell r="O230" t="str">
            <v>BEWL</v>
          </cell>
          <cell r="Q230" t="str">
            <v>005-12383</v>
          </cell>
          <cell r="R230" t="str">
            <v>SPCC SD*1.6</v>
          </cell>
          <cell r="S230" t="str">
            <v>SPCC SD</v>
          </cell>
          <cell r="T230" t="str">
            <v/>
          </cell>
          <cell r="V230">
            <v>1.6</v>
          </cell>
          <cell r="W230">
            <v>914</v>
          </cell>
          <cell r="X230">
            <v>1828</v>
          </cell>
          <cell r="Y230">
            <v>120</v>
          </cell>
          <cell r="Z230">
            <v>914</v>
          </cell>
          <cell r="AA230">
            <v>120</v>
          </cell>
          <cell r="AB230">
            <v>91.4</v>
          </cell>
          <cell r="AC230">
            <v>10</v>
          </cell>
          <cell r="AD230">
            <v>15</v>
          </cell>
          <cell r="AE230">
            <v>150</v>
          </cell>
          <cell r="AF230">
            <v>7.2899999999999993E-2</v>
          </cell>
          <cell r="AG230">
            <v>7.0000000000000007E-2</v>
          </cell>
          <cell r="AH230">
            <v>0.1429</v>
          </cell>
          <cell r="AI230" t="str">
            <v>O</v>
          </cell>
          <cell r="AJ230" t="str">
            <v>O</v>
          </cell>
          <cell r="AK230" t="str">
            <v>O</v>
          </cell>
          <cell r="AN230" t="str">
            <v>O</v>
          </cell>
          <cell r="AP230">
            <v>0</v>
          </cell>
          <cell r="AQ230">
            <v>0.14000000000000001</v>
          </cell>
          <cell r="AR230" t="str">
            <v>SPCC</v>
          </cell>
          <cell r="AS230">
            <v>0</v>
          </cell>
          <cell r="AT230" t="e">
            <v>#N/A</v>
          </cell>
          <cell r="AU230">
            <v>0</v>
          </cell>
          <cell r="AV230">
            <v>0</v>
          </cell>
        </row>
        <row r="231">
          <cell r="J231" t="str">
            <v>006-01132</v>
          </cell>
          <cell r="K231" t="str">
            <v>PLATE FITTING</v>
          </cell>
          <cell r="L231" t="str">
            <v>5ES-F411F-00</v>
          </cell>
          <cell r="M231">
            <v>2</v>
          </cell>
          <cell r="N231" t="str">
            <v>BM</v>
          </cell>
          <cell r="O231" t="str">
            <v>BEWL</v>
          </cell>
          <cell r="Q231" t="str">
            <v>005-12383</v>
          </cell>
          <cell r="R231" t="str">
            <v>SPCC SD*1.6</v>
          </cell>
          <cell r="S231" t="str">
            <v>SPCC SD</v>
          </cell>
          <cell r="T231" t="str">
            <v/>
          </cell>
          <cell r="V231">
            <v>1.6</v>
          </cell>
          <cell r="W231">
            <v>914</v>
          </cell>
          <cell r="X231">
            <v>1828</v>
          </cell>
          <cell r="Y231">
            <v>120</v>
          </cell>
          <cell r="Z231">
            <v>914</v>
          </cell>
          <cell r="AA231">
            <v>120</v>
          </cell>
          <cell r="AB231">
            <v>16.035087719298247</v>
          </cell>
          <cell r="AC231">
            <v>57</v>
          </cell>
          <cell r="AD231">
            <v>15</v>
          </cell>
          <cell r="AE231">
            <v>855</v>
          </cell>
          <cell r="AF231">
            <v>3.0000000000000002E-2</v>
          </cell>
          <cell r="AG231">
            <v>0.02</v>
          </cell>
          <cell r="AH231">
            <v>0.05</v>
          </cell>
          <cell r="AI231" t="str">
            <v>O</v>
          </cell>
          <cell r="AJ231" t="str">
            <v>O</v>
          </cell>
          <cell r="AK231" t="str">
            <v>O</v>
          </cell>
          <cell r="AN231" t="str">
            <v>O</v>
          </cell>
          <cell r="AP231">
            <v>0</v>
          </cell>
          <cell r="AQ231">
            <v>2.5000000000000001E-2</v>
          </cell>
          <cell r="AR231" t="str">
            <v>SPCC</v>
          </cell>
          <cell r="AS231">
            <v>0</v>
          </cell>
          <cell r="AT231" t="e">
            <v>#N/A</v>
          </cell>
          <cell r="AU231">
            <v>0</v>
          </cell>
          <cell r="AV231">
            <v>0</v>
          </cell>
        </row>
        <row r="232">
          <cell r="J232" t="str">
            <v>006-01222</v>
          </cell>
          <cell r="K232" t="str">
            <v>RETAINER</v>
          </cell>
          <cell r="L232" t="str">
            <v>5ES-F412X-00</v>
          </cell>
          <cell r="M232">
            <v>1</v>
          </cell>
          <cell r="N232" t="str">
            <v>BM</v>
          </cell>
          <cell r="O232" t="str">
            <v>BEWL</v>
          </cell>
          <cell r="Q232" t="str">
            <v>005-12383</v>
          </cell>
          <cell r="R232" t="str">
            <v>SPCC SD*1.6</v>
          </cell>
          <cell r="S232" t="str">
            <v>SPCC SD</v>
          </cell>
          <cell r="T232" t="str">
            <v/>
          </cell>
          <cell r="V232">
            <v>1.6</v>
          </cell>
          <cell r="W232">
            <v>914</v>
          </cell>
          <cell r="X232">
            <v>1828</v>
          </cell>
          <cell r="Y232">
            <v>90</v>
          </cell>
          <cell r="Z232">
            <v>914</v>
          </cell>
          <cell r="AA232">
            <v>90</v>
          </cell>
          <cell r="AB232">
            <v>91.4</v>
          </cell>
          <cell r="AC232">
            <v>10</v>
          </cell>
          <cell r="AD232">
            <v>20</v>
          </cell>
          <cell r="AE232">
            <v>200</v>
          </cell>
          <cell r="AF232">
            <v>7.2999999999999995E-2</v>
          </cell>
          <cell r="AG232">
            <v>3.4000000000000002E-2</v>
          </cell>
          <cell r="AH232">
            <v>0.107</v>
          </cell>
          <cell r="AI232" t="str">
            <v>O</v>
          </cell>
          <cell r="AJ232" t="str">
            <v>O</v>
          </cell>
          <cell r="AK232" t="str">
            <v>O</v>
          </cell>
          <cell r="AN232" t="str">
            <v>O</v>
          </cell>
          <cell r="AP232">
            <v>0</v>
          </cell>
          <cell r="AQ232">
            <v>0.105</v>
          </cell>
          <cell r="AR232" t="str">
            <v>SPCC</v>
          </cell>
          <cell r="AS232">
            <v>0</v>
          </cell>
          <cell r="AT232" t="e">
            <v>#N/A</v>
          </cell>
          <cell r="AU232">
            <v>0</v>
          </cell>
          <cell r="AV232">
            <v>0</v>
          </cell>
        </row>
        <row r="233">
          <cell r="J233" t="str">
            <v>006-00282</v>
          </cell>
          <cell r="K233" t="str">
            <v>BRACKET TANK FITTING</v>
          </cell>
          <cell r="L233" t="str">
            <v>5ES-F412Y-00</v>
          </cell>
          <cell r="M233">
            <v>1</v>
          </cell>
          <cell r="N233" t="str">
            <v>BM</v>
          </cell>
          <cell r="O233" t="str">
            <v>BEWL</v>
          </cell>
          <cell r="Q233" t="str">
            <v>005-12383</v>
          </cell>
          <cell r="R233" t="str">
            <v>SPCC SD*1.6</v>
          </cell>
          <cell r="S233" t="str">
            <v>SPCC SD</v>
          </cell>
          <cell r="T233" t="str">
            <v/>
          </cell>
          <cell r="V233">
            <v>1.6</v>
          </cell>
          <cell r="W233">
            <v>914</v>
          </cell>
          <cell r="X233">
            <v>1828</v>
          </cell>
          <cell r="Y233">
            <v>120</v>
          </cell>
          <cell r="Z233">
            <v>914</v>
          </cell>
          <cell r="AA233">
            <v>120</v>
          </cell>
          <cell r="AB233">
            <v>101.55555555555556</v>
          </cell>
          <cell r="AC233">
            <v>9</v>
          </cell>
          <cell r="AD233">
            <v>15</v>
          </cell>
          <cell r="AE233">
            <v>135</v>
          </cell>
          <cell r="AF233">
            <v>0.14599999999999999</v>
          </cell>
          <cell r="AG233">
            <v>1.2999999999999999E-2</v>
          </cell>
          <cell r="AH233">
            <v>0.159</v>
          </cell>
          <cell r="AI233" t="str">
            <v>O</v>
          </cell>
          <cell r="AJ233" t="str">
            <v>O</v>
          </cell>
          <cell r="AK233" t="str">
            <v>O</v>
          </cell>
          <cell r="AN233" t="str">
            <v>O</v>
          </cell>
          <cell r="AP233">
            <v>0</v>
          </cell>
          <cell r="AQ233">
            <v>0.155</v>
          </cell>
          <cell r="AR233" t="str">
            <v>SPCC</v>
          </cell>
          <cell r="AS233">
            <v>0</v>
          </cell>
          <cell r="AT233" t="e">
            <v>#N/A</v>
          </cell>
          <cell r="AU233">
            <v>0</v>
          </cell>
          <cell r="AV233">
            <v>0</v>
          </cell>
        </row>
        <row r="234">
          <cell r="J234" t="str">
            <v>006-00765</v>
          </cell>
          <cell r="K234" t="str">
            <v>HOLDER DAMPER 2</v>
          </cell>
          <cell r="L234" t="str">
            <v>5ES-F4144-00</v>
          </cell>
          <cell r="M234">
            <v>2</v>
          </cell>
          <cell r="N234" t="str">
            <v>BM</v>
          </cell>
          <cell r="O234" t="str">
            <v>BEWL</v>
          </cell>
          <cell r="Q234" t="str">
            <v>005-12383</v>
          </cell>
          <cell r="R234" t="str">
            <v>SPCC SD*1.6</v>
          </cell>
          <cell r="S234" t="str">
            <v>SPCC SD</v>
          </cell>
          <cell r="T234" t="str">
            <v/>
          </cell>
          <cell r="V234">
            <v>1.6</v>
          </cell>
          <cell r="W234">
            <v>914</v>
          </cell>
          <cell r="X234">
            <v>1828</v>
          </cell>
          <cell r="Y234">
            <v>35</v>
          </cell>
          <cell r="Z234">
            <v>29</v>
          </cell>
          <cell r="AA234">
            <v>35</v>
          </cell>
          <cell r="AB234">
            <v>29</v>
          </cell>
          <cell r="AC234">
            <v>32</v>
          </cell>
          <cell r="AD234">
            <v>52</v>
          </cell>
          <cell r="AE234">
            <v>1664</v>
          </cell>
          <cell r="AF234">
            <v>1.9000000000000003E-2</v>
          </cell>
          <cell r="AG234">
            <v>6.0000000000000001E-3</v>
          </cell>
          <cell r="AH234">
            <v>2.5000000000000001E-2</v>
          </cell>
          <cell r="AI234" t="str">
            <v>O</v>
          </cell>
          <cell r="AJ234" t="str">
            <v>O</v>
          </cell>
          <cell r="AK234" t="str">
            <v>O</v>
          </cell>
          <cell r="AN234" t="str">
            <v>O</v>
          </cell>
          <cell r="AP234">
            <v>0</v>
          </cell>
          <cell r="AQ234">
            <v>1.2999999999999999E-2</v>
          </cell>
          <cell r="AR234" t="str">
            <v>SPCC</v>
          </cell>
          <cell r="AS234">
            <v>0</v>
          </cell>
          <cell r="AT234" t="e">
            <v>#N/A</v>
          </cell>
          <cell r="AU234">
            <v>0</v>
          </cell>
          <cell r="AV234">
            <v>0</v>
          </cell>
        </row>
        <row r="235">
          <cell r="J235" t="str">
            <v>006-01000</v>
          </cell>
          <cell r="K235" t="str">
            <v xml:space="preserve">PANEL OUTER 1 </v>
          </cell>
          <cell r="L235" t="str">
            <v>5ES-F411A-00</v>
          </cell>
          <cell r="M235">
            <v>1</v>
          </cell>
          <cell r="N235" t="str">
            <v>BM</v>
          </cell>
          <cell r="O235" t="str">
            <v>BEWL</v>
          </cell>
          <cell r="Q235" t="str">
            <v>005-12396</v>
          </cell>
          <cell r="R235" t="str">
            <v>SPCEN*0.8</v>
          </cell>
          <cell r="S235" t="str">
            <v>SPCEN</v>
          </cell>
          <cell r="T235" t="str">
            <v/>
          </cell>
          <cell r="V235">
            <v>0.8</v>
          </cell>
          <cell r="W235">
            <v>1100</v>
          </cell>
          <cell r="X235">
            <v>1550</v>
          </cell>
          <cell r="Y235">
            <v>775</v>
          </cell>
          <cell r="Z235">
            <v>810</v>
          </cell>
          <cell r="AA235">
            <v>775</v>
          </cell>
          <cell r="AB235">
            <v>810</v>
          </cell>
          <cell r="AC235">
            <v>1</v>
          </cell>
          <cell r="AD235">
            <v>2</v>
          </cell>
          <cell r="AE235">
            <v>2</v>
          </cell>
          <cell r="AF235">
            <v>2.125</v>
          </cell>
          <cell r="AG235">
            <v>0.55000000000000004</v>
          </cell>
          <cell r="AH235">
            <v>2.6749999999999998</v>
          </cell>
          <cell r="AI235" t="str">
            <v>O</v>
          </cell>
          <cell r="AJ235" t="str">
            <v>O</v>
          </cell>
          <cell r="AK235" t="str">
            <v>O</v>
          </cell>
          <cell r="AN235" t="str">
            <v>O</v>
          </cell>
          <cell r="AP235">
            <v>0</v>
          </cell>
          <cell r="AQ235">
            <v>5.3540000000000001</v>
          </cell>
          <cell r="AR235" t="str">
            <v>SPCE</v>
          </cell>
          <cell r="AS235">
            <v>0</v>
          </cell>
          <cell r="AT235" t="e">
            <v>#N/A</v>
          </cell>
          <cell r="AU235">
            <v>0</v>
          </cell>
          <cell r="AV235">
            <v>0</v>
          </cell>
        </row>
        <row r="236">
          <cell r="J236" t="str">
            <v>006-01003</v>
          </cell>
          <cell r="K236" t="str">
            <v xml:space="preserve">PANEL OUTER 2 </v>
          </cell>
          <cell r="L236" t="str">
            <v>5ES-F411F-00</v>
          </cell>
          <cell r="M236">
            <v>1</v>
          </cell>
          <cell r="N236" t="str">
            <v>BM</v>
          </cell>
          <cell r="O236" t="str">
            <v>BEWL</v>
          </cell>
          <cell r="Q236" t="str">
            <v>005-12396</v>
          </cell>
          <cell r="R236" t="str">
            <v>SPCEN*0.8</v>
          </cell>
          <cell r="S236" t="str">
            <v>SPCEN</v>
          </cell>
          <cell r="T236" t="str">
            <v/>
          </cell>
          <cell r="V236">
            <v>0.8</v>
          </cell>
          <cell r="W236">
            <v>1100</v>
          </cell>
          <cell r="X236">
            <v>1550</v>
          </cell>
          <cell r="Y236">
            <v>775</v>
          </cell>
          <cell r="Z236">
            <v>810</v>
          </cell>
          <cell r="AA236">
            <v>775</v>
          </cell>
          <cell r="AB236">
            <v>810</v>
          </cell>
          <cell r="AC236">
            <v>1</v>
          </cell>
          <cell r="AD236">
            <v>2</v>
          </cell>
          <cell r="AE236">
            <v>2</v>
          </cell>
          <cell r="AF236">
            <v>2.125</v>
          </cell>
          <cell r="AG236">
            <v>0.55000000000000004</v>
          </cell>
          <cell r="AH236">
            <v>2.6749999999999998</v>
          </cell>
          <cell r="AI236" t="str">
            <v>O</v>
          </cell>
          <cell r="AJ236" t="str">
            <v>O</v>
          </cell>
          <cell r="AK236" t="str">
            <v>O</v>
          </cell>
          <cell r="AN236" t="str">
            <v>O</v>
          </cell>
          <cell r="AP236">
            <v>0</v>
          </cell>
          <cell r="AQ236">
            <v>5.3540000000000001</v>
          </cell>
          <cell r="AR236" t="str">
            <v>SPCE</v>
          </cell>
          <cell r="AS236">
            <v>0</v>
          </cell>
          <cell r="AT236" t="e">
            <v>#N/A</v>
          </cell>
          <cell r="AU236">
            <v>0</v>
          </cell>
          <cell r="AV236">
            <v>0</v>
          </cell>
        </row>
        <row r="237">
          <cell r="J237" t="str">
            <v>006-00994</v>
          </cell>
          <cell r="K237" t="str">
            <v>PANEL INNER</v>
          </cell>
          <cell r="L237" t="str">
            <v>5ES-F412A-00</v>
          </cell>
          <cell r="M237">
            <v>1</v>
          </cell>
          <cell r="N237" t="str">
            <v>BM</v>
          </cell>
          <cell r="O237" t="str">
            <v>BEWL</v>
          </cell>
          <cell r="Q237" t="str">
            <v>005-12395</v>
          </cell>
          <cell r="R237" t="str">
            <v>SPCEN*0.8</v>
          </cell>
          <cell r="S237" t="str">
            <v>SPCEN</v>
          </cell>
          <cell r="T237" t="str">
            <v/>
          </cell>
          <cell r="V237">
            <v>0.8</v>
          </cell>
          <cell r="W237">
            <v>1100</v>
          </cell>
          <cell r="X237">
            <v>1160</v>
          </cell>
          <cell r="Y237">
            <v>550</v>
          </cell>
          <cell r="Z237">
            <v>580</v>
          </cell>
          <cell r="AA237">
            <v>550</v>
          </cell>
          <cell r="AB237">
            <v>580</v>
          </cell>
          <cell r="AC237">
            <v>1</v>
          </cell>
          <cell r="AD237">
            <v>4</v>
          </cell>
          <cell r="AE237">
            <v>4</v>
          </cell>
          <cell r="AF237">
            <v>0.89999999999999991</v>
          </cell>
          <cell r="AG237">
            <v>1.1000000000000001</v>
          </cell>
          <cell r="AH237">
            <v>2</v>
          </cell>
          <cell r="AI237" t="str">
            <v>O</v>
          </cell>
          <cell r="AJ237" t="str">
            <v>O</v>
          </cell>
          <cell r="AK237" t="str">
            <v>O</v>
          </cell>
          <cell r="AN237" t="str">
            <v>O</v>
          </cell>
          <cell r="AP237">
            <v>0</v>
          </cell>
          <cell r="AQ237">
            <v>2.0030000000000001</v>
          </cell>
          <cell r="AR237" t="str">
            <v>SPCE</v>
          </cell>
          <cell r="AS237">
            <v>0</v>
          </cell>
          <cell r="AT237" t="e">
            <v>#N/A</v>
          </cell>
          <cell r="AU237">
            <v>0</v>
          </cell>
          <cell r="AV237">
            <v>0</v>
          </cell>
        </row>
        <row r="238">
          <cell r="J238" t="str">
            <v>006-00946</v>
          </cell>
          <cell r="K238" t="str">
            <v>NUT PROJ, SQUARE 5mm</v>
          </cell>
          <cell r="L238" t="str">
            <v>95700-05200</v>
          </cell>
          <cell r="M238">
            <v>4</v>
          </cell>
          <cell r="N238" t="str">
            <v>CKD</v>
          </cell>
          <cell r="O238" t="str">
            <v>DYL</v>
          </cell>
          <cell r="R238" t="str">
            <v/>
          </cell>
          <cell r="S238" t="str">
            <v/>
          </cell>
          <cell r="T238" t="str">
            <v/>
          </cell>
          <cell r="AP238">
            <v>0</v>
          </cell>
          <cell r="AR238" t="str">
            <v/>
          </cell>
          <cell r="AS238">
            <v>0</v>
          </cell>
          <cell r="AT238" t="e">
            <v>#N/A</v>
          </cell>
          <cell r="AU238">
            <v>0</v>
          </cell>
          <cell r="AV238">
            <v>0</v>
          </cell>
        </row>
        <row r="239">
          <cell r="J239" t="str">
            <v>006-00961</v>
          </cell>
          <cell r="K239" t="str">
            <v>NUT WELD 5mm</v>
          </cell>
          <cell r="L239" t="str">
            <v>90174-05029</v>
          </cell>
          <cell r="M239">
            <v>1</v>
          </cell>
          <cell r="N239" t="str">
            <v>CKD</v>
          </cell>
          <cell r="O239" t="str">
            <v>DYL</v>
          </cell>
          <cell r="R239" t="str">
            <v/>
          </cell>
          <cell r="S239" t="str">
            <v/>
          </cell>
          <cell r="T239" t="str">
            <v/>
          </cell>
          <cell r="AF239">
            <v>8.0999999999999961E-2</v>
          </cell>
          <cell r="AG239">
            <v>1.381</v>
          </cell>
          <cell r="AH239">
            <v>1.462</v>
          </cell>
          <cell r="AP239">
            <v>0</v>
          </cell>
          <cell r="AR239" t="str">
            <v/>
          </cell>
          <cell r="AS239">
            <v>0</v>
          </cell>
          <cell r="AT239" t="e">
            <v>#N/A</v>
          </cell>
          <cell r="AU239">
            <v>0</v>
          </cell>
          <cell r="AV239">
            <v>0</v>
          </cell>
        </row>
        <row r="240">
          <cell r="J240" t="str">
            <v>006-00077</v>
          </cell>
          <cell r="K240" t="str">
            <v>BODY 1-1</v>
          </cell>
          <cell r="L240" t="str">
            <v>5ES-E471A-00</v>
          </cell>
          <cell r="M240">
            <v>1</v>
          </cell>
          <cell r="N240" t="str">
            <v>BM</v>
          </cell>
          <cell r="O240" t="str">
            <v>BEWL</v>
          </cell>
          <cell r="Q240" t="str">
            <v>005-12375</v>
          </cell>
          <cell r="R240" t="str">
            <v>SPCC SD*1</v>
          </cell>
          <cell r="S240" t="str">
            <v>SPCC SD</v>
          </cell>
          <cell r="T240" t="str">
            <v/>
          </cell>
          <cell r="V240">
            <v>1</v>
          </cell>
          <cell r="W240">
            <v>720</v>
          </cell>
          <cell r="X240">
            <v>1551</v>
          </cell>
          <cell r="Y240">
            <v>720</v>
          </cell>
          <cell r="Z240">
            <v>1551</v>
          </cell>
          <cell r="AA240">
            <v>720</v>
          </cell>
          <cell r="AB240">
            <v>259</v>
          </cell>
          <cell r="AC240">
            <v>6</v>
          </cell>
          <cell r="AD240">
            <v>1</v>
          </cell>
          <cell r="AE240">
            <v>6</v>
          </cell>
          <cell r="AF240">
            <v>8.0999999999999961E-2</v>
          </cell>
          <cell r="AG240">
            <v>1.381</v>
          </cell>
          <cell r="AH240">
            <v>1.462</v>
          </cell>
          <cell r="AI240" t="str">
            <v>O</v>
          </cell>
          <cell r="AJ240" t="str">
            <v>O</v>
          </cell>
          <cell r="AK240" t="str">
            <v>O</v>
          </cell>
          <cell r="AN240" t="str">
            <v>O</v>
          </cell>
          <cell r="AP240">
            <v>2875</v>
          </cell>
          <cell r="AQ240">
            <v>1.4610000000000001</v>
          </cell>
          <cell r="AR240" t="str">
            <v>SPCC</v>
          </cell>
          <cell r="AS240">
            <v>0</v>
          </cell>
          <cell r="AT240" t="e">
            <v>#N/A</v>
          </cell>
          <cell r="AU240">
            <v>0</v>
          </cell>
          <cell r="AV240">
            <v>0</v>
          </cell>
        </row>
        <row r="241">
          <cell r="J241" t="str">
            <v>006-01008</v>
          </cell>
          <cell r="K241" t="str">
            <v>PARTITION 1-1</v>
          </cell>
          <cell r="L241" t="str">
            <v>1YJ-E471R-01</v>
          </cell>
          <cell r="M241">
            <v>1</v>
          </cell>
          <cell r="N241" t="str">
            <v>VM</v>
          </cell>
          <cell r="O241" t="str">
            <v>PANJA</v>
          </cell>
          <cell r="P241" t="str">
            <v>POP-PP07-01-21-18-0006</v>
          </cell>
          <cell r="Q241" t="str">
            <v>005-12376</v>
          </cell>
          <cell r="R241" t="str">
            <v>SPCC SD*1</v>
          </cell>
          <cell r="S241" t="str">
            <v>SPCC SD</v>
          </cell>
          <cell r="T241" t="str">
            <v/>
          </cell>
          <cell r="V241">
            <v>1</v>
          </cell>
          <cell r="W241">
            <v>914</v>
          </cell>
          <cell r="X241">
            <v>1828</v>
          </cell>
          <cell r="Y241">
            <v>104</v>
          </cell>
          <cell r="Z241">
            <v>914</v>
          </cell>
          <cell r="AA241">
            <v>104</v>
          </cell>
          <cell r="AB241">
            <v>114.25</v>
          </cell>
          <cell r="AC241">
            <v>8</v>
          </cell>
          <cell r="AD241">
            <v>17</v>
          </cell>
          <cell r="AE241">
            <v>136</v>
          </cell>
          <cell r="AF241">
            <v>4.1500000000000002E-2</v>
          </cell>
          <cell r="AG241">
            <v>5.5E-2</v>
          </cell>
          <cell r="AH241">
            <v>9.6500000000000002E-2</v>
          </cell>
          <cell r="AI241" t="str">
            <v>O</v>
          </cell>
          <cell r="AJ241" t="str">
            <v>O</v>
          </cell>
          <cell r="AK241" t="str">
            <v>O</v>
          </cell>
          <cell r="AN241" t="str">
            <v>O</v>
          </cell>
          <cell r="AP241">
            <v>2875</v>
          </cell>
          <cell r="AQ241">
            <v>9.6000000000000002E-2</v>
          </cell>
          <cell r="AR241" t="str">
            <v>SPCC</v>
          </cell>
          <cell r="AS241">
            <v>6.1</v>
          </cell>
          <cell r="AT241">
            <v>6.1</v>
          </cell>
          <cell r="AU241">
            <v>0</v>
          </cell>
          <cell r="AV241">
            <v>6.1</v>
          </cell>
        </row>
        <row r="242">
          <cell r="J242" t="str">
            <v>006-01010</v>
          </cell>
          <cell r="K242" t="str">
            <v>PARTITION 1-2</v>
          </cell>
          <cell r="L242" t="str">
            <v>1YJ-E471T-01</v>
          </cell>
          <cell r="M242">
            <v>1</v>
          </cell>
          <cell r="N242" t="str">
            <v>VM</v>
          </cell>
          <cell r="O242" t="str">
            <v>PANJA</v>
          </cell>
          <cell r="P242" t="str">
            <v>POP-PP07-01-21-18-0006</v>
          </cell>
          <cell r="Q242" t="str">
            <v>005-12376</v>
          </cell>
          <cell r="R242" t="str">
            <v>SPCC SD*1</v>
          </cell>
          <cell r="S242" t="str">
            <v>SPCC SD</v>
          </cell>
          <cell r="T242" t="str">
            <v/>
          </cell>
          <cell r="V242">
            <v>1</v>
          </cell>
          <cell r="W242">
            <v>914</v>
          </cell>
          <cell r="X242">
            <v>1828</v>
          </cell>
          <cell r="Y242">
            <v>104</v>
          </cell>
          <cell r="Z242">
            <v>914</v>
          </cell>
          <cell r="AA242">
            <v>104</v>
          </cell>
          <cell r="AB242">
            <v>114.25</v>
          </cell>
          <cell r="AC242">
            <v>8</v>
          </cell>
          <cell r="AD242">
            <v>17</v>
          </cell>
          <cell r="AE242">
            <v>136</v>
          </cell>
          <cell r="AF242">
            <v>3.6500000000000005E-2</v>
          </cell>
          <cell r="AG242">
            <v>0.06</v>
          </cell>
          <cell r="AH242">
            <v>9.6500000000000002E-2</v>
          </cell>
          <cell r="AI242" t="str">
            <v>O</v>
          </cell>
          <cell r="AJ242" t="str">
            <v>O</v>
          </cell>
          <cell r="AK242" t="str">
            <v>O</v>
          </cell>
          <cell r="AN242" t="str">
            <v>O</v>
          </cell>
          <cell r="AP242">
            <v>2875</v>
          </cell>
          <cell r="AQ242">
            <v>9.6000000000000002E-2</v>
          </cell>
          <cell r="AR242" t="str">
            <v>SPCC</v>
          </cell>
          <cell r="AS242">
            <v>5.96</v>
          </cell>
          <cell r="AT242">
            <v>5.96</v>
          </cell>
          <cell r="AU242">
            <v>0</v>
          </cell>
          <cell r="AV242">
            <v>5.96</v>
          </cell>
        </row>
        <row r="243">
          <cell r="J243" t="str">
            <v>006-01012</v>
          </cell>
          <cell r="K243" t="str">
            <v>PARTITION 1-3</v>
          </cell>
          <cell r="L243" t="str">
            <v>1YJ-E471U-01</v>
          </cell>
          <cell r="M243">
            <v>2</v>
          </cell>
          <cell r="N243" t="str">
            <v>VM</v>
          </cell>
          <cell r="O243" t="str">
            <v>PANJA</v>
          </cell>
          <cell r="P243" t="str">
            <v>POP-PP07-01-21-18-0006</v>
          </cell>
          <cell r="Q243" t="str">
            <v>005-12376</v>
          </cell>
          <cell r="R243" t="str">
            <v>SPCC SD*1</v>
          </cell>
          <cell r="S243" t="str">
            <v>SPCC SD</v>
          </cell>
          <cell r="T243" t="str">
            <v/>
          </cell>
          <cell r="V243">
            <v>1</v>
          </cell>
          <cell r="W243">
            <v>914</v>
          </cell>
          <cell r="X243">
            <v>1828</v>
          </cell>
          <cell r="Y243">
            <v>104</v>
          </cell>
          <cell r="Z243">
            <v>914</v>
          </cell>
          <cell r="AA243">
            <v>104</v>
          </cell>
          <cell r="AB243">
            <v>114.25</v>
          </cell>
          <cell r="AC243">
            <v>8</v>
          </cell>
          <cell r="AD243">
            <v>17</v>
          </cell>
          <cell r="AE243">
            <v>136</v>
          </cell>
          <cell r="AF243">
            <v>0.153</v>
          </cell>
          <cell r="AG243">
            <v>0.04</v>
          </cell>
          <cell r="AH243">
            <v>0.193</v>
          </cell>
          <cell r="AI243" t="str">
            <v>O</v>
          </cell>
          <cell r="AJ243" t="str">
            <v>O</v>
          </cell>
          <cell r="AK243" t="str">
            <v>O</v>
          </cell>
          <cell r="AN243" t="str">
            <v>O</v>
          </cell>
          <cell r="AP243">
            <v>2875</v>
          </cell>
          <cell r="AQ243">
            <v>9.6000000000000002E-2</v>
          </cell>
          <cell r="AR243" t="str">
            <v>SPCC</v>
          </cell>
          <cell r="AS243">
            <v>1.2</v>
          </cell>
          <cell r="AT243">
            <v>1.2</v>
          </cell>
          <cell r="AU243">
            <v>0</v>
          </cell>
          <cell r="AV243">
            <v>1.2</v>
          </cell>
        </row>
        <row r="244">
          <cell r="J244" t="str">
            <v>006-01014</v>
          </cell>
          <cell r="K244" t="str">
            <v>PARTITION 1-4</v>
          </cell>
          <cell r="L244" t="str">
            <v>5ES-E471V-00</v>
          </cell>
          <cell r="M244">
            <v>1</v>
          </cell>
          <cell r="N244" t="str">
            <v>BM</v>
          </cell>
          <cell r="O244" t="str">
            <v>BEWL</v>
          </cell>
          <cell r="Q244" t="str">
            <v>005-12379</v>
          </cell>
          <cell r="R244" t="str">
            <v>SPCC SD*1.2</v>
          </cell>
          <cell r="S244" t="str">
            <v>SPCC SD</v>
          </cell>
          <cell r="T244" t="str">
            <v/>
          </cell>
          <cell r="V244">
            <v>1.2</v>
          </cell>
          <cell r="W244">
            <v>914</v>
          </cell>
          <cell r="X244">
            <v>1828</v>
          </cell>
          <cell r="Y244">
            <v>96</v>
          </cell>
          <cell r="Z244">
            <v>914</v>
          </cell>
          <cell r="AA244">
            <v>96</v>
          </cell>
          <cell r="AB244">
            <v>91.4</v>
          </cell>
          <cell r="AC244">
            <v>10</v>
          </cell>
          <cell r="AD244">
            <v>19</v>
          </cell>
          <cell r="AE244">
            <v>190</v>
          </cell>
          <cell r="AF244">
            <v>5.5000000000000007E-2</v>
          </cell>
          <cell r="AG244">
            <v>0.03</v>
          </cell>
          <cell r="AH244">
            <v>8.5000000000000006E-2</v>
          </cell>
          <cell r="AI244" t="str">
            <v>O</v>
          </cell>
          <cell r="AJ244" t="str">
            <v>O</v>
          </cell>
          <cell r="AK244" t="str">
            <v>O</v>
          </cell>
          <cell r="AN244" t="str">
            <v>O</v>
          </cell>
          <cell r="AP244">
            <v>2875</v>
          </cell>
          <cell r="AQ244">
            <v>8.3000000000000004E-2</v>
          </cell>
          <cell r="AR244" t="str">
            <v>SPCC</v>
          </cell>
          <cell r="AS244">
            <v>0</v>
          </cell>
          <cell r="AT244" t="e">
            <v>#N/A</v>
          </cell>
          <cell r="AU244">
            <v>0</v>
          </cell>
          <cell r="AV244">
            <v>0</v>
          </cell>
        </row>
        <row r="245">
          <cell r="J245" t="str">
            <v>006-00240</v>
          </cell>
          <cell r="K245" t="str">
            <v>BRACKET 1-1</v>
          </cell>
          <cell r="L245" t="str">
            <v>1YJ-E471K-01</v>
          </cell>
          <cell r="M245">
            <v>1</v>
          </cell>
          <cell r="N245" t="str">
            <v>BM</v>
          </cell>
          <cell r="O245" t="str">
            <v>BEWL</v>
          </cell>
          <cell r="Q245" t="str">
            <v>005-12386</v>
          </cell>
          <cell r="R245" t="str">
            <v>SPCC SD*2.3</v>
          </cell>
          <cell r="S245" t="str">
            <v>SPCC SD</v>
          </cell>
          <cell r="T245" t="str">
            <v/>
          </cell>
          <cell r="V245">
            <v>2.2999999999999998</v>
          </cell>
          <cell r="W245">
            <v>914</v>
          </cell>
          <cell r="X245">
            <v>1828</v>
          </cell>
          <cell r="Y245">
            <v>78</v>
          </cell>
          <cell r="Z245">
            <v>914</v>
          </cell>
          <cell r="AA245">
            <v>78</v>
          </cell>
          <cell r="AB245">
            <v>50.777777777777779</v>
          </cell>
          <cell r="AC245">
            <v>18</v>
          </cell>
          <cell r="AD245">
            <v>23</v>
          </cell>
          <cell r="AE245">
            <v>414</v>
          </cell>
          <cell r="AF245">
            <v>1.4999999999999999E-2</v>
          </cell>
          <cell r="AG245">
            <v>0.06</v>
          </cell>
          <cell r="AH245">
            <v>7.4999999999999997E-2</v>
          </cell>
          <cell r="AI245" t="str">
            <v>O</v>
          </cell>
          <cell r="AJ245" t="str">
            <v>O</v>
          </cell>
          <cell r="AK245" t="str">
            <v>O</v>
          </cell>
          <cell r="AN245" t="str">
            <v>O</v>
          </cell>
          <cell r="AP245">
            <v>2875</v>
          </cell>
          <cell r="AQ245">
            <v>7.2999999999999995E-2</v>
          </cell>
          <cell r="AR245" t="str">
            <v>SPCC</v>
          </cell>
          <cell r="AS245">
            <v>0</v>
          </cell>
          <cell r="AT245" t="e">
            <v>#N/A</v>
          </cell>
          <cell r="AU245">
            <v>0</v>
          </cell>
          <cell r="AV245">
            <v>0</v>
          </cell>
        </row>
        <row r="246">
          <cell r="J246" t="str">
            <v>006-00241</v>
          </cell>
          <cell r="K246" t="str">
            <v>BRACKET 1-2</v>
          </cell>
          <cell r="L246" t="str">
            <v>1YJ-E471L-01</v>
          </cell>
          <cell r="M246">
            <v>1</v>
          </cell>
          <cell r="N246" t="str">
            <v>BM</v>
          </cell>
          <cell r="O246" t="str">
            <v>BEWL</v>
          </cell>
          <cell r="Q246" t="str">
            <v>005-12386</v>
          </cell>
          <cell r="R246" t="str">
            <v>SPCC SD*2.3</v>
          </cell>
          <cell r="S246" t="str">
            <v>SPCC SD</v>
          </cell>
          <cell r="T246" t="str">
            <v/>
          </cell>
          <cell r="V246">
            <v>2.2999999999999998</v>
          </cell>
          <cell r="W246">
            <v>914</v>
          </cell>
          <cell r="X246">
            <v>1828</v>
          </cell>
          <cell r="Y246">
            <v>90</v>
          </cell>
          <cell r="Z246">
            <v>914</v>
          </cell>
          <cell r="AA246">
            <v>90</v>
          </cell>
          <cell r="AB246">
            <v>50.777777777777779</v>
          </cell>
          <cell r="AC246">
            <v>18</v>
          </cell>
          <cell r="AD246">
            <v>20</v>
          </cell>
          <cell r="AE246">
            <v>360</v>
          </cell>
          <cell r="AF246">
            <v>3.6999999999999991E-2</v>
          </cell>
          <cell r="AG246">
            <v>0.05</v>
          </cell>
          <cell r="AH246">
            <v>8.6999999999999994E-2</v>
          </cell>
          <cell r="AI246" t="str">
            <v>O</v>
          </cell>
          <cell r="AJ246" t="str">
            <v>O</v>
          </cell>
          <cell r="AK246" t="str">
            <v>O</v>
          </cell>
          <cell r="AN246" t="str">
            <v>O</v>
          </cell>
          <cell r="AP246">
            <v>2875</v>
          </cell>
          <cell r="AQ246">
            <v>8.4000000000000005E-2</v>
          </cell>
          <cell r="AR246" t="str">
            <v>SPCC</v>
          </cell>
          <cell r="AS246">
            <v>0</v>
          </cell>
          <cell r="AT246" t="e">
            <v>#N/A</v>
          </cell>
          <cell r="AU246">
            <v>0</v>
          </cell>
          <cell r="AV246">
            <v>0</v>
          </cell>
        </row>
        <row r="247">
          <cell r="J247" t="str">
            <v>006-00242</v>
          </cell>
          <cell r="K247" t="str">
            <v>BRACKET 1-3</v>
          </cell>
          <cell r="L247" t="str">
            <v>1YJ-E471M-01</v>
          </cell>
          <cell r="M247">
            <v>1</v>
          </cell>
          <cell r="N247" t="str">
            <v>VM</v>
          </cell>
          <cell r="O247" t="str">
            <v>IMZA</v>
          </cell>
          <cell r="P247" t="str">
            <v>POP-PP07-01-21-18-0009</v>
          </cell>
          <cell r="Q247" t="str">
            <v>005-12384</v>
          </cell>
          <cell r="R247" t="str">
            <v>SPCC SD*2</v>
          </cell>
          <cell r="S247" t="str">
            <v>SPCC SD</v>
          </cell>
          <cell r="T247" t="str">
            <v/>
          </cell>
          <cell r="V247">
            <v>2</v>
          </cell>
          <cell r="W247">
            <v>914</v>
          </cell>
          <cell r="X247">
            <v>1828</v>
          </cell>
          <cell r="Y247">
            <v>118</v>
          </cell>
          <cell r="Z247">
            <v>914</v>
          </cell>
          <cell r="AA247">
            <v>118</v>
          </cell>
          <cell r="AB247">
            <v>57.125</v>
          </cell>
          <cell r="AC247">
            <v>16</v>
          </cell>
          <cell r="AD247">
            <v>15</v>
          </cell>
          <cell r="AE247">
            <v>240</v>
          </cell>
          <cell r="AF247">
            <v>2.6999999999999996E-2</v>
          </cell>
          <cell r="AG247">
            <v>8.5000000000000006E-2</v>
          </cell>
          <cell r="AH247">
            <v>0.112</v>
          </cell>
          <cell r="AI247" t="str">
            <v>O</v>
          </cell>
          <cell r="AJ247" t="str">
            <v>O</v>
          </cell>
          <cell r="AK247" t="str">
            <v>O</v>
          </cell>
          <cell r="AN247" t="str">
            <v>O</v>
          </cell>
          <cell r="AP247">
            <v>2875</v>
          </cell>
          <cell r="AQ247">
            <v>0.109</v>
          </cell>
          <cell r="AR247" t="str">
            <v>SPCC</v>
          </cell>
          <cell r="AS247">
            <v>1.85</v>
          </cell>
          <cell r="AT247">
            <v>1.85</v>
          </cell>
          <cell r="AU247">
            <v>0</v>
          </cell>
          <cell r="AV247">
            <v>1.85</v>
          </cell>
        </row>
        <row r="248">
          <cell r="J248" t="str">
            <v>006-01517</v>
          </cell>
          <cell r="K248" t="str">
            <v>STOPPER MAIN STAND</v>
          </cell>
          <cell r="L248" t="str">
            <v>1YJ-E477U-01</v>
          </cell>
          <cell r="M248">
            <v>1</v>
          </cell>
          <cell r="N248" t="str">
            <v>BM</v>
          </cell>
          <cell r="O248" t="str">
            <v>BEWL</v>
          </cell>
          <cell r="Q248" t="str">
            <v>005-12376</v>
          </cell>
          <cell r="R248" t="str">
            <v>SPCC SD*1</v>
          </cell>
          <cell r="S248" t="str">
            <v>SPCC SD</v>
          </cell>
          <cell r="T248" t="str">
            <v/>
          </cell>
          <cell r="V248">
            <v>1</v>
          </cell>
          <cell r="W248">
            <v>914</v>
          </cell>
          <cell r="X248">
            <v>1828</v>
          </cell>
          <cell r="Y248">
            <v>108</v>
          </cell>
          <cell r="Z248">
            <v>914</v>
          </cell>
          <cell r="AA248">
            <v>108</v>
          </cell>
          <cell r="AB248">
            <v>35.153846153846153</v>
          </cell>
          <cell r="AC248">
            <v>26</v>
          </cell>
          <cell r="AD248">
            <v>16</v>
          </cell>
          <cell r="AE248">
            <v>416</v>
          </cell>
          <cell r="AF248">
            <v>6.9999999999999993E-3</v>
          </cell>
          <cell r="AG248">
            <v>2.5000000000000001E-2</v>
          </cell>
          <cell r="AH248">
            <v>3.2000000000000001E-2</v>
          </cell>
          <cell r="AI248" t="str">
            <v>O</v>
          </cell>
          <cell r="AJ248" t="str">
            <v>O</v>
          </cell>
          <cell r="AK248" t="str">
            <v>O</v>
          </cell>
          <cell r="AN248" t="str">
            <v>O</v>
          </cell>
          <cell r="AP248">
            <v>2875</v>
          </cell>
          <cell r="AQ248">
            <v>3.2000000000000001E-2</v>
          </cell>
          <cell r="AR248" t="str">
            <v>SPCC</v>
          </cell>
          <cell r="AS248">
            <v>0</v>
          </cell>
          <cell r="AT248" t="e">
            <v>#N/A</v>
          </cell>
          <cell r="AU248">
            <v>0</v>
          </cell>
          <cell r="AV248">
            <v>0</v>
          </cell>
        </row>
        <row r="249">
          <cell r="J249" t="str">
            <v>006-01213</v>
          </cell>
          <cell r="K249" t="str">
            <v>REINFORCEMENT 1</v>
          </cell>
          <cell r="L249" t="str">
            <v>1YJ-E476A-01</v>
          </cell>
          <cell r="M249">
            <v>1</v>
          </cell>
          <cell r="N249" t="str">
            <v>BM</v>
          </cell>
          <cell r="O249" t="str">
            <v>BEWL</v>
          </cell>
          <cell r="Q249" t="str">
            <v>005-12376</v>
          </cell>
          <cell r="R249" t="str">
            <v>SPCC SD*1</v>
          </cell>
          <cell r="S249" t="str">
            <v>SPCC SD</v>
          </cell>
          <cell r="T249" t="str">
            <v/>
          </cell>
          <cell r="V249">
            <v>1</v>
          </cell>
          <cell r="W249">
            <v>914</v>
          </cell>
          <cell r="X249">
            <v>1828</v>
          </cell>
          <cell r="Y249">
            <v>247</v>
          </cell>
          <cell r="Z249">
            <v>914</v>
          </cell>
          <cell r="AA249">
            <v>247</v>
          </cell>
          <cell r="AB249">
            <v>152.33333333333334</v>
          </cell>
          <cell r="AC249">
            <v>6</v>
          </cell>
          <cell r="AD249">
            <v>7</v>
          </cell>
          <cell r="AE249">
            <v>42</v>
          </cell>
          <cell r="AF249">
            <v>5.6999999999999995E-2</v>
          </cell>
          <cell r="AG249">
            <v>0.255</v>
          </cell>
          <cell r="AH249">
            <v>0.312</v>
          </cell>
          <cell r="AI249" t="str">
            <v>O</v>
          </cell>
          <cell r="AJ249" t="str">
            <v>O</v>
          </cell>
          <cell r="AK249" t="str">
            <v>O</v>
          </cell>
          <cell r="AN249" t="str">
            <v>O</v>
          </cell>
          <cell r="AP249">
            <v>2875</v>
          </cell>
          <cell r="AQ249">
            <v>0.312</v>
          </cell>
          <cell r="AR249" t="str">
            <v>SPCC</v>
          </cell>
          <cell r="AS249">
            <v>0</v>
          </cell>
          <cell r="AT249" t="e">
            <v>#N/A</v>
          </cell>
          <cell r="AU249">
            <v>0</v>
          </cell>
          <cell r="AV249">
            <v>0</v>
          </cell>
        </row>
        <row r="250">
          <cell r="J250" t="str">
            <v>006-01230</v>
          </cell>
          <cell r="K250" t="str">
            <v>RING JOINT</v>
          </cell>
          <cell r="L250" t="str">
            <v>E1YJ-E4712-01</v>
          </cell>
          <cell r="M250">
            <v>1</v>
          </cell>
          <cell r="N250" t="str">
            <v>BM</v>
          </cell>
          <cell r="O250" t="str">
            <v>BEWL</v>
          </cell>
          <cell r="Q250" t="str">
            <v>005-12430</v>
          </cell>
          <cell r="R250" t="str">
            <v>STKM 11A-EC*4.25</v>
          </cell>
          <cell r="S250" t="str">
            <v>STKM 11A-EC</v>
          </cell>
          <cell r="T250" t="str">
            <v/>
          </cell>
          <cell r="U250">
            <v>44</v>
          </cell>
          <cell r="V250">
            <v>4.25</v>
          </cell>
          <cell r="X250">
            <v>4250</v>
          </cell>
          <cell r="Y250">
            <v>30</v>
          </cell>
          <cell r="AA250">
            <v>30</v>
          </cell>
          <cell r="AD250">
            <v>125</v>
          </cell>
          <cell r="AF250">
            <v>7.1599999999999997E-2</v>
          </cell>
          <cell r="AG250">
            <v>7.0000000000000007E-2</v>
          </cell>
          <cell r="AH250">
            <v>0.1416</v>
          </cell>
          <cell r="AI250" t="str">
            <v>O</v>
          </cell>
          <cell r="AJ250" t="str">
            <v>O</v>
          </cell>
          <cell r="AL250" t="str">
            <v>O</v>
          </cell>
          <cell r="AN250" t="str">
            <v>O</v>
          </cell>
          <cell r="AP250">
            <v>2875</v>
          </cell>
          <cell r="AQ250">
            <v>0.14199999999999999</v>
          </cell>
          <cell r="AR250" t="str">
            <v>STKM</v>
          </cell>
          <cell r="AS250">
            <v>0</v>
          </cell>
          <cell r="AT250" t="e">
            <v>#N/A</v>
          </cell>
          <cell r="AU250">
            <v>0</v>
          </cell>
          <cell r="AV250">
            <v>0</v>
          </cell>
        </row>
        <row r="251">
          <cell r="J251" t="str">
            <v>006-01395</v>
          </cell>
          <cell r="K251" t="str">
            <v>SILENCER WITH FIBRE</v>
          </cell>
          <cell r="L251" t="str">
            <v>3AH-SUBP-00-S</v>
          </cell>
          <cell r="M251">
            <v>1</v>
          </cell>
          <cell r="N251" t="str">
            <v>VF</v>
          </cell>
          <cell r="O251" t="str">
            <v>PANJA</v>
          </cell>
          <cell r="P251" t="str">
            <v>POL-PP07-01-21-18-0026</v>
          </cell>
          <cell r="R251" t="str">
            <v/>
          </cell>
          <cell r="S251" t="str">
            <v/>
          </cell>
          <cell r="T251" t="str">
            <v/>
          </cell>
          <cell r="AP251">
            <v>2875</v>
          </cell>
          <cell r="AR251" t="str">
            <v/>
          </cell>
          <cell r="AS251">
            <v>35</v>
          </cell>
          <cell r="AT251">
            <v>35</v>
          </cell>
          <cell r="AU251">
            <v>35</v>
          </cell>
          <cell r="AV251">
            <v>0</v>
          </cell>
        </row>
        <row r="252">
          <cell r="J252" t="str">
            <v>006-00153</v>
          </cell>
          <cell r="K252" t="str">
            <v>BOLT.WELD 8 X 20 mm</v>
          </cell>
          <cell r="L252" t="str">
            <v>90115-08006</v>
          </cell>
          <cell r="M252">
            <v>1</v>
          </cell>
          <cell r="N252" t="str">
            <v>CKD</v>
          </cell>
          <cell r="O252" t="str">
            <v>DYL</v>
          </cell>
          <cell r="R252" t="str">
            <v/>
          </cell>
          <cell r="S252" t="str">
            <v/>
          </cell>
          <cell r="T252" t="str">
            <v/>
          </cell>
          <cell r="AP252">
            <v>2875</v>
          </cell>
          <cell r="AR252" t="str">
            <v/>
          </cell>
          <cell r="AS252">
            <v>0</v>
          </cell>
          <cell r="AT252" t="e">
            <v>#N/A</v>
          </cell>
          <cell r="AU252">
            <v>0</v>
          </cell>
          <cell r="AV252">
            <v>0</v>
          </cell>
        </row>
        <row r="253">
          <cell r="J253" t="str">
            <v>006-00154</v>
          </cell>
          <cell r="K253" t="str">
            <v>BOLT.WELD 8 X 17mm</v>
          </cell>
          <cell r="L253" t="str">
            <v>90115-08007</v>
          </cell>
          <cell r="M253">
            <v>1</v>
          </cell>
          <cell r="N253" t="str">
            <v>CKD</v>
          </cell>
          <cell r="O253" t="str">
            <v>DYL</v>
          </cell>
          <cell r="R253" t="str">
            <v/>
          </cell>
          <cell r="S253" t="str">
            <v/>
          </cell>
          <cell r="T253" t="str">
            <v/>
          </cell>
          <cell r="AP253">
            <v>2875</v>
          </cell>
          <cell r="AR253" t="str">
            <v/>
          </cell>
          <cell r="AS253">
            <v>0</v>
          </cell>
          <cell r="AT253" t="e">
            <v>#N/A</v>
          </cell>
          <cell r="AU253">
            <v>0</v>
          </cell>
          <cell r="AV253">
            <v>0</v>
          </cell>
        </row>
        <row r="254">
          <cell r="J254" t="str">
            <v>006-00946</v>
          </cell>
          <cell r="K254" t="str">
            <v>NUT PROJ, SQUARE 5mm</v>
          </cell>
          <cell r="L254" t="str">
            <v>95700-05200</v>
          </cell>
          <cell r="M254">
            <v>3</v>
          </cell>
          <cell r="N254" t="str">
            <v>CKD</v>
          </cell>
          <cell r="O254" t="str">
            <v>DYL</v>
          </cell>
          <cell r="R254" t="str">
            <v/>
          </cell>
          <cell r="S254" t="str">
            <v/>
          </cell>
          <cell r="T254" t="str">
            <v/>
          </cell>
          <cell r="AP254">
            <v>2875</v>
          </cell>
          <cell r="AR254" t="str">
            <v/>
          </cell>
          <cell r="AS254">
            <v>0</v>
          </cell>
          <cell r="AT254" t="e">
            <v>#N/A</v>
          </cell>
          <cell r="AU254">
            <v>0</v>
          </cell>
          <cell r="AV254">
            <v>0</v>
          </cell>
        </row>
        <row r="255">
          <cell r="J255" t="str">
            <v>006-00078</v>
          </cell>
          <cell r="K255" t="str">
            <v>BODY 1-1</v>
          </cell>
          <cell r="L255" t="str">
            <v>5HM-E471A-00</v>
          </cell>
          <cell r="M255">
            <v>1</v>
          </cell>
          <cell r="N255" t="str">
            <v>BM</v>
          </cell>
          <cell r="O255" t="str">
            <v>BEWL</v>
          </cell>
          <cell r="Q255" t="str">
            <v>005-12379</v>
          </cell>
          <cell r="R255" t="str">
            <v>SPCC SD*1.2</v>
          </cell>
          <cell r="S255" t="str">
            <v>SPCC SD</v>
          </cell>
          <cell r="T255" t="str">
            <v/>
          </cell>
          <cell r="V255">
            <v>1.2</v>
          </cell>
          <cell r="W255">
            <v>914</v>
          </cell>
          <cell r="X255">
            <v>1828</v>
          </cell>
          <cell r="Y255">
            <v>633</v>
          </cell>
          <cell r="Z255">
            <v>914</v>
          </cell>
          <cell r="AA255">
            <v>633</v>
          </cell>
          <cell r="AB255">
            <v>304.66666666666669</v>
          </cell>
          <cell r="AC255">
            <v>3</v>
          </cell>
          <cell r="AD255">
            <v>2</v>
          </cell>
          <cell r="AE255">
            <v>6</v>
          </cell>
          <cell r="AF255">
            <v>1.4000000000000001</v>
          </cell>
          <cell r="AG255">
            <v>1.3</v>
          </cell>
          <cell r="AH255">
            <v>2.7</v>
          </cell>
          <cell r="AI255" t="str">
            <v>O</v>
          </cell>
          <cell r="AJ255" t="str">
            <v>O</v>
          </cell>
          <cell r="AK255" t="str">
            <v>O</v>
          </cell>
          <cell r="AN255" t="str">
            <v>O</v>
          </cell>
          <cell r="AP255">
            <v>900</v>
          </cell>
          <cell r="AQ255">
            <v>2.6230000000000002</v>
          </cell>
          <cell r="AR255" t="str">
            <v>SPCC</v>
          </cell>
          <cell r="AS255">
            <v>0</v>
          </cell>
          <cell r="AT255" t="e">
            <v>#N/A</v>
          </cell>
          <cell r="AU255">
            <v>0</v>
          </cell>
          <cell r="AV255">
            <v>0</v>
          </cell>
        </row>
        <row r="256">
          <cell r="J256" t="str">
            <v>006-00079</v>
          </cell>
          <cell r="K256" t="str">
            <v>BODY 1-2</v>
          </cell>
          <cell r="L256" t="str">
            <v>5HM-E471E-00</v>
          </cell>
          <cell r="M256">
            <v>1</v>
          </cell>
          <cell r="N256" t="str">
            <v>BM</v>
          </cell>
          <cell r="O256" t="str">
            <v>BEWL</v>
          </cell>
          <cell r="Q256" t="str">
            <v>005-12379</v>
          </cell>
          <cell r="R256" t="str">
            <v>SPCC SD*1.2</v>
          </cell>
          <cell r="S256" t="str">
            <v>SPCC SD</v>
          </cell>
          <cell r="T256" t="str">
            <v/>
          </cell>
          <cell r="V256">
            <v>1.2</v>
          </cell>
          <cell r="W256">
            <v>914</v>
          </cell>
          <cell r="X256">
            <v>1828</v>
          </cell>
          <cell r="Y256">
            <v>131</v>
          </cell>
          <cell r="Z256">
            <v>914</v>
          </cell>
          <cell r="AA256">
            <v>131</v>
          </cell>
          <cell r="AB256">
            <v>152.33333333333334</v>
          </cell>
          <cell r="AC256">
            <v>6</v>
          </cell>
          <cell r="AD256">
            <v>13</v>
          </cell>
          <cell r="AE256">
            <v>78</v>
          </cell>
          <cell r="AF256">
            <v>0.19569999999999999</v>
          </cell>
          <cell r="AG256">
            <v>1.23E-2</v>
          </cell>
          <cell r="AH256">
            <v>0.20799999999999999</v>
          </cell>
          <cell r="AI256" t="str">
            <v>O</v>
          </cell>
          <cell r="AJ256" t="str">
            <v>O</v>
          </cell>
          <cell r="AK256" t="str">
            <v>O</v>
          </cell>
          <cell r="AN256" t="str">
            <v>O</v>
          </cell>
          <cell r="AP256">
            <v>900</v>
          </cell>
          <cell r="AQ256">
            <v>0.20200000000000001</v>
          </cell>
          <cell r="AR256" t="str">
            <v>SPCC</v>
          </cell>
          <cell r="AS256">
            <v>0</v>
          </cell>
          <cell r="AT256" t="e">
            <v>#N/A</v>
          </cell>
          <cell r="AU256">
            <v>0</v>
          </cell>
          <cell r="AV256">
            <v>0</v>
          </cell>
        </row>
        <row r="257">
          <cell r="J257" t="str">
            <v>006-00951</v>
          </cell>
          <cell r="K257" t="str">
            <v>NUT RING</v>
          </cell>
          <cell r="L257" t="str">
            <v>5HM-E4612-00</v>
          </cell>
          <cell r="M257">
            <v>1</v>
          </cell>
          <cell r="N257" t="str">
            <v>BM</v>
          </cell>
          <cell r="O257" t="str">
            <v>BEWL</v>
          </cell>
          <cell r="Q257" t="str">
            <v>005-12417</v>
          </cell>
          <cell r="R257" t="str">
            <v>SPHC*6</v>
          </cell>
          <cell r="S257" t="str">
            <v>SPHC</v>
          </cell>
          <cell r="T257" t="str">
            <v/>
          </cell>
          <cell r="V257">
            <v>6</v>
          </cell>
          <cell r="W257">
            <v>1220</v>
          </cell>
          <cell r="X257">
            <v>1220</v>
          </cell>
          <cell r="Y257">
            <v>76</v>
          </cell>
          <cell r="Z257">
            <v>1220</v>
          </cell>
          <cell r="AA257">
            <v>76</v>
          </cell>
          <cell r="AB257">
            <v>58.095238095238095</v>
          </cell>
          <cell r="AC257">
            <v>21</v>
          </cell>
          <cell r="AD257">
            <v>16</v>
          </cell>
          <cell r="AE257">
            <v>336</v>
          </cell>
          <cell r="AF257">
            <v>0.15899999999999997</v>
          </cell>
          <cell r="AG257">
            <v>0.05</v>
          </cell>
          <cell r="AH257">
            <v>0.20899999999999999</v>
          </cell>
          <cell r="AI257" t="str">
            <v>O</v>
          </cell>
          <cell r="AJ257" t="str">
            <v>O</v>
          </cell>
          <cell r="AK257" t="str">
            <v>O</v>
          </cell>
          <cell r="AN257" t="str">
            <v>O</v>
          </cell>
          <cell r="AP257">
            <v>900</v>
          </cell>
          <cell r="AQ257">
            <v>0.20899999999999999</v>
          </cell>
          <cell r="AR257" t="str">
            <v>SPHC</v>
          </cell>
          <cell r="AS257">
            <v>0</v>
          </cell>
          <cell r="AT257" t="e">
            <v>#N/A</v>
          </cell>
          <cell r="AU257">
            <v>0</v>
          </cell>
          <cell r="AV257">
            <v>0</v>
          </cell>
        </row>
        <row r="258">
          <cell r="J258" t="str">
            <v>006-01009</v>
          </cell>
          <cell r="K258" t="str">
            <v>PARTITION 1-1</v>
          </cell>
          <cell r="L258" t="str">
            <v>5HM-E471R-00</v>
          </cell>
          <cell r="M258">
            <v>1</v>
          </cell>
          <cell r="N258" t="str">
            <v>BM</v>
          </cell>
          <cell r="O258" t="str">
            <v>BEWL</v>
          </cell>
          <cell r="Q258" t="str">
            <v>005-12379</v>
          </cell>
          <cell r="R258" t="str">
            <v>SPCC SD*1.2</v>
          </cell>
          <cell r="S258" t="str">
            <v>SPCC SD</v>
          </cell>
          <cell r="T258" t="str">
            <v/>
          </cell>
          <cell r="V258">
            <v>1.2</v>
          </cell>
          <cell r="W258">
            <v>914</v>
          </cell>
          <cell r="X258">
            <v>1828</v>
          </cell>
          <cell r="Y258">
            <v>110</v>
          </cell>
          <cell r="Z258">
            <v>914</v>
          </cell>
          <cell r="AA258">
            <v>110</v>
          </cell>
          <cell r="AB258">
            <v>130.57142857142858</v>
          </cell>
          <cell r="AC258">
            <v>7</v>
          </cell>
          <cell r="AD258">
            <v>16</v>
          </cell>
          <cell r="AE258">
            <v>112</v>
          </cell>
          <cell r="AF258">
            <v>4.0000000000000036E-3</v>
          </cell>
          <cell r="AG258">
            <v>0.14099999999999999</v>
          </cell>
          <cell r="AH258">
            <v>0.14499999999999999</v>
          </cell>
          <cell r="AI258" t="str">
            <v>O</v>
          </cell>
          <cell r="AJ258" t="str">
            <v>O</v>
          </cell>
          <cell r="AK258" t="str">
            <v>O</v>
          </cell>
          <cell r="AN258" t="str">
            <v>O</v>
          </cell>
          <cell r="AP258">
            <v>900</v>
          </cell>
          <cell r="AQ258">
            <v>0.14099999999999999</v>
          </cell>
          <cell r="AR258" t="str">
            <v>SPCC</v>
          </cell>
          <cell r="AS258">
            <v>0</v>
          </cell>
          <cell r="AT258" t="e">
            <v>#N/A</v>
          </cell>
          <cell r="AU258">
            <v>0</v>
          </cell>
          <cell r="AV258">
            <v>0</v>
          </cell>
        </row>
        <row r="259">
          <cell r="J259" t="str">
            <v>006-01011</v>
          </cell>
          <cell r="K259" t="str">
            <v>PARTITION 1-2</v>
          </cell>
          <cell r="L259" t="str">
            <v>5HM-E471T-00</v>
          </cell>
          <cell r="M259">
            <v>1</v>
          </cell>
          <cell r="N259" t="str">
            <v>BM</v>
          </cell>
          <cell r="O259" t="str">
            <v>BEWL</v>
          </cell>
          <cell r="Q259" t="str">
            <v>005-12379</v>
          </cell>
          <cell r="R259" t="str">
            <v>SPCC SD*1.2</v>
          </cell>
          <cell r="S259" t="str">
            <v>SPCC SD</v>
          </cell>
          <cell r="T259" t="str">
            <v/>
          </cell>
          <cell r="V259">
            <v>1.2</v>
          </cell>
          <cell r="W259">
            <v>914</v>
          </cell>
          <cell r="X259">
            <v>1828</v>
          </cell>
          <cell r="Y259">
            <v>108</v>
          </cell>
          <cell r="Z259">
            <v>914</v>
          </cell>
          <cell r="AA259">
            <v>108</v>
          </cell>
          <cell r="AB259">
            <v>152.33333333333334</v>
          </cell>
          <cell r="AC259">
            <v>6</v>
          </cell>
          <cell r="AD259">
            <v>16</v>
          </cell>
          <cell r="AE259">
            <v>96</v>
          </cell>
          <cell r="AF259">
            <v>9.9000000000000005E-2</v>
          </cell>
          <cell r="AG259">
            <v>7.0000000000000007E-2</v>
          </cell>
          <cell r="AH259">
            <v>0.16900000000000001</v>
          </cell>
          <cell r="AI259" t="str">
            <v>O</v>
          </cell>
          <cell r="AJ259" t="str">
            <v>O</v>
          </cell>
          <cell r="AK259" t="str">
            <v>O</v>
          </cell>
          <cell r="AN259" t="str">
            <v>O</v>
          </cell>
          <cell r="AP259">
            <v>900</v>
          </cell>
          <cell r="AQ259">
            <v>0.16400000000000001</v>
          </cell>
          <cell r="AR259" t="str">
            <v>SPCC</v>
          </cell>
          <cell r="AS259">
            <v>0</v>
          </cell>
          <cell r="AT259" t="e">
            <v>#N/A</v>
          </cell>
          <cell r="AU259">
            <v>0</v>
          </cell>
          <cell r="AV259">
            <v>0</v>
          </cell>
        </row>
        <row r="260">
          <cell r="J260" t="str">
            <v>006-01013</v>
          </cell>
          <cell r="K260" t="str">
            <v>PARTITION 1-3</v>
          </cell>
          <cell r="L260" t="str">
            <v>5HM-E471U-00</v>
          </cell>
          <cell r="M260">
            <v>1</v>
          </cell>
          <cell r="N260" t="str">
            <v>BM</v>
          </cell>
          <cell r="O260" t="str">
            <v>BEWL</v>
          </cell>
          <cell r="Q260" t="str">
            <v>005-12379</v>
          </cell>
          <cell r="R260" t="str">
            <v>SPCC SD*1.2</v>
          </cell>
          <cell r="S260" t="str">
            <v>SPCC SD</v>
          </cell>
          <cell r="T260" t="str">
            <v/>
          </cell>
          <cell r="V260">
            <v>1.2</v>
          </cell>
          <cell r="W260">
            <v>914</v>
          </cell>
          <cell r="X260">
            <v>1828</v>
          </cell>
          <cell r="Y260">
            <v>112</v>
          </cell>
          <cell r="Z260">
            <v>914</v>
          </cell>
          <cell r="AA260">
            <v>112</v>
          </cell>
          <cell r="AB260">
            <v>152.33333333333334</v>
          </cell>
          <cell r="AC260">
            <v>6</v>
          </cell>
          <cell r="AD260">
            <v>16</v>
          </cell>
          <cell r="AE260">
            <v>96</v>
          </cell>
          <cell r="AF260">
            <v>9.9000000000000005E-2</v>
          </cell>
          <cell r="AG260">
            <v>7.0000000000000007E-2</v>
          </cell>
          <cell r="AH260">
            <v>0.16900000000000001</v>
          </cell>
          <cell r="AI260" t="str">
            <v>O</v>
          </cell>
          <cell r="AJ260" t="str">
            <v>O</v>
          </cell>
          <cell r="AK260" t="str">
            <v>O</v>
          </cell>
          <cell r="AN260" t="str">
            <v>O</v>
          </cell>
          <cell r="AP260">
            <v>900</v>
          </cell>
          <cell r="AQ260">
            <v>0.16400000000000001</v>
          </cell>
          <cell r="AR260" t="str">
            <v>SPCC</v>
          </cell>
          <cell r="AS260">
            <v>0</v>
          </cell>
          <cell r="AT260" t="e">
            <v>#N/A</v>
          </cell>
          <cell r="AU260">
            <v>0</v>
          </cell>
          <cell r="AV260">
            <v>0</v>
          </cell>
        </row>
        <row r="261">
          <cell r="J261" t="str">
            <v>006-01082</v>
          </cell>
          <cell r="K261" t="str">
            <v>PIPE 3</v>
          </cell>
          <cell r="L261" t="str">
            <v>5HM-E475F-00</v>
          </cell>
          <cell r="M261">
            <v>1</v>
          </cell>
          <cell r="N261" t="str">
            <v>BM</v>
          </cell>
          <cell r="O261" t="str">
            <v>BEWL</v>
          </cell>
          <cell r="Q261" t="str">
            <v>005-12379</v>
          </cell>
          <cell r="R261" t="str">
            <v>SPCC SD*1.2</v>
          </cell>
          <cell r="S261" t="str">
            <v>SPCC SD</v>
          </cell>
          <cell r="T261" t="str">
            <v/>
          </cell>
          <cell r="V261">
            <v>1.2</v>
          </cell>
          <cell r="W261">
            <v>914</v>
          </cell>
          <cell r="X261">
            <v>1828</v>
          </cell>
          <cell r="Y261">
            <v>310</v>
          </cell>
          <cell r="Z261">
            <v>914</v>
          </cell>
          <cell r="AA261">
            <v>310</v>
          </cell>
          <cell r="AB261">
            <v>182.8</v>
          </cell>
          <cell r="AC261">
            <v>5</v>
          </cell>
          <cell r="AD261">
            <v>3</v>
          </cell>
          <cell r="AE261">
            <v>15</v>
          </cell>
          <cell r="AF261">
            <v>0.48000000000000009</v>
          </cell>
          <cell r="AG261">
            <v>0.6</v>
          </cell>
          <cell r="AH261">
            <v>1.08</v>
          </cell>
          <cell r="AI261" t="str">
            <v>O</v>
          </cell>
          <cell r="AJ261" t="str">
            <v>O</v>
          </cell>
          <cell r="AK261" t="str">
            <v>O</v>
          </cell>
          <cell r="AN261" t="str">
            <v>O</v>
          </cell>
          <cell r="AP261">
            <v>900</v>
          </cell>
          <cell r="AQ261">
            <v>1.0489999999999999</v>
          </cell>
          <cell r="AR261" t="str">
            <v>SPCC</v>
          </cell>
          <cell r="AS261">
            <v>0</v>
          </cell>
          <cell r="AT261" t="e">
            <v>#N/A</v>
          </cell>
          <cell r="AU261">
            <v>0</v>
          </cell>
          <cell r="AV261">
            <v>0</v>
          </cell>
        </row>
        <row r="262">
          <cell r="J262" t="str">
            <v>006-01498</v>
          </cell>
          <cell r="K262" t="str">
            <v>STAY MUFFLER 1-1</v>
          </cell>
          <cell r="L262" t="str">
            <v>5HM-E4771-00</v>
          </cell>
          <cell r="M262">
            <v>1</v>
          </cell>
          <cell r="N262" t="str">
            <v>BM</v>
          </cell>
          <cell r="O262" t="str">
            <v>BEWL</v>
          </cell>
          <cell r="Q262" t="str">
            <v>005-12384</v>
          </cell>
          <cell r="R262" t="str">
            <v>SPCC SD*2</v>
          </cell>
          <cell r="S262" t="str">
            <v>SPCC SD</v>
          </cell>
          <cell r="T262" t="str">
            <v/>
          </cell>
          <cell r="V262">
            <v>2</v>
          </cell>
          <cell r="W262">
            <v>914</v>
          </cell>
          <cell r="X262">
            <v>1828</v>
          </cell>
          <cell r="Y262">
            <v>130</v>
          </cell>
          <cell r="Z262">
            <v>914</v>
          </cell>
          <cell r="AA262">
            <v>130</v>
          </cell>
          <cell r="AB262">
            <v>76.166666666666671</v>
          </cell>
          <cell r="AC262">
            <v>12</v>
          </cell>
          <cell r="AD262">
            <v>14</v>
          </cell>
          <cell r="AE262">
            <v>168</v>
          </cell>
          <cell r="AF262">
            <v>0.06</v>
          </cell>
          <cell r="AG262">
            <v>0.1</v>
          </cell>
          <cell r="AH262">
            <v>0.16</v>
          </cell>
          <cell r="AI262" t="str">
            <v>O</v>
          </cell>
          <cell r="AJ262" t="str">
            <v>O</v>
          </cell>
          <cell r="AK262" t="str">
            <v>O</v>
          </cell>
          <cell r="AN262" t="str">
            <v>O</v>
          </cell>
          <cell r="AP262">
            <v>900</v>
          </cell>
          <cell r="AQ262">
            <v>0.156</v>
          </cell>
          <cell r="AR262" t="str">
            <v>SPCC</v>
          </cell>
          <cell r="AS262">
            <v>0</v>
          </cell>
          <cell r="AT262" t="e">
            <v>#N/A</v>
          </cell>
          <cell r="AU262">
            <v>0</v>
          </cell>
          <cell r="AV262">
            <v>0</v>
          </cell>
        </row>
        <row r="263">
          <cell r="J263" t="str">
            <v>006-01518</v>
          </cell>
          <cell r="K263" t="str">
            <v>STOPPER 1-1</v>
          </cell>
          <cell r="L263" t="str">
            <v>5HM-E477U-00</v>
          </cell>
          <cell r="M263">
            <v>1</v>
          </cell>
          <cell r="N263" t="str">
            <v>BM</v>
          </cell>
          <cell r="O263" t="str">
            <v>BEWL</v>
          </cell>
          <cell r="Q263" t="str">
            <v>005-12384</v>
          </cell>
          <cell r="R263" t="str">
            <v>SPCC SD*2</v>
          </cell>
          <cell r="S263" t="str">
            <v>SPCC SD</v>
          </cell>
          <cell r="T263" t="str">
            <v/>
          </cell>
          <cell r="V263">
            <v>2</v>
          </cell>
          <cell r="W263">
            <v>914</v>
          </cell>
          <cell r="X263">
            <v>1828</v>
          </cell>
          <cell r="Y263">
            <v>67</v>
          </cell>
          <cell r="Z263">
            <v>914</v>
          </cell>
          <cell r="AA263">
            <v>67</v>
          </cell>
          <cell r="AB263">
            <v>130.57142857142858</v>
          </cell>
          <cell r="AC263">
            <v>7</v>
          </cell>
          <cell r="AD263">
            <v>27</v>
          </cell>
          <cell r="AE263">
            <v>189</v>
          </cell>
          <cell r="AF263">
            <v>4.2005839822024452E-2</v>
          </cell>
          <cell r="AG263">
            <v>9.9994160177975536E-2</v>
          </cell>
          <cell r="AH263">
            <v>0.14199999999999999</v>
          </cell>
          <cell r="AI263" t="str">
            <v>O</v>
          </cell>
          <cell r="AJ263" t="str">
            <v>O</v>
          </cell>
          <cell r="AK263" t="str">
            <v>O</v>
          </cell>
          <cell r="AN263" t="str">
            <v>O</v>
          </cell>
          <cell r="AP263">
            <v>900</v>
          </cell>
          <cell r="AQ263">
            <v>0.13900000000000001</v>
          </cell>
          <cell r="AR263" t="str">
            <v>SPCC</v>
          </cell>
          <cell r="AS263">
            <v>0</v>
          </cell>
          <cell r="AT263" t="e">
            <v>#N/A</v>
          </cell>
          <cell r="AU263">
            <v>0</v>
          </cell>
          <cell r="AV263">
            <v>0</v>
          </cell>
        </row>
        <row r="264">
          <cell r="J264" t="str">
            <v>006-00086</v>
          </cell>
          <cell r="K264" t="str">
            <v>BODY PIPE 1-1</v>
          </cell>
          <cell r="L264" t="str">
            <v>5HM-E461A-00</v>
          </cell>
          <cell r="M264">
            <v>1</v>
          </cell>
          <cell r="N264" t="str">
            <v>BM</v>
          </cell>
          <cell r="O264" t="str">
            <v>BEWL</v>
          </cell>
          <cell r="Q264" t="str">
            <v>005-12422</v>
          </cell>
          <cell r="R264" t="str">
            <v>STKM 11A*1.2</v>
          </cell>
          <cell r="S264" t="str">
            <v>STKM 11A</v>
          </cell>
          <cell r="T264" t="str">
            <v/>
          </cell>
          <cell r="U264">
            <v>22.2</v>
          </cell>
          <cell r="V264">
            <v>1.2</v>
          </cell>
          <cell r="X264">
            <v>5500</v>
          </cell>
          <cell r="Y264">
            <v>417</v>
          </cell>
          <cell r="AA264">
            <v>417</v>
          </cell>
          <cell r="AC264">
            <v>14</v>
          </cell>
          <cell r="AF264">
            <v>5.0011679644048929E-2</v>
          </cell>
          <cell r="AG264">
            <v>0.19998832035595107</v>
          </cell>
          <cell r="AH264">
            <v>0.25</v>
          </cell>
          <cell r="AI264" t="str">
            <v>O</v>
          </cell>
          <cell r="AJ264" t="str">
            <v>O</v>
          </cell>
          <cell r="AL264" t="str">
            <v>O</v>
          </cell>
          <cell r="AN264" t="str">
            <v>O</v>
          </cell>
          <cell r="AP264">
            <v>900</v>
          </cell>
          <cell r="AQ264" t="e">
            <v>#DIV/0!</v>
          </cell>
          <cell r="AR264" t="str">
            <v>STKM</v>
          </cell>
          <cell r="AS264">
            <v>0</v>
          </cell>
          <cell r="AT264" t="e">
            <v>#N/A</v>
          </cell>
          <cell r="AU264">
            <v>0</v>
          </cell>
          <cell r="AV264">
            <v>0</v>
          </cell>
        </row>
        <row r="265">
          <cell r="J265" t="str">
            <v>006-01719</v>
          </cell>
          <cell r="K265" t="str">
            <v>PIPE 1</v>
          </cell>
          <cell r="L265" t="str">
            <v>5HM-E475A-00</v>
          </cell>
          <cell r="M265">
            <v>1</v>
          </cell>
          <cell r="N265" t="str">
            <v>VF</v>
          </cell>
          <cell r="O265" t="str">
            <v>NEW ENDIVOR</v>
          </cell>
          <cell r="P265" t="str">
            <v>POL-PP07-01-21-18-0012</v>
          </cell>
          <cell r="R265" t="str">
            <v/>
          </cell>
          <cell r="S265" t="str">
            <v/>
          </cell>
          <cell r="T265" t="str">
            <v/>
          </cell>
          <cell r="AP265">
            <v>900</v>
          </cell>
          <cell r="AR265" t="str">
            <v/>
          </cell>
          <cell r="AS265">
            <v>18.2</v>
          </cell>
          <cell r="AT265">
            <v>18.2</v>
          </cell>
          <cell r="AU265">
            <v>18.2</v>
          </cell>
          <cell r="AV265">
            <v>0</v>
          </cell>
        </row>
        <row r="266">
          <cell r="J266" t="str">
            <v>006-01081</v>
          </cell>
          <cell r="K266" t="str">
            <v>PIPE 2</v>
          </cell>
          <cell r="L266" t="str">
            <v>5HM-E475E-00</v>
          </cell>
          <cell r="M266">
            <v>1</v>
          </cell>
          <cell r="N266" t="str">
            <v>VF</v>
          </cell>
          <cell r="O266" t="str">
            <v>METALINE</v>
          </cell>
          <cell r="P266" t="str">
            <v>POL-PP07-01-21-18-0017</v>
          </cell>
          <cell r="R266" t="str">
            <v/>
          </cell>
          <cell r="S266" t="str">
            <v/>
          </cell>
          <cell r="T266" t="str">
            <v/>
          </cell>
          <cell r="AP266">
            <v>900</v>
          </cell>
          <cell r="AR266" t="str">
            <v/>
          </cell>
          <cell r="AS266">
            <v>29</v>
          </cell>
          <cell r="AT266">
            <v>29</v>
          </cell>
          <cell r="AU266">
            <v>29</v>
          </cell>
          <cell r="AV266">
            <v>0</v>
          </cell>
        </row>
        <row r="267">
          <cell r="J267" t="str">
            <v>006-01083</v>
          </cell>
          <cell r="K267" t="str">
            <v>PIPE 4</v>
          </cell>
          <cell r="L267" t="str">
            <v>5HM-E475G-00</v>
          </cell>
          <cell r="M267">
            <v>6</v>
          </cell>
          <cell r="N267" t="str">
            <v>VF</v>
          </cell>
          <cell r="O267" t="str">
            <v>METALINE</v>
          </cell>
          <cell r="P267" t="str">
            <v>POL-PP07-01-21-18-0017</v>
          </cell>
          <cell r="R267" t="str">
            <v/>
          </cell>
          <cell r="S267" t="str">
            <v/>
          </cell>
          <cell r="T267" t="str">
            <v/>
          </cell>
          <cell r="AP267">
            <v>900</v>
          </cell>
          <cell r="AR267" t="str">
            <v/>
          </cell>
          <cell r="AS267">
            <v>7.25</v>
          </cell>
          <cell r="AT267">
            <v>7.25</v>
          </cell>
          <cell r="AU267">
            <v>7.25</v>
          </cell>
          <cell r="AV267">
            <v>0</v>
          </cell>
        </row>
        <row r="268">
          <cell r="J268" t="str">
            <v>006-01085</v>
          </cell>
          <cell r="K268" t="str">
            <v>PIPE 5</v>
          </cell>
          <cell r="L268" t="str">
            <v>5HM-E475H-00</v>
          </cell>
          <cell r="M268">
            <v>1</v>
          </cell>
          <cell r="N268" t="str">
            <v>VF</v>
          </cell>
          <cell r="O268" t="str">
            <v>METALINE</v>
          </cell>
          <cell r="P268" t="str">
            <v>POL-PP07-01-21-18-0017</v>
          </cell>
          <cell r="R268" t="str">
            <v/>
          </cell>
          <cell r="S268" t="str">
            <v/>
          </cell>
          <cell r="T268" t="str">
            <v/>
          </cell>
          <cell r="AP268">
            <v>900</v>
          </cell>
          <cell r="AR268" t="str">
            <v/>
          </cell>
          <cell r="AS268">
            <v>6</v>
          </cell>
          <cell r="AT268">
            <v>6</v>
          </cell>
          <cell r="AU268">
            <v>6</v>
          </cell>
          <cell r="AV268">
            <v>0</v>
          </cell>
        </row>
        <row r="269">
          <cell r="J269" t="str">
            <v>006-00962</v>
          </cell>
          <cell r="K269" t="str">
            <v>NUT WELD 6 mm</v>
          </cell>
          <cell r="L269" t="str">
            <v>90174-06016</v>
          </cell>
          <cell r="M269">
            <v>2</v>
          </cell>
          <cell r="N269" t="str">
            <v>CKD</v>
          </cell>
          <cell r="O269" t="str">
            <v>DYL</v>
          </cell>
          <cell r="R269" t="str">
            <v/>
          </cell>
          <cell r="S269" t="str">
            <v/>
          </cell>
          <cell r="T269" t="str">
            <v/>
          </cell>
          <cell r="AP269">
            <v>900</v>
          </cell>
          <cell r="AR269" t="str">
            <v/>
          </cell>
          <cell r="AS269">
            <v>0</v>
          </cell>
          <cell r="AT269" t="e">
            <v>#N/A</v>
          </cell>
          <cell r="AU269">
            <v>0</v>
          </cell>
          <cell r="AV269">
            <v>0</v>
          </cell>
        </row>
        <row r="270">
          <cell r="J270" t="str">
            <v>006-00155</v>
          </cell>
          <cell r="K270" t="str">
            <v>BOLT.WELD 8 X 16 mm</v>
          </cell>
          <cell r="L270" t="str">
            <v>90115-08012</v>
          </cell>
          <cell r="M270">
            <v>2</v>
          </cell>
          <cell r="N270" t="str">
            <v>CKD</v>
          </cell>
          <cell r="O270" t="str">
            <v>DYL</v>
          </cell>
          <cell r="R270" t="str">
            <v/>
          </cell>
          <cell r="S270" t="str">
            <v/>
          </cell>
          <cell r="T270" t="str">
            <v/>
          </cell>
          <cell r="AP270">
            <v>900</v>
          </cell>
          <cell r="AR270" t="str">
            <v/>
          </cell>
          <cell r="AS270">
            <v>0</v>
          </cell>
          <cell r="AT270" t="e">
            <v>#N/A</v>
          </cell>
          <cell r="AU270">
            <v>0</v>
          </cell>
          <cell r="AV270">
            <v>0</v>
          </cell>
        </row>
        <row r="271">
          <cell r="J271" t="str">
            <v>006-01236</v>
          </cell>
          <cell r="K271" t="str">
            <v>RING STOP</v>
          </cell>
          <cell r="L271" t="str">
            <v>5HM-E4618-00</v>
          </cell>
          <cell r="M271">
            <v>1</v>
          </cell>
          <cell r="N271" t="str">
            <v>VF</v>
          </cell>
          <cell r="O271" t="str">
            <v>LEADING</v>
          </cell>
          <cell r="P271" t="str">
            <v>POL-PP07-01-21-18-0027</v>
          </cell>
          <cell r="R271" t="str">
            <v/>
          </cell>
          <cell r="S271" t="str">
            <v/>
          </cell>
          <cell r="T271" t="str">
            <v/>
          </cell>
          <cell r="AP271">
            <v>900</v>
          </cell>
          <cell r="AR271" t="str">
            <v/>
          </cell>
          <cell r="AS271">
            <v>15</v>
          </cell>
          <cell r="AT271">
            <v>15</v>
          </cell>
          <cell r="AU271">
            <v>15</v>
          </cell>
          <cell r="AV271">
            <v>0</v>
          </cell>
        </row>
        <row r="272">
          <cell r="J272" t="str">
            <v>006-01240</v>
          </cell>
          <cell r="K272" t="str">
            <v>RIVET ROUND</v>
          </cell>
          <cell r="L272" t="str">
            <v>90260-06027</v>
          </cell>
          <cell r="M272">
            <v>1</v>
          </cell>
          <cell r="N272" t="str">
            <v>VF</v>
          </cell>
          <cell r="O272" t="str">
            <v>PARAGON</v>
          </cell>
          <cell r="P272" t="str">
            <v>POL-PP07-01-21-18-0004</v>
          </cell>
          <cell r="R272" t="str">
            <v/>
          </cell>
          <cell r="S272" t="str">
            <v/>
          </cell>
          <cell r="T272" t="str">
            <v/>
          </cell>
          <cell r="AP272">
            <v>900</v>
          </cell>
          <cell r="AR272" t="str">
            <v/>
          </cell>
          <cell r="AS272">
            <v>1.8</v>
          </cell>
          <cell r="AT272">
            <v>1.8</v>
          </cell>
          <cell r="AU272">
            <v>1.8</v>
          </cell>
          <cell r="AV272">
            <v>0</v>
          </cell>
        </row>
        <row r="273">
          <cell r="J273" t="str">
            <v>006-00078</v>
          </cell>
          <cell r="K273" t="str">
            <v>BODY 1-1</v>
          </cell>
          <cell r="L273" t="str">
            <v>5HM-E471A-00</v>
          </cell>
          <cell r="M273">
            <v>1</v>
          </cell>
          <cell r="N273" t="str">
            <v>BM</v>
          </cell>
          <cell r="O273" t="str">
            <v>BEWL</v>
          </cell>
          <cell r="Q273" t="str">
            <v>005-12379</v>
          </cell>
          <cell r="R273" t="str">
            <v>SPCC SD*1.2</v>
          </cell>
          <cell r="S273" t="str">
            <v>SPCC SD</v>
          </cell>
          <cell r="T273" t="str">
            <v/>
          </cell>
          <cell r="V273">
            <v>1.2</v>
          </cell>
          <cell r="W273">
            <v>914</v>
          </cell>
          <cell r="X273">
            <v>1828</v>
          </cell>
          <cell r="Y273">
            <v>633</v>
          </cell>
          <cell r="Z273">
            <v>914</v>
          </cell>
          <cell r="AA273">
            <v>633</v>
          </cell>
          <cell r="AB273">
            <v>304.66666666666669</v>
          </cell>
          <cell r="AC273">
            <v>3</v>
          </cell>
          <cell r="AD273">
            <v>2</v>
          </cell>
          <cell r="AE273">
            <v>6</v>
          </cell>
          <cell r="AF273">
            <v>1.4000000000000001</v>
          </cell>
          <cell r="AG273">
            <v>1.3</v>
          </cell>
          <cell r="AH273">
            <v>2.7</v>
          </cell>
          <cell r="AI273" t="str">
            <v>O</v>
          </cell>
          <cell r="AJ273" t="str">
            <v>O</v>
          </cell>
          <cell r="AK273" t="str">
            <v>O</v>
          </cell>
          <cell r="AN273" t="str">
            <v>O</v>
          </cell>
          <cell r="AP273">
            <v>1058</v>
          </cell>
          <cell r="AQ273">
            <v>2.6230000000000002</v>
          </cell>
          <cell r="AR273" t="str">
            <v>SPCC</v>
          </cell>
          <cell r="AS273">
            <v>0</v>
          </cell>
          <cell r="AT273" t="e">
            <v>#N/A</v>
          </cell>
          <cell r="AU273">
            <v>0</v>
          </cell>
          <cell r="AV273">
            <v>0</v>
          </cell>
        </row>
        <row r="274">
          <cell r="J274" t="str">
            <v>006-00079</v>
          </cell>
          <cell r="K274" t="str">
            <v>BODY 1-2</v>
          </cell>
          <cell r="L274" t="str">
            <v>5HM-E471E-00</v>
          </cell>
          <cell r="M274">
            <v>1</v>
          </cell>
          <cell r="N274" t="str">
            <v>BM</v>
          </cell>
          <cell r="O274" t="str">
            <v>BEWL</v>
          </cell>
          <cell r="Q274" t="str">
            <v>005-12379</v>
          </cell>
          <cell r="R274" t="str">
            <v>SPCC SD*1.2</v>
          </cell>
          <cell r="S274" t="str">
            <v>SPCC SD</v>
          </cell>
          <cell r="T274" t="str">
            <v/>
          </cell>
          <cell r="V274">
            <v>1.2</v>
          </cell>
          <cell r="W274">
            <v>914</v>
          </cell>
          <cell r="X274">
            <v>1828</v>
          </cell>
          <cell r="Y274">
            <v>131</v>
          </cell>
          <cell r="Z274">
            <v>914</v>
          </cell>
          <cell r="AA274">
            <v>131</v>
          </cell>
          <cell r="AB274">
            <v>152.33333333333334</v>
          </cell>
          <cell r="AC274">
            <v>6</v>
          </cell>
          <cell r="AD274">
            <v>13</v>
          </cell>
          <cell r="AE274">
            <v>78</v>
          </cell>
          <cell r="AF274">
            <v>0.19569999999999999</v>
          </cell>
          <cell r="AG274">
            <v>1.23E-2</v>
          </cell>
          <cell r="AH274">
            <v>0.20799999999999999</v>
          </cell>
          <cell r="AI274" t="str">
            <v>O</v>
          </cell>
          <cell r="AJ274" t="str">
            <v>O</v>
          </cell>
          <cell r="AK274" t="str">
            <v>O</v>
          </cell>
          <cell r="AN274" t="str">
            <v>O</v>
          </cell>
          <cell r="AP274">
            <v>1058</v>
          </cell>
          <cell r="AQ274">
            <v>0.20200000000000001</v>
          </cell>
          <cell r="AR274" t="str">
            <v>SPCC</v>
          </cell>
          <cell r="AS274">
            <v>0</v>
          </cell>
          <cell r="AT274" t="e">
            <v>#N/A</v>
          </cell>
          <cell r="AU274">
            <v>0</v>
          </cell>
          <cell r="AV274">
            <v>0</v>
          </cell>
        </row>
        <row r="275">
          <cell r="J275" t="str">
            <v>006-00951</v>
          </cell>
          <cell r="K275" t="str">
            <v>NUT RING</v>
          </cell>
          <cell r="L275" t="str">
            <v>5HM-E4612-00</v>
          </cell>
          <cell r="M275">
            <v>1</v>
          </cell>
          <cell r="N275" t="str">
            <v>BM</v>
          </cell>
          <cell r="O275" t="str">
            <v>BEWL</v>
          </cell>
          <cell r="Q275" t="str">
            <v>005-12417</v>
          </cell>
          <cell r="R275" t="str">
            <v>SPHC*6</v>
          </cell>
          <cell r="S275" t="str">
            <v>SPHC</v>
          </cell>
          <cell r="T275" t="str">
            <v/>
          </cell>
          <cell r="V275">
            <v>6</v>
          </cell>
          <cell r="W275">
            <v>1220</v>
          </cell>
          <cell r="X275">
            <v>1220</v>
          </cell>
          <cell r="Y275">
            <v>76</v>
          </cell>
          <cell r="Z275">
            <v>1220</v>
          </cell>
          <cell r="AA275">
            <v>76</v>
          </cell>
          <cell r="AB275">
            <v>58.095238095238095</v>
          </cell>
          <cell r="AC275">
            <v>21</v>
          </cell>
          <cell r="AD275">
            <v>16</v>
          </cell>
          <cell r="AE275">
            <v>336</v>
          </cell>
          <cell r="AF275">
            <v>0.15899999999999997</v>
          </cell>
          <cell r="AG275">
            <v>0.05</v>
          </cell>
          <cell r="AH275">
            <v>0.20899999999999999</v>
          </cell>
          <cell r="AI275" t="str">
            <v>O</v>
          </cell>
          <cell r="AJ275" t="str">
            <v>O</v>
          </cell>
          <cell r="AK275" t="str">
            <v>O</v>
          </cell>
          <cell r="AN275" t="str">
            <v>O</v>
          </cell>
          <cell r="AP275">
            <v>1058</v>
          </cell>
          <cell r="AQ275">
            <v>0.20899999999999999</v>
          </cell>
          <cell r="AR275" t="str">
            <v>SPHC</v>
          </cell>
          <cell r="AS275">
            <v>0</v>
          </cell>
          <cell r="AT275" t="e">
            <v>#N/A</v>
          </cell>
          <cell r="AU275">
            <v>0</v>
          </cell>
          <cell r="AV275">
            <v>0</v>
          </cell>
        </row>
        <row r="276">
          <cell r="J276" t="str">
            <v>006-01009</v>
          </cell>
          <cell r="K276" t="str">
            <v>PARTITION 1-1</v>
          </cell>
          <cell r="L276" t="str">
            <v>5HM-E471R-00</v>
          </cell>
          <cell r="M276">
            <v>1</v>
          </cell>
          <cell r="N276" t="str">
            <v>BM</v>
          </cell>
          <cell r="O276" t="str">
            <v>BEWL</v>
          </cell>
          <cell r="Q276" t="str">
            <v>005-12379</v>
          </cell>
          <cell r="R276" t="str">
            <v>SPCC SD*1.2</v>
          </cell>
          <cell r="S276" t="str">
            <v>SPCC SD</v>
          </cell>
          <cell r="T276" t="str">
            <v/>
          </cell>
          <cell r="V276">
            <v>1.2</v>
          </cell>
          <cell r="W276">
            <v>914</v>
          </cell>
          <cell r="X276">
            <v>1828</v>
          </cell>
          <cell r="Y276">
            <v>110</v>
          </cell>
          <cell r="Z276">
            <v>914</v>
          </cell>
          <cell r="AA276">
            <v>110</v>
          </cell>
          <cell r="AB276">
            <v>130.57142857142858</v>
          </cell>
          <cell r="AC276">
            <v>7</v>
          </cell>
          <cell r="AD276">
            <v>16</v>
          </cell>
          <cell r="AE276">
            <v>112</v>
          </cell>
          <cell r="AF276">
            <v>4.0000000000000036E-3</v>
          </cell>
          <cell r="AG276">
            <v>0.14099999999999999</v>
          </cell>
          <cell r="AH276">
            <v>0.14499999999999999</v>
          </cell>
          <cell r="AI276" t="str">
            <v>O</v>
          </cell>
          <cell r="AJ276" t="str">
            <v>O</v>
          </cell>
          <cell r="AK276" t="str">
            <v>O</v>
          </cell>
          <cell r="AN276" t="str">
            <v>O</v>
          </cell>
          <cell r="AP276">
            <v>1058</v>
          </cell>
          <cell r="AQ276">
            <v>0.14099999999999999</v>
          </cell>
          <cell r="AR276" t="str">
            <v>SPCC</v>
          </cell>
          <cell r="AS276">
            <v>0</v>
          </cell>
          <cell r="AT276" t="e">
            <v>#N/A</v>
          </cell>
          <cell r="AU276">
            <v>0</v>
          </cell>
          <cell r="AV276">
            <v>0</v>
          </cell>
        </row>
        <row r="277">
          <cell r="J277" t="str">
            <v>006-01011</v>
          </cell>
          <cell r="K277" t="str">
            <v>PARTITION 1-2</v>
          </cell>
          <cell r="L277" t="str">
            <v>5HM-E471T-00</v>
          </cell>
          <cell r="M277">
            <v>1</v>
          </cell>
          <cell r="N277" t="str">
            <v>BM</v>
          </cell>
          <cell r="O277" t="str">
            <v>BEWL</v>
          </cell>
          <cell r="Q277" t="str">
            <v>005-12379</v>
          </cell>
          <cell r="R277" t="str">
            <v>SPCC SD*1.2</v>
          </cell>
          <cell r="S277" t="str">
            <v>SPCC SD</v>
          </cell>
          <cell r="T277" t="str">
            <v/>
          </cell>
          <cell r="V277">
            <v>1.2</v>
          </cell>
          <cell r="W277">
            <v>914</v>
          </cell>
          <cell r="X277">
            <v>1828</v>
          </cell>
          <cell r="Y277">
            <v>108</v>
          </cell>
          <cell r="Z277">
            <v>914</v>
          </cell>
          <cell r="AA277">
            <v>108</v>
          </cell>
          <cell r="AB277">
            <v>152.33333333333334</v>
          </cell>
          <cell r="AC277">
            <v>6</v>
          </cell>
          <cell r="AD277">
            <v>16</v>
          </cell>
          <cell r="AE277">
            <v>96</v>
          </cell>
          <cell r="AF277">
            <v>9.9000000000000005E-2</v>
          </cell>
          <cell r="AG277">
            <v>7.0000000000000007E-2</v>
          </cell>
          <cell r="AH277">
            <v>0.16900000000000001</v>
          </cell>
          <cell r="AI277" t="str">
            <v>O</v>
          </cell>
          <cell r="AJ277" t="str">
            <v>O</v>
          </cell>
          <cell r="AK277" t="str">
            <v>O</v>
          </cell>
          <cell r="AN277" t="str">
            <v>O</v>
          </cell>
          <cell r="AP277">
            <v>1058</v>
          </cell>
          <cell r="AQ277">
            <v>0.16400000000000001</v>
          </cell>
          <cell r="AR277" t="str">
            <v>SPCC</v>
          </cell>
          <cell r="AS277">
            <v>0</v>
          </cell>
          <cell r="AT277" t="e">
            <v>#N/A</v>
          </cell>
          <cell r="AU277">
            <v>0</v>
          </cell>
          <cell r="AV277">
            <v>0</v>
          </cell>
        </row>
        <row r="278">
          <cell r="J278" t="str">
            <v>006-01013</v>
          </cell>
          <cell r="K278" t="str">
            <v>PARTITION 1-3</v>
          </cell>
          <cell r="L278" t="str">
            <v>5HM-E471U-00</v>
          </cell>
          <cell r="M278">
            <v>1</v>
          </cell>
          <cell r="N278" t="str">
            <v>BM</v>
          </cell>
          <cell r="O278" t="str">
            <v>BEWL</v>
          </cell>
          <cell r="Q278" t="str">
            <v>005-12379</v>
          </cell>
          <cell r="R278" t="str">
            <v>SPCC SD*1.2</v>
          </cell>
          <cell r="S278" t="str">
            <v>SPCC SD</v>
          </cell>
          <cell r="T278" t="str">
            <v/>
          </cell>
          <cell r="V278">
            <v>1.2</v>
          </cell>
          <cell r="W278">
            <v>914</v>
          </cell>
          <cell r="X278">
            <v>1828</v>
          </cell>
          <cell r="Y278">
            <v>112</v>
          </cell>
          <cell r="Z278">
            <v>914</v>
          </cell>
          <cell r="AA278">
            <v>112</v>
          </cell>
          <cell r="AB278">
            <v>152.33333333333334</v>
          </cell>
          <cell r="AC278">
            <v>6</v>
          </cell>
          <cell r="AD278">
            <v>16</v>
          </cell>
          <cell r="AE278">
            <v>96</v>
          </cell>
          <cell r="AF278">
            <v>9.9000000000000005E-2</v>
          </cell>
          <cell r="AG278">
            <v>7.0000000000000007E-2</v>
          </cell>
          <cell r="AH278">
            <v>0.16900000000000001</v>
          </cell>
          <cell r="AI278" t="str">
            <v>O</v>
          </cell>
          <cell r="AJ278" t="str">
            <v>O</v>
          </cell>
          <cell r="AK278" t="str">
            <v>O</v>
          </cell>
          <cell r="AN278" t="str">
            <v>O</v>
          </cell>
          <cell r="AP278">
            <v>1058</v>
          </cell>
          <cell r="AQ278">
            <v>0.16400000000000001</v>
          </cell>
          <cell r="AR278" t="str">
            <v>SPCC</v>
          </cell>
          <cell r="AS278">
            <v>0</v>
          </cell>
          <cell r="AT278" t="e">
            <v>#N/A</v>
          </cell>
          <cell r="AU278">
            <v>0</v>
          </cell>
          <cell r="AV278">
            <v>0</v>
          </cell>
        </row>
        <row r="279">
          <cell r="J279" t="str">
            <v>006-01082</v>
          </cell>
          <cell r="K279" t="str">
            <v>PIPE 3</v>
          </cell>
          <cell r="L279" t="str">
            <v>5HM-E475F-00</v>
          </cell>
          <cell r="M279">
            <v>1</v>
          </cell>
          <cell r="N279" t="str">
            <v>BM</v>
          </cell>
          <cell r="O279" t="str">
            <v>BEWL</v>
          </cell>
          <cell r="Q279" t="str">
            <v>005-12379</v>
          </cell>
          <cell r="R279" t="str">
            <v>SPCC SD*1.2</v>
          </cell>
          <cell r="S279" t="str">
            <v>SPCC SD</v>
          </cell>
          <cell r="T279" t="str">
            <v/>
          </cell>
          <cell r="V279">
            <v>1.2</v>
          </cell>
          <cell r="W279">
            <v>914</v>
          </cell>
          <cell r="X279">
            <v>1828</v>
          </cell>
          <cell r="Y279">
            <v>310</v>
          </cell>
          <cell r="Z279">
            <v>914</v>
          </cell>
          <cell r="AA279">
            <v>310</v>
          </cell>
          <cell r="AB279">
            <v>182.8</v>
          </cell>
          <cell r="AC279">
            <v>5</v>
          </cell>
          <cell r="AD279">
            <v>3</v>
          </cell>
          <cell r="AE279">
            <v>15</v>
          </cell>
          <cell r="AF279">
            <v>0.48000000000000009</v>
          </cell>
          <cell r="AG279">
            <v>0.6</v>
          </cell>
          <cell r="AH279">
            <v>1.08</v>
          </cell>
          <cell r="AI279" t="str">
            <v>O</v>
          </cell>
          <cell r="AJ279" t="str">
            <v>O</v>
          </cell>
          <cell r="AK279" t="str">
            <v>O</v>
          </cell>
          <cell r="AN279" t="str">
            <v>O</v>
          </cell>
          <cell r="AP279">
            <v>1058</v>
          </cell>
          <cell r="AQ279">
            <v>1.0489999999999999</v>
          </cell>
          <cell r="AR279" t="str">
            <v>SPCC</v>
          </cell>
          <cell r="AS279">
            <v>0</v>
          </cell>
          <cell r="AT279" t="e">
            <v>#N/A</v>
          </cell>
          <cell r="AU279">
            <v>0</v>
          </cell>
          <cell r="AV279">
            <v>0</v>
          </cell>
        </row>
        <row r="280">
          <cell r="J280" t="str">
            <v>006-01518</v>
          </cell>
          <cell r="K280" t="str">
            <v>STOPPER 1-1</v>
          </cell>
          <cell r="L280" t="str">
            <v>5HM-E477U-00</v>
          </cell>
          <cell r="M280">
            <v>1</v>
          </cell>
          <cell r="N280" t="str">
            <v>BM</v>
          </cell>
          <cell r="O280" t="str">
            <v>BEWL</v>
          </cell>
          <cell r="Q280" t="str">
            <v>005-12384</v>
          </cell>
          <cell r="R280" t="str">
            <v>SPCC SD*2</v>
          </cell>
          <cell r="S280" t="str">
            <v>SPCC SD</v>
          </cell>
          <cell r="T280" t="str">
            <v/>
          </cell>
          <cell r="V280">
            <v>2</v>
          </cell>
          <cell r="W280">
            <v>914</v>
          </cell>
          <cell r="X280">
            <v>1828</v>
          </cell>
          <cell r="Y280">
            <v>67</v>
          </cell>
          <cell r="Z280">
            <v>914</v>
          </cell>
          <cell r="AA280">
            <v>67</v>
          </cell>
          <cell r="AB280">
            <v>130.57142857142858</v>
          </cell>
          <cell r="AC280">
            <v>7</v>
          </cell>
          <cell r="AD280">
            <v>27</v>
          </cell>
          <cell r="AE280">
            <v>189</v>
          </cell>
          <cell r="AF280">
            <v>4.2005839822024452E-2</v>
          </cell>
          <cell r="AG280">
            <v>9.9994160177975536E-2</v>
          </cell>
          <cell r="AH280">
            <v>0.14199999999999999</v>
          </cell>
          <cell r="AI280" t="str">
            <v>O</v>
          </cell>
          <cell r="AJ280" t="str">
            <v>O</v>
          </cell>
          <cell r="AK280" t="str">
            <v>O</v>
          </cell>
          <cell r="AN280" t="str">
            <v>O</v>
          </cell>
          <cell r="AP280">
            <v>1058</v>
          </cell>
          <cell r="AQ280">
            <v>0.13900000000000001</v>
          </cell>
          <cell r="AR280" t="str">
            <v>SPCC</v>
          </cell>
          <cell r="AS280">
            <v>0</v>
          </cell>
          <cell r="AT280" t="e">
            <v>#N/A</v>
          </cell>
          <cell r="AU280">
            <v>0</v>
          </cell>
          <cell r="AV280">
            <v>0</v>
          </cell>
        </row>
        <row r="281">
          <cell r="J281" t="str">
            <v>006-01713</v>
          </cell>
          <cell r="K281" t="str">
            <v>BODY PIPE 1-1</v>
          </cell>
          <cell r="L281" t="str">
            <v>3B1-E461A-00</v>
          </cell>
          <cell r="M281">
            <v>1</v>
          </cell>
          <cell r="N281" t="str">
            <v>BM</v>
          </cell>
          <cell r="O281" t="str">
            <v>BEWL</v>
          </cell>
          <cell r="Q281" t="str">
            <v>005-12422</v>
          </cell>
          <cell r="R281" t="str">
            <v>STKM 11A*1.2</v>
          </cell>
          <cell r="S281" t="str">
            <v>STKM 11A</v>
          </cell>
          <cell r="T281" t="str">
            <v/>
          </cell>
          <cell r="U281">
            <v>22.2</v>
          </cell>
          <cell r="V281">
            <v>1.2</v>
          </cell>
          <cell r="X281">
            <v>5500</v>
          </cell>
          <cell r="Y281">
            <v>417</v>
          </cell>
          <cell r="AA281">
            <v>417</v>
          </cell>
          <cell r="AC281">
            <v>14</v>
          </cell>
          <cell r="AD281">
            <v>14</v>
          </cell>
          <cell r="AF281">
            <v>5.0011679644048929E-2</v>
          </cell>
          <cell r="AG281">
            <v>0.19998832035595107</v>
          </cell>
          <cell r="AH281">
            <v>0.25</v>
          </cell>
          <cell r="AI281" t="str">
            <v>O</v>
          </cell>
          <cell r="AJ281" t="str">
            <v>O</v>
          </cell>
          <cell r="AL281" t="str">
            <v>O</v>
          </cell>
          <cell r="AN281" t="str">
            <v>O</v>
          </cell>
          <cell r="AP281">
            <v>1058</v>
          </cell>
          <cell r="AQ281" t="e">
            <v>#DIV/0!</v>
          </cell>
          <cell r="AR281" t="str">
            <v>STKM</v>
          </cell>
          <cell r="AS281">
            <v>0</v>
          </cell>
          <cell r="AT281" t="e">
            <v>#N/A</v>
          </cell>
          <cell r="AU281">
            <v>0</v>
          </cell>
          <cell r="AV281">
            <v>0</v>
          </cell>
        </row>
        <row r="282">
          <cell r="J282" t="str">
            <v>006-01719</v>
          </cell>
          <cell r="K282" t="str">
            <v>PIPE 1</v>
          </cell>
          <cell r="L282" t="str">
            <v>3B1-E475A-00</v>
          </cell>
          <cell r="M282">
            <v>1</v>
          </cell>
          <cell r="N282" t="str">
            <v>VF</v>
          </cell>
          <cell r="O282" t="str">
            <v>NEW ENDIVOR</v>
          </cell>
          <cell r="P282" t="str">
            <v>POL-PP07-01-21-18-0012</v>
          </cell>
          <cell r="R282" t="str">
            <v/>
          </cell>
          <cell r="S282" t="str">
            <v/>
          </cell>
          <cell r="T282" t="str">
            <v/>
          </cell>
          <cell r="AP282">
            <v>1058</v>
          </cell>
          <cell r="AR282" t="str">
            <v/>
          </cell>
          <cell r="AS282">
            <v>0</v>
          </cell>
          <cell r="AT282" t="e">
            <v>#N/A</v>
          </cell>
          <cell r="AU282">
            <v>0</v>
          </cell>
          <cell r="AV282">
            <v>0</v>
          </cell>
        </row>
        <row r="283">
          <cell r="J283" t="str">
            <v>006-01081</v>
          </cell>
          <cell r="K283" t="str">
            <v>PIPE 2</v>
          </cell>
          <cell r="L283" t="str">
            <v>5HM-E475E-00</v>
          </cell>
          <cell r="M283">
            <v>1</v>
          </cell>
          <cell r="N283" t="str">
            <v>VF</v>
          </cell>
          <cell r="O283" t="str">
            <v>METALINE</v>
          </cell>
          <cell r="P283" t="str">
            <v>POL-PP07-01-21-18-0017</v>
          </cell>
          <cell r="R283" t="str">
            <v/>
          </cell>
          <cell r="S283" t="str">
            <v/>
          </cell>
          <cell r="T283" t="str">
            <v/>
          </cell>
          <cell r="AP283">
            <v>1058</v>
          </cell>
          <cell r="AR283" t="str">
            <v/>
          </cell>
          <cell r="AS283">
            <v>29</v>
          </cell>
          <cell r="AT283">
            <v>29</v>
          </cell>
          <cell r="AU283">
            <v>29</v>
          </cell>
          <cell r="AV283">
            <v>0</v>
          </cell>
        </row>
        <row r="284">
          <cell r="J284" t="str">
            <v>006-01083</v>
          </cell>
          <cell r="K284" t="str">
            <v>PIPE 4</v>
          </cell>
          <cell r="L284" t="str">
            <v>5HM-E475G-00</v>
          </cell>
          <cell r="M284">
            <v>6</v>
          </cell>
          <cell r="N284" t="str">
            <v>VF</v>
          </cell>
          <cell r="O284" t="str">
            <v>METALINE</v>
          </cell>
          <cell r="P284" t="str">
            <v>POL-PP07-01-21-18-0017</v>
          </cell>
          <cell r="R284" t="str">
            <v/>
          </cell>
          <cell r="S284" t="str">
            <v/>
          </cell>
          <cell r="T284" t="str">
            <v/>
          </cell>
          <cell r="AP284">
            <v>1058</v>
          </cell>
          <cell r="AR284" t="str">
            <v/>
          </cell>
          <cell r="AS284">
            <v>7.25</v>
          </cell>
          <cell r="AT284">
            <v>7.25</v>
          </cell>
          <cell r="AU284">
            <v>7.25</v>
          </cell>
          <cell r="AV284">
            <v>0</v>
          </cell>
        </row>
        <row r="285">
          <cell r="J285" t="str">
            <v>006-01085</v>
          </cell>
          <cell r="K285" t="str">
            <v>PIPE 5</v>
          </cell>
          <cell r="L285" t="str">
            <v>5HM-E475H-00</v>
          </cell>
          <cell r="M285">
            <v>1</v>
          </cell>
          <cell r="N285" t="str">
            <v>VF</v>
          </cell>
          <cell r="O285" t="str">
            <v>METALINE</v>
          </cell>
          <cell r="P285" t="str">
            <v>POL-PP07-01-21-18-0017</v>
          </cell>
          <cell r="R285" t="str">
            <v/>
          </cell>
          <cell r="S285" t="str">
            <v/>
          </cell>
          <cell r="T285" t="str">
            <v/>
          </cell>
          <cell r="AP285">
            <v>1058</v>
          </cell>
          <cell r="AR285" t="str">
            <v/>
          </cell>
          <cell r="AS285">
            <v>6</v>
          </cell>
          <cell r="AT285">
            <v>6</v>
          </cell>
          <cell r="AU285">
            <v>6</v>
          </cell>
          <cell r="AV285">
            <v>0</v>
          </cell>
        </row>
        <row r="286">
          <cell r="J286" t="str">
            <v>006-02861</v>
          </cell>
          <cell r="K286" t="str">
            <v>NUT WELD 6 mm</v>
          </cell>
          <cell r="L286" t="str">
            <v>90174-06020</v>
          </cell>
          <cell r="M286">
            <v>2</v>
          </cell>
          <cell r="N286" t="str">
            <v>CKD</v>
          </cell>
          <cell r="O286" t="str">
            <v>DYL</v>
          </cell>
          <cell r="R286" t="str">
            <v/>
          </cell>
          <cell r="S286" t="str">
            <v/>
          </cell>
          <cell r="T286" t="str">
            <v/>
          </cell>
          <cell r="AP286">
            <v>1058</v>
          </cell>
          <cell r="AR286" t="str">
            <v/>
          </cell>
          <cell r="AS286">
            <v>0</v>
          </cell>
          <cell r="AT286" t="e">
            <v>#N/A</v>
          </cell>
          <cell r="AU286">
            <v>0</v>
          </cell>
          <cell r="AV286">
            <v>0</v>
          </cell>
        </row>
        <row r="287">
          <cell r="J287" t="str">
            <v>006-01714</v>
          </cell>
          <cell r="K287" t="str">
            <v>BRACKET 1-1</v>
          </cell>
          <cell r="L287" t="str">
            <v>3B1-E461L-00</v>
          </cell>
          <cell r="M287">
            <v>1</v>
          </cell>
          <cell r="N287" t="str">
            <v>BM</v>
          </cell>
          <cell r="O287" t="str">
            <v>BEWL</v>
          </cell>
          <cell r="Q287" t="str">
            <v>005-12384</v>
          </cell>
          <cell r="R287" t="str">
            <v>SPCC SD*2</v>
          </cell>
          <cell r="S287" t="str">
            <v>SPCC SD</v>
          </cell>
          <cell r="T287" t="str">
            <v/>
          </cell>
          <cell r="V287">
            <v>2</v>
          </cell>
          <cell r="W287">
            <v>914</v>
          </cell>
          <cell r="X287">
            <v>1828</v>
          </cell>
          <cell r="Y287">
            <v>71</v>
          </cell>
          <cell r="Z287">
            <v>914</v>
          </cell>
          <cell r="AA287">
            <v>71</v>
          </cell>
          <cell r="AB287">
            <v>57.125</v>
          </cell>
          <cell r="AC287">
            <v>16</v>
          </cell>
          <cell r="AD287">
            <v>25</v>
          </cell>
          <cell r="AE287">
            <v>400</v>
          </cell>
          <cell r="AF287">
            <v>3.1000000000000007E-2</v>
          </cell>
          <cell r="AG287">
            <v>3.5999999999999997E-2</v>
          </cell>
          <cell r="AH287">
            <v>6.7000000000000004E-2</v>
          </cell>
          <cell r="AI287" t="str">
            <v>O</v>
          </cell>
          <cell r="AJ287" t="str">
            <v>O</v>
          </cell>
          <cell r="AK287" t="str">
            <v>O</v>
          </cell>
          <cell r="AN287" t="str">
            <v>O</v>
          </cell>
          <cell r="AP287">
            <v>1058</v>
          </cell>
          <cell r="AQ287">
            <v>6.6000000000000003E-2</v>
          </cell>
          <cell r="AR287" t="str">
            <v>SPCC</v>
          </cell>
          <cell r="AS287">
            <v>0</v>
          </cell>
          <cell r="AT287" t="e">
            <v>#N/A</v>
          </cell>
          <cell r="AU287">
            <v>0</v>
          </cell>
          <cell r="AV287">
            <v>0</v>
          </cell>
        </row>
        <row r="288">
          <cell r="J288" t="str">
            <v>006-01715</v>
          </cell>
          <cell r="K288" t="str">
            <v>BRACKET 1-2</v>
          </cell>
          <cell r="L288" t="str">
            <v>3B1-E461M-00</v>
          </cell>
          <cell r="M288">
            <v>1</v>
          </cell>
          <cell r="N288" t="str">
            <v>BM</v>
          </cell>
          <cell r="O288" t="str">
            <v>BEWL</v>
          </cell>
          <cell r="Q288" t="str">
            <v>005-12384</v>
          </cell>
          <cell r="R288" t="str">
            <v>SPCC SD*2</v>
          </cell>
          <cell r="S288" t="str">
            <v>SPCC SD</v>
          </cell>
          <cell r="T288" t="str">
            <v/>
          </cell>
          <cell r="V288">
            <v>2</v>
          </cell>
          <cell r="W288">
            <v>914</v>
          </cell>
          <cell r="X288">
            <v>1828</v>
          </cell>
          <cell r="Y288">
            <v>71</v>
          </cell>
          <cell r="Z288">
            <v>914</v>
          </cell>
          <cell r="AA288">
            <v>71</v>
          </cell>
          <cell r="AB288">
            <v>60.93333333333333</v>
          </cell>
          <cell r="AC288">
            <v>15</v>
          </cell>
          <cell r="AD288">
            <v>25</v>
          </cell>
          <cell r="AE288">
            <v>375</v>
          </cell>
          <cell r="AF288">
            <v>2.9999999999999992E-2</v>
          </cell>
          <cell r="AG288">
            <v>4.2000000000000003E-2</v>
          </cell>
          <cell r="AH288">
            <v>7.1999999999999995E-2</v>
          </cell>
          <cell r="AI288" t="str">
            <v>O</v>
          </cell>
          <cell r="AJ288" t="str">
            <v>O</v>
          </cell>
          <cell r="AK288" t="str">
            <v>O</v>
          </cell>
          <cell r="AN288" t="str">
            <v>O</v>
          </cell>
          <cell r="AP288">
            <v>1058</v>
          </cell>
          <cell r="AQ288">
            <v>7.0000000000000007E-2</v>
          </cell>
          <cell r="AR288" t="str">
            <v>SPCC</v>
          </cell>
          <cell r="AS288">
            <v>0</v>
          </cell>
          <cell r="AT288" t="e">
            <v>#N/A</v>
          </cell>
          <cell r="AU288">
            <v>0</v>
          </cell>
          <cell r="AV288">
            <v>0</v>
          </cell>
        </row>
        <row r="289">
          <cell r="J289" t="str">
            <v>006-01716</v>
          </cell>
          <cell r="K289" t="str">
            <v>BRACKET 2-1</v>
          </cell>
          <cell r="L289" t="str">
            <v>3B1-E462L-00</v>
          </cell>
          <cell r="M289">
            <v>1</v>
          </cell>
          <cell r="N289" t="str">
            <v>BM</v>
          </cell>
          <cell r="O289" t="str">
            <v>BEWL</v>
          </cell>
          <cell r="Q289" t="str">
            <v>005-12384</v>
          </cell>
          <cell r="R289" t="str">
            <v>SPCC SD*2</v>
          </cell>
          <cell r="S289" t="str">
            <v>SPCC SD</v>
          </cell>
          <cell r="T289" t="str">
            <v/>
          </cell>
          <cell r="V289">
            <v>2</v>
          </cell>
          <cell r="W289">
            <v>914</v>
          </cell>
          <cell r="X289">
            <v>1828</v>
          </cell>
          <cell r="Y289">
            <v>78</v>
          </cell>
          <cell r="Z289">
            <v>914</v>
          </cell>
          <cell r="AA289">
            <v>78</v>
          </cell>
          <cell r="AB289">
            <v>83.090909090909093</v>
          </cell>
          <cell r="AC289">
            <v>11</v>
          </cell>
          <cell r="AD289">
            <v>23</v>
          </cell>
          <cell r="AE289">
            <v>253</v>
          </cell>
          <cell r="AF289">
            <v>3.9999999999999994E-2</v>
          </cell>
          <cell r="AG289">
            <v>6.6000000000000003E-2</v>
          </cell>
          <cell r="AH289">
            <v>0.106</v>
          </cell>
          <cell r="AI289" t="str">
            <v>O</v>
          </cell>
          <cell r="AJ289" t="str">
            <v>O</v>
          </cell>
          <cell r="AK289" t="str">
            <v>O</v>
          </cell>
          <cell r="AN289" t="str">
            <v>O</v>
          </cell>
          <cell r="AP289">
            <v>1058</v>
          </cell>
          <cell r="AQ289">
            <v>0.104</v>
          </cell>
          <cell r="AR289" t="str">
            <v>SPCC</v>
          </cell>
          <cell r="AS289">
            <v>0</v>
          </cell>
          <cell r="AT289" t="e">
            <v>#N/A</v>
          </cell>
          <cell r="AU289">
            <v>0</v>
          </cell>
          <cell r="AV289">
            <v>0</v>
          </cell>
        </row>
        <row r="290">
          <cell r="J290" t="str">
            <v>006-01717</v>
          </cell>
          <cell r="K290" t="str">
            <v>BRACKET 2-2</v>
          </cell>
          <cell r="L290" t="str">
            <v>3B1-E462L-00</v>
          </cell>
          <cell r="M290">
            <v>1</v>
          </cell>
          <cell r="N290" t="str">
            <v>BM</v>
          </cell>
          <cell r="O290" t="str">
            <v>BEWL</v>
          </cell>
          <cell r="Q290" t="str">
            <v>005-12384</v>
          </cell>
          <cell r="R290" t="str">
            <v>SPCC SD*2</v>
          </cell>
          <cell r="S290" t="str">
            <v>SPCC SD</v>
          </cell>
          <cell r="T290" t="str">
            <v/>
          </cell>
          <cell r="V290">
            <v>2</v>
          </cell>
          <cell r="W290">
            <v>914</v>
          </cell>
          <cell r="X290">
            <v>1828</v>
          </cell>
          <cell r="Y290">
            <v>78</v>
          </cell>
          <cell r="Z290">
            <v>914</v>
          </cell>
          <cell r="AA290">
            <v>78</v>
          </cell>
          <cell r="AB290">
            <v>65.285714285714292</v>
          </cell>
          <cell r="AC290">
            <v>14</v>
          </cell>
          <cell r="AD290">
            <v>23</v>
          </cell>
          <cell r="AE290">
            <v>322</v>
          </cell>
          <cell r="AF290">
            <v>4.0000000000000008E-2</v>
          </cell>
          <cell r="AG290">
            <v>4.3999999999999997E-2</v>
          </cell>
          <cell r="AH290">
            <v>8.4000000000000005E-2</v>
          </cell>
          <cell r="AI290" t="str">
            <v>O</v>
          </cell>
          <cell r="AJ290" t="str">
            <v>O</v>
          </cell>
          <cell r="AK290" t="str">
            <v>O</v>
          </cell>
          <cell r="AN290" t="str">
            <v>O</v>
          </cell>
          <cell r="AP290">
            <v>1058</v>
          </cell>
          <cell r="AQ290">
            <v>8.1000000000000003E-2</v>
          </cell>
          <cell r="AR290" t="str">
            <v>SPCC</v>
          </cell>
          <cell r="AS290">
            <v>0</v>
          </cell>
          <cell r="AT290" t="e">
            <v>#N/A</v>
          </cell>
          <cell r="AU290">
            <v>0</v>
          </cell>
          <cell r="AV290">
            <v>0</v>
          </cell>
        </row>
        <row r="291">
          <cell r="J291" t="str">
            <v>006-01236</v>
          </cell>
          <cell r="K291" t="str">
            <v>RING STOP</v>
          </cell>
          <cell r="L291" t="str">
            <v>5HM-E4618-00</v>
          </cell>
          <cell r="M291">
            <v>1</v>
          </cell>
          <cell r="N291" t="str">
            <v>VF</v>
          </cell>
          <cell r="O291" t="str">
            <v>LEADING</v>
          </cell>
          <cell r="P291" t="str">
            <v>POL-PP07-01-21-18-0027</v>
          </cell>
          <cell r="R291" t="str">
            <v/>
          </cell>
          <cell r="S291" t="str">
            <v/>
          </cell>
          <cell r="T291" t="str">
            <v/>
          </cell>
          <cell r="AP291">
            <v>1058</v>
          </cell>
          <cell r="AR291" t="str">
            <v/>
          </cell>
          <cell r="AS291">
            <v>15</v>
          </cell>
          <cell r="AT291">
            <v>15</v>
          </cell>
          <cell r="AU291">
            <v>15</v>
          </cell>
          <cell r="AV291">
            <v>0</v>
          </cell>
        </row>
        <row r="292">
          <cell r="J292" t="str">
            <v>006-01240</v>
          </cell>
          <cell r="K292" t="str">
            <v>RIVET ROUND</v>
          </cell>
          <cell r="L292" t="str">
            <v>90260-06027</v>
          </cell>
          <cell r="M292">
            <v>1</v>
          </cell>
          <cell r="N292" t="str">
            <v>VF</v>
          </cell>
          <cell r="O292" t="str">
            <v>PARAGON</v>
          </cell>
          <cell r="P292" t="str">
            <v>POL-PP07-01-21-18-0004</v>
          </cell>
          <cell r="R292" t="str">
            <v/>
          </cell>
          <cell r="S292" t="str">
            <v/>
          </cell>
          <cell r="T292" t="str">
            <v/>
          </cell>
          <cell r="AP292">
            <v>1058</v>
          </cell>
          <cell r="AR292" t="str">
            <v/>
          </cell>
          <cell r="AS292">
            <v>1.8</v>
          </cell>
          <cell r="AT292">
            <v>1.8</v>
          </cell>
          <cell r="AU292">
            <v>1.8</v>
          </cell>
          <cell r="AV292">
            <v>0</v>
          </cell>
        </row>
        <row r="293">
          <cell r="J293" t="str">
            <v>006-03470</v>
          </cell>
          <cell r="K293" t="str">
            <v>BODY PLATE REGULATOR</v>
          </cell>
          <cell r="L293" t="str">
            <v>3AH-H1915-20-S1</v>
          </cell>
          <cell r="M293">
            <v>1</v>
          </cell>
          <cell r="N293" t="str">
            <v>BM</v>
          </cell>
          <cell r="O293" t="str">
            <v>BEWL</v>
          </cell>
          <cell r="Q293" t="str">
            <v>005-12453</v>
          </cell>
          <cell r="R293" t="str">
            <v>SPCC SD*1.6</v>
          </cell>
          <cell r="S293" t="str">
            <v>SPCC SD</v>
          </cell>
          <cell r="T293" t="str">
            <v/>
          </cell>
          <cell r="V293">
            <v>1.6</v>
          </cell>
          <cell r="W293">
            <v>914</v>
          </cell>
          <cell r="X293">
            <v>1828</v>
          </cell>
          <cell r="Y293">
            <v>140</v>
          </cell>
          <cell r="Z293">
            <v>914</v>
          </cell>
          <cell r="AA293">
            <v>140</v>
          </cell>
          <cell r="AB293">
            <v>152.33333333333334</v>
          </cell>
          <cell r="AC293">
            <v>6</v>
          </cell>
          <cell r="AD293">
            <v>13</v>
          </cell>
          <cell r="AE293">
            <v>78</v>
          </cell>
          <cell r="AF293">
            <v>0.21000000000000002</v>
          </cell>
          <cell r="AG293">
            <v>6.5000000000000002E-2</v>
          </cell>
          <cell r="AH293">
            <v>0.27500000000000002</v>
          </cell>
          <cell r="AJ293" t="str">
            <v>O</v>
          </cell>
          <cell r="AK293" t="str">
            <v>O</v>
          </cell>
          <cell r="AN293" t="str">
            <v>O</v>
          </cell>
          <cell r="AP293">
            <v>2875</v>
          </cell>
          <cell r="AQ293">
            <v>0.26900000000000002</v>
          </cell>
          <cell r="AR293" t="str">
            <v>SPCC</v>
          </cell>
          <cell r="AS293">
            <v>0</v>
          </cell>
          <cell r="AT293" t="e">
            <v>#N/A</v>
          </cell>
          <cell r="AU293">
            <v>0</v>
          </cell>
          <cell r="AV293">
            <v>0</v>
          </cell>
        </row>
        <row r="294">
          <cell r="J294" t="str">
            <v>006-00152</v>
          </cell>
          <cell r="K294" t="str">
            <v>BOLT WELD 6 X 10 mm</v>
          </cell>
          <cell r="L294" t="str">
            <v>90115-06027</v>
          </cell>
          <cell r="M294">
            <v>1</v>
          </cell>
          <cell r="N294" t="str">
            <v>CKD</v>
          </cell>
          <cell r="O294" t="str">
            <v>DYL</v>
          </cell>
          <cell r="R294" t="str">
            <v/>
          </cell>
          <cell r="S294" t="str">
            <v/>
          </cell>
          <cell r="T294" t="str">
            <v/>
          </cell>
          <cell r="AP294">
            <v>2875</v>
          </cell>
          <cell r="AR294" t="str">
            <v/>
          </cell>
          <cell r="AS294">
            <v>0</v>
          </cell>
          <cell r="AT294" t="e">
            <v>#N/A</v>
          </cell>
          <cell r="AU294">
            <v>0</v>
          </cell>
          <cell r="AV294">
            <v>0</v>
          </cell>
        </row>
        <row r="295">
          <cell r="J295" t="str">
            <v>006-00947</v>
          </cell>
          <cell r="K295" t="str">
            <v>NUT PROJ, SQUARE 6 MM</v>
          </cell>
          <cell r="L295" t="str">
            <v>95700-06200</v>
          </cell>
          <cell r="M295">
            <v>1</v>
          </cell>
          <cell r="N295" t="str">
            <v>CKD</v>
          </cell>
          <cell r="O295" t="str">
            <v>DYL</v>
          </cell>
          <cell r="R295" t="str">
            <v/>
          </cell>
          <cell r="S295" t="str">
            <v/>
          </cell>
          <cell r="T295" t="str">
            <v/>
          </cell>
          <cell r="AP295">
            <v>2875</v>
          </cell>
          <cell r="AR295" t="str">
            <v/>
          </cell>
          <cell r="AS295">
            <v>0</v>
          </cell>
          <cell r="AT295" t="e">
            <v>#N/A</v>
          </cell>
          <cell r="AU295">
            <v>0</v>
          </cell>
          <cell r="AV295">
            <v>0</v>
          </cell>
        </row>
        <row r="296">
          <cell r="J296" t="str">
            <v>006-00999</v>
          </cell>
          <cell r="K296" t="str">
            <v>PANEL OUTER 1</v>
          </cell>
          <cell r="L296" t="str">
            <v>4W8-F211A-00</v>
          </cell>
          <cell r="M296">
            <v>1</v>
          </cell>
          <cell r="N296" t="str">
            <v>VM</v>
          </cell>
          <cell r="O296" t="str">
            <v>IMZA</v>
          </cell>
          <cell r="P296" t="str">
            <v>POP-PP07-01-21-18-0009</v>
          </cell>
          <cell r="Q296" t="str">
            <v>005-12378</v>
          </cell>
          <cell r="R296" t="str">
            <v>SPCC SD*1.2</v>
          </cell>
          <cell r="S296" t="str">
            <v>SPCC SD</v>
          </cell>
          <cell r="T296" t="str">
            <v/>
          </cell>
          <cell r="V296">
            <v>1.2</v>
          </cell>
          <cell r="W296">
            <v>880</v>
          </cell>
          <cell r="X296">
            <v>1280</v>
          </cell>
          <cell r="Y296">
            <v>220</v>
          </cell>
          <cell r="Z296">
            <v>640</v>
          </cell>
          <cell r="AA296">
            <v>220</v>
          </cell>
          <cell r="AB296">
            <v>320</v>
          </cell>
          <cell r="AC296">
            <v>2</v>
          </cell>
          <cell r="AD296">
            <v>8</v>
          </cell>
          <cell r="AE296">
            <v>16</v>
          </cell>
          <cell r="AF296">
            <v>0.29999999999999993</v>
          </cell>
          <cell r="AG296">
            <v>0.36799999999999999</v>
          </cell>
          <cell r="AH296">
            <v>0.66799999999999993</v>
          </cell>
          <cell r="AI296" t="str">
            <v>O</v>
          </cell>
          <cell r="AJ296" t="str">
            <v>O</v>
          </cell>
          <cell r="AK296" t="str">
            <v>O</v>
          </cell>
          <cell r="AN296" t="str">
            <v>O</v>
          </cell>
          <cell r="AP296">
            <v>4833</v>
          </cell>
          <cell r="AQ296">
            <v>0.66300000000000003</v>
          </cell>
          <cell r="AR296" t="str">
            <v>SPCC</v>
          </cell>
          <cell r="AS296">
            <v>6.19</v>
          </cell>
          <cell r="AT296">
            <v>6.19</v>
          </cell>
          <cell r="AU296">
            <v>0</v>
          </cell>
          <cell r="AV296">
            <v>6.19</v>
          </cell>
        </row>
        <row r="297">
          <cell r="J297" t="str">
            <v>006-01002</v>
          </cell>
          <cell r="K297" t="str">
            <v>PANEL OUTER 2</v>
          </cell>
          <cell r="L297" t="str">
            <v>4W8-F211F-00</v>
          </cell>
          <cell r="M297">
            <v>1</v>
          </cell>
          <cell r="N297" t="str">
            <v>VM</v>
          </cell>
          <cell r="O297" t="str">
            <v>IMZA</v>
          </cell>
          <cell r="P297" t="str">
            <v>POP-PP07-01-21-18-0009</v>
          </cell>
          <cell r="Q297" t="str">
            <v>005-12378</v>
          </cell>
          <cell r="R297" t="str">
            <v>SPCC SD*1.2</v>
          </cell>
          <cell r="S297" t="str">
            <v>SPCC SD</v>
          </cell>
          <cell r="T297" t="str">
            <v/>
          </cell>
          <cell r="V297">
            <v>1.2</v>
          </cell>
          <cell r="W297">
            <v>880</v>
          </cell>
          <cell r="X297">
            <v>1280</v>
          </cell>
          <cell r="Y297">
            <v>220</v>
          </cell>
          <cell r="Z297">
            <v>640</v>
          </cell>
          <cell r="AA297">
            <v>220</v>
          </cell>
          <cell r="AB297">
            <v>320</v>
          </cell>
          <cell r="AC297">
            <v>2</v>
          </cell>
          <cell r="AD297">
            <v>8</v>
          </cell>
          <cell r="AE297">
            <v>16</v>
          </cell>
          <cell r="AF297">
            <v>0.28200000000000003</v>
          </cell>
          <cell r="AG297">
            <v>0.38600000000000001</v>
          </cell>
          <cell r="AH297">
            <v>0.66800000000000004</v>
          </cell>
          <cell r="AI297" t="str">
            <v>O</v>
          </cell>
          <cell r="AJ297" t="str">
            <v>O</v>
          </cell>
          <cell r="AK297" t="str">
            <v>O</v>
          </cell>
          <cell r="AN297" t="str">
            <v>O</v>
          </cell>
          <cell r="AP297">
            <v>4833</v>
          </cell>
          <cell r="AQ297">
            <v>0.66300000000000003</v>
          </cell>
          <cell r="AR297" t="str">
            <v>SPCC</v>
          </cell>
          <cell r="AS297">
            <v>6.19</v>
          </cell>
          <cell r="AT297">
            <v>6.19</v>
          </cell>
          <cell r="AU297">
            <v>0</v>
          </cell>
          <cell r="AV297">
            <v>6.19</v>
          </cell>
        </row>
        <row r="298">
          <cell r="J298" t="str">
            <v>006-00993</v>
          </cell>
          <cell r="K298" t="str">
            <v>PANEL INNER 1</v>
          </cell>
          <cell r="L298" t="str">
            <v>4W8-F211E-00</v>
          </cell>
          <cell r="M298">
            <v>1</v>
          </cell>
          <cell r="N298" t="str">
            <v>VM</v>
          </cell>
          <cell r="O298" t="str">
            <v>IMZA</v>
          </cell>
          <cell r="P298" t="str">
            <v>POP-PP07-01-21-18-0009</v>
          </cell>
          <cell r="Q298" t="str">
            <v>005-12381</v>
          </cell>
          <cell r="R298" t="str">
            <v>SPCC SD*1.4</v>
          </cell>
          <cell r="S298" t="str">
            <v>SPCC SD</v>
          </cell>
          <cell r="T298" t="str">
            <v/>
          </cell>
          <cell r="V298">
            <v>1.4</v>
          </cell>
          <cell r="W298">
            <v>914</v>
          </cell>
          <cell r="X298">
            <v>1828</v>
          </cell>
          <cell r="Y298">
            <v>183</v>
          </cell>
          <cell r="Z298">
            <v>609</v>
          </cell>
          <cell r="AA298">
            <v>183</v>
          </cell>
          <cell r="AB298">
            <v>304.5</v>
          </cell>
          <cell r="AC298">
            <v>2</v>
          </cell>
          <cell r="AD298">
            <v>15</v>
          </cell>
          <cell r="AE298">
            <v>30</v>
          </cell>
          <cell r="AF298">
            <v>0.25600000000000001</v>
          </cell>
          <cell r="AG298">
            <v>0.35599999999999998</v>
          </cell>
          <cell r="AH298">
            <v>0.61199999999999999</v>
          </cell>
          <cell r="AI298" t="str">
            <v>O</v>
          </cell>
          <cell r="AJ298" t="str">
            <v>O</v>
          </cell>
          <cell r="AK298" t="str">
            <v>O</v>
          </cell>
          <cell r="AN298" t="str">
            <v>O</v>
          </cell>
          <cell r="AP298">
            <v>4833</v>
          </cell>
          <cell r="AQ298">
            <v>0.61199999999999999</v>
          </cell>
          <cell r="AR298" t="str">
            <v>SPCC</v>
          </cell>
          <cell r="AS298">
            <v>6.19</v>
          </cell>
          <cell r="AT298">
            <v>6.19</v>
          </cell>
          <cell r="AU298">
            <v>0</v>
          </cell>
          <cell r="AV298">
            <v>6.19</v>
          </cell>
        </row>
        <row r="299">
          <cell r="J299" t="str">
            <v>006-00996</v>
          </cell>
          <cell r="K299" t="str">
            <v>PANEL INNER 2</v>
          </cell>
          <cell r="L299" t="str">
            <v>4W8-F211G-00</v>
          </cell>
          <cell r="M299">
            <v>1</v>
          </cell>
          <cell r="N299" t="str">
            <v>VM</v>
          </cell>
          <cell r="O299" t="str">
            <v>IMZA</v>
          </cell>
          <cell r="P299" t="str">
            <v>POP-PP07-01-21-18-0009</v>
          </cell>
          <cell r="Q299" t="str">
            <v>005-12381</v>
          </cell>
          <cell r="R299" t="str">
            <v>SPCC SD*1.4</v>
          </cell>
          <cell r="S299" t="str">
            <v>SPCC SD</v>
          </cell>
          <cell r="T299" t="str">
            <v/>
          </cell>
          <cell r="V299">
            <v>1.4</v>
          </cell>
          <cell r="W299">
            <v>914</v>
          </cell>
          <cell r="X299">
            <v>1828</v>
          </cell>
          <cell r="Y299">
            <v>183</v>
          </cell>
          <cell r="Z299">
            <v>609</v>
          </cell>
          <cell r="AA299">
            <v>183</v>
          </cell>
          <cell r="AB299">
            <v>304.5</v>
          </cell>
          <cell r="AC299">
            <v>2</v>
          </cell>
          <cell r="AD299">
            <v>15</v>
          </cell>
          <cell r="AE299">
            <v>30</v>
          </cell>
          <cell r="AF299">
            <v>0.25600000000000001</v>
          </cell>
          <cell r="AG299">
            <v>0.35599999999999998</v>
          </cell>
          <cell r="AH299">
            <v>0.61199999999999999</v>
          </cell>
          <cell r="AI299" t="str">
            <v>O</v>
          </cell>
          <cell r="AJ299" t="str">
            <v>O</v>
          </cell>
          <cell r="AK299" t="str">
            <v>O</v>
          </cell>
          <cell r="AN299" t="str">
            <v>O</v>
          </cell>
          <cell r="AP299">
            <v>4833</v>
          </cell>
          <cell r="AQ299">
            <v>0.61199999999999999</v>
          </cell>
          <cell r="AR299" t="str">
            <v>SPCC</v>
          </cell>
          <cell r="AS299">
            <v>6.02</v>
          </cell>
          <cell r="AT299">
            <v>6.02</v>
          </cell>
          <cell r="AU299">
            <v>0</v>
          </cell>
          <cell r="AV299">
            <v>6.02</v>
          </cell>
        </row>
        <row r="300">
          <cell r="J300" t="str">
            <v>006-01220</v>
          </cell>
          <cell r="K300" t="str">
            <v>REINFORCEMENT TAIL 3</v>
          </cell>
          <cell r="L300" t="str">
            <v>4W8-F2113-00</v>
          </cell>
          <cell r="M300">
            <v>1</v>
          </cell>
          <cell r="N300" t="str">
            <v>BM</v>
          </cell>
          <cell r="O300" t="str">
            <v>BEWL</v>
          </cell>
          <cell r="Q300" t="str">
            <v>005-12417</v>
          </cell>
          <cell r="R300" t="str">
            <v>SPHC*6</v>
          </cell>
          <cell r="S300" t="str">
            <v>SPHC</v>
          </cell>
          <cell r="T300" t="str">
            <v/>
          </cell>
          <cell r="V300">
            <v>6</v>
          </cell>
          <cell r="W300">
            <v>1220</v>
          </cell>
          <cell r="X300">
            <v>1220</v>
          </cell>
          <cell r="Y300">
            <v>175</v>
          </cell>
          <cell r="Z300">
            <v>1220</v>
          </cell>
          <cell r="AA300">
            <v>175</v>
          </cell>
          <cell r="AB300">
            <v>122</v>
          </cell>
          <cell r="AC300">
            <v>10</v>
          </cell>
          <cell r="AD300">
            <v>7</v>
          </cell>
          <cell r="AE300">
            <v>70</v>
          </cell>
          <cell r="AF300">
            <v>0.60599999999999998</v>
          </cell>
          <cell r="AG300">
            <v>0.39400000000000002</v>
          </cell>
          <cell r="AH300">
            <v>1</v>
          </cell>
          <cell r="AI300" t="str">
            <v>O</v>
          </cell>
          <cell r="AJ300" t="str">
            <v>O</v>
          </cell>
          <cell r="AK300" t="str">
            <v>O</v>
          </cell>
          <cell r="AN300" t="str">
            <v>O</v>
          </cell>
          <cell r="AP300">
            <v>4833</v>
          </cell>
          <cell r="AQ300">
            <v>1.0009999999999999</v>
          </cell>
          <cell r="AR300" t="str">
            <v>SPHC</v>
          </cell>
          <cell r="AS300">
            <v>0</v>
          </cell>
          <cell r="AT300" t="e">
            <v>#N/A</v>
          </cell>
          <cell r="AU300">
            <v>0</v>
          </cell>
          <cell r="AV300">
            <v>0</v>
          </cell>
        </row>
        <row r="301">
          <cell r="J301" t="str">
            <v>006-01221</v>
          </cell>
          <cell r="K301" t="str">
            <v>REINFORCEMENT TAIL 4</v>
          </cell>
          <cell r="L301" t="str">
            <v>4W8-F2114-00</v>
          </cell>
          <cell r="M301">
            <v>1</v>
          </cell>
          <cell r="N301" t="str">
            <v>BM</v>
          </cell>
          <cell r="O301" t="str">
            <v>BEWL</v>
          </cell>
          <cell r="Q301" t="str">
            <v>005-12417</v>
          </cell>
          <cell r="R301" t="str">
            <v>SPHC*6</v>
          </cell>
          <cell r="S301" t="str">
            <v>SPHC</v>
          </cell>
          <cell r="T301" t="str">
            <v/>
          </cell>
          <cell r="V301">
            <v>6</v>
          </cell>
          <cell r="W301">
            <v>1220</v>
          </cell>
          <cell r="X301">
            <v>1220</v>
          </cell>
          <cell r="Y301">
            <v>175</v>
          </cell>
          <cell r="Z301">
            <v>1220</v>
          </cell>
          <cell r="AA301">
            <v>175</v>
          </cell>
          <cell r="AB301">
            <v>122</v>
          </cell>
          <cell r="AC301">
            <v>10</v>
          </cell>
          <cell r="AD301">
            <v>7</v>
          </cell>
          <cell r="AE301">
            <v>70</v>
          </cell>
          <cell r="AF301">
            <v>0.54</v>
          </cell>
          <cell r="AG301">
            <v>0.46</v>
          </cell>
          <cell r="AH301">
            <v>1</v>
          </cell>
          <cell r="AI301" t="str">
            <v>O</v>
          </cell>
          <cell r="AJ301" t="str">
            <v>O</v>
          </cell>
          <cell r="AK301" t="str">
            <v>O</v>
          </cell>
          <cell r="AN301" t="str">
            <v>O</v>
          </cell>
          <cell r="AP301">
            <v>4833</v>
          </cell>
          <cell r="AQ301">
            <v>1.0009999999999999</v>
          </cell>
          <cell r="AR301" t="str">
            <v>SPHC</v>
          </cell>
          <cell r="AS301">
            <v>0</v>
          </cell>
          <cell r="AT301" t="e">
            <v>#N/A</v>
          </cell>
          <cell r="AU301">
            <v>0</v>
          </cell>
          <cell r="AV301">
            <v>0</v>
          </cell>
        </row>
        <row r="302">
          <cell r="J302" t="str">
            <v>006-00740</v>
          </cell>
          <cell r="K302" t="str">
            <v>GUIDE CHAIN CASE</v>
          </cell>
          <cell r="L302" t="str">
            <v>MEM-PART-12</v>
          </cell>
          <cell r="M302">
            <v>1</v>
          </cell>
          <cell r="N302" t="str">
            <v>VM</v>
          </cell>
          <cell r="O302" t="str">
            <v>MEM</v>
          </cell>
          <cell r="P302" t="str">
            <v>POP-PP07-01-21-18-0004</v>
          </cell>
          <cell r="Q302" t="str">
            <v>005-12372</v>
          </cell>
          <cell r="R302" t="str">
            <v>SPCC SD*0.8</v>
          </cell>
          <cell r="S302" t="str">
            <v>SPCC SD</v>
          </cell>
          <cell r="T302" t="str">
            <v/>
          </cell>
          <cell r="V302">
            <v>0.8</v>
          </cell>
          <cell r="W302">
            <v>914</v>
          </cell>
          <cell r="X302">
            <v>1828</v>
          </cell>
          <cell r="Y302">
            <v>45</v>
          </cell>
          <cell r="Z302">
            <v>914</v>
          </cell>
          <cell r="AA302">
            <v>45</v>
          </cell>
          <cell r="AB302">
            <v>39.739130434782609</v>
          </cell>
          <cell r="AC302">
            <v>23</v>
          </cell>
          <cell r="AD302">
            <v>40</v>
          </cell>
          <cell r="AE302">
            <v>920</v>
          </cell>
          <cell r="AF302">
            <v>2E-3</v>
          </cell>
          <cell r="AG302">
            <v>8.9999999999999993E-3</v>
          </cell>
          <cell r="AH302">
            <v>1.0999999999999999E-2</v>
          </cell>
          <cell r="AI302" t="str">
            <v>O</v>
          </cell>
          <cell r="AJ302" t="str">
            <v>O</v>
          </cell>
          <cell r="AK302" t="str">
            <v>O</v>
          </cell>
          <cell r="AN302" t="str">
            <v>O</v>
          </cell>
          <cell r="AP302">
            <v>4833</v>
          </cell>
          <cell r="AQ302">
            <v>1.0999999999999999E-2</v>
          </cell>
          <cell r="AR302" t="str">
            <v>SPCC</v>
          </cell>
          <cell r="AS302">
            <v>1.75</v>
          </cell>
          <cell r="AT302">
            <v>1.75</v>
          </cell>
          <cell r="AU302">
            <v>0</v>
          </cell>
          <cell r="AV302">
            <v>1.75</v>
          </cell>
        </row>
        <row r="303">
          <cell r="J303" t="str">
            <v>006-01473</v>
          </cell>
          <cell r="K303" t="str">
            <v>STAY 1</v>
          </cell>
          <cell r="L303" t="str">
            <v>MEM-PART-3</v>
          </cell>
          <cell r="M303">
            <v>3</v>
          </cell>
          <cell r="N303" t="str">
            <v>BM</v>
          </cell>
          <cell r="O303" t="str">
            <v>BEWL</v>
          </cell>
          <cell r="Q303" t="str">
            <v>005-12384</v>
          </cell>
          <cell r="R303" t="str">
            <v>SPCC SD*2</v>
          </cell>
          <cell r="S303" t="str">
            <v>SPCC SD</v>
          </cell>
          <cell r="T303" t="str">
            <v/>
          </cell>
          <cell r="V303">
            <v>2</v>
          </cell>
          <cell r="W303">
            <v>914</v>
          </cell>
          <cell r="X303">
            <v>1828</v>
          </cell>
          <cell r="Y303">
            <v>48</v>
          </cell>
          <cell r="Z303">
            <v>914</v>
          </cell>
          <cell r="AA303">
            <v>48</v>
          </cell>
          <cell r="AB303">
            <v>27.696969696969695</v>
          </cell>
          <cell r="AC303">
            <v>33</v>
          </cell>
          <cell r="AD303">
            <v>38.18181818181818</v>
          </cell>
          <cell r="AE303">
            <v>1260</v>
          </cell>
          <cell r="AF303">
            <v>5.3999999999999999E-2</v>
          </cell>
          <cell r="AG303">
            <v>0.01</v>
          </cell>
          <cell r="AH303">
            <v>6.4000000000000001E-2</v>
          </cell>
          <cell r="AI303" t="str">
            <v>O</v>
          </cell>
          <cell r="AJ303" t="str">
            <v>O</v>
          </cell>
          <cell r="AK303" t="str">
            <v>O</v>
          </cell>
          <cell r="AN303" t="str">
            <v>O</v>
          </cell>
          <cell r="AP303">
            <v>4833</v>
          </cell>
          <cell r="AQ303">
            <v>2.1000000000000001E-2</v>
          </cell>
          <cell r="AR303" t="str">
            <v>SPCC</v>
          </cell>
          <cell r="AS303">
            <v>0</v>
          </cell>
          <cell r="AT303" t="e">
            <v>#N/A</v>
          </cell>
          <cell r="AU303">
            <v>0</v>
          </cell>
          <cell r="AV303">
            <v>0</v>
          </cell>
        </row>
        <row r="304">
          <cell r="J304" t="str">
            <v>006-01095</v>
          </cell>
          <cell r="K304" t="str">
            <v>PIPE HEAD</v>
          </cell>
          <cell r="L304" t="str">
            <v>4W8-F2161-00</v>
          </cell>
          <cell r="M304">
            <v>2</v>
          </cell>
          <cell r="N304" t="str">
            <v>BM</v>
          </cell>
          <cell r="O304" t="str">
            <v>BEWL</v>
          </cell>
          <cell r="Q304" t="str">
            <v>005-12425</v>
          </cell>
          <cell r="R304" t="str">
            <v>STKM 11A-EC*2.6</v>
          </cell>
          <cell r="S304" t="str">
            <v>STKM 11A-EC</v>
          </cell>
          <cell r="T304" t="str">
            <v/>
          </cell>
          <cell r="U304">
            <v>27.2</v>
          </cell>
          <cell r="V304">
            <v>2.6</v>
          </cell>
          <cell r="X304">
            <v>4500</v>
          </cell>
          <cell r="Y304">
            <v>30</v>
          </cell>
          <cell r="AA304">
            <v>30</v>
          </cell>
          <cell r="AD304">
            <v>132</v>
          </cell>
          <cell r="AE304">
            <v>132</v>
          </cell>
          <cell r="AF304">
            <v>1.3999999999999999E-2</v>
          </cell>
          <cell r="AG304">
            <v>9.6000000000000002E-2</v>
          </cell>
          <cell r="AH304">
            <v>0.11</v>
          </cell>
          <cell r="AI304" t="str">
            <v>O</v>
          </cell>
          <cell r="AJ304" t="str">
            <v>O</v>
          </cell>
          <cell r="AL304" t="str">
            <v>O</v>
          </cell>
          <cell r="AN304" t="str">
            <v>O</v>
          </cell>
          <cell r="AP304">
            <v>4833</v>
          </cell>
          <cell r="AQ304" t="e">
            <v>#DIV/0!</v>
          </cell>
          <cell r="AR304" t="str">
            <v>STKM</v>
          </cell>
          <cell r="AS304">
            <v>0</v>
          </cell>
          <cell r="AT304" t="e">
            <v>#N/A</v>
          </cell>
          <cell r="AU304">
            <v>0</v>
          </cell>
          <cell r="AV304">
            <v>0</v>
          </cell>
        </row>
        <row r="305">
          <cell r="J305" t="str">
            <v>006-01089</v>
          </cell>
          <cell r="K305" t="str">
            <v>PIPE CROSS</v>
          </cell>
          <cell r="L305" t="str">
            <v>4W8-F2162-00</v>
          </cell>
          <cell r="M305">
            <v>1</v>
          </cell>
          <cell r="N305" t="str">
            <v>BM</v>
          </cell>
          <cell r="O305" t="str">
            <v>BEWL</v>
          </cell>
          <cell r="Q305" t="str">
            <v>005-12428</v>
          </cell>
          <cell r="R305" t="str">
            <v>STKM 11A*2</v>
          </cell>
          <cell r="S305" t="str">
            <v>STKM 11A</v>
          </cell>
          <cell r="T305" t="str">
            <v/>
          </cell>
          <cell r="U305">
            <v>31.8</v>
          </cell>
          <cell r="V305">
            <v>2</v>
          </cell>
          <cell r="X305">
            <v>6000</v>
          </cell>
          <cell r="Y305">
            <v>228</v>
          </cell>
          <cell r="AA305">
            <v>228</v>
          </cell>
          <cell r="AD305">
            <v>25</v>
          </cell>
          <cell r="AE305">
            <v>25</v>
          </cell>
          <cell r="AF305">
            <v>0.22970000000000002</v>
          </cell>
          <cell r="AG305">
            <v>0.123</v>
          </cell>
          <cell r="AH305">
            <v>0.35270000000000001</v>
          </cell>
          <cell r="AI305" t="str">
            <v>O</v>
          </cell>
          <cell r="AJ305" t="str">
            <v>O</v>
          </cell>
          <cell r="AL305" t="str">
            <v>O</v>
          </cell>
          <cell r="AN305" t="str">
            <v>O</v>
          </cell>
          <cell r="AP305">
            <v>4833</v>
          </cell>
          <cell r="AQ305" t="e">
            <v>#DIV/0!</v>
          </cell>
          <cell r="AR305" t="str">
            <v>STKM</v>
          </cell>
          <cell r="AS305">
            <v>0</v>
          </cell>
          <cell r="AT305" t="e">
            <v>#N/A</v>
          </cell>
          <cell r="AU305">
            <v>0</v>
          </cell>
          <cell r="AV305">
            <v>0</v>
          </cell>
        </row>
        <row r="306">
          <cell r="J306" t="str">
            <v>006-00175</v>
          </cell>
          <cell r="K306" t="str">
            <v>BOSS, FOOTREST 1</v>
          </cell>
          <cell r="L306" t="str">
            <v>58A-F2134-00</v>
          </cell>
          <cell r="M306">
            <v>1</v>
          </cell>
          <cell r="N306" t="str">
            <v>VF</v>
          </cell>
          <cell r="O306" t="str">
            <v>M.I. ENGG</v>
          </cell>
          <cell r="P306" t="str">
            <v>POL-PP07-01-21-18-0007</v>
          </cell>
          <cell r="R306" t="str">
            <v/>
          </cell>
          <cell r="S306" t="str">
            <v/>
          </cell>
          <cell r="T306" t="str">
            <v/>
          </cell>
          <cell r="AP306">
            <v>4833</v>
          </cell>
          <cell r="AR306" t="str">
            <v/>
          </cell>
          <cell r="AS306">
            <v>6.1</v>
          </cell>
          <cell r="AT306">
            <v>6.1</v>
          </cell>
          <cell r="AU306">
            <v>6.1</v>
          </cell>
          <cell r="AV306">
            <v>0</v>
          </cell>
        </row>
        <row r="307">
          <cell r="J307" t="str">
            <v>006-00189</v>
          </cell>
          <cell r="K307" t="str">
            <v>BRG.</v>
          </cell>
          <cell r="L307" t="str">
            <v>4W8-F2176-00</v>
          </cell>
          <cell r="M307">
            <v>2</v>
          </cell>
          <cell r="N307" t="str">
            <v>VF</v>
          </cell>
          <cell r="O307" t="str">
            <v>M.I. ENGG</v>
          </cell>
          <cell r="P307" t="str">
            <v>POL-PP07-01-21-18-0007</v>
          </cell>
          <cell r="R307" t="str">
            <v/>
          </cell>
          <cell r="S307" t="str">
            <v/>
          </cell>
          <cell r="T307" t="str">
            <v/>
          </cell>
          <cell r="AP307">
            <v>4833</v>
          </cell>
          <cell r="AR307" t="str">
            <v/>
          </cell>
          <cell r="AS307">
            <v>8.41</v>
          </cell>
          <cell r="AT307">
            <v>8.41</v>
          </cell>
          <cell r="AU307">
            <v>8.41</v>
          </cell>
          <cell r="AV307">
            <v>0</v>
          </cell>
        </row>
        <row r="308">
          <cell r="J308" t="str">
            <v>006-03051</v>
          </cell>
          <cell r="K308" t="str">
            <v>BOSS TENSION BAR</v>
          </cell>
          <cell r="L308" t="str">
            <v>4W8-F2136-00</v>
          </cell>
          <cell r="M308">
            <v>1</v>
          </cell>
          <cell r="N308" t="str">
            <v>VF</v>
          </cell>
          <cell r="O308" t="str">
            <v>M.I. ENGG</v>
          </cell>
          <cell r="P308" t="str">
            <v>POL-PP07-01-21-18-0007</v>
          </cell>
          <cell r="R308" t="str">
            <v/>
          </cell>
          <cell r="S308" t="str">
            <v/>
          </cell>
          <cell r="T308" t="str">
            <v/>
          </cell>
          <cell r="AP308">
            <v>4833</v>
          </cell>
          <cell r="AR308" t="str">
            <v/>
          </cell>
          <cell r="AS308">
            <v>9.9499999999999993</v>
          </cell>
          <cell r="AT308">
            <v>9.9499999999999993</v>
          </cell>
          <cell r="AU308">
            <v>9.9499999999999993</v>
          </cell>
          <cell r="AV308">
            <v>0</v>
          </cell>
        </row>
        <row r="309">
          <cell r="J309" t="str">
            <v>006-03418</v>
          </cell>
          <cell r="K309" t="str">
            <v>BODY STAY AIR CLEANER</v>
          </cell>
          <cell r="L309" t="str">
            <v>4W8-F4498-00-S1</v>
          </cell>
          <cell r="M309">
            <v>1</v>
          </cell>
          <cell r="N309" t="str">
            <v>BM</v>
          </cell>
          <cell r="O309" t="str">
            <v>BEWL</v>
          </cell>
          <cell r="Q309" t="str">
            <v>005-12453</v>
          </cell>
          <cell r="R309" t="str">
            <v>SPCC SD*1.6</v>
          </cell>
          <cell r="S309" t="str">
            <v>SPCC SD</v>
          </cell>
          <cell r="T309" t="str">
            <v/>
          </cell>
          <cell r="V309">
            <v>1.6</v>
          </cell>
          <cell r="W309">
            <v>914</v>
          </cell>
          <cell r="X309">
            <v>1828</v>
          </cell>
          <cell r="Y309">
            <v>274</v>
          </cell>
          <cell r="Z309">
            <v>914</v>
          </cell>
          <cell r="AA309">
            <v>274</v>
          </cell>
          <cell r="AB309">
            <v>91.4</v>
          </cell>
          <cell r="AC309">
            <v>10</v>
          </cell>
          <cell r="AD309">
            <v>6</v>
          </cell>
          <cell r="AE309">
            <v>60</v>
          </cell>
          <cell r="AF309">
            <v>0.25700000000000001</v>
          </cell>
          <cell r="AG309">
            <v>0.1</v>
          </cell>
          <cell r="AH309">
            <v>0.35699999999999998</v>
          </cell>
          <cell r="AJ309" t="str">
            <v>O</v>
          </cell>
          <cell r="AK309" t="str">
            <v>O</v>
          </cell>
          <cell r="AN309" t="str">
            <v>O</v>
          </cell>
          <cell r="AP309">
            <v>2875</v>
          </cell>
          <cell r="AQ309">
            <v>0.35</v>
          </cell>
          <cell r="AR309" t="str">
            <v>SPCC</v>
          </cell>
          <cell r="AS309">
            <v>0</v>
          </cell>
          <cell r="AT309" t="e">
            <v>#N/A</v>
          </cell>
          <cell r="AU309">
            <v>0</v>
          </cell>
          <cell r="AV309">
            <v>0</v>
          </cell>
        </row>
        <row r="310">
          <cell r="J310" t="str">
            <v>006-00404</v>
          </cell>
          <cell r="K310" t="str">
            <v>COLLAR</v>
          </cell>
          <cell r="L310" t="str">
            <v>4W8-E4449-00</v>
          </cell>
          <cell r="M310">
            <v>2</v>
          </cell>
          <cell r="N310" t="str">
            <v>VF</v>
          </cell>
          <cell r="O310" t="str">
            <v>METALINE</v>
          </cell>
          <cell r="P310" t="str">
            <v>POL-PP07-01-21-18-0017</v>
          </cell>
          <cell r="R310" t="str">
            <v/>
          </cell>
          <cell r="S310" t="str">
            <v/>
          </cell>
          <cell r="T310" t="str">
            <v/>
          </cell>
          <cell r="AP310">
            <v>2875</v>
          </cell>
          <cell r="AR310" t="str">
            <v/>
          </cell>
          <cell r="AS310">
            <v>2</v>
          </cell>
          <cell r="AT310">
            <v>2</v>
          </cell>
          <cell r="AU310">
            <v>2</v>
          </cell>
          <cell r="AV310">
            <v>0</v>
          </cell>
        </row>
        <row r="311">
          <cell r="J311" t="str">
            <v>006-01474</v>
          </cell>
          <cell r="K311" t="str">
            <v>STAY ENGINE - 1</v>
          </cell>
          <cell r="L311" t="str">
            <v>03S-FSUBP-05</v>
          </cell>
          <cell r="M311">
            <v>1</v>
          </cell>
          <cell r="N311" t="str">
            <v>BM</v>
          </cell>
          <cell r="O311" t="str">
            <v>BEWL</v>
          </cell>
          <cell r="Q311" t="str">
            <v>005-12383</v>
          </cell>
          <cell r="R311" t="str">
            <v>SPCC SD*1.6</v>
          </cell>
          <cell r="S311" t="str">
            <v>SPCC SD</v>
          </cell>
          <cell r="T311" t="str">
            <v/>
          </cell>
          <cell r="V311">
            <v>1.6</v>
          </cell>
          <cell r="W311">
            <v>914</v>
          </cell>
          <cell r="X311">
            <v>1828</v>
          </cell>
          <cell r="Y311">
            <v>190</v>
          </cell>
          <cell r="Z311">
            <v>914</v>
          </cell>
          <cell r="AA311">
            <v>190</v>
          </cell>
          <cell r="AB311">
            <v>101.55555555555556</v>
          </cell>
          <cell r="AC311">
            <v>9</v>
          </cell>
          <cell r="AD311">
            <v>9</v>
          </cell>
          <cell r="AE311">
            <v>81</v>
          </cell>
          <cell r="AF311">
            <v>0.11500000000000002</v>
          </cell>
          <cell r="AG311">
            <v>0.15</v>
          </cell>
          <cell r="AH311">
            <v>0.26500000000000001</v>
          </cell>
          <cell r="AI311" t="str">
            <v>O</v>
          </cell>
          <cell r="AJ311" t="str">
            <v>O</v>
          </cell>
          <cell r="AK311" t="str">
            <v>O</v>
          </cell>
          <cell r="AN311" t="str">
            <v>O</v>
          </cell>
          <cell r="AP311">
            <v>900</v>
          </cell>
          <cell r="AQ311">
            <v>0.25900000000000001</v>
          </cell>
          <cell r="AR311" t="str">
            <v>SPCC</v>
          </cell>
          <cell r="AS311">
            <v>0</v>
          </cell>
          <cell r="AT311" t="e">
            <v>#N/A</v>
          </cell>
          <cell r="AU311">
            <v>0</v>
          </cell>
          <cell r="AV311">
            <v>0</v>
          </cell>
        </row>
        <row r="312">
          <cell r="J312" t="str">
            <v>006-00168</v>
          </cell>
          <cell r="K312" t="str">
            <v>BOSS</v>
          </cell>
          <cell r="L312" t="str">
            <v>5HM-F141R-00</v>
          </cell>
          <cell r="M312">
            <v>1</v>
          </cell>
          <cell r="N312" t="str">
            <v>VF</v>
          </cell>
          <cell r="O312" t="str">
            <v>EXCEL</v>
          </cell>
          <cell r="R312" t="str">
            <v/>
          </cell>
          <cell r="S312" t="str">
            <v/>
          </cell>
          <cell r="T312" t="str">
            <v/>
          </cell>
          <cell r="AP312">
            <v>900</v>
          </cell>
          <cell r="AR312" t="str">
            <v/>
          </cell>
          <cell r="AS312">
            <v>3.79</v>
          </cell>
          <cell r="AT312">
            <v>3.79</v>
          </cell>
          <cell r="AU312">
            <v>3.79</v>
          </cell>
          <cell r="AV312">
            <v>0</v>
          </cell>
        </row>
        <row r="313">
          <cell r="J313" t="str">
            <v>006-00169</v>
          </cell>
          <cell r="K313" t="str">
            <v>BOSS - 2</v>
          </cell>
          <cell r="L313" t="str">
            <v>5HM-F141T-00</v>
          </cell>
          <cell r="M313">
            <v>1</v>
          </cell>
          <cell r="N313" t="str">
            <v>VF</v>
          </cell>
          <cell r="O313" t="str">
            <v>EXCEL</v>
          </cell>
          <cell r="R313" t="str">
            <v/>
          </cell>
          <cell r="S313" t="str">
            <v/>
          </cell>
          <cell r="T313" t="str">
            <v/>
          </cell>
          <cell r="AP313">
            <v>900</v>
          </cell>
          <cell r="AR313" t="str">
            <v/>
          </cell>
          <cell r="AS313">
            <v>4.57</v>
          </cell>
          <cell r="AT313">
            <v>4.57</v>
          </cell>
          <cell r="AU313">
            <v>4.57</v>
          </cell>
          <cell r="AV313">
            <v>0</v>
          </cell>
        </row>
        <row r="314">
          <cell r="J314" t="str">
            <v>006-00376</v>
          </cell>
          <cell r="K314" t="str">
            <v>CLAMP</v>
          </cell>
          <cell r="L314" t="str">
            <v>90463-08052</v>
          </cell>
          <cell r="M314">
            <v>1</v>
          </cell>
          <cell r="N314" t="str">
            <v>VF</v>
          </cell>
          <cell r="O314" t="str">
            <v>PARAGON</v>
          </cell>
          <cell r="P314" t="str">
            <v>POL-PP07-01-21-18-0004</v>
          </cell>
          <cell r="R314" t="str">
            <v/>
          </cell>
          <cell r="S314" t="str">
            <v/>
          </cell>
          <cell r="T314" t="str">
            <v/>
          </cell>
          <cell r="AP314">
            <v>900</v>
          </cell>
          <cell r="AR314" t="str">
            <v/>
          </cell>
          <cell r="AS314">
            <v>1.42</v>
          </cell>
          <cell r="AT314">
            <v>1.42</v>
          </cell>
          <cell r="AU314">
            <v>1.42</v>
          </cell>
          <cell r="AV314">
            <v>0</v>
          </cell>
        </row>
        <row r="315">
          <cell r="J315" t="str">
            <v>006-01474</v>
          </cell>
          <cell r="K315" t="str">
            <v>STAY ENGINE - 1</v>
          </cell>
          <cell r="L315" t="str">
            <v>5HM-F142G-00</v>
          </cell>
          <cell r="M315">
            <v>1</v>
          </cell>
          <cell r="N315" t="str">
            <v>BM</v>
          </cell>
          <cell r="O315" t="str">
            <v>BEWL</v>
          </cell>
          <cell r="Q315" t="str">
            <v>005-12383</v>
          </cell>
          <cell r="R315" t="str">
            <v>SPCC SD*1.6</v>
          </cell>
          <cell r="S315" t="str">
            <v>SPCC SD</v>
          </cell>
          <cell r="T315" t="str">
            <v/>
          </cell>
          <cell r="V315">
            <v>1.6</v>
          </cell>
          <cell r="W315">
            <v>914</v>
          </cell>
          <cell r="X315">
            <v>1828</v>
          </cell>
          <cell r="Y315">
            <v>190</v>
          </cell>
          <cell r="Z315">
            <v>914</v>
          </cell>
          <cell r="AA315">
            <v>190</v>
          </cell>
          <cell r="AB315">
            <v>101.55555555555556</v>
          </cell>
          <cell r="AC315">
            <v>9</v>
          </cell>
          <cell r="AD315">
            <v>9</v>
          </cell>
          <cell r="AE315">
            <v>81</v>
          </cell>
          <cell r="AF315">
            <v>0.11500000000000002</v>
          </cell>
          <cell r="AG315">
            <v>0.15</v>
          </cell>
          <cell r="AH315">
            <v>0.26500000000000001</v>
          </cell>
          <cell r="AI315" t="str">
            <v>O</v>
          </cell>
          <cell r="AJ315" t="str">
            <v>O</v>
          </cell>
          <cell r="AK315" t="str">
            <v>O</v>
          </cell>
          <cell r="AN315" t="str">
            <v>O</v>
          </cell>
          <cell r="AP315">
            <v>1058</v>
          </cell>
          <cell r="AQ315">
            <v>0.25900000000000001</v>
          </cell>
          <cell r="AR315" t="str">
            <v>SPCC</v>
          </cell>
          <cell r="AS315">
            <v>0</v>
          </cell>
          <cell r="AT315" t="e">
            <v>#N/A</v>
          </cell>
          <cell r="AU315">
            <v>0</v>
          </cell>
          <cell r="AV315">
            <v>0</v>
          </cell>
        </row>
        <row r="316">
          <cell r="J316" t="str">
            <v>006-00168</v>
          </cell>
          <cell r="K316" t="str">
            <v>BOSS</v>
          </cell>
          <cell r="L316" t="str">
            <v>5HM-F141R-00</v>
          </cell>
          <cell r="M316">
            <v>1</v>
          </cell>
          <cell r="N316" t="str">
            <v>VF</v>
          </cell>
          <cell r="O316" t="str">
            <v>EXCEL</v>
          </cell>
          <cell r="R316" t="str">
            <v/>
          </cell>
          <cell r="S316" t="str">
            <v/>
          </cell>
          <cell r="T316" t="str">
            <v/>
          </cell>
          <cell r="AP316">
            <v>1058</v>
          </cell>
          <cell r="AR316" t="str">
            <v/>
          </cell>
          <cell r="AS316">
            <v>3.79</v>
          </cell>
          <cell r="AT316">
            <v>3.79</v>
          </cell>
          <cell r="AU316">
            <v>3.79</v>
          </cell>
          <cell r="AV316">
            <v>0</v>
          </cell>
        </row>
        <row r="317">
          <cell r="J317" t="str">
            <v>006-00169</v>
          </cell>
          <cell r="K317" t="str">
            <v>BOSS - 2</v>
          </cell>
          <cell r="L317" t="str">
            <v>5HM-F141T-00</v>
          </cell>
          <cell r="M317">
            <v>1</v>
          </cell>
          <cell r="N317" t="str">
            <v>VF</v>
          </cell>
          <cell r="O317" t="str">
            <v>EXCEL</v>
          </cell>
          <cell r="R317" t="str">
            <v/>
          </cell>
          <cell r="S317" t="str">
            <v/>
          </cell>
          <cell r="T317" t="str">
            <v/>
          </cell>
          <cell r="AP317">
            <v>1058</v>
          </cell>
          <cell r="AR317" t="str">
            <v/>
          </cell>
          <cell r="AS317">
            <v>4.57</v>
          </cell>
          <cell r="AT317">
            <v>4.57</v>
          </cell>
          <cell r="AU317">
            <v>4.57</v>
          </cell>
          <cell r="AV317">
            <v>0</v>
          </cell>
        </row>
        <row r="318">
          <cell r="J318" t="str">
            <v>006-03471</v>
          </cell>
          <cell r="K318" t="str">
            <v>STAY MUFFLER 2-1 (BODY)</v>
          </cell>
          <cell r="L318" t="str">
            <v>5HM-E4781-00-S1</v>
          </cell>
          <cell r="M318">
            <v>1</v>
          </cell>
          <cell r="N318" t="str">
            <v>BM</v>
          </cell>
          <cell r="O318" t="str">
            <v>BEWL</v>
          </cell>
          <cell r="Q318" t="str">
            <v>005-12415</v>
          </cell>
          <cell r="R318" t="str">
            <v>SPHC*4.5</v>
          </cell>
          <cell r="S318" t="str">
            <v>SPHC</v>
          </cell>
          <cell r="T318" t="str">
            <v/>
          </cell>
          <cell r="V318">
            <v>4.5</v>
          </cell>
          <cell r="W318">
            <v>1220</v>
          </cell>
          <cell r="X318">
            <v>1220</v>
          </cell>
          <cell r="Y318">
            <v>138</v>
          </cell>
          <cell r="Z318">
            <v>1220</v>
          </cell>
          <cell r="AA318">
            <v>138</v>
          </cell>
          <cell r="AB318">
            <v>87.142857142857139</v>
          </cell>
          <cell r="AC318">
            <v>14</v>
          </cell>
          <cell r="AD318">
            <v>8</v>
          </cell>
          <cell r="AE318">
            <v>112</v>
          </cell>
          <cell r="AF318">
            <v>0.24899999999999997</v>
          </cell>
          <cell r="AG318">
            <v>0.22</v>
          </cell>
          <cell r="AH318">
            <v>0.46899999999999997</v>
          </cell>
          <cell r="AI318" t="str">
            <v>O</v>
          </cell>
          <cell r="AJ318" t="str">
            <v>O</v>
          </cell>
          <cell r="AK318" t="str">
            <v>O</v>
          </cell>
          <cell r="AN318" t="str">
            <v>O</v>
          </cell>
          <cell r="AP318">
            <v>900</v>
          </cell>
          <cell r="AQ318">
            <v>0.46899999999999997</v>
          </cell>
          <cell r="AR318" t="str">
            <v>SPHC</v>
          </cell>
          <cell r="AS318">
            <v>0</v>
          </cell>
          <cell r="AT318" t="e">
            <v>#N/A</v>
          </cell>
          <cell r="AU318">
            <v>0</v>
          </cell>
          <cell r="AV318">
            <v>0</v>
          </cell>
        </row>
        <row r="319">
          <cell r="J319" t="str">
            <v>006-00862</v>
          </cell>
          <cell r="K319" t="str">
            <v>LEVER SHIFT - 2</v>
          </cell>
          <cell r="L319" t="str">
            <v>3AH-E8122-00</v>
          </cell>
          <cell r="M319">
            <v>1</v>
          </cell>
          <cell r="N319" t="str">
            <v>BM</v>
          </cell>
          <cell r="O319" t="str">
            <v>BEWL</v>
          </cell>
          <cell r="Q319" t="str">
            <v>005-12412</v>
          </cell>
          <cell r="R319" t="str">
            <v>SCM 415*3.2</v>
          </cell>
          <cell r="S319" t="str">
            <v>SCM 415</v>
          </cell>
          <cell r="T319" t="str">
            <v/>
          </cell>
          <cell r="V319">
            <v>3.2</v>
          </cell>
          <cell r="W319">
            <v>108</v>
          </cell>
          <cell r="X319">
            <v>1200</v>
          </cell>
          <cell r="Y319">
            <v>108</v>
          </cell>
          <cell r="Z319">
            <v>1200</v>
          </cell>
          <cell r="AA319">
            <v>108</v>
          </cell>
          <cell r="AB319">
            <v>60</v>
          </cell>
          <cell r="AC319">
            <v>20</v>
          </cell>
          <cell r="AD319">
            <v>1</v>
          </cell>
          <cell r="AE319">
            <v>20</v>
          </cell>
          <cell r="AF319">
            <v>9.4E-2</v>
          </cell>
          <cell r="AG319">
            <v>7.0000000000000007E-2</v>
          </cell>
          <cell r="AH319">
            <v>0.16400000000000001</v>
          </cell>
          <cell r="AI319" t="str">
            <v>O</v>
          </cell>
          <cell r="AJ319" t="str">
            <v>O</v>
          </cell>
          <cell r="AK319" t="str">
            <v>O</v>
          </cell>
          <cell r="AN319" t="str">
            <v>O</v>
          </cell>
          <cell r="AP319">
            <v>2875</v>
          </cell>
          <cell r="AQ319">
            <v>0.16300000000000001</v>
          </cell>
          <cell r="AR319" t="str">
            <v xml:space="preserve">SCM </v>
          </cell>
          <cell r="AS319">
            <v>0</v>
          </cell>
          <cell r="AT319" t="e">
            <v>#N/A</v>
          </cell>
          <cell r="AU319">
            <v>0</v>
          </cell>
          <cell r="AV319">
            <v>0</v>
          </cell>
        </row>
        <row r="320">
          <cell r="J320" t="str">
            <v>006-00860</v>
          </cell>
          <cell r="K320" t="str">
            <v>LEVER SHIFT - 1</v>
          </cell>
          <cell r="L320" t="str">
            <v>3AH-E8121-00</v>
          </cell>
          <cell r="M320">
            <v>1</v>
          </cell>
          <cell r="N320" t="str">
            <v>BM</v>
          </cell>
          <cell r="O320" t="str">
            <v>BEWL</v>
          </cell>
          <cell r="Q320" t="str">
            <v>005-12411</v>
          </cell>
          <cell r="R320" t="str">
            <v>SCM 415*2.6</v>
          </cell>
          <cell r="S320" t="str">
            <v>SCM 415</v>
          </cell>
          <cell r="T320" t="str">
            <v/>
          </cell>
          <cell r="V320">
            <v>2.6</v>
          </cell>
          <cell r="W320">
            <v>81</v>
          </cell>
          <cell r="X320">
            <v>1200</v>
          </cell>
          <cell r="Y320">
            <v>81</v>
          </cell>
          <cell r="Z320">
            <v>1200</v>
          </cell>
          <cell r="AA320">
            <v>81</v>
          </cell>
          <cell r="AB320">
            <v>17.142857142857142</v>
          </cell>
          <cell r="AC320">
            <v>70</v>
          </cell>
          <cell r="AD320">
            <v>1</v>
          </cell>
          <cell r="AE320">
            <v>70</v>
          </cell>
          <cell r="AF320">
            <v>1.8000000000000002E-2</v>
          </cell>
          <cell r="AG320">
            <v>0.01</v>
          </cell>
          <cell r="AH320">
            <v>2.8000000000000001E-2</v>
          </cell>
          <cell r="AI320" t="str">
            <v>O</v>
          </cell>
          <cell r="AJ320" t="str">
            <v>O</v>
          </cell>
          <cell r="AK320" t="str">
            <v>O</v>
          </cell>
          <cell r="AN320" t="str">
            <v>O</v>
          </cell>
          <cell r="AP320">
            <v>2875</v>
          </cell>
          <cell r="AQ320">
            <v>2.8000000000000001E-2</v>
          </cell>
          <cell r="AR320" t="str">
            <v xml:space="preserve">SCM </v>
          </cell>
          <cell r="AS320">
            <v>0</v>
          </cell>
          <cell r="AT320" t="e">
            <v>#N/A</v>
          </cell>
          <cell r="AU320">
            <v>0</v>
          </cell>
          <cell r="AV320">
            <v>0</v>
          </cell>
        </row>
        <row r="321">
          <cell r="J321" t="str">
            <v>006-01047</v>
          </cell>
          <cell r="K321" t="str">
            <v>PIN LEVER</v>
          </cell>
          <cell r="L321" t="str">
            <v>90249-06059</v>
          </cell>
          <cell r="M321">
            <v>1</v>
          </cell>
          <cell r="N321" t="str">
            <v>VF</v>
          </cell>
          <cell r="O321" t="str">
            <v>ORIENT</v>
          </cell>
          <cell r="P321" t="str">
            <v>POL-PP07-01-21-18-0008</v>
          </cell>
          <cell r="R321" t="str">
            <v/>
          </cell>
          <cell r="S321" t="str">
            <v/>
          </cell>
          <cell r="T321" t="str">
            <v/>
          </cell>
          <cell r="AP321">
            <v>2875</v>
          </cell>
          <cell r="AR321" t="str">
            <v/>
          </cell>
          <cell r="AS321">
            <v>4.75</v>
          </cell>
          <cell r="AT321">
            <v>4.75</v>
          </cell>
          <cell r="AU321">
            <v>4.75</v>
          </cell>
          <cell r="AV321">
            <v>0</v>
          </cell>
        </row>
        <row r="322">
          <cell r="J322" t="str">
            <v>006-01376</v>
          </cell>
          <cell r="K322" t="str">
            <v>SHAFT SHIFT</v>
          </cell>
          <cell r="L322" t="str">
            <v>3AH-E8125-00</v>
          </cell>
          <cell r="M322">
            <v>1</v>
          </cell>
          <cell r="N322" t="str">
            <v>VF</v>
          </cell>
          <cell r="O322" t="str">
            <v>GHL</v>
          </cell>
          <cell r="P322" t="str">
            <v>POL-PP07-01-21-18-0005</v>
          </cell>
          <cell r="R322" t="str">
            <v/>
          </cell>
          <cell r="S322" t="str">
            <v/>
          </cell>
          <cell r="T322" t="str">
            <v/>
          </cell>
          <cell r="AP322">
            <v>2875</v>
          </cell>
          <cell r="AR322" t="str">
            <v/>
          </cell>
          <cell r="AS322">
            <v>130</v>
          </cell>
          <cell r="AT322">
            <v>130</v>
          </cell>
          <cell r="AU322">
            <v>130</v>
          </cell>
          <cell r="AV322">
            <v>0</v>
          </cell>
        </row>
        <row r="323">
          <cell r="J323" t="str">
            <v>006-01444</v>
          </cell>
          <cell r="K323" t="str">
            <v>SPRING TENSION</v>
          </cell>
          <cell r="L323" t="str">
            <v>90506-09009</v>
          </cell>
          <cell r="M323">
            <v>1</v>
          </cell>
          <cell r="N323" t="str">
            <v>VF</v>
          </cell>
          <cell r="O323" t="str">
            <v>MAISUR</v>
          </cell>
          <cell r="P323" t="str">
            <v>POL-PP07-01-21-18-0029</v>
          </cell>
          <cell r="R323" t="str">
            <v/>
          </cell>
          <cell r="S323" t="str">
            <v/>
          </cell>
          <cell r="T323" t="str">
            <v/>
          </cell>
          <cell r="AP323">
            <v>2875</v>
          </cell>
          <cell r="AR323" t="str">
            <v/>
          </cell>
          <cell r="AS323">
            <v>0.67</v>
          </cell>
          <cell r="AT323">
            <v>0.67</v>
          </cell>
          <cell r="AU323">
            <v>0.67</v>
          </cell>
          <cell r="AV323">
            <v>0</v>
          </cell>
        </row>
        <row r="324">
          <cell r="J324" t="str">
            <v>006-01406</v>
          </cell>
          <cell r="K324" t="str">
            <v>SPACER</v>
          </cell>
          <cell r="L324" t="str">
            <v>90560-11107</v>
          </cell>
          <cell r="M324">
            <v>1</v>
          </cell>
          <cell r="N324" t="str">
            <v>VF</v>
          </cell>
          <cell r="O324" t="str">
            <v>ORIENT</v>
          </cell>
          <cell r="P324" t="str">
            <v>POL-PP07-01-21-18-0008</v>
          </cell>
          <cell r="R324" t="str">
            <v/>
          </cell>
          <cell r="S324" t="str">
            <v/>
          </cell>
          <cell r="T324" t="str">
            <v/>
          </cell>
          <cell r="AP324">
            <v>2875</v>
          </cell>
          <cell r="AR324" t="str">
            <v/>
          </cell>
          <cell r="AS324">
            <v>7.98</v>
          </cell>
          <cell r="AT324">
            <v>7.98</v>
          </cell>
          <cell r="AU324">
            <v>7.98</v>
          </cell>
          <cell r="AV324">
            <v>0</v>
          </cell>
        </row>
        <row r="325">
          <cell r="J325" t="str">
            <v>006-00864</v>
          </cell>
          <cell r="K325" t="str">
            <v>LEVER SHIFT - 4</v>
          </cell>
          <cell r="L325" t="str">
            <v>4YS-E8152-00</v>
          </cell>
          <cell r="M325">
            <v>1</v>
          </cell>
          <cell r="N325" t="str">
            <v>IMP</v>
          </cell>
          <cell r="O325" t="str">
            <v>DYL</v>
          </cell>
          <cell r="R325" t="str">
            <v/>
          </cell>
          <cell r="S325" t="str">
            <v/>
          </cell>
          <cell r="T325" t="str">
            <v/>
          </cell>
          <cell r="AP325">
            <v>1958</v>
          </cell>
          <cell r="AR325" t="str">
            <v/>
          </cell>
          <cell r="AS325">
            <v>0</v>
          </cell>
          <cell r="AT325" t="e">
            <v>#N/A</v>
          </cell>
          <cell r="AU325">
            <v>0</v>
          </cell>
          <cell r="AV325">
            <v>0</v>
          </cell>
        </row>
        <row r="326">
          <cell r="J326" t="str">
            <v>006-01377</v>
          </cell>
          <cell r="K326" t="str">
            <v>SHAFT SHIFT</v>
          </cell>
          <cell r="L326" t="str">
            <v>5HM-E8125-00</v>
          </cell>
          <cell r="M326">
            <v>1</v>
          </cell>
          <cell r="N326" t="str">
            <v>VF</v>
          </cell>
          <cell r="O326" t="str">
            <v>GHL</v>
          </cell>
          <cell r="P326" t="str">
            <v>POL-PP07-01-21-18-0005</v>
          </cell>
          <cell r="R326" t="str">
            <v/>
          </cell>
          <cell r="S326" t="str">
            <v/>
          </cell>
          <cell r="T326" t="str">
            <v/>
          </cell>
          <cell r="AP326">
            <v>1958</v>
          </cell>
          <cell r="AR326" t="str">
            <v/>
          </cell>
          <cell r="AS326">
            <v>130</v>
          </cell>
          <cell r="AT326">
            <v>130</v>
          </cell>
          <cell r="AU326">
            <v>130</v>
          </cell>
          <cell r="AV326">
            <v>0</v>
          </cell>
        </row>
        <row r="327">
          <cell r="J327" t="str">
            <v>006-03405</v>
          </cell>
          <cell r="K327" t="str">
            <v>BODY REAR FENDER</v>
          </cell>
          <cell r="L327" t="str">
            <v>5ES-F1610-00-S1</v>
          </cell>
          <cell r="M327">
            <v>1</v>
          </cell>
          <cell r="N327" t="str">
            <v>BM</v>
          </cell>
          <cell r="O327" t="str">
            <v>BEWL</v>
          </cell>
          <cell r="Q327" t="str">
            <v>005-12397</v>
          </cell>
          <cell r="R327" t="str">
            <v>SPCEN*0.8</v>
          </cell>
          <cell r="S327" t="str">
            <v>SPCEN</v>
          </cell>
          <cell r="T327" t="str">
            <v/>
          </cell>
          <cell r="V327">
            <v>0.8</v>
          </cell>
          <cell r="W327">
            <v>1100</v>
          </cell>
          <cell r="X327">
            <v>1000</v>
          </cell>
          <cell r="Y327">
            <v>333</v>
          </cell>
          <cell r="Z327">
            <v>1100</v>
          </cell>
          <cell r="AA327">
            <v>333</v>
          </cell>
          <cell r="AB327">
            <v>1100</v>
          </cell>
          <cell r="AC327">
            <v>1</v>
          </cell>
          <cell r="AD327">
            <v>3</v>
          </cell>
          <cell r="AE327">
            <v>3</v>
          </cell>
          <cell r="AF327">
            <v>1.4630000000000001</v>
          </cell>
          <cell r="AG327">
            <v>0.84</v>
          </cell>
          <cell r="AH327">
            <v>2.3029999999999999</v>
          </cell>
          <cell r="AI327" t="str">
            <v>O</v>
          </cell>
          <cell r="AJ327" t="str">
            <v>O</v>
          </cell>
          <cell r="AK327" t="str">
            <v>O</v>
          </cell>
          <cell r="AN327" t="str">
            <v>O</v>
          </cell>
          <cell r="AP327">
            <v>2875</v>
          </cell>
          <cell r="AQ327">
            <v>2.3029999999999999</v>
          </cell>
          <cell r="AR327" t="str">
            <v>SPCE</v>
          </cell>
          <cell r="AS327">
            <v>0</v>
          </cell>
          <cell r="AT327" t="e">
            <v>#N/A</v>
          </cell>
          <cell r="AU327">
            <v>0</v>
          </cell>
          <cell r="AV327">
            <v>0</v>
          </cell>
        </row>
        <row r="328">
          <cell r="J328" t="str">
            <v>006-00768</v>
          </cell>
          <cell r="K328" t="str">
            <v>HOLDER HARNESS</v>
          </cell>
          <cell r="L328" t="str">
            <v>3AH-F1628-00</v>
          </cell>
          <cell r="M328">
            <v>1</v>
          </cell>
          <cell r="N328" t="str">
            <v>BM</v>
          </cell>
          <cell r="O328" t="str">
            <v>BEWL</v>
          </cell>
          <cell r="Q328" t="str">
            <v>005-12626</v>
          </cell>
          <cell r="R328" t="str">
            <v>SPCC-SD*0.6</v>
          </cell>
          <cell r="S328" t="str">
            <v>SPCC-SD</v>
          </cell>
          <cell r="T328" t="str">
            <v/>
          </cell>
          <cell r="V328">
            <v>0.6</v>
          </cell>
          <cell r="W328">
            <v>914</v>
          </cell>
          <cell r="X328">
            <v>1200</v>
          </cell>
          <cell r="Y328">
            <v>111</v>
          </cell>
          <cell r="Z328">
            <v>914</v>
          </cell>
          <cell r="AA328">
            <v>111</v>
          </cell>
          <cell r="AB328">
            <v>41.545454545454547</v>
          </cell>
          <cell r="AC328">
            <v>22</v>
          </cell>
          <cell r="AD328">
            <v>9.0909090909090917</v>
          </cell>
          <cell r="AE328">
            <v>200</v>
          </cell>
          <cell r="AF328">
            <v>8.4500000000000026E-3</v>
          </cell>
          <cell r="AG328">
            <v>1.7999999999999999E-2</v>
          </cell>
          <cell r="AH328">
            <v>2.6450000000000001E-2</v>
          </cell>
          <cell r="AI328" t="str">
            <v>O</v>
          </cell>
          <cell r="AJ328" t="str">
            <v>O</v>
          </cell>
          <cell r="AK328" t="str">
            <v>O</v>
          </cell>
          <cell r="AN328" t="str">
            <v>O</v>
          </cell>
          <cell r="AP328">
            <v>2875</v>
          </cell>
          <cell r="AQ328">
            <v>2.5999999999999999E-2</v>
          </cell>
          <cell r="AR328" t="str">
            <v>SPCC</v>
          </cell>
          <cell r="AS328">
            <v>0</v>
          </cell>
          <cell r="AT328" t="e">
            <v>#N/A</v>
          </cell>
          <cell r="AU328">
            <v>0</v>
          </cell>
          <cell r="AV328">
            <v>0</v>
          </cell>
        </row>
        <row r="329">
          <cell r="J329" t="str">
            <v>006-01481</v>
          </cell>
          <cell r="K329" t="str">
            <v>STAY FENDER - 1</v>
          </cell>
          <cell r="L329" t="str">
            <v>5ES-F1613-00</v>
          </cell>
          <cell r="M329">
            <v>1</v>
          </cell>
          <cell r="N329" t="str">
            <v>BM</v>
          </cell>
          <cell r="O329" t="str">
            <v>BEWL</v>
          </cell>
          <cell r="Q329" t="str">
            <v>005-12379</v>
          </cell>
          <cell r="R329" t="str">
            <v>SPCC SD*1.2</v>
          </cell>
          <cell r="S329" t="str">
            <v>SPCC SD</v>
          </cell>
          <cell r="T329" t="str">
            <v/>
          </cell>
          <cell r="V329">
            <v>1.2</v>
          </cell>
          <cell r="W329">
            <v>914</v>
          </cell>
          <cell r="X329">
            <v>1828</v>
          </cell>
          <cell r="Y329">
            <v>245</v>
          </cell>
          <cell r="Z329">
            <v>914</v>
          </cell>
          <cell r="AA329">
            <v>245</v>
          </cell>
          <cell r="AB329">
            <v>114.25</v>
          </cell>
          <cell r="AC329">
            <v>8</v>
          </cell>
          <cell r="AD329">
            <v>7</v>
          </cell>
          <cell r="AE329">
            <v>56</v>
          </cell>
          <cell r="AF329">
            <v>0.15499999999999997</v>
          </cell>
          <cell r="AG329">
            <v>0.13400000000000001</v>
          </cell>
          <cell r="AH329">
            <v>0.28899999999999998</v>
          </cell>
          <cell r="AI329" t="str">
            <v>O</v>
          </cell>
          <cell r="AJ329" t="str">
            <v>O</v>
          </cell>
          <cell r="AK329" t="str">
            <v>O</v>
          </cell>
          <cell r="AN329" t="str">
            <v>O</v>
          </cell>
          <cell r="AP329">
            <v>2875</v>
          </cell>
          <cell r="AQ329">
            <v>0.28100000000000003</v>
          </cell>
          <cell r="AR329" t="str">
            <v>SPCC</v>
          </cell>
          <cell r="AS329">
            <v>0</v>
          </cell>
          <cell r="AT329" t="e">
            <v>#N/A</v>
          </cell>
          <cell r="AU329">
            <v>0</v>
          </cell>
          <cell r="AV329">
            <v>0</v>
          </cell>
        </row>
        <row r="330">
          <cell r="J330" t="str">
            <v>006-01484</v>
          </cell>
          <cell r="K330" t="str">
            <v>STAY FENDER - 2</v>
          </cell>
          <cell r="L330" t="str">
            <v>5ES-F1614-00</v>
          </cell>
          <cell r="M330">
            <v>1</v>
          </cell>
          <cell r="N330" t="str">
            <v>BM</v>
          </cell>
          <cell r="O330" t="str">
            <v>BEWL</v>
          </cell>
          <cell r="Q330" t="str">
            <v>005-12379</v>
          </cell>
          <cell r="R330" t="str">
            <v>SPCC SD*1.2</v>
          </cell>
          <cell r="S330" t="str">
            <v>SPCC SD</v>
          </cell>
          <cell r="T330" t="str">
            <v/>
          </cell>
          <cell r="V330">
            <v>1.2</v>
          </cell>
          <cell r="W330">
            <v>914</v>
          </cell>
          <cell r="X330">
            <v>1828</v>
          </cell>
          <cell r="Y330">
            <v>245</v>
          </cell>
          <cell r="Z330">
            <v>914</v>
          </cell>
          <cell r="AA330">
            <v>245</v>
          </cell>
          <cell r="AB330">
            <v>114.25</v>
          </cell>
          <cell r="AC330">
            <v>8</v>
          </cell>
          <cell r="AD330">
            <v>7</v>
          </cell>
          <cell r="AE330">
            <v>56</v>
          </cell>
          <cell r="AF330">
            <v>0.15499999999999997</v>
          </cell>
          <cell r="AG330">
            <v>0.13400000000000001</v>
          </cell>
          <cell r="AH330">
            <v>0.28899999999999998</v>
          </cell>
          <cell r="AI330" t="str">
            <v>O</v>
          </cell>
          <cell r="AJ330" t="str">
            <v>O</v>
          </cell>
          <cell r="AK330" t="str">
            <v>O</v>
          </cell>
          <cell r="AN330" t="str">
            <v>O</v>
          </cell>
          <cell r="AP330">
            <v>2875</v>
          </cell>
          <cell r="AQ330">
            <v>0.28100000000000003</v>
          </cell>
          <cell r="AR330" t="str">
            <v>SPCC</v>
          </cell>
          <cell r="AS330">
            <v>0</v>
          </cell>
          <cell r="AT330" t="e">
            <v>#N/A</v>
          </cell>
          <cell r="AU330">
            <v>0</v>
          </cell>
          <cell r="AV330">
            <v>0</v>
          </cell>
        </row>
        <row r="331">
          <cell r="J331" t="str">
            <v>006-01487</v>
          </cell>
          <cell r="K331" t="str">
            <v>STAY FENDER - 3</v>
          </cell>
          <cell r="L331" t="str">
            <v>5ES-F1643-00</v>
          </cell>
          <cell r="M331">
            <v>1</v>
          </cell>
          <cell r="N331" t="str">
            <v>BM</v>
          </cell>
          <cell r="O331" t="str">
            <v>BEWL</v>
          </cell>
          <cell r="Q331" t="str">
            <v>005-12379</v>
          </cell>
          <cell r="R331" t="str">
            <v>SPCC SD*1.2</v>
          </cell>
          <cell r="S331" t="str">
            <v>SPCC SD</v>
          </cell>
          <cell r="T331" t="str">
            <v/>
          </cell>
          <cell r="V331">
            <v>1.2</v>
          </cell>
          <cell r="W331">
            <v>914</v>
          </cell>
          <cell r="X331">
            <v>1828</v>
          </cell>
          <cell r="Y331">
            <v>68</v>
          </cell>
          <cell r="Z331">
            <v>914</v>
          </cell>
          <cell r="AA331">
            <v>68</v>
          </cell>
          <cell r="AB331">
            <v>41.545454545454547</v>
          </cell>
          <cell r="AC331">
            <v>22</v>
          </cell>
          <cell r="AD331">
            <v>26</v>
          </cell>
          <cell r="AE331">
            <v>572</v>
          </cell>
          <cell r="AF331">
            <v>1.5000000000000001E-2</v>
          </cell>
          <cell r="AG331">
            <v>1.2999999999999999E-2</v>
          </cell>
          <cell r="AH331">
            <v>2.8000000000000001E-2</v>
          </cell>
          <cell r="AI331" t="str">
            <v>O</v>
          </cell>
          <cell r="AJ331" t="str">
            <v>O</v>
          </cell>
          <cell r="AK331" t="str">
            <v>O</v>
          </cell>
          <cell r="AN331" t="str">
            <v>O</v>
          </cell>
          <cell r="AP331">
            <v>2875</v>
          </cell>
          <cell r="AQ331">
            <v>2.8000000000000001E-2</v>
          </cell>
          <cell r="AR331" t="str">
            <v>SPCC</v>
          </cell>
          <cell r="AS331">
            <v>0</v>
          </cell>
          <cell r="AT331" t="e">
            <v>#N/A</v>
          </cell>
          <cell r="AU331">
            <v>0</v>
          </cell>
          <cell r="AV331">
            <v>0</v>
          </cell>
        </row>
        <row r="332">
          <cell r="J332" t="str">
            <v>006-01489</v>
          </cell>
          <cell r="K332" t="str">
            <v>STAY FENDER - 4</v>
          </cell>
          <cell r="L332" t="str">
            <v>5ES-F1644-00</v>
          </cell>
          <cell r="M332">
            <v>1</v>
          </cell>
          <cell r="N332" t="str">
            <v>BM</v>
          </cell>
          <cell r="O332" t="str">
            <v>BEWL</v>
          </cell>
          <cell r="Q332" t="str">
            <v>005-12379</v>
          </cell>
          <cell r="R332" t="str">
            <v>SPCC SD*1.2</v>
          </cell>
          <cell r="S332" t="str">
            <v>SPCC SD</v>
          </cell>
          <cell r="T332" t="str">
            <v/>
          </cell>
          <cell r="V332">
            <v>1.2</v>
          </cell>
          <cell r="W332">
            <v>914</v>
          </cell>
          <cell r="X332">
            <v>1828</v>
          </cell>
          <cell r="Y332">
            <v>85</v>
          </cell>
          <cell r="Z332">
            <v>914</v>
          </cell>
          <cell r="AA332">
            <v>85</v>
          </cell>
          <cell r="AB332">
            <v>32.642857142857146</v>
          </cell>
          <cell r="AC332">
            <v>28</v>
          </cell>
          <cell r="AD332">
            <v>11</v>
          </cell>
          <cell r="AE332">
            <v>308</v>
          </cell>
          <cell r="AF332">
            <v>2.9999999999999957E-3</v>
          </cell>
          <cell r="AG332">
            <v>0.05</v>
          </cell>
          <cell r="AH332">
            <v>5.2999999999999999E-2</v>
          </cell>
          <cell r="AI332" t="str">
            <v>O</v>
          </cell>
          <cell r="AJ332" t="str">
            <v>O</v>
          </cell>
          <cell r="AK332" t="str">
            <v>O</v>
          </cell>
          <cell r="AN332" t="str">
            <v>O</v>
          </cell>
          <cell r="AP332">
            <v>2875</v>
          </cell>
          <cell r="AQ332">
            <v>5.0999999999999997E-2</v>
          </cell>
          <cell r="AR332" t="str">
            <v>SPCC</v>
          </cell>
          <cell r="AS332">
            <v>0</v>
          </cell>
          <cell r="AT332" t="e">
            <v>#N/A</v>
          </cell>
          <cell r="AU332">
            <v>0</v>
          </cell>
          <cell r="AV332">
            <v>0</v>
          </cell>
        </row>
        <row r="333">
          <cell r="J333" t="str">
            <v>006-01207</v>
          </cell>
          <cell r="K333" t="str">
            <v>REINF - 1</v>
          </cell>
          <cell r="L333" t="str">
            <v>5ES-F1617-00</v>
          </cell>
          <cell r="M333">
            <v>1</v>
          </cell>
          <cell r="N333" t="str">
            <v>BM</v>
          </cell>
          <cell r="O333" t="str">
            <v>BEWL</v>
          </cell>
          <cell r="Q333" t="str">
            <v>005-12379</v>
          </cell>
          <cell r="R333" t="str">
            <v>SPCC SD*1.2</v>
          </cell>
          <cell r="S333" t="str">
            <v>SPCC SD</v>
          </cell>
          <cell r="T333" t="str">
            <v/>
          </cell>
          <cell r="V333">
            <v>1.2</v>
          </cell>
          <cell r="W333">
            <v>914</v>
          </cell>
          <cell r="X333">
            <v>1828</v>
          </cell>
          <cell r="Y333">
            <v>155</v>
          </cell>
          <cell r="Z333">
            <v>914</v>
          </cell>
          <cell r="AA333">
            <v>155</v>
          </cell>
          <cell r="AB333">
            <v>32.642857142857146</v>
          </cell>
          <cell r="AC333">
            <v>28</v>
          </cell>
          <cell r="AD333">
            <v>11</v>
          </cell>
          <cell r="AE333">
            <v>308</v>
          </cell>
          <cell r="AF333">
            <v>4.3999999999999997E-2</v>
          </cell>
          <cell r="AG333">
            <v>8.9999999999999993E-3</v>
          </cell>
          <cell r="AH333">
            <v>5.2999999999999999E-2</v>
          </cell>
          <cell r="AI333" t="str">
            <v>O</v>
          </cell>
          <cell r="AJ333" t="str">
            <v>O</v>
          </cell>
          <cell r="AK333" t="str">
            <v>O</v>
          </cell>
          <cell r="AN333" t="str">
            <v>O</v>
          </cell>
          <cell r="AP333">
            <v>2875</v>
          </cell>
          <cell r="AQ333">
            <v>5.0999999999999997E-2</v>
          </cell>
          <cell r="AR333" t="str">
            <v>SPCC</v>
          </cell>
          <cell r="AS333">
            <v>0</v>
          </cell>
          <cell r="AT333" t="e">
            <v>#N/A</v>
          </cell>
          <cell r="AU333">
            <v>0</v>
          </cell>
          <cell r="AV333">
            <v>0</v>
          </cell>
        </row>
        <row r="334">
          <cell r="J334" t="str">
            <v>006-01208</v>
          </cell>
          <cell r="K334" t="str">
            <v>REINF - 3</v>
          </cell>
          <cell r="L334" t="str">
            <v>5ES-F1627-00</v>
          </cell>
          <cell r="M334">
            <v>1</v>
          </cell>
          <cell r="N334" t="str">
            <v>BM</v>
          </cell>
          <cell r="O334" t="str">
            <v>BEWL</v>
          </cell>
          <cell r="Q334" t="str">
            <v>005-12372</v>
          </cell>
          <cell r="R334" t="str">
            <v>SPCC SD*0.8</v>
          </cell>
          <cell r="S334" t="str">
            <v>SPCC SD</v>
          </cell>
          <cell r="T334" t="str">
            <v/>
          </cell>
          <cell r="V334">
            <v>0.8</v>
          </cell>
          <cell r="W334">
            <v>914</v>
          </cell>
          <cell r="X334">
            <v>1828</v>
          </cell>
          <cell r="Y334">
            <v>185</v>
          </cell>
          <cell r="Z334">
            <v>914</v>
          </cell>
          <cell r="AA334">
            <v>185</v>
          </cell>
          <cell r="AB334">
            <v>65.285714285714292</v>
          </cell>
          <cell r="AC334">
            <v>14</v>
          </cell>
          <cell r="AD334">
            <v>9</v>
          </cell>
          <cell r="AE334">
            <v>126</v>
          </cell>
          <cell r="AF334">
            <v>5.9000000000000004E-2</v>
          </cell>
          <cell r="AG334">
            <v>2.4E-2</v>
          </cell>
          <cell r="AH334">
            <v>8.3000000000000004E-2</v>
          </cell>
          <cell r="AI334" t="str">
            <v>O</v>
          </cell>
          <cell r="AJ334" t="str">
            <v>O</v>
          </cell>
          <cell r="AK334" t="str">
            <v>O</v>
          </cell>
          <cell r="AN334" t="str">
            <v>O</v>
          </cell>
          <cell r="AP334">
            <v>2875</v>
          </cell>
          <cell r="AQ334">
            <v>8.3000000000000004E-2</v>
          </cell>
          <cell r="AR334" t="str">
            <v>SPCC</v>
          </cell>
          <cell r="AS334">
            <v>0</v>
          </cell>
          <cell r="AT334" t="e">
            <v>#N/A</v>
          </cell>
          <cell r="AU334">
            <v>0</v>
          </cell>
          <cell r="AV334">
            <v>0</v>
          </cell>
        </row>
        <row r="335">
          <cell r="J335" t="str">
            <v>006-01209</v>
          </cell>
          <cell r="K335" t="str">
            <v>REINF - 4</v>
          </cell>
          <cell r="L335" t="str">
            <v>5ES-F1628-00</v>
          </cell>
          <cell r="M335">
            <v>1</v>
          </cell>
          <cell r="N335" t="str">
            <v>BM</v>
          </cell>
          <cell r="O335" t="str">
            <v>BEWL</v>
          </cell>
          <cell r="Q335" t="str">
            <v>005-12372</v>
          </cell>
          <cell r="R335" t="str">
            <v>SPCC SD*0.8</v>
          </cell>
          <cell r="S335" t="str">
            <v>SPCC SD</v>
          </cell>
          <cell r="T335" t="str">
            <v/>
          </cell>
          <cell r="V335">
            <v>0.8</v>
          </cell>
          <cell r="W335">
            <v>914</v>
          </cell>
          <cell r="X335">
            <v>1828</v>
          </cell>
          <cell r="Y335">
            <v>189</v>
          </cell>
          <cell r="Z335">
            <v>914</v>
          </cell>
          <cell r="AA335">
            <v>189</v>
          </cell>
          <cell r="AB335">
            <v>41.545454545454547</v>
          </cell>
          <cell r="AC335">
            <v>22</v>
          </cell>
          <cell r="AD335">
            <v>9</v>
          </cell>
          <cell r="AE335">
            <v>198</v>
          </cell>
          <cell r="AF335">
            <v>2.8999999999999998E-2</v>
          </cell>
          <cell r="AG335">
            <v>2.4E-2</v>
          </cell>
          <cell r="AH335">
            <v>5.2999999999999999E-2</v>
          </cell>
          <cell r="AI335" t="str">
            <v>O</v>
          </cell>
          <cell r="AJ335" t="str">
            <v>O</v>
          </cell>
          <cell r="AK335" t="str">
            <v>O</v>
          </cell>
          <cell r="AN335" t="str">
            <v>O</v>
          </cell>
          <cell r="AP335">
            <v>2875</v>
          </cell>
          <cell r="AQ335">
            <v>5.2999999999999999E-2</v>
          </cell>
          <cell r="AR335" t="str">
            <v>SPCC</v>
          </cell>
          <cell r="AS335">
            <v>0</v>
          </cell>
          <cell r="AT335" t="e">
            <v>#N/A</v>
          </cell>
          <cell r="AU335">
            <v>0</v>
          </cell>
          <cell r="AV335">
            <v>0</v>
          </cell>
        </row>
        <row r="336">
          <cell r="J336" t="str">
            <v>006-00948</v>
          </cell>
          <cell r="K336" t="str">
            <v>NUT PROJ, SQUARE  8 mm</v>
          </cell>
          <cell r="L336" t="str">
            <v>95700-08200</v>
          </cell>
          <cell r="M336">
            <v>2</v>
          </cell>
          <cell r="N336" t="str">
            <v>CKD</v>
          </cell>
          <cell r="O336" t="str">
            <v>DYL</v>
          </cell>
          <cell r="R336" t="str">
            <v/>
          </cell>
          <cell r="S336" t="str">
            <v/>
          </cell>
          <cell r="T336" t="str">
            <v/>
          </cell>
          <cell r="AP336">
            <v>2875</v>
          </cell>
          <cell r="AR336" t="str">
            <v/>
          </cell>
          <cell r="AS336">
            <v>0</v>
          </cell>
          <cell r="AT336" t="e">
            <v>#N/A</v>
          </cell>
          <cell r="AU336">
            <v>0</v>
          </cell>
          <cell r="AV336">
            <v>0</v>
          </cell>
        </row>
        <row r="337">
          <cell r="J337" t="str">
            <v>006-01024</v>
          </cell>
          <cell r="K337" t="str">
            <v>PATCH - 1</v>
          </cell>
          <cell r="L337" t="str">
            <v>5ES-F1655-00</v>
          </cell>
          <cell r="M337">
            <v>1</v>
          </cell>
          <cell r="N337" t="str">
            <v>VF</v>
          </cell>
          <cell r="O337" t="str">
            <v>MATEEN</v>
          </cell>
          <cell r="P337" t="str">
            <v>POL-PP07-01-21-18-0002</v>
          </cell>
          <cell r="R337" t="str">
            <v/>
          </cell>
          <cell r="S337" t="str">
            <v/>
          </cell>
          <cell r="T337" t="str">
            <v/>
          </cell>
          <cell r="AP337">
            <v>2875</v>
          </cell>
          <cell r="AR337" t="str">
            <v/>
          </cell>
          <cell r="AS337">
            <v>8.33</v>
          </cell>
          <cell r="AT337">
            <v>8.33</v>
          </cell>
          <cell r="AU337">
            <v>8.33</v>
          </cell>
          <cell r="AV337">
            <v>0</v>
          </cell>
        </row>
        <row r="338">
          <cell r="J338" t="str">
            <v>006-00566</v>
          </cell>
          <cell r="K338" t="str">
            <v>BODY REAR FENDER</v>
          </cell>
          <cell r="L338" t="str">
            <v>5HM-F1611-00</v>
          </cell>
          <cell r="M338">
            <v>1</v>
          </cell>
          <cell r="N338" t="str">
            <v>BM</v>
          </cell>
          <cell r="O338" t="str">
            <v>BEWL</v>
          </cell>
          <cell r="Q338" t="str">
            <v>005-12397</v>
          </cell>
          <cell r="R338" t="str">
            <v>SPCEN*0.8</v>
          </cell>
          <cell r="S338" t="str">
            <v>SPCEN</v>
          </cell>
          <cell r="T338" t="str">
            <v/>
          </cell>
          <cell r="V338">
            <v>0.8</v>
          </cell>
          <cell r="W338">
            <v>1100</v>
          </cell>
          <cell r="X338">
            <v>1000</v>
          </cell>
          <cell r="Y338">
            <v>333</v>
          </cell>
          <cell r="Z338">
            <v>1100</v>
          </cell>
          <cell r="AA338">
            <v>333</v>
          </cell>
          <cell r="AB338">
            <v>1100</v>
          </cell>
          <cell r="AC338">
            <v>1</v>
          </cell>
          <cell r="AD338">
            <v>3</v>
          </cell>
          <cell r="AE338">
            <v>3</v>
          </cell>
          <cell r="AF338">
            <v>1.4630000000000001</v>
          </cell>
          <cell r="AG338">
            <v>0.84</v>
          </cell>
          <cell r="AH338">
            <v>2.3029999999999999</v>
          </cell>
          <cell r="AI338" t="str">
            <v>O</v>
          </cell>
          <cell r="AJ338" t="str">
            <v>O</v>
          </cell>
          <cell r="AK338" t="str">
            <v>O</v>
          </cell>
          <cell r="AN338" t="str">
            <v>O</v>
          </cell>
          <cell r="AP338">
            <v>900</v>
          </cell>
          <cell r="AQ338">
            <v>2.3029999999999999</v>
          </cell>
          <cell r="AR338" t="str">
            <v>SPCE</v>
          </cell>
          <cell r="AS338">
            <v>0</v>
          </cell>
          <cell r="AT338" t="e">
            <v>#N/A</v>
          </cell>
          <cell r="AU338">
            <v>0</v>
          </cell>
          <cell r="AV338">
            <v>0</v>
          </cell>
        </row>
        <row r="339">
          <cell r="J339" t="str">
            <v>006-00768</v>
          </cell>
          <cell r="K339" t="str">
            <v>HOLDER HARNESS</v>
          </cell>
          <cell r="L339" t="str">
            <v>3AH-F1628-00</v>
          </cell>
          <cell r="M339">
            <v>1</v>
          </cell>
          <cell r="N339" t="str">
            <v>BM</v>
          </cell>
          <cell r="O339" t="str">
            <v>BEWL</v>
          </cell>
          <cell r="Q339" t="str">
            <v>005-12626</v>
          </cell>
          <cell r="R339" t="str">
            <v>SPCC-SD*0.6</v>
          </cell>
          <cell r="S339" t="str">
            <v>SPCC-SD</v>
          </cell>
          <cell r="T339" t="str">
            <v/>
          </cell>
          <cell r="V339">
            <v>0.6</v>
          </cell>
          <cell r="W339">
            <v>914</v>
          </cell>
          <cell r="X339">
            <v>1200</v>
          </cell>
          <cell r="Y339">
            <v>111</v>
          </cell>
          <cell r="Z339">
            <v>914</v>
          </cell>
          <cell r="AA339">
            <v>111</v>
          </cell>
          <cell r="AB339">
            <v>41.545454545454547</v>
          </cell>
          <cell r="AC339">
            <v>22</v>
          </cell>
          <cell r="AD339">
            <v>9.0909090909090917</v>
          </cell>
          <cell r="AE339">
            <v>200</v>
          </cell>
          <cell r="AF339">
            <v>8.4500000000000026E-3</v>
          </cell>
          <cell r="AG339">
            <v>1.7999999999999999E-2</v>
          </cell>
          <cell r="AH339">
            <v>2.6450000000000001E-2</v>
          </cell>
          <cell r="AI339" t="str">
            <v>O</v>
          </cell>
          <cell r="AJ339" t="str">
            <v>O</v>
          </cell>
          <cell r="AK339" t="str">
            <v>O</v>
          </cell>
          <cell r="AN339" t="str">
            <v>O</v>
          </cell>
          <cell r="AP339">
            <v>900</v>
          </cell>
          <cell r="AQ339">
            <v>2.5999999999999999E-2</v>
          </cell>
          <cell r="AR339" t="str">
            <v>SPCC</v>
          </cell>
          <cell r="AS339">
            <v>0</v>
          </cell>
          <cell r="AT339" t="e">
            <v>#N/A</v>
          </cell>
          <cell r="AU339">
            <v>0</v>
          </cell>
          <cell r="AV339">
            <v>0</v>
          </cell>
        </row>
        <row r="340">
          <cell r="J340" t="str">
            <v>006-01481</v>
          </cell>
          <cell r="K340" t="str">
            <v>STAY FENDER - 1</v>
          </cell>
          <cell r="L340" t="str">
            <v>5ES-F1613/14-00</v>
          </cell>
          <cell r="M340">
            <v>1</v>
          </cell>
          <cell r="N340" t="str">
            <v>BM</v>
          </cell>
          <cell r="O340" t="str">
            <v>BEWL</v>
          </cell>
          <cell r="Q340" t="str">
            <v>005-12379</v>
          </cell>
          <cell r="R340" t="str">
            <v>SPCC SD*1.2</v>
          </cell>
          <cell r="S340" t="str">
            <v>SPCC SD</v>
          </cell>
          <cell r="T340" t="str">
            <v/>
          </cell>
          <cell r="V340">
            <v>1.2</v>
          </cell>
          <cell r="W340">
            <v>914</v>
          </cell>
          <cell r="X340">
            <v>1828</v>
          </cell>
          <cell r="Y340">
            <v>245</v>
          </cell>
          <cell r="Z340">
            <v>914</v>
          </cell>
          <cell r="AA340">
            <v>245</v>
          </cell>
          <cell r="AB340">
            <v>114.25</v>
          </cell>
          <cell r="AC340">
            <v>8</v>
          </cell>
          <cell r="AD340">
            <v>7</v>
          </cell>
          <cell r="AE340">
            <v>56</v>
          </cell>
          <cell r="AF340">
            <v>0.15499999999999997</v>
          </cell>
          <cell r="AG340">
            <v>0.13400000000000001</v>
          </cell>
          <cell r="AH340">
            <v>0.28899999999999998</v>
          </cell>
          <cell r="AI340" t="str">
            <v>O</v>
          </cell>
          <cell r="AJ340" t="str">
            <v>O</v>
          </cell>
          <cell r="AK340" t="str">
            <v>O</v>
          </cell>
          <cell r="AN340" t="str">
            <v>O</v>
          </cell>
          <cell r="AP340">
            <v>900</v>
          </cell>
          <cell r="AQ340">
            <v>0.28100000000000003</v>
          </cell>
          <cell r="AR340" t="str">
            <v>SPCC</v>
          </cell>
          <cell r="AS340">
            <v>0</v>
          </cell>
          <cell r="AT340" t="e">
            <v>#N/A</v>
          </cell>
          <cell r="AU340">
            <v>0</v>
          </cell>
          <cell r="AV340">
            <v>0</v>
          </cell>
        </row>
        <row r="341">
          <cell r="J341" t="str">
            <v>006-01484</v>
          </cell>
          <cell r="K341" t="str">
            <v>STAY FENDER - 2</v>
          </cell>
          <cell r="L341" t="str">
            <v>5ES-F1614-00</v>
          </cell>
          <cell r="M341">
            <v>1</v>
          </cell>
          <cell r="N341" t="str">
            <v>BM</v>
          </cell>
          <cell r="O341" t="str">
            <v>BEWL</v>
          </cell>
          <cell r="Q341" t="str">
            <v>005-12379</v>
          </cell>
          <cell r="R341" t="str">
            <v>SPCC SD*1.2</v>
          </cell>
          <cell r="S341" t="str">
            <v>SPCC SD</v>
          </cell>
          <cell r="T341" t="str">
            <v/>
          </cell>
          <cell r="V341">
            <v>1.2</v>
          </cell>
          <cell r="W341">
            <v>914</v>
          </cell>
          <cell r="X341">
            <v>1828</v>
          </cell>
          <cell r="Y341">
            <v>245</v>
          </cell>
          <cell r="Z341">
            <v>914</v>
          </cell>
          <cell r="AA341">
            <v>245</v>
          </cell>
          <cell r="AB341">
            <v>114.25</v>
          </cell>
          <cell r="AC341">
            <v>8</v>
          </cell>
          <cell r="AD341">
            <v>7</v>
          </cell>
          <cell r="AE341">
            <v>56</v>
          </cell>
          <cell r="AF341">
            <v>0.15499999999999997</v>
          </cell>
          <cell r="AG341">
            <v>0.13400000000000001</v>
          </cell>
          <cell r="AH341">
            <v>0.28899999999999998</v>
          </cell>
          <cell r="AI341" t="str">
            <v>O</v>
          </cell>
          <cell r="AJ341" t="str">
            <v>O</v>
          </cell>
          <cell r="AK341" t="str">
            <v>O</v>
          </cell>
          <cell r="AN341" t="str">
            <v>O</v>
          </cell>
          <cell r="AP341">
            <v>900</v>
          </cell>
          <cell r="AQ341">
            <v>0.28100000000000003</v>
          </cell>
          <cell r="AR341" t="str">
            <v>SPCC</v>
          </cell>
          <cell r="AS341">
            <v>0</v>
          </cell>
          <cell r="AT341" t="e">
            <v>#N/A</v>
          </cell>
          <cell r="AU341">
            <v>0</v>
          </cell>
          <cell r="AV341">
            <v>0</v>
          </cell>
        </row>
        <row r="342">
          <cell r="J342" t="str">
            <v>006-01487</v>
          </cell>
          <cell r="K342" t="str">
            <v>STAY FENDER - 3</v>
          </cell>
          <cell r="L342" t="str">
            <v>5ES-F1643-00</v>
          </cell>
          <cell r="M342">
            <v>1</v>
          </cell>
          <cell r="N342" t="str">
            <v>BM</v>
          </cell>
          <cell r="O342" t="str">
            <v>BEWL</v>
          </cell>
          <cell r="Q342" t="str">
            <v>005-12379</v>
          </cell>
          <cell r="R342" t="str">
            <v>SPCC SD*1.2</v>
          </cell>
          <cell r="S342" t="str">
            <v>SPCC SD</v>
          </cell>
          <cell r="T342" t="str">
            <v/>
          </cell>
          <cell r="V342">
            <v>1.2</v>
          </cell>
          <cell r="W342">
            <v>914</v>
          </cell>
          <cell r="X342">
            <v>1828</v>
          </cell>
          <cell r="Y342">
            <v>70</v>
          </cell>
          <cell r="Z342">
            <v>914</v>
          </cell>
          <cell r="AA342">
            <v>70</v>
          </cell>
          <cell r="AB342">
            <v>41.545454545454547</v>
          </cell>
          <cell r="AC342">
            <v>22</v>
          </cell>
          <cell r="AD342">
            <v>26</v>
          </cell>
          <cell r="AE342">
            <v>572</v>
          </cell>
          <cell r="AF342">
            <v>1.5000000000000001E-2</v>
          </cell>
          <cell r="AG342">
            <v>1.2999999999999999E-2</v>
          </cell>
          <cell r="AH342">
            <v>2.8000000000000001E-2</v>
          </cell>
          <cell r="AI342" t="str">
            <v>O</v>
          </cell>
          <cell r="AJ342" t="str">
            <v>O</v>
          </cell>
          <cell r="AK342" t="str">
            <v>O</v>
          </cell>
          <cell r="AN342" t="str">
            <v>O</v>
          </cell>
          <cell r="AP342">
            <v>900</v>
          </cell>
          <cell r="AQ342">
            <v>2.8000000000000001E-2</v>
          </cell>
          <cell r="AR342" t="str">
            <v>SPCC</v>
          </cell>
          <cell r="AS342">
            <v>0</v>
          </cell>
          <cell r="AT342" t="e">
            <v>#N/A</v>
          </cell>
          <cell r="AU342">
            <v>0</v>
          </cell>
          <cell r="AV342">
            <v>0</v>
          </cell>
        </row>
        <row r="343">
          <cell r="J343" t="str">
            <v>006-03509</v>
          </cell>
          <cell r="K343" t="str">
            <v>STAY FENDER - 4</v>
          </cell>
          <cell r="L343" t="str">
            <v>5ES-F1644-00</v>
          </cell>
          <cell r="M343">
            <v>1</v>
          </cell>
          <cell r="N343" t="str">
            <v>BM</v>
          </cell>
          <cell r="O343" t="str">
            <v>BEWL</v>
          </cell>
          <cell r="Q343" t="str">
            <v>005-12379</v>
          </cell>
          <cell r="R343" t="str">
            <v>SPCC SD*1.2</v>
          </cell>
          <cell r="S343" t="str">
            <v>SPCC SD</v>
          </cell>
          <cell r="T343" t="str">
            <v/>
          </cell>
          <cell r="V343">
            <v>1.2</v>
          </cell>
          <cell r="W343">
            <v>914</v>
          </cell>
          <cell r="X343">
            <v>1828</v>
          </cell>
          <cell r="Y343">
            <v>155</v>
          </cell>
          <cell r="Z343">
            <v>914</v>
          </cell>
          <cell r="AA343">
            <v>155</v>
          </cell>
          <cell r="AB343">
            <v>33.851851851851855</v>
          </cell>
          <cell r="AC343">
            <v>27</v>
          </cell>
          <cell r="AD343">
            <v>11</v>
          </cell>
          <cell r="AE343">
            <v>297</v>
          </cell>
          <cell r="AF343">
            <v>4.9999999999999975E-3</v>
          </cell>
          <cell r="AG343">
            <v>0.05</v>
          </cell>
          <cell r="AH343">
            <v>5.5E-2</v>
          </cell>
          <cell r="AI343" t="str">
            <v>O</v>
          </cell>
          <cell r="AJ343" t="str">
            <v>O</v>
          </cell>
          <cell r="AK343" t="str">
            <v>O</v>
          </cell>
          <cell r="AN343" t="str">
            <v>O</v>
          </cell>
          <cell r="AP343">
            <v>900</v>
          </cell>
          <cell r="AQ343">
            <v>5.2999999999999999E-2</v>
          </cell>
          <cell r="AR343" t="str">
            <v>SPCC</v>
          </cell>
          <cell r="AS343">
            <v>0</v>
          </cell>
          <cell r="AT343" t="e">
            <v>#N/A</v>
          </cell>
          <cell r="AU343">
            <v>0</v>
          </cell>
          <cell r="AV343">
            <v>0</v>
          </cell>
        </row>
        <row r="344">
          <cell r="J344" t="str">
            <v>006-03510</v>
          </cell>
          <cell r="K344" t="str">
            <v>REINF - 1</v>
          </cell>
          <cell r="L344" t="str">
            <v>5HM-F1610-00-93-S2</v>
          </cell>
          <cell r="M344">
            <v>1</v>
          </cell>
          <cell r="N344" t="str">
            <v>BM</v>
          </cell>
          <cell r="O344" t="str">
            <v>BEWL</v>
          </cell>
          <cell r="Q344" t="str">
            <v>005-12379</v>
          </cell>
          <cell r="R344" t="str">
            <v>SPCC SD*1.2</v>
          </cell>
          <cell r="S344" t="str">
            <v>SPCC SD</v>
          </cell>
          <cell r="T344" t="str">
            <v/>
          </cell>
          <cell r="V344">
            <v>1.2</v>
          </cell>
          <cell r="W344">
            <v>914</v>
          </cell>
          <cell r="X344">
            <v>1828</v>
          </cell>
          <cell r="Y344">
            <v>200</v>
          </cell>
          <cell r="Z344">
            <v>914</v>
          </cell>
          <cell r="AA344">
            <v>200</v>
          </cell>
          <cell r="AB344">
            <v>38.083333333333336</v>
          </cell>
          <cell r="AC344">
            <v>24</v>
          </cell>
          <cell r="AD344">
            <v>9</v>
          </cell>
          <cell r="AE344">
            <v>216</v>
          </cell>
          <cell r="AF344">
            <v>6.6000000000000003E-2</v>
          </cell>
          <cell r="AG344">
            <v>8.9999999999999993E-3</v>
          </cell>
          <cell r="AH344">
            <v>7.4999999999999997E-2</v>
          </cell>
          <cell r="AI344" t="str">
            <v>O</v>
          </cell>
          <cell r="AJ344" t="str">
            <v>O</v>
          </cell>
          <cell r="AK344" t="str">
            <v>O</v>
          </cell>
          <cell r="AN344" t="str">
            <v>O</v>
          </cell>
          <cell r="AP344">
            <v>900</v>
          </cell>
          <cell r="AQ344">
            <v>7.2999999999999995E-2</v>
          </cell>
          <cell r="AR344" t="str">
            <v>SPCC</v>
          </cell>
          <cell r="AS344">
            <v>0</v>
          </cell>
          <cell r="AT344" t="e">
            <v>#N/A</v>
          </cell>
          <cell r="AU344">
            <v>0</v>
          </cell>
          <cell r="AV344">
            <v>0</v>
          </cell>
        </row>
        <row r="345">
          <cell r="J345" t="str">
            <v>006-01208</v>
          </cell>
          <cell r="K345" t="str">
            <v>REINF - 3</v>
          </cell>
          <cell r="L345" t="str">
            <v>5ES-F1627-00</v>
          </cell>
          <cell r="M345">
            <v>1</v>
          </cell>
          <cell r="N345" t="str">
            <v>BM</v>
          </cell>
          <cell r="O345" t="str">
            <v>BEWL</v>
          </cell>
          <cell r="Q345" t="str">
            <v>005-12372</v>
          </cell>
          <cell r="R345" t="str">
            <v>SPCC SD*0.8</v>
          </cell>
          <cell r="S345" t="str">
            <v>SPCC SD</v>
          </cell>
          <cell r="T345" t="str">
            <v/>
          </cell>
          <cell r="V345">
            <v>0.8</v>
          </cell>
          <cell r="W345">
            <v>914</v>
          </cell>
          <cell r="X345">
            <v>1828</v>
          </cell>
          <cell r="Y345">
            <v>185</v>
          </cell>
          <cell r="Z345">
            <v>914</v>
          </cell>
          <cell r="AA345">
            <v>185</v>
          </cell>
          <cell r="AB345">
            <v>65.285714285714292</v>
          </cell>
          <cell r="AC345">
            <v>14</v>
          </cell>
          <cell r="AD345">
            <v>8.5714285714285712</v>
          </cell>
          <cell r="AE345">
            <v>126</v>
          </cell>
          <cell r="AF345">
            <v>5.9000000000000004E-2</v>
          </cell>
          <cell r="AG345">
            <v>2.4E-2</v>
          </cell>
          <cell r="AH345">
            <v>8.3000000000000004E-2</v>
          </cell>
          <cell r="AI345" t="str">
            <v>O</v>
          </cell>
          <cell r="AJ345" t="str">
            <v>O</v>
          </cell>
          <cell r="AK345" t="str">
            <v>O</v>
          </cell>
          <cell r="AN345" t="str">
            <v>O</v>
          </cell>
          <cell r="AP345">
            <v>900</v>
          </cell>
          <cell r="AQ345">
            <v>8.3000000000000004E-2</v>
          </cell>
          <cell r="AR345" t="str">
            <v>SPCC</v>
          </cell>
          <cell r="AS345">
            <v>0</v>
          </cell>
          <cell r="AT345" t="e">
            <v>#N/A</v>
          </cell>
          <cell r="AU345">
            <v>0</v>
          </cell>
          <cell r="AV345">
            <v>0</v>
          </cell>
        </row>
        <row r="346">
          <cell r="J346" t="str">
            <v>006-01209</v>
          </cell>
          <cell r="K346" t="str">
            <v>REINF - 4</v>
          </cell>
          <cell r="L346" t="str">
            <v>5ES-F1628-00</v>
          </cell>
          <cell r="M346">
            <v>1</v>
          </cell>
          <cell r="N346" t="str">
            <v>BM</v>
          </cell>
          <cell r="O346" t="str">
            <v>BEWL</v>
          </cell>
          <cell r="Q346" t="str">
            <v>005-12372</v>
          </cell>
          <cell r="R346" t="str">
            <v>SPCC SD*0.8</v>
          </cell>
          <cell r="S346" t="str">
            <v>SPCC SD</v>
          </cell>
          <cell r="T346" t="str">
            <v/>
          </cell>
          <cell r="V346">
            <v>0.8</v>
          </cell>
          <cell r="W346">
            <v>914</v>
          </cell>
          <cell r="X346">
            <v>1828</v>
          </cell>
          <cell r="Y346">
            <v>189</v>
          </cell>
          <cell r="Z346">
            <v>914</v>
          </cell>
          <cell r="AA346">
            <v>189</v>
          </cell>
          <cell r="AB346">
            <v>41.545454545454547</v>
          </cell>
          <cell r="AC346">
            <v>22</v>
          </cell>
          <cell r="AD346">
            <v>9</v>
          </cell>
          <cell r="AE346">
            <v>198</v>
          </cell>
          <cell r="AF346">
            <v>2.8999999999999998E-2</v>
          </cell>
          <cell r="AG346">
            <v>2.4E-2</v>
          </cell>
          <cell r="AH346">
            <v>5.2999999999999999E-2</v>
          </cell>
          <cell r="AI346" t="str">
            <v>O</v>
          </cell>
          <cell r="AJ346" t="str">
            <v>O</v>
          </cell>
          <cell r="AK346" t="str">
            <v>O</v>
          </cell>
          <cell r="AN346" t="str">
            <v>O</v>
          </cell>
          <cell r="AP346">
            <v>900</v>
          </cell>
          <cell r="AQ346">
            <v>5.2999999999999999E-2</v>
          </cell>
          <cell r="AR346" t="str">
            <v>SPCC</v>
          </cell>
          <cell r="AS346">
            <v>0</v>
          </cell>
          <cell r="AT346" t="e">
            <v>#N/A</v>
          </cell>
          <cell r="AU346">
            <v>0</v>
          </cell>
          <cell r="AV346">
            <v>0</v>
          </cell>
        </row>
        <row r="347">
          <cell r="J347" t="str">
            <v>006-00948</v>
          </cell>
          <cell r="K347" t="str">
            <v>NUT PROJ, SQUARE  8 mm</v>
          </cell>
          <cell r="L347" t="str">
            <v>95700-08200</v>
          </cell>
          <cell r="M347">
            <v>2</v>
          </cell>
          <cell r="N347" t="str">
            <v>CKD</v>
          </cell>
          <cell r="O347" t="str">
            <v>DYL</v>
          </cell>
          <cell r="R347" t="str">
            <v/>
          </cell>
          <cell r="S347" t="str">
            <v/>
          </cell>
          <cell r="T347" t="str">
            <v/>
          </cell>
          <cell r="AP347">
            <v>900</v>
          </cell>
          <cell r="AR347" t="str">
            <v/>
          </cell>
          <cell r="AS347">
            <v>0</v>
          </cell>
          <cell r="AT347" t="e">
            <v>#N/A</v>
          </cell>
          <cell r="AU347">
            <v>0</v>
          </cell>
          <cell r="AV347">
            <v>0</v>
          </cell>
        </row>
        <row r="348">
          <cell r="J348" t="str">
            <v>006-01024</v>
          </cell>
          <cell r="K348" t="str">
            <v>PATCH - 1</v>
          </cell>
          <cell r="L348" t="str">
            <v>5ES-F1655-00</v>
          </cell>
          <cell r="M348">
            <v>1</v>
          </cell>
          <cell r="N348" t="str">
            <v>VF</v>
          </cell>
          <cell r="O348" t="str">
            <v>MATEEN</v>
          </cell>
          <cell r="P348" t="str">
            <v>POL-PP07-01-21-18-0002</v>
          </cell>
          <cell r="R348" t="str">
            <v/>
          </cell>
          <cell r="S348" t="str">
            <v/>
          </cell>
          <cell r="T348" t="str">
            <v/>
          </cell>
          <cell r="AP348">
            <v>900</v>
          </cell>
          <cell r="AR348" t="str">
            <v/>
          </cell>
          <cell r="AS348">
            <v>8.33</v>
          </cell>
          <cell r="AT348">
            <v>8.33</v>
          </cell>
          <cell r="AU348">
            <v>8.33</v>
          </cell>
          <cell r="AV348">
            <v>0</v>
          </cell>
        </row>
        <row r="349">
          <cell r="J349" t="str">
            <v>006-00997</v>
          </cell>
          <cell r="K349" t="str">
            <v>PANEL OUTER</v>
          </cell>
          <cell r="L349" t="str">
            <v>58A-F175A-00</v>
          </cell>
          <cell r="M349">
            <v>1</v>
          </cell>
          <cell r="N349" t="str">
            <v>BM</v>
          </cell>
          <cell r="O349" t="str">
            <v>BEWL</v>
          </cell>
          <cell r="Q349" t="str">
            <v>005-12393</v>
          </cell>
          <cell r="R349" t="str">
            <v>SPCEN*0.8</v>
          </cell>
          <cell r="S349" t="str">
            <v>SPCEN</v>
          </cell>
          <cell r="T349" t="str">
            <v/>
          </cell>
          <cell r="V349">
            <v>0.8</v>
          </cell>
          <cell r="W349">
            <v>914</v>
          </cell>
          <cell r="X349">
            <v>1828</v>
          </cell>
          <cell r="Y349">
            <v>365</v>
          </cell>
          <cell r="Z349">
            <v>914</v>
          </cell>
          <cell r="AA349">
            <v>365</v>
          </cell>
          <cell r="AB349">
            <v>304.66666666666669</v>
          </cell>
          <cell r="AC349">
            <v>3</v>
          </cell>
          <cell r="AD349">
            <v>5</v>
          </cell>
          <cell r="AE349">
            <v>15</v>
          </cell>
          <cell r="AF349">
            <v>0.19899999999999995</v>
          </cell>
          <cell r="AG349">
            <v>0.5</v>
          </cell>
          <cell r="AH349">
            <v>0.69899999999999995</v>
          </cell>
          <cell r="AI349" t="str">
            <v>O</v>
          </cell>
          <cell r="AJ349" t="str">
            <v>O</v>
          </cell>
          <cell r="AK349" t="str">
            <v>O</v>
          </cell>
          <cell r="AN349" t="str">
            <v>O</v>
          </cell>
          <cell r="AP349">
            <v>2875</v>
          </cell>
          <cell r="AQ349">
            <v>0.7</v>
          </cell>
          <cell r="AR349" t="str">
            <v>SPCE</v>
          </cell>
          <cell r="AS349">
            <v>0</v>
          </cell>
          <cell r="AT349" t="e">
            <v>#N/A</v>
          </cell>
          <cell r="AU349">
            <v>0</v>
          </cell>
          <cell r="AV349">
            <v>0</v>
          </cell>
        </row>
        <row r="350">
          <cell r="J350" t="str">
            <v>006-00991</v>
          </cell>
          <cell r="K350" t="str">
            <v>PANEL INNER</v>
          </cell>
          <cell r="L350" t="str">
            <v>4W8-F175E-00</v>
          </cell>
          <cell r="M350">
            <v>1</v>
          </cell>
          <cell r="N350" t="str">
            <v>BM</v>
          </cell>
          <cell r="O350" t="str">
            <v>BEWL</v>
          </cell>
          <cell r="Q350" t="str">
            <v>005-12372</v>
          </cell>
          <cell r="R350" t="str">
            <v>SPCC SD*0.8</v>
          </cell>
          <cell r="S350" t="str">
            <v>SPCC SD</v>
          </cell>
          <cell r="T350" t="str">
            <v/>
          </cell>
          <cell r="V350">
            <v>0.8</v>
          </cell>
          <cell r="W350">
            <v>914</v>
          </cell>
          <cell r="X350">
            <v>1828</v>
          </cell>
          <cell r="Y350">
            <v>336</v>
          </cell>
          <cell r="Z350">
            <v>914</v>
          </cell>
          <cell r="AA350">
            <v>336</v>
          </cell>
          <cell r="AB350">
            <v>228.5</v>
          </cell>
          <cell r="AC350">
            <v>4</v>
          </cell>
          <cell r="AD350">
            <v>5</v>
          </cell>
          <cell r="AE350">
            <v>20</v>
          </cell>
          <cell r="AF350">
            <v>0.16500000000000004</v>
          </cell>
          <cell r="AG350">
            <v>0.36</v>
          </cell>
          <cell r="AH350">
            <v>0.52500000000000002</v>
          </cell>
          <cell r="AI350" t="str">
            <v>O</v>
          </cell>
          <cell r="AJ350" t="str">
            <v>O</v>
          </cell>
          <cell r="AK350" t="str">
            <v>O</v>
          </cell>
          <cell r="AN350" t="str">
            <v>O</v>
          </cell>
          <cell r="AP350">
            <v>2875</v>
          </cell>
          <cell r="AQ350">
            <v>0.52500000000000002</v>
          </cell>
          <cell r="AR350" t="str">
            <v>SPCC</v>
          </cell>
          <cell r="AS350">
            <v>0</v>
          </cell>
          <cell r="AT350" t="e">
            <v>#N/A</v>
          </cell>
          <cell r="AU350">
            <v>0</v>
          </cell>
          <cell r="AV350">
            <v>0</v>
          </cell>
        </row>
        <row r="351">
          <cell r="J351" t="str">
            <v>006-00177</v>
          </cell>
          <cell r="K351" t="str">
            <v>BOSS INDICATOR</v>
          </cell>
          <cell r="L351" t="str">
            <v>58A-F175M-00</v>
          </cell>
          <cell r="M351">
            <v>1</v>
          </cell>
          <cell r="N351" t="str">
            <v>VM</v>
          </cell>
          <cell r="O351" t="str">
            <v>IMZA</v>
          </cell>
          <cell r="P351" t="str">
            <v>POP-PP07-01-21-18-0009</v>
          </cell>
          <cell r="Q351" t="str">
            <v>005-12384</v>
          </cell>
          <cell r="R351" t="str">
            <v>SPCC SD*2</v>
          </cell>
          <cell r="S351" t="str">
            <v>SPCC SD</v>
          </cell>
          <cell r="T351" t="str">
            <v/>
          </cell>
          <cell r="V351">
            <v>2</v>
          </cell>
          <cell r="W351">
            <v>914</v>
          </cell>
          <cell r="X351">
            <v>1828</v>
          </cell>
          <cell r="Y351">
            <v>56</v>
          </cell>
          <cell r="Z351">
            <v>914</v>
          </cell>
          <cell r="AA351">
            <v>56</v>
          </cell>
          <cell r="AB351">
            <v>57.125</v>
          </cell>
          <cell r="AC351">
            <v>16</v>
          </cell>
          <cell r="AD351">
            <v>32</v>
          </cell>
          <cell r="AE351">
            <v>512</v>
          </cell>
          <cell r="AF351">
            <v>2.4999999999999953E-3</v>
          </cell>
          <cell r="AG351">
            <v>0.05</v>
          </cell>
          <cell r="AH351">
            <v>5.2499999999999998E-2</v>
          </cell>
          <cell r="AI351" t="str">
            <v>O</v>
          </cell>
          <cell r="AJ351" t="str">
            <v>O</v>
          </cell>
          <cell r="AK351" t="str">
            <v>O</v>
          </cell>
          <cell r="AN351" t="str">
            <v>O</v>
          </cell>
          <cell r="AP351">
            <v>2875</v>
          </cell>
          <cell r="AQ351">
            <v>5.0999999999999997E-2</v>
          </cell>
          <cell r="AR351" t="str">
            <v>SPCC</v>
          </cell>
          <cell r="AS351">
            <v>5.25</v>
          </cell>
          <cell r="AT351">
            <v>5.25</v>
          </cell>
          <cell r="AU351">
            <v>0</v>
          </cell>
          <cell r="AV351">
            <v>5.25</v>
          </cell>
        </row>
        <row r="352">
          <cell r="J352" t="str">
            <v>006-00760</v>
          </cell>
          <cell r="K352" t="str">
            <v>HINGE OIL TANK</v>
          </cell>
          <cell r="L352" t="str">
            <v>4W8-F1796-00</v>
          </cell>
          <cell r="M352">
            <v>1</v>
          </cell>
          <cell r="N352" t="str">
            <v>BM</v>
          </cell>
          <cell r="O352" t="str">
            <v>BEWL</v>
          </cell>
          <cell r="Q352" t="str">
            <v>005-12384</v>
          </cell>
          <cell r="R352" t="str">
            <v>SPCC SD*2</v>
          </cell>
          <cell r="S352" t="str">
            <v>SPCC SD</v>
          </cell>
          <cell r="T352" t="str">
            <v/>
          </cell>
          <cell r="V352">
            <v>2</v>
          </cell>
          <cell r="W352">
            <v>914</v>
          </cell>
          <cell r="X352">
            <v>1828</v>
          </cell>
          <cell r="Y352">
            <v>98</v>
          </cell>
          <cell r="Z352">
            <v>914</v>
          </cell>
          <cell r="AA352">
            <v>98</v>
          </cell>
          <cell r="AB352">
            <v>38.083333333333336</v>
          </cell>
          <cell r="AC352">
            <v>24</v>
          </cell>
          <cell r="AD352">
            <v>18</v>
          </cell>
          <cell r="AE352">
            <v>432</v>
          </cell>
          <cell r="AF352">
            <v>3.0300000000000001E-2</v>
          </cell>
          <cell r="AG352">
            <v>3.2000000000000001E-2</v>
          </cell>
          <cell r="AH352">
            <v>6.2300000000000001E-2</v>
          </cell>
          <cell r="AI352" t="str">
            <v>O</v>
          </cell>
          <cell r="AJ352" t="str">
            <v>O</v>
          </cell>
          <cell r="AK352" t="str">
            <v>O</v>
          </cell>
          <cell r="AN352" t="str">
            <v>O</v>
          </cell>
          <cell r="AP352">
            <v>2875</v>
          </cell>
          <cell r="AQ352">
            <v>6.0999999999999999E-2</v>
          </cell>
          <cell r="AR352" t="str">
            <v>SPCC</v>
          </cell>
          <cell r="AS352">
            <v>0</v>
          </cell>
          <cell r="AT352" t="e">
            <v>#N/A</v>
          </cell>
          <cell r="AU352">
            <v>0</v>
          </cell>
          <cell r="AV352">
            <v>0</v>
          </cell>
        </row>
        <row r="353">
          <cell r="J353" t="str">
            <v>006-02803</v>
          </cell>
          <cell r="K353" t="str">
            <v>TUBE FILLER</v>
          </cell>
          <cell r="L353" t="str">
            <v>4W8-F1752-00</v>
          </cell>
          <cell r="M353">
            <v>1</v>
          </cell>
          <cell r="N353" t="str">
            <v>VM</v>
          </cell>
          <cell r="O353" t="str">
            <v>HAYAT</v>
          </cell>
          <cell r="P353" t="str">
            <v>POL-PP07-01-21-18-0037</v>
          </cell>
          <cell r="Q353" t="str">
            <v>005-12387</v>
          </cell>
          <cell r="R353" t="str">
            <v>SPCC SD*2.6</v>
          </cell>
          <cell r="S353" t="str">
            <v>SPCC SD</v>
          </cell>
          <cell r="T353" t="str">
            <v/>
          </cell>
          <cell r="V353">
            <v>2.6</v>
          </cell>
          <cell r="W353">
            <v>914</v>
          </cell>
          <cell r="X353">
            <v>1828</v>
          </cell>
          <cell r="Y353">
            <v>58</v>
          </cell>
          <cell r="Z353">
            <v>48</v>
          </cell>
          <cell r="AA353">
            <v>58</v>
          </cell>
          <cell r="AB353">
            <v>48</v>
          </cell>
          <cell r="AE353">
            <v>578</v>
          </cell>
          <cell r="AF353">
            <v>3.4000000000000002E-2</v>
          </cell>
          <cell r="AG353">
            <v>2.5000000000000001E-2</v>
          </cell>
          <cell r="AH353">
            <v>5.9000000000000004E-2</v>
          </cell>
          <cell r="AI353" t="str">
            <v>O</v>
          </cell>
          <cell r="AJ353" t="str">
            <v>O</v>
          </cell>
          <cell r="AK353" t="str">
            <v>O</v>
          </cell>
          <cell r="AN353" t="str">
            <v>O</v>
          </cell>
          <cell r="AP353">
            <v>2875</v>
          </cell>
          <cell r="AQ353">
            <v>5.8999999999999997E-2</v>
          </cell>
          <cell r="AR353" t="str">
            <v>SPCC</v>
          </cell>
          <cell r="AS353">
            <v>7.83</v>
          </cell>
          <cell r="AT353">
            <v>7.83</v>
          </cell>
          <cell r="AU353">
            <v>0</v>
          </cell>
          <cell r="AV353">
            <v>7.83</v>
          </cell>
        </row>
        <row r="354">
          <cell r="J354" t="str">
            <v>006-01580</v>
          </cell>
          <cell r="K354" t="str">
            <v>WASHER PLATE</v>
          </cell>
          <cell r="L354" t="str">
            <v>4W8-F1751-00</v>
          </cell>
          <cell r="M354">
            <v>1</v>
          </cell>
          <cell r="N354" t="str">
            <v>VF</v>
          </cell>
          <cell r="O354" t="str">
            <v>ALI ENGG</v>
          </cell>
          <cell r="P354" t="str">
            <v>POL-PP07-01-21-18-0016</v>
          </cell>
          <cell r="R354" t="str">
            <v/>
          </cell>
          <cell r="S354" t="str">
            <v/>
          </cell>
          <cell r="T354" t="str">
            <v/>
          </cell>
          <cell r="AP354">
            <v>2875</v>
          </cell>
          <cell r="AR354" t="str">
            <v/>
          </cell>
          <cell r="AS354">
            <v>3.25</v>
          </cell>
          <cell r="AT354">
            <v>3.25</v>
          </cell>
          <cell r="AU354">
            <v>3.25</v>
          </cell>
          <cell r="AV354">
            <v>0</v>
          </cell>
        </row>
        <row r="355">
          <cell r="J355" t="str">
            <v>006-00784</v>
          </cell>
          <cell r="K355" t="str">
            <v>HOOK BATTERY BAND</v>
          </cell>
          <cell r="L355" t="str">
            <v>4W8-F1365-00</v>
          </cell>
          <cell r="M355">
            <v>1</v>
          </cell>
          <cell r="N355" t="str">
            <v>BM</v>
          </cell>
          <cell r="O355" t="str">
            <v>BEWL</v>
          </cell>
          <cell r="Q355" t="str">
            <v>005-12379</v>
          </cell>
          <cell r="R355" t="str">
            <v>SPCC SD*1.2</v>
          </cell>
          <cell r="S355" t="str">
            <v>SPCC SD</v>
          </cell>
          <cell r="T355" t="str">
            <v/>
          </cell>
          <cell r="V355">
            <v>1.2</v>
          </cell>
          <cell r="W355">
            <v>914</v>
          </cell>
          <cell r="X355">
            <v>1828</v>
          </cell>
          <cell r="Y355">
            <v>20</v>
          </cell>
          <cell r="Z355">
            <v>914</v>
          </cell>
          <cell r="AA355">
            <v>20</v>
          </cell>
          <cell r="AB355">
            <v>50.777777777777779</v>
          </cell>
          <cell r="AC355">
            <v>18</v>
          </cell>
          <cell r="AD355">
            <v>91</v>
          </cell>
          <cell r="AE355">
            <v>1638</v>
          </cell>
          <cell r="AF355">
            <v>4.0000000000000001E-3</v>
          </cell>
          <cell r="AG355">
            <v>6.0000000000000001E-3</v>
          </cell>
          <cell r="AH355">
            <v>0.01</v>
          </cell>
          <cell r="AI355" t="str">
            <v>O</v>
          </cell>
          <cell r="AJ355" t="str">
            <v>O</v>
          </cell>
          <cell r="AK355" t="str">
            <v>O</v>
          </cell>
          <cell r="AN355" t="str">
            <v>O</v>
          </cell>
          <cell r="AP355">
            <v>2875</v>
          </cell>
          <cell r="AQ355">
            <v>0.01</v>
          </cell>
          <cell r="AR355" t="str">
            <v>SPCC</v>
          </cell>
          <cell r="AS355">
            <v>0</v>
          </cell>
          <cell r="AT355" t="e">
            <v>#N/A</v>
          </cell>
          <cell r="AU355">
            <v>0</v>
          </cell>
          <cell r="AV355">
            <v>0</v>
          </cell>
        </row>
        <row r="356">
          <cell r="J356" t="str">
            <v>006-00173</v>
          </cell>
          <cell r="K356" t="str">
            <v>BOSS CONNECTOR</v>
          </cell>
          <cell r="L356" t="str">
            <v>4W8-F1753-00</v>
          </cell>
          <cell r="M356">
            <v>1</v>
          </cell>
          <cell r="N356" t="str">
            <v>VF</v>
          </cell>
          <cell r="O356" t="str">
            <v>METALINE</v>
          </cell>
          <cell r="P356" t="str">
            <v>POL-PP07-01-21-18-0017</v>
          </cell>
          <cell r="R356" t="str">
            <v/>
          </cell>
          <cell r="S356" t="str">
            <v/>
          </cell>
          <cell r="T356" t="str">
            <v/>
          </cell>
          <cell r="AP356">
            <v>2875</v>
          </cell>
          <cell r="AR356" t="str">
            <v/>
          </cell>
          <cell r="AS356">
            <v>2.5</v>
          </cell>
          <cell r="AT356">
            <v>2.5</v>
          </cell>
          <cell r="AU356">
            <v>2.5</v>
          </cell>
          <cell r="AV356">
            <v>0</v>
          </cell>
        </row>
        <row r="357">
          <cell r="J357" t="str">
            <v>006-00405</v>
          </cell>
          <cell r="K357" t="str">
            <v>COLLAR OIL TANK</v>
          </cell>
          <cell r="L357" t="str">
            <v>4W8-F1748-00</v>
          </cell>
          <cell r="M357">
            <v>1</v>
          </cell>
          <cell r="N357" t="str">
            <v>VF</v>
          </cell>
          <cell r="O357" t="str">
            <v>METALINE</v>
          </cell>
          <cell r="P357" t="str">
            <v>POL-PP07-01-21-18-0017</v>
          </cell>
          <cell r="R357" t="str">
            <v/>
          </cell>
          <cell r="S357" t="str">
            <v/>
          </cell>
          <cell r="T357" t="str">
            <v/>
          </cell>
          <cell r="AP357">
            <v>2875</v>
          </cell>
          <cell r="AR357" t="str">
            <v/>
          </cell>
          <cell r="AS357">
            <v>5</v>
          </cell>
          <cell r="AT357">
            <v>5</v>
          </cell>
          <cell r="AU357">
            <v>5</v>
          </cell>
          <cell r="AV357">
            <v>0</v>
          </cell>
        </row>
        <row r="358">
          <cell r="J358" t="str">
            <v>006-03406</v>
          </cell>
          <cell r="K358" t="str">
            <v>BODY SIDE COVER</v>
          </cell>
          <cell r="L358" t="str">
            <v>5HM-F1721-01-S1</v>
          </cell>
          <cell r="M358">
            <v>1</v>
          </cell>
          <cell r="N358" t="str">
            <v>BM</v>
          </cell>
          <cell r="O358" t="str">
            <v>BEWL</v>
          </cell>
          <cell r="Q358" t="str">
            <v>005-12371</v>
          </cell>
          <cell r="R358" t="str">
            <v>SPCC-SD*0.7</v>
          </cell>
          <cell r="S358" t="str">
            <v>SPCC-SD</v>
          </cell>
          <cell r="T358" t="str">
            <v/>
          </cell>
          <cell r="V358">
            <v>0.7</v>
          </cell>
          <cell r="W358">
            <v>914</v>
          </cell>
          <cell r="X358">
            <v>1828</v>
          </cell>
          <cell r="Y358">
            <v>290</v>
          </cell>
          <cell r="Z358">
            <v>350</v>
          </cell>
          <cell r="AA358">
            <v>290</v>
          </cell>
          <cell r="AB358">
            <v>350</v>
          </cell>
          <cell r="AC358">
            <v>2.6114285714285712</v>
          </cell>
          <cell r="AD358">
            <v>5.7439824945295408</v>
          </cell>
          <cell r="AE358">
            <v>15</v>
          </cell>
          <cell r="AF358">
            <v>0.33199999999999996</v>
          </cell>
          <cell r="AG358">
            <v>0.28000000000000003</v>
          </cell>
          <cell r="AH358">
            <v>0.61199999999999999</v>
          </cell>
          <cell r="AI358" t="str">
            <v>O</v>
          </cell>
          <cell r="AJ358" t="str">
            <v>O</v>
          </cell>
          <cell r="AK358" t="str">
            <v>O</v>
          </cell>
          <cell r="AN358" t="str">
            <v>O</v>
          </cell>
          <cell r="AP358">
            <v>900</v>
          </cell>
          <cell r="AQ358">
            <v>0.61199999999999999</v>
          </cell>
          <cell r="AR358" t="str">
            <v>SPCC</v>
          </cell>
          <cell r="AS358">
            <v>0</v>
          </cell>
          <cell r="AT358" t="e">
            <v>#N/A</v>
          </cell>
          <cell r="AU358">
            <v>0</v>
          </cell>
          <cell r="AV358">
            <v>0</v>
          </cell>
        </row>
        <row r="359">
          <cell r="J359" t="str">
            <v>006-01026</v>
          </cell>
          <cell r="K359" t="str">
            <v>PATCH - 1</v>
          </cell>
          <cell r="L359" t="str">
            <v>5HM-F171F-00</v>
          </cell>
          <cell r="M359">
            <v>1</v>
          </cell>
          <cell r="N359" t="str">
            <v>VF</v>
          </cell>
          <cell r="O359" t="str">
            <v>AIREJ ENTERPRISES</v>
          </cell>
          <cell r="P359" t="str">
            <v>POL-PP07-01-21-18-0033</v>
          </cell>
          <cell r="R359" t="str">
            <v/>
          </cell>
          <cell r="S359" t="str">
            <v/>
          </cell>
          <cell r="T359" t="str">
            <v/>
          </cell>
          <cell r="AP359">
            <v>900</v>
          </cell>
          <cell r="AR359" t="str">
            <v/>
          </cell>
          <cell r="AS359">
            <v>1.2</v>
          </cell>
          <cell r="AT359">
            <v>1.2</v>
          </cell>
          <cell r="AU359">
            <v>1.2</v>
          </cell>
          <cell r="AV359">
            <v>0</v>
          </cell>
        </row>
        <row r="360">
          <cell r="J360" t="str">
            <v>006-00984</v>
          </cell>
          <cell r="K360" t="str">
            <v>PATCH - 2</v>
          </cell>
          <cell r="L360" t="str">
            <v>5HM-F172F-00</v>
          </cell>
          <cell r="M360">
            <v>1</v>
          </cell>
          <cell r="N360" t="str">
            <v>BM</v>
          </cell>
          <cell r="O360" t="str">
            <v>BEWL</v>
          </cell>
          <cell r="Q360" t="str">
            <v>005-12379</v>
          </cell>
          <cell r="R360" t="str">
            <v>SPCC-SD*1.2</v>
          </cell>
          <cell r="S360" t="str">
            <v>SPCC-SD</v>
          </cell>
          <cell r="T360" t="str">
            <v/>
          </cell>
          <cell r="V360">
            <v>1.2</v>
          </cell>
          <cell r="W360">
            <v>914</v>
          </cell>
          <cell r="X360">
            <v>1828</v>
          </cell>
          <cell r="Y360">
            <v>34</v>
          </cell>
          <cell r="Z360">
            <v>36</v>
          </cell>
          <cell r="AA360">
            <v>34</v>
          </cell>
          <cell r="AB360">
            <v>36</v>
          </cell>
          <cell r="AE360">
            <v>1431</v>
          </cell>
          <cell r="AF360">
            <v>9.9999999999999915E-4</v>
          </cell>
          <cell r="AG360">
            <v>0.01</v>
          </cell>
          <cell r="AH360">
            <v>1.0999999999999999E-2</v>
          </cell>
          <cell r="AI360" t="str">
            <v>O</v>
          </cell>
          <cell r="AJ360" t="str">
            <v>O</v>
          </cell>
          <cell r="AK360" t="str">
            <v>O</v>
          </cell>
          <cell r="AN360" t="str">
            <v>O</v>
          </cell>
          <cell r="AP360">
            <v>900</v>
          </cell>
          <cell r="AQ360">
            <v>1.0999999999999999E-2</v>
          </cell>
          <cell r="AR360" t="str">
            <v>SPCC</v>
          </cell>
          <cell r="AS360">
            <v>0</v>
          </cell>
          <cell r="AT360" t="e">
            <v>#N/A</v>
          </cell>
          <cell r="AU360">
            <v>0</v>
          </cell>
          <cell r="AV360">
            <v>0</v>
          </cell>
        </row>
        <row r="361">
          <cell r="J361" t="str">
            <v>006-01023</v>
          </cell>
          <cell r="K361" t="str">
            <v>PATCH</v>
          </cell>
          <cell r="L361" t="str">
            <v>5HM-F176N-00</v>
          </cell>
          <cell r="M361">
            <v>1</v>
          </cell>
          <cell r="N361" t="str">
            <v>VF</v>
          </cell>
          <cell r="O361" t="str">
            <v>M.S.ENGG</v>
          </cell>
          <cell r="P361" t="str">
            <v>POL-PP07-01-21-18-0015</v>
          </cell>
          <cell r="R361" t="str">
            <v/>
          </cell>
          <cell r="S361" t="str">
            <v/>
          </cell>
          <cell r="T361" t="str">
            <v/>
          </cell>
          <cell r="AP361">
            <v>900</v>
          </cell>
          <cell r="AR361" t="str">
            <v/>
          </cell>
          <cell r="AS361">
            <v>0</v>
          </cell>
          <cell r="AT361" t="e">
            <v>#N/A</v>
          </cell>
          <cell r="AU361">
            <v>0</v>
          </cell>
          <cell r="AV361">
            <v>0</v>
          </cell>
        </row>
        <row r="362">
          <cell r="J362" t="str">
            <v>006-00254</v>
          </cell>
          <cell r="K362" t="str">
            <v>BRACKET DAMPER</v>
          </cell>
          <cell r="L362" t="str">
            <v>4W8-F1798-00</v>
          </cell>
          <cell r="M362">
            <v>1</v>
          </cell>
          <cell r="N362" t="str">
            <v>VF</v>
          </cell>
          <cell r="O362" t="str">
            <v>PANJA</v>
          </cell>
          <cell r="R362" t="str">
            <v/>
          </cell>
          <cell r="S362" t="str">
            <v/>
          </cell>
          <cell r="T362" t="str">
            <v/>
          </cell>
          <cell r="AP362">
            <v>900</v>
          </cell>
          <cell r="AR362" t="str">
            <v/>
          </cell>
          <cell r="AS362">
            <v>1.5</v>
          </cell>
          <cell r="AT362">
            <v>1.5</v>
          </cell>
          <cell r="AU362">
            <v>1.5</v>
          </cell>
          <cell r="AV362">
            <v>0</v>
          </cell>
        </row>
        <row r="363">
          <cell r="J363" t="str">
            <v>006-01186</v>
          </cell>
          <cell r="K363" t="str">
            <v>PROTECTOR</v>
          </cell>
          <cell r="L363" t="str">
            <v>5HM-E4628-00</v>
          </cell>
          <cell r="M363">
            <v>1</v>
          </cell>
          <cell r="N363" t="str">
            <v>BM</v>
          </cell>
          <cell r="O363" t="str">
            <v>BEWL</v>
          </cell>
          <cell r="Q363" t="str">
            <v>005-12372</v>
          </cell>
          <cell r="R363" t="str">
            <v>SPCC SD*0.8</v>
          </cell>
          <cell r="S363" t="str">
            <v>SPCC SD</v>
          </cell>
          <cell r="T363" t="str">
            <v/>
          </cell>
          <cell r="V363">
            <v>0.8</v>
          </cell>
          <cell r="W363">
            <v>914</v>
          </cell>
          <cell r="X363">
            <v>1828</v>
          </cell>
          <cell r="Y363">
            <v>440</v>
          </cell>
          <cell r="Z363">
            <v>914</v>
          </cell>
          <cell r="AA363">
            <v>440</v>
          </cell>
          <cell r="AB363">
            <v>182.8</v>
          </cell>
          <cell r="AC363">
            <v>5</v>
          </cell>
          <cell r="AD363">
            <v>4</v>
          </cell>
          <cell r="AE363">
            <v>20</v>
          </cell>
          <cell r="AF363">
            <v>0.34500000000000003</v>
          </cell>
          <cell r="AG363">
            <v>0.18</v>
          </cell>
          <cell r="AH363">
            <v>0.52500000000000002</v>
          </cell>
          <cell r="AI363" t="str">
            <v>O</v>
          </cell>
          <cell r="AJ363" t="str">
            <v>O</v>
          </cell>
          <cell r="AK363" t="str">
            <v>O</v>
          </cell>
          <cell r="AN363" t="str">
            <v>O</v>
          </cell>
          <cell r="AP363">
            <v>1958</v>
          </cell>
          <cell r="AQ363">
            <v>0.52500000000000002</v>
          </cell>
          <cell r="AR363" t="str">
            <v>SPCC</v>
          </cell>
          <cell r="AS363">
            <v>0</v>
          </cell>
          <cell r="AT363" t="e">
            <v>#N/A</v>
          </cell>
          <cell r="AU363">
            <v>0</v>
          </cell>
          <cell r="AV363">
            <v>0</v>
          </cell>
        </row>
        <row r="364">
          <cell r="J364" t="str">
            <v>006-00786</v>
          </cell>
          <cell r="K364" t="str">
            <v>HOOK SIDE COVER</v>
          </cell>
          <cell r="L364" t="str">
            <v>4W8-F1331-00</v>
          </cell>
          <cell r="M364">
            <v>2</v>
          </cell>
          <cell r="N364" t="str">
            <v>BM</v>
          </cell>
          <cell r="O364" t="str">
            <v>BEWL</v>
          </cell>
          <cell r="Q364" t="str">
            <v>005-12383</v>
          </cell>
          <cell r="R364" t="str">
            <v>SPCC SD*1.6</v>
          </cell>
          <cell r="S364" t="str">
            <v>SPCC SD</v>
          </cell>
          <cell r="T364" t="str">
            <v/>
          </cell>
          <cell r="V364">
            <v>1.6</v>
          </cell>
          <cell r="W364">
            <v>914</v>
          </cell>
          <cell r="X364">
            <v>1828</v>
          </cell>
          <cell r="Y364">
            <v>49</v>
          </cell>
          <cell r="Z364">
            <v>914</v>
          </cell>
          <cell r="AA364">
            <v>49</v>
          </cell>
          <cell r="AB364">
            <v>31.517241379310345</v>
          </cell>
          <cell r="AC364">
            <v>29</v>
          </cell>
          <cell r="AD364">
            <v>37</v>
          </cell>
          <cell r="AE364">
            <v>1073</v>
          </cell>
          <cell r="AF364">
            <v>5.5000000000000007E-2</v>
          </cell>
          <cell r="AG364">
            <v>1.2999999999999999E-2</v>
          </cell>
          <cell r="AH364">
            <v>6.8000000000000005E-2</v>
          </cell>
          <cell r="AI364" t="str">
            <v>O</v>
          </cell>
          <cell r="AJ364" t="str">
            <v>O</v>
          </cell>
          <cell r="AK364" t="str">
            <v>O</v>
          </cell>
          <cell r="AN364" t="str">
            <v>O</v>
          </cell>
          <cell r="AP364">
            <v>900</v>
          </cell>
          <cell r="AQ364">
            <v>0.02</v>
          </cell>
          <cell r="AR364" t="str">
            <v>SPCC</v>
          </cell>
          <cell r="AS364">
            <v>0</v>
          </cell>
          <cell r="AT364" t="e">
            <v>#N/A</v>
          </cell>
          <cell r="AU364">
            <v>0</v>
          </cell>
          <cell r="AV364">
            <v>0</v>
          </cell>
        </row>
        <row r="365">
          <cell r="J365" t="str">
            <v>006-00278</v>
          </cell>
          <cell r="K365" t="str">
            <v>BRACKET TANK FITTING L</v>
          </cell>
          <cell r="L365" t="str">
            <v>4W8-F1345-00</v>
          </cell>
          <cell r="M365">
            <v>1</v>
          </cell>
          <cell r="N365" t="str">
            <v>BM</v>
          </cell>
          <cell r="O365" t="str">
            <v>BEWL</v>
          </cell>
          <cell r="Q365" t="str">
            <v>005-12379</v>
          </cell>
          <cell r="R365" t="str">
            <v>SPCC SD*1.2</v>
          </cell>
          <cell r="S365" t="str">
            <v>SPCC SD</v>
          </cell>
          <cell r="T365" t="str">
            <v/>
          </cell>
          <cell r="V365">
            <v>1.2</v>
          </cell>
          <cell r="W365">
            <v>914</v>
          </cell>
          <cell r="X365">
            <v>1828</v>
          </cell>
          <cell r="Y365">
            <v>130.5</v>
          </cell>
          <cell r="Z365">
            <v>914</v>
          </cell>
          <cell r="AA365">
            <v>130.5</v>
          </cell>
          <cell r="AB365">
            <v>70.307692307692307</v>
          </cell>
          <cell r="AC365">
            <v>13</v>
          </cell>
          <cell r="AD365">
            <v>14</v>
          </cell>
          <cell r="AE365">
            <v>182</v>
          </cell>
          <cell r="AF365">
            <v>6.8999999999999992E-2</v>
          </cell>
          <cell r="AG365">
            <v>0.02</v>
          </cell>
          <cell r="AH365">
            <v>8.8999999999999996E-2</v>
          </cell>
          <cell r="AI365" t="str">
            <v>O</v>
          </cell>
          <cell r="AJ365" t="str">
            <v>O</v>
          </cell>
          <cell r="AK365" t="str">
            <v>O</v>
          </cell>
          <cell r="AN365" t="str">
            <v>O</v>
          </cell>
          <cell r="AP365">
            <v>900</v>
          </cell>
          <cell r="AQ365">
            <v>8.5999999999999993E-2</v>
          </cell>
          <cell r="AR365" t="str">
            <v>SPCC</v>
          </cell>
          <cell r="AS365">
            <v>0</v>
          </cell>
          <cell r="AT365" t="e">
            <v>#N/A</v>
          </cell>
          <cell r="AU365">
            <v>0</v>
          </cell>
          <cell r="AV365">
            <v>0</v>
          </cell>
        </row>
        <row r="366">
          <cell r="J366" t="str">
            <v>006-00279</v>
          </cell>
          <cell r="K366" t="str">
            <v>BRACKET TANK FITTING R</v>
          </cell>
          <cell r="L366" t="str">
            <v>4W8-F1346-00</v>
          </cell>
          <cell r="M366">
            <v>1</v>
          </cell>
          <cell r="N366" t="str">
            <v>BM</v>
          </cell>
          <cell r="O366" t="str">
            <v>BEWL</v>
          </cell>
          <cell r="Q366" t="str">
            <v>005-12379</v>
          </cell>
          <cell r="R366" t="str">
            <v>SPCC SD*1.2</v>
          </cell>
          <cell r="S366" t="str">
            <v>SPCC SD</v>
          </cell>
          <cell r="T366" t="str">
            <v/>
          </cell>
          <cell r="V366">
            <v>1.2</v>
          </cell>
          <cell r="W366">
            <v>914</v>
          </cell>
          <cell r="X366">
            <v>1828</v>
          </cell>
          <cell r="Y366">
            <v>130.5</v>
          </cell>
          <cell r="Z366">
            <v>914</v>
          </cell>
          <cell r="AA366">
            <v>130.5</v>
          </cell>
          <cell r="AB366">
            <v>70.307692307692307</v>
          </cell>
          <cell r="AC366">
            <v>13</v>
          </cell>
          <cell r="AD366">
            <v>14</v>
          </cell>
          <cell r="AE366">
            <v>182</v>
          </cell>
          <cell r="AF366">
            <v>6.8999999999999992E-2</v>
          </cell>
          <cell r="AG366">
            <v>0.02</v>
          </cell>
          <cell r="AH366">
            <v>8.8999999999999996E-2</v>
          </cell>
          <cell r="AI366" t="str">
            <v>O</v>
          </cell>
          <cell r="AJ366" t="str">
            <v>O</v>
          </cell>
          <cell r="AK366" t="str">
            <v>O</v>
          </cell>
          <cell r="AN366" t="str">
            <v>O</v>
          </cell>
          <cell r="AP366">
            <v>900</v>
          </cell>
          <cell r="AQ366">
            <v>8.5999999999999993E-2</v>
          </cell>
          <cell r="AR366" t="str">
            <v>SPCC</v>
          </cell>
          <cell r="AS366">
            <v>0</v>
          </cell>
          <cell r="AT366" t="e">
            <v>#N/A</v>
          </cell>
          <cell r="AU366">
            <v>0</v>
          </cell>
          <cell r="AV366">
            <v>0</v>
          </cell>
        </row>
        <row r="367">
          <cell r="J367" t="str">
            <v>006-00057</v>
          </cell>
          <cell r="K367" t="str">
            <v>BAR REAR CUSHION</v>
          </cell>
          <cell r="L367" t="str">
            <v>37R-F1383-00</v>
          </cell>
          <cell r="M367">
            <v>1</v>
          </cell>
          <cell r="N367" t="str">
            <v>BM</v>
          </cell>
          <cell r="O367" t="str">
            <v>BEWL</v>
          </cell>
          <cell r="Q367" t="str">
            <v>005-12437</v>
          </cell>
          <cell r="R367" t="str">
            <v/>
          </cell>
          <cell r="S367" t="str">
            <v xml:space="preserve">S 35 C  </v>
          </cell>
          <cell r="T367" t="str">
            <v/>
          </cell>
          <cell r="U367">
            <v>18</v>
          </cell>
          <cell r="X367">
            <v>6000</v>
          </cell>
          <cell r="Y367">
            <v>234</v>
          </cell>
          <cell r="AA367">
            <v>234</v>
          </cell>
          <cell r="AD367">
            <v>25</v>
          </cell>
          <cell r="AF367">
            <v>0.36899999999999999</v>
          </cell>
          <cell r="AG367">
            <v>0.123</v>
          </cell>
          <cell r="AH367">
            <v>0.49199999999999999</v>
          </cell>
          <cell r="AI367" t="str">
            <v>O</v>
          </cell>
          <cell r="AJ367" t="str">
            <v>O</v>
          </cell>
          <cell r="AL367" t="str">
            <v>O</v>
          </cell>
          <cell r="AN367" t="str">
            <v>O</v>
          </cell>
          <cell r="AP367">
            <v>900</v>
          </cell>
          <cell r="AQ367">
            <v>0.47899999999999998</v>
          </cell>
          <cell r="AR367" t="str">
            <v>S 35</v>
          </cell>
          <cell r="AS367">
            <v>0</v>
          </cell>
          <cell r="AT367" t="e">
            <v>#N/A</v>
          </cell>
          <cell r="AU367">
            <v>0</v>
          </cell>
          <cell r="AV367">
            <v>0</v>
          </cell>
        </row>
        <row r="368">
          <cell r="J368" t="str">
            <v>006-01210</v>
          </cell>
          <cell r="K368" t="str">
            <v>REINFORCEMENT UNDER</v>
          </cell>
          <cell r="L368" t="str">
            <v>5HM-F1226-00</v>
          </cell>
          <cell r="M368">
            <v>1</v>
          </cell>
          <cell r="N368" t="str">
            <v>BM</v>
          </cell>
          <cell r="O368" t="str">
            <v>BEWL</v>
          </cell>
          <cell r="Q368" t="str">
            <v>005-12372</v>
          </cell>
          <cell r="R368" t="str">
            <v>SPCC SD*0.8</v>
          </cell>
          <cell r="S368" t="str">
            <v>SPCC SD</v>
          </cell>
          <cell r="T368" t="str">
            <v/>
          </cell>
          <cell r="V368">
            <v>0.8</v>
          </cell>
          <cell r="W368">
            <v>914</v>
          </cell>
          <cell r="X368">
            <v>1828</v>
          </cell>
          <cell r="Y368">
            <v>225</v>
          </cell>
          <cell r="Z368">
            <v>914</v>
          </cell>
          <cell r="AA368">
            <v>225</v>
          </cell>
          <cell r="AB368">
            <v>152.33333333333334</v>
          </cell>
          <cell r="AC368">
            <v>6</v>
          </cell>
          <cell r="AD368">
            <v>8</v>
          </cell>
          <cell r="AE368">
            <v>48</v>
          </cell>
          <cell r="AF368">
            <v>9.9000000000000005E-2</v>
          </cell>
          <cell r="AG368">
            <v>0.12</v>
          </cell>
          <cell r="AH368">
            <v>0.219</v>
          </cell>
          <cell r="AI368" t="str">
            <v>O</v>
          </cell>
          <cell r="AJ368" t="str">
            <v>O</v>
          </cell>
          <cell r="AK368" t="str">
            <v>O</v>
          </cell>
          <cell r="AN368" t="str">
            <v>O</v>
          </cell>
          <cell r="AP368">
            <v>900</v>
          </cell>
          <cell r="AQ368">
            <v>0.219</v>
          </cell>
          <cell r="AR368" t="str">
            <v>SPCC</v>
          </cell>
          <cell r="AS368">
            <v>0</v>
          </cell>
          <cell r="AT368" t="e">
            <v>#N/A</v>
          </cell>
          <cell r="AU368">
            <v>0</v>
          </cell>
          <cell r="AV368">
            <v>0</v>
          </cell>
        </row>
        <row r="369">
          <cell r="J369" t="str">
            <v>006-00989</v>
          </cell>
          <cell r="K369" t="str">
            <v>PANEL FRAME L/S</v>
          </cell>
          <cell r="L369" t="str">
            <v>5HM-F1211-00</v>
          </cell>
          <cell r="M369">
            <v>1</v>
          </cell>
          <cell r="N369" t="str">
            <v>BM</v>
          </cell>
          <cell r="O369" t="str">
            <v>BEWL</v>
          </cell>
          <cell r="Q369" t="str">
            <v>005-12382</v>
          </cell>
          <cell r="R369" t="str">
            <v>SPCC SD*1.6</v>
          </cell>
          <cell r="S369" t="str">
            <v>SPCC SD</v>
          </cell>
          <cell r="T369" t="str">
            <v/>
          </cell>
          <cell r="V369">
            <v>1.6</v>
          </cell>
          <cell r="W369">
            <v>800</v>
          </cell>
          <cell r="X369">
            <v>1060</v>
          </cell>
          <cell r="Y369">
            <v>800</v>
          </cell>
          <cell r="Z369">
            <v>1060</v>
          </cell>
          <cell r="AA369">
            <v>800</v>
          </cell>
          <cell r="AB369">
            <v>1060</v>
          </cell>
          <cell r="AC369">
            <v>2</v>
          </cell>
          <cell r="AD369">
            <v>1</v>
          </cell>
          <cell r="AE369">
            <v>2</v>
          </cell>
          <cell r="AF369">
            <v>2.8699999999999997</v>
          </cell>
          <cell r="AG369">
            <v>2.48</v>
          </cell>
          <cell r="AH369">
            <v>5.35</v>
          </cell>
          <cell r="AI369" t="str">
            <v>O</v>
          </cell>
          <cell r="AJ369" t="str">
            <v>O</v>
          </cell>
          <cell r="AK369" t="str">
            <v>O</v>
          </cell>
          <cell r="AN369" t="str">
            <v>O</v>
          </cell>
          <cell r="AP369">
            <v>900</v>
          </cell>
          <cell r="AQ369">
            <v>5.3250000000000002</v>
          </cell>
          <cell r="AR369" t="str">
            <v>SPCC</v>
          </cell>
          <cell r="AS369">
            <v>0</v>
          </cell>
          <cell r="AT369" t="e">
            <v>#N/A</v>
          </cell>
          <cell r="AU369">
            <v>0</v>
          </cell>
          <cell r="AV369">
            <v>0</v>
          </cell>
        </row>
        <row r="370">
          <cell r="J370" t="str">
            <v>006-00990</v>
          </cell>
          <cell r="K370" t="str">
            <v>PANEL FRAME R/S</v>
          </cell>
          <cell r="L370" t="str">
            <v>5HM-F1221-00</v>
          </cell>
          <cell r="M370">
            <v>1</v>
          </cell>
          <cell r="N370" t="str">
            <v>BM</v>
          </cell>
          <cell r="O370" t="str">
            <v>BEWL</v>
          </cell>
          <cell r="Q370" t="str">
            <v>005-12382</v>
          </cell>
          <cell r="R370" t="str">
            <v>SPCC SD*1.6</v>
          </cell>
          <cell r="S370" t="str">
            <v>SPCC SD</v>
          </cell>
          <cell r="T370" t="str">
            <v/>
          </cell>
          <cell r="V370">
            <v>1.6</v>
          </cell>
          <cell r="W370">
            <v>800</v>
          </cell>
          <cell r="X370">
            <v>1060</v>
          </cell>
          <cell r="Y370">
            <v>800</v>
          </cell>
          <cell r="Z370">
            <v>1060</v>
          </cell>
          <cell r="AA370">
            <v>800</v>
          </cell>
          <cell r="AB370">
            <v>1060</v>
          </cell>
          <cell r="AC370">
            <v>2</v>
          </cell>
          <cell r="AD370">
            <v>1</v>
          </cell>
          <cell r="AE370">
            <v>2</v>
          </cell>
          <cell r="AF370">
            <v>2.6999999999999997</v>
          </cell>
          <cell r="AG370">
            <v>2.65</v>
          </cell>
          <cell r="AH370">
            <v>5.35</v>
          </cell>
          <cell r="AI370" t="str">
            <v>O</v>
          </cell>
          <cell r="AJ370" t="str">
            <v>O</v>
          </cell>
          <cell r="AK370" t="str">
            <v>O</v>
          </cell>
          <cell r="AN370" t="str">
            <v>O</v>
          </cell>
          <cell r="AP370">
            <v>900</v>
          </cell>
          <cell r="AQ370">
            <v>5.3250000000000002</v>
          </cell>
          <cell r="AR370" t="str">
            <v>SPCC</v>
          </cell>
          <cell r="AS370">
            <v>0</v>
          </cell>
          <cell r="AT370" t="e">
            <v>#N/A</v>
          </cell>
          <cell r="AU370">
            <v>0</v>
          </cell>
          <cell r="AV370">
            <v>0</v>
          </cell>
        </row>
        <row r="371">
          <cell r="J371" t="str">
            <v>006-01017</v>
          </cell>
          <cell r="K371" t="str">
            <v>PATCH -3</v>
          </cell>
          <cell r="L371" t="str">
            <v>5DE-F1251-00</v>
          </cell>
          <cell r="M371">
            <v>1</v>
          </cell>
          <cell r="N371" t="str">
            <v>BM</v>
          </cell>
          <cell r="O371" t="str">
            <v>BEWL</v>
          </cell>
          <cell r="Q371" t="str">
            <v>005-12383</v>
          </cell>
          <cell r="R371" t="str">
            <v>SPCC SD*1.6</v>
          </cell>
          <cell r="S371" t="str">
            <v>SPCC SD</v>
          </cell>
          <cell r="T371" t="str">
            <v/>
          </cell>
          <cell r="V371">
            <v>1.6</v>
          </cell>
          <cell r="W371">
            <v>914</v>
          </cell>
          <cell r="X371">
            <v>1828</v>
          </cell>
          <cell r="Y371">
            <v>183</v>
          </cell>
          <cell r="Z371">
            <v>914</v>
          </cell>
          <cell r="AA371">
            <v>183</v>
          </cell>
          <cell r="AB371">
            <v>182.8</v>
          </cell>
          <cell r="AC371">
            <v>5</v>
          </cell>
          <cell r="AD371">
            <v>10</v>
          </cell>
          <cell r="AE371">
            <v>50</v>
          </cell>
          <cell r="AF371">
            <v>0.22899999999999998</v>
          </cell>
          <cell r="AG371">
            <v>0.2</v>
          </cell>
          <cell r="AH371">
            <v>0.42899999999999999</v>
          </cell>
          <cell r="AI371" t="str">
            <v>O</v>
          </cell>
          <cell r="AJ371" t="str">
            <v>O</v>
          </cell>
          <cell r="AK371" t="str">
            <v>O</v>
          </cell>
          <cell r="AN371" t="str">
            <v>O</v>
          </cell>
          <cell r="AP371">
            <v>900</v>
          </cell>
          <cell r="AQ371">
            <v>0.42</v>
          </cell>
          <cell r="AR371" t="str">
            <v>SPCC</v>
          </cell>
          <cell r="AS371">
            <v>0</v>
          </cell>
          <cell r="AT371" t="e">
            <v>#N/A</v>
          </cell>
          <cell r="AU371">
            <v>0</v>
          </cell>
          <cell r="AV371">
            <v>0</v>
          </cell>
        </row>
        <row r="372">
          <cell r="J372" t="str">
            <v>006-00273</v>
          </cell>
          <cell r="K372" t="str">
            <v>BRACKET REAR FENDER</v>
          </cell>
          <cell r="L372" t="str">
            <v>5HM-F1261-00</v>
          </cell>
          <cell r="M372">
            <v>1</v>
          </cell>
          <cell r="N372" t="str">
            <v>BM</v>
          </cell>
          <cell r="O372" t="str">
            <v>BEWL</v>
          </cell>
          <cell r="Q372" t="str">
            <v>005-12383</v>
          </cell>
          <cell r="R372" t="str">
            <v>SPCC SD*1.6</v>
          </cell>
          <cell r="S372" t="str">
            <v>SPCC SD</v>
          </cell>
          <cell r="T372" t="str">
            <v/>
          </cell>
          <cell r="V372">
            <v>1.6</v>
          </cell>
          <cell r="W372">
            <v>914</v>
          </cell>
          <cell r="X372">
            <v>1828</v>
          </cell>
          <cell r="Y372">
            <v>160</v>
          </cell>
          <cell r="Z372">
            <v>914</v>
          </cell>
          <cell r="AA372">
            <v>160</v>
          </cell>
          <cell r="AB372">
            <v>39.739130434782609</v>
          </cell>
          <cell r="AC372">
            <v>23</v>
          </cell>
          <cell r="AD372">
            <v>9</v>
          </cell>
          <cell r="AE372">
            <v>207</v>
          </cell>
          <cell r="AF372">
            <v>5.5999999999999994E-2</v>
          </cell>
          <cell r="AG372">
            <v>4.8000000000000001E-2</v>
          </cell>
          <cell r="AH372">
            <v>0.104</v>
          </cell>
          <cell r="AI372" t="str">
            <v>O</v>
          </cell>
          <cell r="AJ372" t="str">
            <v>O</v>
          </cell>
          <cell r="AK372" t="str">
            <v>O</v>
          </cell>
          <cell r="AN372" t="str">
            <v>O</v>
          </cell>
          <cell r="AP372">
            <v>900</v>
          </cell>
          <cell r="AQ372">
            <v>0.10100000000000001</v>
          </cell>
          <cell r="AR372" t="str">
            <v>SPCC</v>
          </cell>
          <cell r="AS372">
            <v>0</v>
          </cell>
          <cell r="AT372" t="e">
            <v>#N/A</v>
          </cell>
          <cell r="AU372">
            <v>0</v>
          </cell>
          <cell r="AV372">
            <v>0</v>
          </cell>
        </row>
        <row r="373">
          <cell r="J373" t="str">
            <v>006-00259</v>
          </cell>
          <cell r="K373" t="str">
            <v>BRACKET ENGINE-3</v>
          </cell>
          <cell r="L373" t="str">
            <v>5HM-F1429-00</v>
          </cell>
          <cell r="M373">
            <v>1</v>
          </cell>
          <cell r="N373" t="str">
            <v>BM</v>
          </cell>
          <cell r="O373" t="str">
            <v>BEWL</v>
          </cell>
          <cell r="Q373" t="str">
            <v>005-12383</v>
          </cell>
          <cell r="R373" t="str">
            <v>SPCC SD*1.6</v>
          </cell>
          <cell r="S373" t="str">
            <v>SPCC SD</v>
          </cell>
          <cell r="T373" t="str">
            <v/>
          </cell>
          <cell r="V373">
            <v>1.6</v>
          </cell>
          <cell r="W373">
            <v>914</v>
          </cell>
          <cell r="X373">
            <v>1828</v>
          </cell>
          <cell r="Y373">
            <v>185</v>
          </cell>
          <cell r="Z373">
            <v>914</v>
          </cell>
          <cell r="AA373">
            <v>185</v>
          </cell>
          <cell r="AB373">
            <v>60.93333333333333</v>
          </cell>
          <cell r="AC373">
            <v>15</v>
          </cell>
          <cell r="AD373">
            <v>9</v>
          </cell>
          <cell r="AE373">
            <v>135</v>
          </cell>
          <cell r="AF373">
            <v>8.8999999999999996E-2</v>
          </cell>
          <cell r="AG373">
            <v>7.0000000000000007E-2</v>
          </cell>
          <cell r="AH373">
            <v>0.159</v>
          </cell>
          <cell r="AI373" t="str">
            <v>O</v>
          </cell>
          <cell r="AJ373" t="str">
            <v>O</v>
          </cell>
          <cell r="AK373" t="str">
            <v>O</v>
          </cell>
          <cell r="AN373" t="str">
            <v>O</v>
          </cell>
          <cell r="AP373">
            <v>900</v>
          </cell>
          <cell r="AQ373">
            <v>0.155</v>
          </cell>
          <cell r="AR373" t="str">
            <v>SPCC</v>
          </cell>
          <cell r="AS373">
            <v>0</v>
          </cell>
          <cell r="AT373" t="e">
            <v>#N/A</v>
          </cell>
          <cell r="AU373">
            <v>0</v>
          </cell>
          <cell r="AV373">
            <v>0</v>
          </cell>
        </row>
        <row r="374">
          <cell r="J374" t="str">
            <v>006-00253</v>
          </cell>
          <cell r="K374" t="str">
            <v>BRACKET COIL</v>
          </cell>
          <cell r="L374" t="str">
            <v>5HM-F1359-00</v>
          </cell>
          <cell r="M374">
            <v>1</v>
          </cell>
          <cell r="N374" t="str">
            <v>BM</v>
          </cell>
          <cell r="O374" t="str">
            <v>BEWL</v>
          </cell>
          <cell r="Q374" t="str">
            <v>005-12383</v>
          </cell>
          <cell r="R374" t="str">
            <v>SPCC SD*1.6</v>
          </cell>
          <cell r="S374" t="str">
            <v>SPCC SD</v>
          </cell>
          <cell r="T374" t="str">
            <v/>
          </cell>
          <cell r="V374">
            <v>1.6</v>
          </cell>
          <cell r="W374">
            <v>914</v>
          </cell>
          <cell r="X374">
            <v>1828</v>
          </cell>
          <cell r="Y374">
            <v>140</v>
          </cell>
          <cell r="Z374">
            <v>914</v>
          </cell>
          <cell r="AA374">
            <v>140</v>
          </cell>
          <cell r="AB374">
            <v>10.386363636363637</v>
          </cell>
          <cell r="AC374">
            <v>88</v>
          </cell>
          <cell r="AD374">
            <v>13</v>
          </cell>
          <cell r="AE374">
            <v>1144</v>
          </cell>
          <cell r="AF374">
            <v>8.9999999999999993E-3</v>
          </cell>
          <cell r="AG374">
            <v>0.01</v>
          </cell>
          <cell r="AH374">
            <v>1.9E-2</v>
          </cell>
          <cell r="AI374" t="str">
            <v>O</v>
          </cell>
          <cell r="AJ374" t="str">
            <v>O</v>
          </cell>
          <cell r="AK374" t="str">
            <v>O</v>
          </cell>
          <cell r="AN374" t="str">
            <v>O</v>
          </cell>
          <cell r="AP374">
            <v>900</v>
          </cell>
          <cell r="AQ374">
            <v>1.7999999999999999E-2</v>
          </cell>
          <cell r="AR374" t="str">
            <v>SPCC</v>
          </cell>
          <cell r="AS374">
            <v>0</v>
          </cell>
          <cell r="AT374" t="e">
            <v>#N/A</v>
          </cell>
          <cell r="AU374">
            <v>0</v>
          </cell>
          <cell r="AV374">
            <v>0</v>
          </cell>
        </row>
        <row r="375">
          <cell r="J375" t="str">
            <v>006-00252</v>
          </cell>
          <cell r="K375" t="str">
            <v>BRACKET AIR CLEANER</v>
          </cell>
          <cell r="L375" t="str">
            <v>5HM-F1147-00</v>
          </cell>
          <cell r="M375">
            <v>1</v>
          </cell>
          <cell r="N375" t="str">
            <v>BM</v>
          </cell>
          <cell r="O375" t="str">
            <v>BEWL</v>
          </cell>
          <cell r="Q375" t="str">
            <v>005-12453</v>
          </cell>
          <cell r="R375" t="str">
            <v>SPCC SD*1.6</v>
          </cell>
          <cell r="S375" t="str">
            <v>SPCC SD</v>
          </cell>
          <cell r="T375" t="str">
            <v/>
          </cell>
          <cell r="V375">
            <v>1.6</v>
          </cell>
          <cell r="W375">
            <v>914</v>
          </cell>
          <cell r="X375">
            <v>1828</v>
          </cell>
          <cell r="Y375">
            <v>80</v>
          </cell>
          <cell r="Z375">
            <v>31</v>
          </cell>
          <cell r="AA375">
            <v>80</v>
          </cell>
          <cell r="AB375">
            <v>31</v>
          </cell>
          <cell r="AC375">
            <v>30</v>
          </cell>
          <cell r="AD375">
            <v>22.066666666666666</v>
          </cell>
          <cell r="AE375">
            <v>662</v>
          </cell>
          <cell r="AF375">
            <v>2.1999999999999999E-2</v>
          </cell>
          <cell r="AG375">
            <v>0.01</v>
          </cell>
          <cell r="AH375">
            <v>3.2000000000000001E-2</v>
          </cell>
          <cell r="AJ375" t="str">
            <v>O</v>
          </cell>
          <cell r="AK375" t="str">
            <v>O</v>
          </cell>
          <cell r="AN375" t="str">
            <v>O</v>
          </cell>
          <cell r="AP375">
            <v>900</v>
          </cell>
          <cell r="AQ375">
            <v>3.2000000000000001E-2</v>
          </cell>
          <cell r="AR375" t="str">
            <v>SPCC</v>
          </cell>
          <cell r="AS375">
            <v>0</v>
          </cell>
          <cell r="AT375" t="e">
            <v>#N/A</v>
          </cell>
          <cell r="AU375">
            <v>0</v>
          </cell>
          <cell r="AV375">
            <v>0</v>
          </cell>
        </row>
        <row r="376">
          <cell r="J376" t="str">
            <v>006-01501</v>
          </cell>
          <cell r="K376" t="str">
            <v>STAY SIDE COVER</v>
          </cell>
          <cell r="L376" t="str">
            <v>5HM-F1321-00</v>
          </cell>
          <cell r="M376">
            <v>1</v>
          </cell>
          <cell r="N376" t="str">
            <v>BM</v>
          </cell>
          <cell r="O376" t="str">
            <v>BEWL</v>
          </cell>
          <cell r="Q376" t="str">
            <v>005-12383</v>
          </cell>
          <cell r="R376" t="str">
            <v>SPCC SD*1.6</v>
          </cell>
          <cell r="S376" t="str">
            <v>SPCC SD</v>
          </cell>
          <cell r="T376" t="str">
            <v/>
          </cell>
          <cell r="V376">
            <v>1.6</v>
          </cell>
          <cell r="W376">
            <v>914</v>
          </cell>
          <cell r="X376">
            <v>1828</v>
          </cell>
          <cell r="Y376">
            <v>140</v>
          </cell>
          <cell r="Z376">
            <v>914</v>
          </cell>
          <cell r="AA376">
            <v>140</v>
          </cell>
          <cell r="AB376">
            <v>25.388888888888889</v>
          </cell>
          <cell r="AC376">
            <v>36</v>
          </cell>
          <cell r="AD376">
            <v>13</v>
          </cell>
          <cell r="AE376">
            <v>468</v>
          </cell>
          <cell r="AF376">
            <v>2.5699999999999997E-2</v>
          </cell>
          <cell r="AG376">
            <v>0.02</v>
          </cell>
          <cell r="AH376">
            <v>4.5699999999999998E-2</v>
          </cell>
          <cell r="AI376" t="str">
            <v>O</v>
          </cell>
          <cell r="AJ376" t="str">
            <v>O</v>
          </cell>
          <cell r="AK376" t="str">
            <v>O</v>
          </cell>
          <cell r="AN376" t="str">
            <v>O</v>
          </cell>
          <cell r="AP376">
            <v>900</v>
          </cell>
          <cell r="AQ376">
            <v>4.4999999999999998E-2</v>
          </cell>
          <cell r="AR376" t="str">
            <v>SPCC</v>
          </cell>
          <cell r="AS376">
            <v>0</v>
          </cell>
          <cell r="AT376" t="e">
            <v>#N/A</v>
          </cell>
          <cell r="AU376">
            <v>0</v>
          </cell>
          <cell r="AV376">
            <v>0</v>
          </cell>
        </row>
        <row r="377">
          <cell r="J377" t="str">
            <v>006-01022</v>
          </cell>
          <cell r="K377" t="str">
            <v xml:space="preserve">PATCH </v>
          </cell>
          <cell r="L377" t="str">
            <v>5HM-F143W-00</v>
          </cell>
          <cell r="M377">
            <v>2</v>
          </cell>
          <cell r="N377" t="str">
            <v>BM</v>
          </cell>
          <cell r="O377" t="str">
            <v>BEWL</v>
          </cell>
          <cell r="Q377" t="str">
            <v>005-12387</v>
          </cell>
          <cell r="R377" t="str">
            <v>SPCC SD*2.6</v>
          </cell>
          <cell r="S377" t="str">
            <v>SPCC SD</v>
          </cell>
          <cell r="T377" t="str">
            <v/>
          </cell>
          <cell r="V377">
            <v>2.6</v>
          </cell>
          <cell r="W377">
            <v>914</v>
          </cell>
          <cell r="X377">
            <v>1828</v>
          </cell>
          <cell r="Y377">
            <v>80</v>
          </cell>
          <cell r="Z377">
            <v>914</v>
          </cell>
          <cell r="AA377">
            <v>80</v>
          </cell>
          <cell r="AB377">
            <v>65.285714285714292</v>
          </cell>
          <cell r="AC377">
            <v>14</v>
          </cell>
          <cell r="AD377">
            <v>39</v>
          </cell>
          <cell r="AE377">
            <v>546</v>
          </cell>
          <cell r="AF377">
            <v>5.3000000000000005E-2</v>
          </cell>
          <cell r="AG377">
            <v>7.4999999999999997E-2</v>
          </cell>
          <cell r="AH377">
            <v>0.128</v>
          </cell>
          <cell r="AI377" t="str">
            <v>O</v>
          </cell>
          <cell r="AJ377" t="str">
            <v>O</v>
          </cell>
          <cell r="AK377" t="str">
            <v>O</v>
          </cell>
          <cell r="AN377" t="str">
            <v>O</v>
          </cell>
          <cell r="AP377">
            <v>900</v>
          </cell>
          <cell r="AQ377">
            <v>6.2E-2</v>
          </cell>
          <cell r="AR377" t="str">
            <v>SPCC</v>
          </cell>
          <cell r="AS377">
            <v>0</v>
          </cell>
          <cell r="AT377" t="e">
            <v>#N/A</v>
          </cell>
          <cell r="AU377">
            <v>0</v>
          </cell>
          <cell r="AV377">
            <v>0</v>
          </cell>
        </row>
        <row r="378">
          <cell r="J378" t="str">
            <v>006-00256</v>
          </cell>
          <cell r="K378" t="str">
            <v>ENGINE BRACKET 1</v>
          </cell>
          <cell r="L378" t="str">
            <v>5HM-F1419-00</v>
          </cell>
          <cell r="M378">
            <v>1</v>
          </cell>
          <cell r="N378" t="str">
            <v>BM</v>
          </cell>
          <cell r="O378" t="str">
            <v>BEWL</v>
          </cell>
          <cell r="Q378" t="str">
            <v>005-12387</v>
          </cell>
          <cell r="R378" t="str">
            <v>SPCC SD*2.6</v>
          </cell>
          <cell r="S378" t="str">
            <v>SPCC SD</v>
          </cell>
          <cell r="T378" t="str">
            <v/>
          </cell>
          <cell r="V378">
            <v>2.6</v>
          </cell>
          <cell r="W378">
            <v>914</v>
          </cell>
          <cell r="X378">
            <v>1828</v>
          </cell>
          <cell r="Y378">
            <v>265</v>
          </cell>
          <cell r="Z378">
            <v>914</v>
          </cell>
          <cell r="AA378">
            <v>265</v>
          </cell>
          <cell r="AB378">
            <v>228.5</v>
          </cell>
          <cell r="AC378">
            <v>4</v>
          </cell>
          <cell r="AD378">
            <v>6</v>
          </cell>
          <cell r="AE378">
            <v>24</v>
          </cell>
          <cell r="AF378">
            <v>1.1599999999999999</v>
          </cell>
          <cell r="AG378">
            <v>0.3</v>
          </cell>
          <cell r="AH378">
            <v>1.46</v>
          </cell>
          <cell r="AI378" t="str">
            <v>O</v>
          </cell>
          <cell r="AJ378" t="str">
            <v>O</v>
          </cell>
          <cell r="AK378" t="str">
            <v>O</v>
          </cell>
          <cell r="AN378" t="str">
            <v>O</v>
          </cell>
          <cell r="AP378">
            <v>900</v>
          </cell>
          <cell r="AQ378">
            <v>1.421</v>
          </cell>
          <cell r="AR378" t="str">
            <v>SPCC</v>
          </cell>
          <cell r="AS378">
            <v>0</v>
          </cell>
          <cell r="AT378" t="e">
            <v>#N/A</v>
          </cell>
          <cell r="AU378">
            <v>0</v>
          </cell>
          <cell r="AV378">
            <v>0</v>
          </cell>
        </row>
        <row r="379">
          <cell r="J379" t="str">
            <v>006-00258</v>
          </cell>
          <cell r="K379" t="str">
            <v>ENGINE BRACKET 2</v>
          </cell>
          <cell r="L379" t="str">
            <v>5HM-F1419-00</v>
          </cell>
          <cell r="M379">
            <v>1</v>
          </cell>
          <cell r="N379" t="str">
            <v>BM</v>
          </cell>
          <cell r="O379" t="str">
            <v>BEWL</v>
          </cell>
          <cell r="Q379" t="str">
            <v>005-12387</v>
          </cell>
          <cell r="R379" t="str">
            <v>SPCC SD*2.6</v>
          </cell>
          <cell r="S379" t="str">
            <v>SPCC SD</v>
          </cell>
          <cell r="T379" t="str">
            <v/>
          </cell>
          <cell r="V379">
            <v>2.6</v>
          </cell>
          <cell r="W379">
            <v>914</v>
          </cell>
          <cell r="X379">
            <v>1828</v>
          </cell>
          <cell r="Y379">
            <v>265</v>
          </cell>
          <cell r="Z379">
            <v>914</v>
          </cell>
          <cell r="AA379">
            <v>265</v>
          </cell>
          <cell r="AB379">
            <v>228.5</v>
          </cell>
          <cell r="AC379">
            <v>4</v>
          </cell>
          <cell r="AD379">
            <v>6</v>
          </cell>
          <cell r="AE379">
            <v>24</v>
          </cell>
          <cell r="AF379">
            <v>1.1599999999999999</v>
          </cell>
          <cell r="AG379">
            <v>0.3</v>
          </cell>
          <cell r="AH379">
            <v>1.46</v>
          </cell>
          <cell r="AI379" t="str">
            <v>O</v>
          </cell>
          <cell r="AJ379" t="str">
            <v>O</v>
          </cell>
          <cell r="AK379" t="str">
            <v>O</v>
          </cell>
          <cell r="AN379" t="str">
            <v>O</v>
          </cell>
          <cell r="AP379">
            <v>900</v>
          </cell>
          <cell r="AQ379">
            <v>1.421</v>
          </cell>
          <cell r="AR379" t="str">
            <v>SPCC</v>
          </cell>
          <cell r="AS379">
            <v>0</v>
          </cell>
          <cell r="AT379" t="e">
            <v>#N/A</v>
          </cell>
          <cell r="AU379">
            <v>0</v>
          </cell>
          <cell r="AV379">
            <v>0</v>
          </cell>
        </row>
        <row r="380">
          <cell r="J380" t="str">
            <v>006-01539</v>
          </cell>
          <cell r="K380" t="str">
            <v>TUBE CROSS</v>
          </cell>
          <cell r="L380" t="str">
            <v>4W8-F1422-00</v>
          </cell>
          <cell r="M380">
            <v>1</v>
          </cell>
          <cell r="N380" t="str">
            <v>BM</v>
          </cell>
          <cell r="O380" t="str">
            <v>BEWL</v>
          </cell>
          <cell r="Q380" t="str">
            <v>005-12423</v>
          </cell>
          <cell r="R380" t="str">
            <v>STKM 11A-EC*2.8</v>
          </cell>
          <cell r="S380" t="str">
            <v>STKM 11A-EC</v>
          </cell>
          <cell r="T380" t="str">
            <v/>
          </cell>
          <cell r="U380">
            <v>22.2</v>
          </cell>
          <cell r="V380">
            <v>2.8</v>
          </cell>
          <cell r="X380">
            <v>4400</v>
          </cell>
          <cell r="Y380">
            <v>160</v>
          </cell>
          <cell r="AA380">
            <v>160</v>
          </cell>
          <cell r="AD380">
            <v>26</v>
          </cell>
          <cell r="AF380">
            <v>2.1000000000000019E-2</v>
          </cell>
          <cell r="AG380">
            <v>0.21</v>
          </cell>
          <cell r="AH380">
            <v>0.23100000000000001</v>
          </cell>
          <cell r="AI380" t="str">
            <v>O</v>
          </cell>
          <cell r="AJ380" t="str">
            <v>O</v>
          </cell>
          <cell r="AL380" t="str">
            <v>O</v>
          </cell>
          <cell r="AN380" t="str">
            <v>O</v>
          </cell>
          <cell r="AP380">
            <v>900</v>
          </cell>
          <cell r="AQ380">
            <v>0.22700000000000001</v>
          </cell>
          <cell r="AR380" t="str">
            <v>STKM</v>
          </cell>
          <cell r="AS380">
            <v>0</v>
          </cell>
          <cell r="AT380" t="e">
            <v>#N/A</v>
          </cell>
          <cell r="AU380">
            <v>0</v>
          </cell>
          <cell r="AV380">
            <v>0</v>
          </cell>
        </row>
        <row r="381">
          <cell r="J381" t="str">
            <v>006-01101</v>
          </cell>
          <cell r="K381" t="str">
            <v>PIPE STEARING HEAD</v>
          </cell>
          <cell r="L381" t="str">
            <v>5DE-F1311-00</v>
          </cell>
          <cell r="M381">
            <v>1</v>
          </cell>
          <cell r="N381" t="str">
            <v>BM</v>
          </cell>
          <cell r="O381" t="str">
            <v>BEWL</v>
          </cell>
          <cell r="Q381" t="str">
            <v>005-12431</v>
          </cell>
          <cell r="R381" t="str">
            <v>STKM 11A*3.5</v>
          </cell>
          <cell r="S381" t="str">
            <v>STKM 11A</v>
          </cell>
          <cell r="T381" t="str">
            <v/>
          </cell>
          <cell r="U381">
            <v>48.6</v>
          </cell>
          <cell r="V381">
            <v>3.5</v>
          </cell>
          <cell r="X381">
            <v>5400</v>
          </cell>
          <cell r="Y381">
            <v>182</v>
          </cell>
          <cell r="AA381">
            <v>182</v>
          </cell>
          <cell r="AD381">
            <v>29</v>
          </cell>
          <cell r="AF381">
            <v>4.9999999999999933E-2</v>
          </cell>
          <cell r="AG381">
            <v>0.68</v>
          </cell>
          <cell r="AH381">
            <v>0.73</v>
          </cell>
          <cell r="AI381" t="str">
            <v>O</v>
          </cell>
          <cell r="AJ381" t="str">
            <v>O</v>
          </cell>
          <cell r="AL381" t="str">
            <v>O</v>
          </cell>
          <cell r="AN381" t="str">
            <v>O</v>
          </cell>
          <cell r="AP381">
            <v>900</v>
          </cell>
          <cell r="AQ381">
            <v>0.72499999999999998</v>
          </cell>
          <cell r="AR381" t="str">
            <v>STKM</v>
          </cell>
          <cell r="AS381">
            <v>0</v>
          </cell>
          <cell r="AT381" t="e">
            <v>#N/A</v>
          </cell>
          <cell r="AU381">
            <v>0</v>
          </cell>
          <cell r="AV381">
            <v>0</v>
          </cell>
        </row>
        <row r="382">
          <cell r="J382" t="str">
            <v>006-01025</v>
          </cell>
          <cell r="K382" t="str">
            <v>PATCH - 1</v>
          </cell>
          <cell r="L382" t="str">
            <v>5HM-F143R-00</v>
          </cell>
          <cell r="M382">
            <v>1</v>
          </cell>
          <cell r="N382" t="str">
            <v>BM</v>
          </cell>
          <cell r="O382" t="str">
            <v>BEWL</v>
          </cell>
          <cell r="Q382" t="str">
            <v>005-12387</v>
          </cell>
          <cell r="R382" t="str">
            <v>SPCC SD*2.6</v>
          </cell>
          <cell r="S382" t="str">
            <v>SPCC SD</v>
          </cell>
          <cell r="T382" t="str">
            <v/>
          </cell>
          <cell r="V382">
            <v>2.6</v>
          </cell>
          <cell r="W382">
            <v>914</v>
          </cell>
          <cell r="X382">
            <v>1828</v>
          </cell>
          <cell r="Y382">
            <v>110</v>
          </cell>
          <cell r="Z382">
            <v>105</v>
          </cell>
          <cell r="AA382">
            <v>110</v>
          </cell>
          <cell r="AB382">
            <v>105</v>
          </cell>
          <cell r="AC382">
            <v>1</v>
          </cell>
          <cell r="AD382">
            <v>162</v>
          </cell>
          <cell r="AE382">
            <v>162</v>
          </cell>
          <cell r="AF382">
            <v>4.5999999999999985E-2</v>
          </cell>
          <cell r="AG382">
            <v>0.17</v>
          </cell>
          <cell r="AH382">
            <v>0.216</v>
          </cell>
          <cell r="AI382" t="str">
            <v>O</v>
          </cell>
          <cell r="AJ382" t="str">
            <v>O</v>
          </cell>
          <cell r="AK382" t="str">
            <v>O</v>
          </cell>
          <cell r="AN382" t="str">
            <v>O</v>
          </cell>
          <cell r="AP382">
            <v>900</v>
          </cell>
          <cell r="AQ382">
            <v>0.21</v>
          </cell>
          <cell r="AR382" t="str">
            <v>SPCC</v>
          </cell>
          <cell r="AS382">
            <v>0</v>
          </cell>
          <cell r="AT382" t="e">
            <v>#N/A</v>
          </cell>
          <cell r="AU382">
            <v>0</v>
          </cell>
          <cell r="AV382">
            <v>0</v>
          </cell>
        </row>
        <row r="383">
          <cell r="J383" t="str">
            <v>006-01028</v>
          </cell>
          <cell r="K383" t="str">
            <v>PATCH - 2</v>
          </cell>
          <cell r="L383" t="str">
            <v>5HM-F143T-00</v>
          </cell>
          <cell r="M383">
            <v>1</v>
          </cell>
          <cell r="N383" t="str">
            <v>BM</v>
          </cell>
          <cell r="O383" t="str">
            <v>BEWL</v>
          </cell>
          <cell r="Q383" t="str">
            <v>005-12387</v>
          </cell>
          <cell r="R383" t="str">
            <v>SPCC SD*2.6</v>
          </cell>
          <cell r="S383" t="str">
            <v>SPCC SD</v>
          </cell>
          <cell r="T383" t="str">
            <v/>
          </cell>
          <cell r="V383">
            <v>2.6</v>
          </cell>
          <cell r="W383">
            <v>914</v>
          </cell>
          <cell r="X383">
            <v>1828</v>
          </cell>
          <cell r="Y383">
            <v>80</v>
          </cell>
          <cell r="Z383">
            <v>117</v>
          </cell>
          <cell r="AA383">
            <v>80</v>
          </cell>
          <cell r="AB383">
            <v>117</v>
          </cell>
          <cell r="AC383">
            <v>1</v>
          </cell>
          <cell r="AD383">
            <v>221</v>
          </cell>
          <cell r="AE383">
            <v>221</v>
          </cell>
          <cell r="AF383">
            <v>5.7000000000000009E-2</v>
          </cell>
          <cell r="AG383">
            <v>0.10199999999999999</v>
          </cell>
          <cell r="AH383">
            <v>0.159</v>
          </cell>
          <cell r="AI383" t="str">
            <v>O</v>
          </cell>
          <cell r="AJ383" t="str">
            <v>O</v>
          </cell>
          <cell r="AK383" t="str">
            <v>O</v>
          </cell>
          <cell r="AN383" t="str">
            <v>O</v>
          </cell>
          <cell r="AP383">
            <v>900</v>
          </cell>
          <cell r="AQ383">
            <v>0.154</v>
          </cell>
          <cell r="AR383" t="str">
            <v>SPCC</v>
          </cell>
          <cell r="AS383">
            <v>0</v>
          </cell>
          <cell r="AT383" t="e">
            <v>#N/A</v>
          </cell>
          <cell r="AU383">
            <v>0</v>
          </cell>
          <cell r="AV383">
            <v>0</v>
          </cell>
        </row>
        <row r="384">
          <cell r="J384" t="str">
            <v>006-00947</v>
          </cell>
          <cell r="K384" t="str">
            <v>NUT PROJ, SQUARE 6 MM</v>
          </cell>
          <cell r="L384" t="str">
            <v>95700-06200</v>
          </cell>
          <cell r="M384">
            <v>11</v>
          </cell>
          <cell r="N384" t="str">
            <v>CKD</v>
          </cell>
          <cell r="O384" t="str">
            <v>DYL</v>
          </cell>
          <cell r="R384" t="str">
            <v/>
          </cell>
          <cell r="S384" t="str">
            <v/>
          </cell>
          <cell r="T384" t="str">
            <v/>
          </cell>
          <cell r="AP384">
            <v>900</v>
          </cell>
          <cell r="AR384" t="str">
            <v/>
          </cell>
          <cell r="AS384">
            <v>0</v>
          </cell>
          <cell r="AT384" t="e">
            <v>#N/A</v>
          </cell>
          <cell r="AU384">
            <v>0</v>
          </cell>
          <cell r="AV384">
            <v>0</v>
          </cell>
        </row>
        <row r="385">
          <cell r="J385" t="str">
            <v>006-00948</v>
          </cell>
          <cell r="K385" t="str">
            <v>NUT PROJ, SQUARE  8 mm</v>
          </cell>
          <cell r="L385" t="str">
            <v>95700-08200</v>
          </cell>
          <cell r="M385">
            <v>6</v>
          </cell>
          <cell r="N385" t="str">
            <v>CKD</v>
          </cell>
          <cell r="O385" t="str">
            <v>DYL</v>
          </cell>
          <cell r="R385" t="str">
            <v/>
          </cell>
          <cell r="S385" t="str">
            <v/>
          </cell>
          <cell r="T385" t="str">
            <v/>
          </cell>
          <cell r="AP385">
            <v>900</v>
          </cell>
          <cell r="AR385" t="str">
            <v/>
          </cell>
          <cell r="AS385">
            <v>0</v>
          </cell>
          <cell r="AT385" t="e">
            <v>#N/A</v>
          </cell>
          <cell r="AU385">
            <v>0</v>
          </cell>
          <cell r="AV385">
            <v>0</v>
          </cell>
        </row>
        <row r="386">
          <cell r="J386" t="str">
            <v>006-00789</v>
          </cell>
          <cell r="K386" t="str">
            <v>HOOK SPRING</v>
          </cell>
          <cell r="L386" t="str">
            <v>4W8-F1451-00</v>
          </cell>
          <cell r="M386">
            <v>1</v>
          </cell>
          <cell r="N386" t="str">
            <v>VF</v>
          </cell>
          <cell r="O386" t="str">
            <v>ORIENT</v>
          </cell>
          <cell r="P386" t="str">
            <v>POL-PP07-01-21-18-0008</v>
          </cell>
          <cell r="R386" t="str">
            <v/>
          </cell>
          <cell r="S386" t="str">
            <v/>
          </cell>
          <cell r="T386" t="str">
            <v/>
          </cell>
          <cell r="AP386">
            <v>900</v>
          </cell>
          <cell r="AR386" t="str">
            <v/>
          </cell>
          <cell r="AS386">
            <v>0.69</v>
          </cell>
          <cell r="AT386">
            <v>0.69</v>
          </cell>
          <cell r="AU386">
            <v>0.69</v>
          </cell>
          <cell r="AV386">
            <v>0</v>
          </cell>
        </row>
        <row r="387">
          <cell r="J387" t="str">
            <v>006-02956</v>
          </cell>
          <cell r="K387" t="str">
            <v>PIN SEAT BRACKET</v>
          </cell>
          <cell r="L387" t="str">
            <v>4W8-F1314-98</v>
          </cell>
          <cell r="M387">
            <v>2</v>
          </cell>
          <cell r="N387" t="str">
            <v>VF</v>
          </cell>
          <cell r="O387" t="str">
            <v>ORIENT</v>
          </cell>
          <cell r="P387" t="str">
            <v>POL-PP07-01-21-18-0008</v>
          </cell>
          <cell r="R387" t="str">
            <v/>
          </cell>
          <cell r="S387" t="str">
            <v/>
          </cell>
          <cell r="T387" t="str">
            <v/>
          </cell>
          <cell r="AP387">
            <v>900</v>
          </cell>
          <cell r="AR387" t="str">
            <v/>
          </cell>
          <cell r="AS387">
            <v>0.7</v>
          </cell>
          <cell r="AT387">
            <v>0.7</v>
          </cell>
          <cell r="AU387">
            <v>0.7</v>
          </cell>
          <cell r="AV387">
            <v>0</v>
          </cell>
        </row>
        <row r="388">
          <cell r="J388" t="str">
            <v>006-00378</v>
          </cell>
          <cell r="K388" t="str">
            <v>CLAMP WIRE HARNESS</v>
          </cell>
          <cell r="L388" t="str">
            <v>90465-05052</v>
          </cell>
          <cell r="M388">
            <v>2</v>
          </cell>
          <cell r="N388" t="str">
            <v>VF</v>
          </cell>
          <cell r="O388" t="str">
            <v>M.S.ENGG</v>
          </cell>
          <cell r="P388" t="str">
            <v>POL-PP07-01-21-18-0046</v>
          </cell>
          <cell r="R388" t="str">
            <v/>
          </cell>
          <cell r="S388" t="str">
            <v/>
          </cell>
          <cell r="T388" t="str">
            <v/>
          </cell>
          <cell r="AP388">
            <v>900</v>
          </cell>
          <cell r="AR388" t="str">
            <v/>
          </cell>
          <cell r="AS388">
            <v>1.96</v>
          </cell>
          <cell r="AT388">
            <v>1.96</v>
          </cell>
          <cell r="AU388">
            <v>1.96</v>
          </cell>
          <cell r="AV388">
            <v>0</v>
          </cell>
        </row>
        <row r="389">
          <cell r="J389" t="str">
            <v>006-01140</v>
          </cell>
          <cell r="K389" t="str">
            <v>PATCH Ø 15</v>
          </cell>
          <cell r="L389" t="str">
            <v>4W8-F1456-00</v>
          </cell>
          <cell r="M389">
            <v>2</v>
          </cell>
          <cell r="N389" t="str">
            <v>VF</v>
          </cell>
          <cell r="O389" t="str">
            <v>TAJI</v>
          </cell>
          <cell r="P389" t="str">
            <v>POL-PP07-01-21-18-0021</v>
          </cell>
          <cell r="R389" t="str">
            <v/>
          </cell>
          <cell r="S389" t="str">
            <v/>
          </cell>
          <cell r="T389" t="str">
            <v/>
          </cell>
          <cell r="AP389">
            <v>900</v>
          </cell>
          <cell r="AR389" t="str">
            <v/>
          </cell>
          <cell r="AS389">
            <v>1.7</v>
          </cell>
          <cell r="AT389">
            <v>1.7</v>
          </cell>
          <cell r="AU389">
            <v>1.7</v>
          </cell>
          <cell r="AV389">
            <v>0</v>
          </cell>
        </row>
        <row r="390">
          <cell r="J390" t="str">
            <v>006-01092</v>
          </cell>
          <cell r="K390" t="str">
            <v>PIPE ENGINE MOUNT</v>
          </cell>
          <cell r="L390" t="str">
            <v>5HM-F1354-00</v>
          </cell>
          <cell r="M390">
            <v>1</v>
          </cell>
          <cell r="N390" t="str">
            <v>VF</v>
          </cell>
          <cell r="O390" t="str">
            <v>LEADING</v>
          </cell>
          <cell r="P390" t="str">
            <v>POL-PP07-01-21-18-0027</v>
          </cell>
          <cell r="R390" t="str">
            <v/>
          </cell>
          <cell r="S390" t="str">
            <v/>
          </cell>
          <cell r="T390" t="str">
            <v/>
          </cell>
          <cell r="AP390">
            <v>900</v>
          </cell>
          <cell r="AR390" t="str">
            <v/>
          </cell>
          <cell r="AS390">
            <v>12.75</v>
          </cell>
          <cell r="AT390">
            <v>12.75</v>
          </cell>
          <cell r="AU390">
            <v>12.75</v>
          </cell>
          <cell r="AV390">
            <v>0</v>
          </cell>
        </row>
        <row r="391">
          <cell r="J391" t="str">
            <v>006-00375</v>
          </cell>
          <cell r="K391" t="str">
            <v>CLAMP</v>
          </cell>
          <cell r="L391" t="str">
            <v>90463-06014</v>
          </cell>
          <cell r="M391">
            <v>1</v>
          </cell>
          <cell r="N391" t="str">
            <v>VF</v>
          </cell>
          <cell r="O391" t="str">
            <v>PARAGON</v>
          </cell>
          <cell r="P391" t="str">
            <v>POL-PP07-01-21-18-0004</v>
          </cell>
          <cell r="R391" t="str">
            <v/>
          </cell>
          <cell r="S391" t="str">
            <v/>
          </cell>
          <cell r="T391" t="str">
            <v/>
          </cell>
          <cell r="AP391">
            <v>900</v>
          </cell>
          <cell r="AR391" t="str">
            <v/>
          </cell>
          <cell r="AS391">
            <v>2.0699999999999998</v>
          </cell>
          <cell r="AT391">
            <v>2.0699999999999998</v>
          </cell>
          <cell r="AU391">
            <v>2.0699999999999998</v>
          </cell>
          <cell r="AV391">
            <v>0</v>
          </cell>
        </row>
        <row r="392">
          <cell r="J392" t="str">
            <v>006-00056</v>
          </cell>
          <cell r="K392" t="str">
            <v>BAR CROSS TUBE</v>
          </cell>
          <cell r="L392" t="str">
            <v>5HM-F1413-00</v>
          </cell>
          <cell r="M392">
            <v>1</v>
          </cell>
          <cell r="N392" t="str">
            <v>VF</v>
          </cell>
          <cell r="O392" t="str">
            <v>METALINE</v>
          </cell>
          <cell r="P392" t="str">
            <v>POL-PP07-01-21-18-0017</v>
          </cell>
          <cell r="R392" t="str">
            <v/>
          </cell>
          <cell r="S392" t="str">
            <v/>
          </cell>
          <cell r="T392" t="str">
            <v/>
          </cell>
          <cell r="AP392">
            <v>900</v>
          </cell>
          <cell r="AR392" t="str">
            <v/>
          </cell>
          <cell r="AS392">
            <v>11.27</v>
          </cell>
          <cell r="AT392">
            <v>11.27</v>
          </cell>
          <cell r="AU392">
            <v>11.27</v>
          </cell>
          <cell r="AV392">
            <v>0</v>
          </cell>
        </row>
        <row r="393">
          <cell r="J393" t="str">
            <v>006-01018</v>
          </cell>
          <cell r="K393" t="str">
            <v>PATCH -1</v>
          </cell>
          <cell r="L393" t="str">
            <v>5DE-F1238-00</v>
          </cell>
          <cell r="M393">
            <v>1</v>
          </cell>
          <cell r="N393" t="str">
            <v>VM</v>
          </cell>
          <cell r="O393" t="str">
            <v>MEM</v>
          </cell>
          <cell r="P393" t="str">
            <v>POP-PP07-01-21-18-0004</v>
          </cell>
          <cell r="Q393" t="str">
            <v>005-12379</v>
          </cell>
          <cell r="R393" t="str">
            <v>SPCC SD*1.2</v>
          </cell>
          <cell r="S393" t="str">
            <v>SPCC SD</v>
          </cell>
          <cell r="T393" t="str">
            <v/>
          </cell>
          <cell r="V393">
            <v>1.2</v>
          </cell>
          <cell r="W393">
            <v>914</v>
          </cell>
          <cell r="X393">
            <v>1828</v>
          </cell>
          <cell r="Y393">
            <v>300</v>
          </cell>
          <cell r="Z393">
            <v>914</v>
          </cell>
          <cell r="AA393">
            <v>300</v>
          </cell>
          <cell r="AB393">
            <v>228.5</v>
          </cell>
          <cell r="AC393">
            <v>4</v>
          </cell>
          <cell r="AD393">
            <v>6</v>
          </cell>
          <cell r="AE393">
            <v>24</v>
          </cell>
          <cell r="AF393">
            <v>0.505</v>
          </cell>
          <cell r="AG393">
            <v>0.17</v>
          </cell>
          <cell r="AH393">
            <v>0.67500000000000004</v>
          </cell>
          <cell r="AP393">
            <v>900</v>
          </cell>
          <cell r="AQ393">
            <v>0.65600000000000003</v>
          </cell>
          <cell r="AR393" t="str">
            <v>SPCC</v>
          </cell>
          <cell r="AS393">
            <v>3.8</v>
          </cell>
          <cell r="AT393">
            <v>3.8</v>
          </cell>
          <cell r="AU393">
            <v>0</v>
          </cell>
          <cell r="AV393">
            <v>3.8</v>
          </cell>
        </row>
        <row r="394">
          <cell r="J394" t="str">
            <v>006-01019</v>
          </cell>
          <cell r="K394" t="str">
            <v>PATCH -2</v>
          </cell>
          <cell r="L394" t="str">
            <v>5DE-F1239-00</v>
          </cell>
          <cell r="M394">
            <v>1</v>
          </cell>
          <cell r="N394" t="str">
            <v>VM</v>
          </cell>
          <cell r="O394" t="str">
            <v>MEM</v>
          </cell>
          <cell r="P394" t="str">
            <v>POP-PP07-01-21-18-0004</v>
          </cell>
          <cell r="Q394" t="str">
            <v>005-12379</v>
          </cell>
          <cell r="R394" t="str">
            <v>SPCC SD*1.2</v>
          </cell>
          <cell r="S394" t="str">
            <v>SPCC SD</v>
          </cell>
          <cell r="T394" t="str">
            <v/>
          </cell>
          <cell r="V394">
            <v>1.2</v>
          </cell>
          <cell r="W394">
            <v>914</v>
          </cell>
          <cell r="X394">
            <v>1828</v>
          </cell>
          <cell r="Y394">
            <v>300</v>
          </cell>
          <cell r="Z394">
            <v>914</v>
          </cell>
          <cell r="AA394">
            <v>300</v>
          </cell>
          <cell r="AB394">
            <v>228.5</v>
          </cell>
          <cell r="AC394">
            <v>4</v>
          </cell>
          <cell r="AD394">
            <v>6</v>
          </cell>
          <cell r="AE394">
            <v>24</v>
          </cell>
          <cell r="AF394">
            <v>0.39500000000000002</v>
          </cell>
          <cell r="AG394">
            <v>0.28000000000000003</v>
          </cell>
          <cell r="AH394">
            <v>0.67500000000000004</v>
          </cell>
          <cell r="AP394">
            <v>900</v>
          </cell>
          <cell r="AQ394">
            <v>0.65600000000000003</v>
          </cell>
          <cell r="AR394" t="str">
            <v>SPCC</v>
          </cell>
          <cell r="AS394">
            <v>3.8</v>
          </cell>
          <cell r="AT394">
            <v>3.8</v>
          </cell>
          <cell r="AU394">
            <v>0</v>
          </cell>
          <cell r="AV394">
            <v>3.8</v>
          </cell>
        </row>
        <row r="395">
          <cell r="J395" t="str">
            <v>006-00182</v>
          </cell>
          <cell r="K395" t="str">
            <v>BOX  BATTERY</v>
          </cell>
          <cell r="L395" t="str">
            <v>3AH-F177G-00</v>
          </cell>
          <cell r="M395">
            <v>1</v>
          </cell>
          <cell r="N395" t="str">
            <v>VM</v>
          </cell>
          <cell r="O395" t="str">
            <v>IMZA</v>
          </cell>
          <cell r="P395" t="str">
            <v>POP-PP07-01-21-18-0009</v>
          </cell>
          <cell r="Q395" t="str">
            <v>005-12372</v>
          </cell>
          <cell r="R395" t="str">
            <v>SPCC SD*0.8</v>
          </cell>
          <cell r="S395" t="str">
            <v>SPCC SD</v>
          </cell>
          <cell r="T395" t="str">
            <v/>
          </cell>
          <cell r="V395">
            <v>0.8</v>
          </cell>
          <cell r="W395">
            <v>914</v>
          </cell>
          <cell r="X395">
            <v>1828</v>
          </cell>
          <cell r="Y395">
            <v>407</v>
          </cell>
          <cell r="Z395">
            <v>914</v>
          </cell>
          <cell r="AA395">
            <v>407</v>
          </cell>
          <cell r="AB395">
            <v>152.33333333333334</v>
          </cell>
          <cell r="AC395">
            <v>6</v>
          </cell>
          <cell r="AD395">
            <v>4.333333333333333</v>
          </cell>
          <cell r="AE395">
            <v>26</v>
          </cell>
          <cell r="AF395">
            <v>0.123</v>
          </cell>
          <cell r="AG395">
            <v>0.28000000000000003</v>
          </cell>
          <cell r="AH395">
            <v>0.40300000000000002</v>
          </cell>
          <cell r="AP395">
            <v>900</v>
          </cell>
          <cell r="AQ395">
            <v>0.40400000000000003</v>
          </cell>
          <cell r="AR395" t="str">
            <v>SPCC</v>
          </cell>
          <cell r="AS395">
            <v>23</v>
          </cell>
          <cell r="AT395">
            <v>23</v>
          </cell>
          <cell r="AU395">
            <v>0</v>
          </cell>
          <cell r="AV395">
            <v>23</v>
          </cell>
        </row>
        <row r="396">
          <cell r="J396" t="str">
            <v>006-00830</v>
          </cell>
          <cell r="K396" t="str">
            <v>LEDGE BATTERY</v>
          </cell>
          <cell r="L396" t="str">
            <v>4W8-F1241-01</v>
          </cell>
          <cell r="M396">
            <v>1</v>
          </cell>
          <cell r="N396" t="str">
            <v>VM</v>
          </cell>
          <cell r="O396" t="str">
            <v>MEM</v>
          </cell>
          <cell r="P396" t="str">
            <v>POP-PP07-01-21-18-0004</v>
          </cell>
          <cell r="Q396" t="str">
            <v>005-12372</v>
          </cell>
          <cell r="R396" t="str">
            <v>SPCC SD*0.8</v>
          </cell>
          <cell r="S396" t="str">
            <v>SPCC SD</v>
          </cell>
          <cell r="T396" t="str">
            <v/>
          </cell>
          <cell r="V396">
            <v>0.8</v>
          </cell>
          <cell r="W396">
            <v>914</v>
          </cell>
          <cell r="X396">
            <v>1828</v>
          </cell>
          <cell r="Y396">
            <v>137</v>
          </cell>
          <cell r="Z396">
            <v>914</v>
          </cell>
          <cell r="AA396">
            <v>137</v>
          </cell>
          <cell r="AB396">
            <v>114.25</v>
          </cell>
          <cell r="AC396">
            <v>8</v>
          </cell>
          <cell r="AD396">
            <v>13</v>
          </cell>
          <cell r="AE396">
            <v>104</v>
          </cell>
          <cell r="AF396">
            <v>1.100000000000001E-2</v>
          </cell>
          <cell r="AG396">
            <v>0.09</v>
          </cell>
          <cell r="AH396">
            <v>0.10100000000000001</v>
          </cell>
          <cell r="AP396">
            <v>900</v>
          </cell>
          <cell r="AQ396">
            <v>0.10100000000000001</v>
          </cell>
          <cell r="AR396" t="str">
            <v>SPCC</v>
          </cell>
          <cell r="AS396">
            <v>2.7</v>
          </cell>
          <cell r="AT396">
            <v>2.7</v>
          </cell>
          <cell r="AU396">
            <v>0</v>
          </cell>
          <cell r="AV396">
            <v>2.7</v>
          </cell>
        </row>
        <row r="397">
          <cell r="J397" t="str">
            <v>006-00270</v>
          </cell>
          <cell r="K397" t="str">
            <v>BRACKET REAR CUSHION L</v>
          </cell>
          <cell r="L397" t="str">
            <v>4W8-F1381-00</v>
          </cell>
          <cell r="M397">
            <v>1</v>
          </cell>
          <cell r="N397" t="str">
            <v>VM</v>
          </cell>
          <cell r="O397" t="str">
            <v>IMZA</v>
          </cell>
          <cell r="P397" t="str">
            <v>POP-PP07-01-21-18-0009</v>
          </cell>
          <cell r="Q397" t="str">
            <v>005-12384</v>
          </cell>
          <cell r="R397" t="str">
            <v>SPCC SD*2</v>
          </cell>
          <cell r="S397" t="str">
            <v>SPCC SD</v>
          </cell>
          <cell r="T397" t="str">
            <v/>
          </cell>
          <cell r="V397">
            <v>2</v>
          </cell>
          <cell r="W397">
            <v>914</v>
          </cell>
          <cell r="X397">
            <v>1828</v>
          </cell>
          <cell r="Y397">
            <v>107.5</v>
          </cell>
          <cell r="Z397">
            <v>914</v>
          </cell>
          <cell r="AA397">
            <v>107.5</v>
          </cell>
          <cell r="AB397">
            <v>114.25</v>
          </cell>
          <cell r="AC397">
            <v>8</v>
          </cell>
          <cell r="AD397">
            <v>17</v>
          </cell>
          <cell r="AE397">
            <v>136</v>
          </cell>
          <cell r="AF397">
            <v>0.1409</v>
          </cell>
          <cell r="AG397">
            <v>5.7000000000000002E-2</v>
          </cell>
          <cell r="AH397">
            <v>0.19789999999999999</v>
          </cell>
          <cell r="AP397">
            <v>900</v>
          </cell>
          <cell r="AQ397">
            <v>0.193</v>
          </cell>
          <cell r="AR397" t="str">
            <v>SPCC</v>
          </cell>
          <cell r="AS397">
            <v>1.5</v>
          </cell>
          <cell r="AT397">
            <v>1.5</v>
          </cell>
          <cell r="AU397">
            <v>0</v>
          </cell>
          <cell r="AV397">
            <v>1.5</v>
          </cell>
        </row>
        <row r="398">
          <cell r="J398" t="str">
            <v>006-00271</v>
          </cell>
          <cell r="K398" t="str">
            <v>BRACKET REAR CUSHION R</v>
          </cell>
          <cell r="L398" t="str">
            <v>4W8-F1382-00</v>
          </cell>
          <cell r="M398">
            <v>1</v>
          </cell>
          <cell r="N398" t="str">
            <v>VM</v>
          </cell>
          <cell r="O398" t="str">
            <v>IMZA</v>
          </cell>
          <cell r="P398" t="str">
            <v>POP-PP07-01-21-18-0009</v>
          </cell>
          <cell r="Q398" t="str">
            <v>005-12384</v>
          </cell>
          <cell r="R398" t="str">
            <v>SPCC SD*2</v>
          </cell>
          <cell r="S398" t="str">
            <v>SPCC SD</v>
          </cell>
          <cell r="T398" t="str">
            <v/>
          </cell>
          <cell r="V398">
            <v>2</v>
          </cell>
          <cell r="W398">
            <v>914</v>
          </cell>
          <cell r="X398">
            <v>1828</v>
          </cell>
          <cell r="Y398">
            <v>107.5</v>
          </cell>
          <cell r="Z398">
            <v>914</v>
          </cell>
          <cell r="AA398">
            <v>107.5</v>
          </cell>
          <cell r="AB398">
            <v>114.25</v>
          </cell>
          <cell r="AC398">
            <v>8</v>
          </cell>
          <cell r="AD398">
            <v>17</v>
          </cell>
          <cell r="AE398">
            <v>136</v>
          </cell>
          <cell r="AF398">
            <v>0.1409</v>
          </cell>
          <cell r="AG398">
            <v>5.7000000000000002E-2</v>
          </cell>
          <cell r="AH398">
            <v>0.19789999999999999</v>
          </cell>
          <cell r="AP398">
            <v>900</v>
          </cell>
          <cell r="AQ398">
            <v>0.193</v>
          </cell>
          <cell r="AR398" t="str">
            <v>SPCC</v>
          </cell>
          <cell r="AS398">
            <v>1.5</v>
          </cell>
          <cell r="AT398">
            <v>1.5</v>
          </cell>
          <cell r="AU398">
            <v>0</v>
          </cell>
          <cell r="AV398">
            <v>1.5</v>
          </cell>
        </row>
        <row r="399">
          <cell r="J399" t="str">
            <v>006-01478</v>
          </cell>
          <cell r="K399" t="str">
            <v>STAY CARRIER L</v>
          </cell>
          <cell r="L399" t="str">
            <v>5ES-F1271-00</v>
          </cell>
          <cell r="M399">
            <v>1</v>
          </cell>
          <cell r="N399" t="str">
            <v>VM</v>
          </cell>
          <cell r="O399" t="str">
            <v>IMZA</v>
          </cell>
          <cell r="P399" t="str">
            <v>POP-PP07-01-21-18-0009</v>
          </cell>
          <cell r="Q399" t="str">
            <v>005-12384</v>
          </cell>
          <cell r="R399" t="str">
            <v>SPCC SD*2</v>
          </cell>
          <cell r="S399" t="str">
            <v>SPCC SD</v>
          </cell>
          <cell r="T399" t="str">
            <v/>
          </cell>
          <cell r="V399">
            <v>2</v>
          </cell>
          <cell r="W399">
            <v>914</v>
          </cell>
          <cell r="X399">
            <v>1828</v>
          </cell>
          <cell r="Y399">
            <v>110</v>
          </cell>
          <cell r="Z399">
            <v>914</v>
          </cell>
          <cell r="AA399">
            <v>110</v>
          </cell>
          <cell r="AB399">
            <v>83.090909090909093</v>
          </cell>
          <cell r="AC399">
            <v>11</v>
          </cell>
          <cell r="AD399">
            <v>16</v>
          </cell>
          <cell r="AE399">
            <v>176</v>
          </cell>
          <cell r="AF399">
            <v>9.290000000000001E-2</v>
          </cell>
          <cell r="AG399">
            <v>0.06</v>
          </cell>
          <cell r="AH399">
            <v>0.15290000000000001</v>
          </cell>
          <cell r="AP399">
            <v>900</v>
          </cell>
          <cell r="AQ399">
            <v>0.14899999999999999</v>
          </cell>
          <cell r="AR399" t="str">
            <v>SPCC</v>
          </cell>
          <cell r="AS399">
            <v>2.25</v>
          </cell>
          <cell r="AT399">
            <v>2.25</v>
          </cell>
          <cell r="AU399">
            <v>0</v>
          </cell>
          <cell r="AV399">
            <v>2.25</v>
          </cell>
        </row>
        <row r="400">
          <cell r="J400" t="str">
            <v>006-01479</v>
          </cell>
          <cell r="K400" t="str">
            <v>STAY CARRIER R</v>
          </cell>
          <cell r="L400" t="str">
            <v>5ES-F1272-00</v>
          </cell>
          <cell r="M400">
            <v>1</v>
          </cell>
          <cell r="N400" t="str">
            <v>VM</v>
          </cell>
          <cell r="O400" t="str">
            <v>IMZA</v>
          </cell>
          <cell r="P400" t="str">
            <v>POP-PP07-01-21-18-0009</v>
          </cell>
          <cell r="Q400" t="str">
            <v>005-12384</v>
          </cell>
          <cell r="R400" t="str">
            <v>SPCC SD*2</v>
          </cell>
          <cell r="S400" t="str">
            <v>SPCC SD</v>
          </cell>
          <cell r="T400" t="str">
            <v/>
          </cell>
          <cell r="V400">
            <v>2</v>
          </cell>
          <cell r="W400">
            <v>914</v>
          </cell>
          <cell r="X400">
            <v>1828</v>
          </cell>
          <cell r="Y400">
            <v>110</v>
          </cell>
          <cell r="Z400">
            <v>914</v>
          </cell>
          <cell r="AA400">
            <v>110</v>
          </cell>
          <cell r="AB400">
            <v>83.090909090909093</v>
          </cell>
          <cell r="AC400">
            <v>11</v>
          </cell>
          <cell r="AD400">
            <v>16</v>
          </cell>
          <cell r="AE400">
            <v>176</v>
          </cell>
          <cell r="AF400">
            <v>9.2999999999999999E-2</v>
          </cell>
          <cell r="AG400">
            <v>0.06</v>
          </cell>
          <cell r="AH400">
            <v>0.153</v>
          </cell>
          <cell r="AP400">
            <v>900</v>
          </cell>
          <cell r="AQ400">
            <v>0.14899999999999999</v>
          </cell>
          <cell r="AR400" t="str">
            <v>SPCC</v>
          </cell>
          <cell r="AS400">
            <v>2.25</v>
          </cell>
          <cell r="AT400">
            <v>2.25</v>
          </cell>
          <cell r="AU400">
            <v>0</v>
          </cell>
          <cell r="AV400">
            <v>2.25</v>
          </cell>
        </row>
        <row r="401">
          <cell r="J401" t="str">
            <v>006-00262</v>
          </cell>
          <cell r="K401" t="str">
            <v>BRACKET HORN</v>
          </cell>
          <cell r="L401" t="str">
            <v>4W8-F1343-00</v>
          </cell>
          <cell r="M401">
            <v>1</v>
          </cell>
          <cell r="N401" t="str">
            <v>VM</v>
          </cell>
          <cell r="O401" t="str">
            <v>IMZA</v>
          </cell>
          <cell r="P401" t="str">
            <v>POP-PP07-01-21-18-0009</v>
          </cell>
          <cell r="Q401" t="str">
            <v>005-12386</v>
          </cell>
          <cell r="R401" t="str">
            <v>SPCC SD*2.3</v>
          </cell>
          <cell r="S401" t="str">
            <v>SPCC SD</v>
          </cell>
          <cell r="T401" t="str">
            <v/>
          </cell>
          <cell r="V401">
            <v>2.2999999999999998</v>
          </cell>
          <cell r="W401">
            <v>914</v>
          </cell>
          <cell r="X401">
            <v>1828</v>
          </cell>
          <cell r="Y401">
            <v>203.5</v>
          </cell>
          <cell r="Z401">
            <v>914</v>
          </cell>
          <cell r="AA401">
            <v>203.5</v>
          </cell>
          <cell r="AB401">
            <v>70.307692307692307</v>
          </cell>
          <cell r="AC401">
            <v>13</v>
          </cell>
          <cell r="AD401">
            <v>8.3076923076923084</v>
          </cell>
          <cell r="AE401">
            <v>108</v>
          </cell>
          <cell r="AF401">
            <v>0.13899999999999998</v>
          </cell>
          <cell r="AG401">
            <v>0.15</v>
          </cell>
          <cell r="AH401">
            <v>0.28899999999999998</v>
          </cell>
          <cell r="AP401">
            <v>900</v>
          </cell>
          <cell r="AQ401">
            <v>0.27900000000000003</v>
          </cell>
          <cell r="AR401" t="str">
            <v>SPCC</v>
          </cell>
          <cell r="AS401">
            <v>1.5</v>
          </cell>
          <cell r="AT401">
            <v>1.5</v>
          </cell>
          <cell r="AU401">
            <v>0</v>
          </cell>
          <cell r="AV401">
            <v>1.5</v>
          </cell>
        </row>
        <row r="402">
          <cell r="J402" t="str">
            <v>006-01096</v>
          </cell>
          <cell r="K402" t="str">
            <v>PIPE INLET</v>
          </cell>
          <cell r="L402" t="str">
            <v>4W8-F1356-00</v>
          </cell>
          <cell r="M402">
            <v>1</v>
          </cell>
          <cell r="N402" t="str">
            <v>VF</v>
          </cell>
          <cell r="O402" t="str">
            <v>EXCEL</v>
          </cell>
          <cell r="R402" t="str">
            <v/>
          </cell>
          <cell r="S402" t="str">
            <v/>
          </cell>
          <cell r="T402" t="str">
            <v/>
          </cell>
          <cell r="AP402">
            <v>900</v>
          </cell>
          <cell r="AR402" t="str">
            <v/>
          </cell>
          <cell r="AS402">
            <v>0</v>
          </cell>
          <cell r="AT402" t="e">
            <v>#N/A</v>
          </cell>
          <cell r="AU402">
            <v>0</v>
          </cell>
          <cell r="AV402">
            <v>0</v>
          </cell>
        </row>
        <row r="403">
          <cell r="J403" t="str">
            <v>006-00786</v>
          </cell>
          <cell r="K403" t="str">
            <v>HOOK SIDE COVER</v>
          </cell>
          <cell r="L403" t="str">
            <v>4W8-F1331-00</v>
          </cell>
          <cell r="M403">
            <v>1</v>
          </cell>
          <cell r="N403" t="str">
            <v>BM</v>
          </cell>
          <cell r="O403" t="str">
            <v>BEWL</v>
          </cell>
          <cell r="Q403" t="str">
            <v>005-12383</v>
          </cell>
          <cell r="R403" t="str">
            <v>SPCC SD*1.6</v>
          </cell>
          <cell r="S403" t="str">
            <v>SPCC SD</v>
          </cell>
          <cell r="T403" t="str">
            <v/>
          </cell>
          <cell r="V403">
            <v>1.6</v>
          </cell>
          <cell r="W403">
            <v>914</v>
          </cell>
          <cell r="X403">
            <v>1828</v>
          </cell>
          <cell r="Y403">
            <v>49</v>
          </cell>
          <cell r="Z403">
            <v>914</v>
          </cell>
          <cell r="AA403">
            <v>49</v>
          </cell>
          <cell r="AB403">
            <v>31.517241379310345</v>
          </cell>
          <cell r="AC403">
            <v>29</v>
          </cell>
          <cell r="AD403">
            <v>37</v>
          </cell>
          <cell r="AE403">
            <v>1073</v>
          </cell>
          <cell r="AF403">
            <v>2E-3</v>
          </cell>
          <cell r="AG403">
            <v>1.2999999999999999E-2</v>
          </cell>
          <cell r="AH403">
            <v>1.4999999999999999E-2</v>
          </cell>
          <cell r="AI403" t="str">
            <v>O</v>
          </cell>
          <cell r="AJ403" t="str">
            <v>O</v>
          </cell>
          <cell r="AK403" t="str">
            <v>O</v>
          </cell>
          <cell r="AN403" t="str">
            <v>O</v>
          </cell>
          <cell r="AP403">
            <v>2875</v>
          </cell>
          <cell r="AQ403">
            <v>0.02</v>
          </cell>
          <cell r="AR403" t="str">
            <v>SPCC</v>
          </cell>
          <cell r="AS403">
            <v>0</v>
          </cell>
          <cell r="AT403" t="e">
            <v>#N/A</v>
          </cell>
          <cell r="AU403">
            <v>0</v>
          </cell>
          <cell r="AV403">
            <v>0</v>
          </cell>
        </row>
        <row r="404">
          <cell r="J404" t="str">
            <v>006-00278</v>
          </cell>
          <cell r="K404" t="str">
            <v>BRACKET TANK FITTING L</v>
          </cell>
          <cell r="L404" t="str">
            <v>4W8-F1345-00</v>
          </cell>
          <cell r="M404">
            <v>1</v>
          </cell>
          <cell r="N404" t="str">
            <v>BM</v>
          </cell>
          <cell r="O404" t="str">
            <v>BEWL</v>
          </cell>
          <cell r="Q404" t="str">
            <v>005-12379</v>
          </cell>
          <cell r="R404" t="str">
            <v>SPCC SD*1.2</v>
          </cell>
          <cell r="S404" t="str">
            <v>SPCC SD</v>
          </cell>
          <cell r="T404" t="str">
            <v/>
          </cell>
          <cell r="V404">
            <v>1.2</v>
          </cell>
          <cell r="W404">
            <v>914</v>
          </cell>
          <cell r="X404">
            <v>1828</v>
          </cell>
          <cell r="Y404">
            <v>130.5</v>
          </cell>
          <cell r="Z404">
            <v>914</v>
          </cell>
          <cell r="AA404">
            <v>130.5</v>
          </cell>
          <cell r="AB404">
            <v>70.307692307692307</v>
          </cell>
          <cell r="AC404">
            <v>13</v>
          </cell>
          <cell r="AD404">
            <v>14</v>
          </cell>
          <cell r="AE404">
            <v>182</v>
          </cell>
          <cell r="AF404">
            <v>6.8999999999999992E-2</v>
          </cell>
          <cell r="AG404">
            <v>0.02</v>
          </cell>
          <cell r="AH404">
            <v>8.8999999999999996E-2</v>
          </cell>
          <cell r="AI404" t="str">
            <v>O</v>
          </cell>
          <cell r="AJ404" t="str">
            <v>O</v>
          </cell>
          <cell r="AK404" t="str">
            <v>O</v>
          </cell>
          <cell r="AN404" t="str">
            <v>O</v>
          </cell>
          <cell r="AP404">
            <v>2875</v>
          </cell>
          <cell r="AQ404">
            <v>8.5999999999999993E-2</v>
          </cell>
          <cell r="AR404" t="str">
            <v>SPCC</v>
          </cell>
          <cell r="AS404">
            <v>0</v>
          </cell>
          <cell r="AT404" t="e">
            <v>#N/A</v>
          </cell>
          <cell r="AU404">
            <v>0</v>
          </cell>
          <cell r="AV404">
            <v>0</v>
          </cell>
        </row>
        <row r="405">
          <cell r="J405" t="str">
            <v>006-00279</v>
          </cell>
          <cell r="K405" t="str">
            <v>BRACKET TANK FITTING R</v>
          </cell>
          <cell r="L405" t="str">
            <v>4W8-F1346-00</v>
          </cell>
          <cell r="M405">
            <v>1</v>
          </cell>
          <cell r="N405" t="str">
            <v>BM</v>
          </cell>
          <cell r="O405" t="str">
            <v>BEWL</v>
          </cell>
          <cell r="Q405" t="str">
            <v>005-12379</v>
          </cell>
          <cell r="R405" t="str">
            <v>SPCC SD*1.2</v>
          </cell>
          <cell r="S405" t="str">
            <v>SPCC SD</v>
          </cell>
          <cell r="T405" t="str">
            <v/>
          </cell>
          <cell r="V405">
            <v>1.2</v>
          </cell>
          <cell r="W405">
            <v>914</v>
          </cell>
          <cell r="X405">
            <v>1828</v>
          </cell>
          <cell r="Y405">
            <v>130.5</v>
          </cell>
          <cell r="Z405">
            <v>914</v>
          </cell>
          <cell r="AA405">
            <v>130.5</v>
          </cell>
          <cell r="AB405">
            <v>70.307692307692307</v>
          </cell>
          <cell r="AC405">
            <v>13</v>
          </cell>
          <cell r="AD405">
            <v>14</v>
          </cell>
          <cell r="AE405">
            <v>182</v>
          </cell>
          <cell r="AF405">
            <v>6.8999999999999992E-2</v>
          </cell>
          <cell r="AG405">
            <v>0.02</v>
          </cell>
          <cell r="AH405">
            <v>8.8999999999999996E-2</v>
          </cell>
          <cell r="AI405" t="str">
            <v>O</v>
          </cell>
          <cell r="AJ405" t="str">
            <v>O</v>
          </cell>
          <cell r="AK405" t="str">
            <v>O</v>
          </cell>
          <cell r="AN405" t="str">
            <v>O</v>
          </cell>
          <cell r="AP405">
            <v>2875</v>
          </cell>
          <cell r="AQ405">
            <v>8.5999999999999993E-2</v>
          </cell>
          <cell r="AR405" t="str">
            <v>SPCC</v>
          </cell>
          <cell r="AS405">
            <v>0</v>
          </cell>
          <cell r="AT405" t="e">
            <v>#N/A</v>
          </cell>
          <cell r="AU405">
            <v>0</v>
          </cell>
          <cell r="AV405">
            <v>0</v>
          </cell>
        </row>
        <row r="406">
          <cell r="J406" t="str">
            <v>006-00057</v>
          </cell>
          <cell r="K406" t="str">
            <v>BAR REAR CUSHION</v>
          </cell>
          <cell r="L406" t="str">
            <v>37R-F1383-00</v>
          </cell>
          <cell r="M406">
            <v>1</v>
          </cell>
          <cell r="N406" t="str">
            <v>BM</v>
          </cell>
          <cell r="O406" t="str">
            <v>BEWL</v>
          </cell>
          <cell r="Q406" t="str">
            <v>005-12437</v>
          </cell>
          <cell r="R406" t="str">
            <v/>
          </cell>
          <cell r="S406" t="str">
            <v xml:space="preserve">S 35 C  </v>
          </cell>
          <cell r="T406" t="str">
            <v/>
          </cell>
          <cell r="U406">
            <v>18</v>
          </cell>
          <cell r="X406">
            <v>6000</v>
          </cell>
          <cell r="Y406">
            <v>234</v>
          </cell>
          <cell r="AA406">
            <v>234</v>
          </cell>
          <cell r="AD406">
            <v>25</v>
          </cell>
          <cell r="AF406">
            <v>0.36899999999999999</v>
          </cell>
          <cell r="AG406">
            <v>0.123</v>
          </cell>
          <cell r="AH406">
            <v>0.49199999999999999</v>
          </cell>
          <cell r="AI406" t="str">
            <v>O</v>
          </cell>
          <cell r="AJ406" t="str">
            <v>O</v>
          </cell>
          <cell r="AL406" t="str">
            <v>O</v>
          </cell>
          <cell r="AN406" t="str">
            <v>O</v>
          </cell>
          <cell r="AP406">
            <v>2875</v>
          </cell>
          <cell r="AQ406">
            <v>0.47899999999999998</v>
          </cell>
          <cell r="AR406" t="str">
            <v>S 35</v>
          </cell>
          <cell r="AS406">
            <v>0</v>
          </cell>
          <cell r="AT406" t="e">
            <v>#N/A</v>
          </cell>
          <cell r="AU406">
            <v>0</v>
          </cell>
          <cell r="AV406">
            <v>0</v>
          </cell>
        </row>
        <row r="407">
          <cell r="J407" t="str">
            <v>006-01210</v>
          </cell>
          <cell r="K407" t="str">
            <v>REINFORCEMENT UNDER</v>
          </cell>
          <cell r="L407" t="str">
            <v>5HM-F1226-00</v>
          </cell>
          <cell r="M407">
            <v>1</v>
          </cell>
          <cell r="N407" t="str">
            <v>BM</v>
          </cell>
          <cell r="O407" t="str">
            <v>BEWL</v>
          </cell>
          <cell r="Q407" t="str">
            <v>005-12372</v>
          </cell>
          <cell r="R407" t="str">
            <v>SPCC SD*0.8</v>
          </cell>
          <cell r="S407" t="str">
            <v>SPCC SD</v>
          </cell>
          <cell r="T407" t="str">
            <v/>
          </cell>
          <cell r="V407">
            <v>0.8</v>
          </cell>
          <cell r="W407">
            <v>914</v>
          </cell>
          <cell r="X407">
            <v>1828</v>
          </cell>
          <cell r="Y407">
            <v>220</v>
          </cell>
          <cell r="Z407">
            <v>914</v>
          </cell>
          <cell r="AA407">
            <v>220</v>
          </cell>
          <cell r="AB407">
            <v>152.33333333333334</v>
          </cell>
          <cell r="AC407">
            <v>6</v>
          </cell>
          <cell r="AD407">
            <v>8</v>
          </cell>
          <cell r="AE407">
            <v>48</v>
          </cell>
          <cell r="AF407">
            <v>9.9000000000000005E-2</v>
          </cell>
          <cell r="AG407">
            <v>0.12</v>
          </cell>
          <cell r="AH407">
            <v>0.219</v>
          </cell>
          <cell r="AI407" t="str">
            <v>O</v>
          </cell>
          <cell r="AJ407" t="str">
            <v>O</v>
          </cell>
          <cell r="AK407" t="str">
            <v>O</v>
          </cell>
          <cell r="AN407" t="str">
            <v>O</v>
          </cell>
          <cell r="AP407">
            <v>2875</v>
          </cell>
          <cell r="AQ407">
            <v>0.219</v>
          </cell>
          <cell r="AR407" t="str">
            <v>SPCC</v>
          </cell>
          <cell r="AS407">
            <v>0</v>
          </cell>
          <cell r="AT407" t="e">
            <v>#N/A</v>
          </cell>
          <cell r="AU407">
            <v>0</v>
          </cell>
          <cell r="AV407">
            <v>0</v>
          </cell>
        </row>
        <row r="408">
          <cell r="J408" t="str">
            <v>006-01017</v>
          </cell>
          <cell r="K408" t="str">
            <v>PATCH -3</v>
          </cell>
          <cell r="L408" t="str">
            <v>5DE-F1251-00</v>
          </cell>
          <cell r="M408">
            <v>1</v>
          </cell>
          <cell r="N408" t="str">
            <v>BM</v>
          </cell>
          <cell r="O408" t="str">
            <v>BEWL</v>
          </cell>
          <cell r="Q408" t="str">
            <v>005-12383</v>
          </cell>
          <cell r="R408" t="str">
            <v>SPCC SD*1.6</v>
          </cell>
          <cell r="S408" t="str">
            <v>SPCC SD</v>
          </cell>
          <cell r="T408" t="str">
            <v/>
          </cell>
          <cell r="V408">
            <v>1.6</v>
          </cell>
          <cell r="W408">
            <v>914</v>
          </cell>
          <cell r="X408">
            <v>1828</v>
          </cell>
          <cell r="Y408">
            <v>183</v>
          </cell>
          <cell r="Z408">
            <v>914</v>
          </cell>
          <cell r="AA408">
            <v>183</v>
          </cell>
          <cell r="AB408">
            <v>182.8</v>
          </cell>
          <cell r="AC408">
            <v>5</v>
          </cell>
          <cell r="AD408">
            <v>10</v>
          </cell>
          <cell r="AE408">
            <v>50</v>
          </cell>
          <cell r="AF408">
            <v>0.22899999999999998</v>
          </cell>
          <cell r="AG408">
            <v>0.2</v>
          </cell>
          <cell r="AH408">
            <v>0.42899999999999999</v>
          </cell>
          <cell r="AI408" t="str">
            <v>O</v>
          </cell>
          <cell r="AJ408" t="str">
            <v>O</v>
          </cell>
          <cell r="AK408" t="str">
            <v>O</v>
          </cell>
          <cell r="AN408" t="str">
            <v>O</v>
          </cell>
          <cell r="AP408">
            <v>2875</v>
          </cell>
          <cell r="AQ408">
            <v>0.42</v>
          </cell>
          <cell r="AR408" t="str">
            <v>SPCC</v>
          </cell>
          <cell r="AS408">
            <v>0</v>
          </cell>
          <cell r="AT408" t="e">
            <v>#N/A</v>
          </cell>
          <cell r="AU408">
            <v>0</v>
          </cell>
          <cell r="AV408">
            <v>0</v>
          </cell>
        </row>
        <row r="409">
          <cell r="J409" t="str">
            <v>006-03460</v>
          </cell>
          <cell r="K409" t="str">
            <v>PANEL FRAME L/S</v>
          </cell>
          <cell r="L409" t="str">
            <v>3AH-F1211-00</v>
          </cell>
          <cell r="M409">
            <v>1</v>
          </cell>
          <cell r="N409" t="str">
            <v>BM</v>
          </cell>
          <cell r="O409" t="str">
            <v>BEWL</v>
          </cell>
          <cell r="Q409" t="str">
            <v>005-12382</v>
          </cell>
          <cell r="R409" t="str">
            <v>SPCC SD*1.6</v>
          </cell>
          <cell r="S409" t="str">
            <v>SPCC SD</v>
          </cell>
          <cell r="T409" t="str">
            <v/>
          </cell>
          <cell r="V409">
            <v>1.6</v>
          </cell>
          <cell r="W409">
            <v>800</v>
          </cell>
          <cell r="X409">
            <v>1060</v>
          </cell>
          <cell r="Y409">
            <v>800</v>
          </cell>
          <cell r="Z409">
            <v>1060</v>
          </cell>
          <cell r="AA409">
            <v>800</v>
          </cell>
          <cell r="AB409">
            <v>1060</v>
          </cell>
          <cell r="AC409">
            <v>2</v>
          </cell>
          <cell r="AD409">
            <v>1</v>
          </cell>
          <cell r="AE409">
            <v>2</v>
          </cell>
          <cell r="AF409">
            <v>2.8699999999999997</v>
          </cell>
          <cell r="AG409">
            <v>2.48</v>
          </cell>
          <cell r="AH409">
            <v>5.35</v>
          </cell>
          <cell r="AI409" t="str">
            <v>O</v>
          </cell>
          <cell r="AJ409" t="str">
            <v>O</v>
          </cell>
          <cell r="AK409" t="str">
            <v>O</v>
          </cell>
          <cell r="AN409" t="str">
            <v>O</v>
          </cell>
          <cell r="AP409">
            <v>2875</v>
          </cell>
          <cell r="AQ409">
            <v>5.3250000000000002</v>
          </cell>
          <cell r="AR409" t="str">
            <v>SPCC</v>
          </cell>
          <cell r="AS409">
            <v>0</v>
          </cell>
          <cell r="AT409" t="e">
            <v>#N/A</v>
          </cell>
          <cell r="AU409">
            <v>0</v>
          </cell>
          <cell r="AV409">
            <v>0</v>
          </cell>
        </row>
        <row r="410">
          <cell r="J410" t="str">
            <v>006-00985</v>
          </cell>
          <cell r="K410" t="str">
            <v>PANEL FRAME R/S</v>
          </cell>
          <cell r="L410" t="str">
            <v>3AH-F1221-00</v>
          </cell>
          <cell r="M410">
            <v>1</v>
          </cell>
          <cell r="N410" t="str">
            <v>BM</v>
          </cell>
          <cell r="O410" t="str">
            <v>BEWL</v>
          </cell>
          <cell r="Q410" t="str">
            <v>005-12382</v>
          </cell>
          <cell r="R410" t="str">
            <v>SPCC SD*1.6</v>
          </cell>
          <cell r="S410" t="str">
            <v>SPCC SD</v>
          </cell>
          <cell r="T410" t="str">
            <v/>
          </cell>
          <cell r="V410">
            <v>1.6</v>
          </cell>
          <cell r="W410">
            <v>800</v>
          </cell>
          <cell r="X410">
            <v>1060</v>
          </cell>
          <cell r="Y410">
            <v>800</v>
          </cell>
          <cell r="Z410">
            <v>1060</v>
          </cell>
          <cell r="AA410">
            <v>800</v>
          </cell>
          <cell r="AB410">
            <v>1060</v>
          </cell>
          <cell r="AC410">
            <v>2</v>
          </cell>
          <cell r="AD410">
            <v>1</v>
          </cell>
          <cell r="AE410">
            <v>2</v>
          </cell>
          <cell r="AF410">
            <v>2.6999999999999997</v>
          </cell>
          <cell r="AG410">
            <v>2.65</v>
          </cell>
          <cell r="AH410">
            <v>5.35</v>
          </cell>
          <cell r="AI410" t="str">
            <v>O</v>
          </cell>
          <cell r="AJ410" t="str">
            <v>O</v>
          </cell>
          <cell r="AK410" t="str">
            <v>O</v>
          </cell>
          <cell r="AN410" t="str">
            <v>O</v>
          </cell>
          <cell r="AP410">
            <v>2875</v>
          </cell>
          <cell r="AQ410">
            <v>5.3250000000000002</v>
          </cell>
          <cell r="AR410" t="str">
            <v>SPCC</v>
          </cell>
          <cell r="AS410">
            <v>0</v>
          </cell>
          <cell r="AT410" t="e">
            <v>#N/A</v>
          </cell>
          <cell r="AU410">
            <v>0</v>
          </cell>
          <cell r="AV410">
            <v>0</v>
          </cell>
        </row>
        <row r="411">
          <cell r="J411" t="str">
            <v>006-00272</v>
          </cell>
          <cell r="K411" t="str">
            <v>BRACKET REAR FENDER</v>
          </cell>
          <cell r="L411" t="str">
            <v>5HM-F1261-00</v>
          </cell>
          <cell r="M411">
            <v>1</v>
          </cell>
          <cell r="N411" t="str">
            <v>BM</v>
          </cell>
          <cell r="O411" t="str">
            <v>BEWL</v>
          </cell>
          <cell r="Q411" t="str">
            <v>005-12383</v>
          </cell>
          <cell r="R411" t="str">
            <v>SPCC SD*1.6</v>
          </cell>
          <cell r="S411" t="str">
            <v>SPCC SD</v>
          </cell>
          <cell r="T411" t="str">
            <v/>
          </cell>
          <cell r="V411">
            <v>1.6</v>
          </cell>
          <cell r="W411">
            <v>914</v>
          </cell>
          <cell r="X411">
            <v>1828</v>
          </cell>
          <cell r="Y411">
            <v>146</v>
          </cell>
          <cell r="Z411">
            <v>914</v>
          </cell>
          <cell r="AA411">
            <v>146</v>
          </cell>
          <cell r="AB411">
            <v>39.739130434782609</v>
          </cell>
          <cell r="AC411">
            <v>23</v>
          </cell>
          <cell r="AD411">
            <v>12</v>
          </cell>
          <cell r="AE411">
            <v>276</v>
          </cell>
          <cell r="AF411">
            <v>0.03</v>
          </cell>
          <cell r="AG411">
            <v>4.8000000000000001E-2</v>
          </cell>
          <cell r="AH411">
            <v>7.8E-2</v>
          </cell>
          <cell r="AI411" t="str">
            <v>O</v>
          </cell>
          <cell r="AJ411" t="str">
            <v>O</v>
          </cell>
          <cell r="AK411" t="str">
            <v>O</v>
          </cell>
          <cell r="AN411" t="str">
            <v>O</v>
          </cell>
          <cell r="AP411">
            <v>2875</v>
          </cell>
          <cell r="AQ411">
            <v>7.5999999999999998E-2</v>
          </cell>
          <cell r="AR411" t="str">
            <v>SPCC</v>
          </cell>
          <cell r="AS411">
            <v>0</v>
          </cell>
          <cell r="AT411" t="e">
            <v>#N/A</v>
          </cell>
          <cell r="AU411">
            <v>0</v>
          </cell>
          <cell r="AV411">
            <v>0</v>
          </cell>
        </row>
        <row r="412">
          <cell r="J412" t="str">
            <v>006-03548</v>
          </cell>
          <cell r="K412" t="str">
            <v>PIPE INLET</v>
          </cell>
          <cell r="L412" t="str">
            <v>4W8-F1356-00</v>
          </cell>
          <cell r="M412">
            <v>1</v>
          </cell>
          <cell r="N412" t="str">
            <v>BM</v>
          </cell>
          <cell r="O412" t="str">
            <v>BEWL</v>
          </cell>
          <cell r="Q412" t="str">
            <v>005-12432</v>
          </cell>
          <cell r="R412" t="str">
            <v>STKM 11A-EC*1.6</v>
          </cell>
          <cell r="S412" t="str">
            <v>STKM 11A-EC</v>
          </cell>
          <cell r="T412" t="str">
            <v/>
          </cell>
          <cell r="U412">
            <v>60</v>
          </cell>
          <cell r="V412">
            <v>1.6</v>
          </cell>
          <cell r="X412">
            <v>4750</v>
          </cell>
          <cell r="Y412">
            <v>52</v>
          </cell>
          <cell r="AA412">
            <v>52</v>
          </cell>
          <cell r="AD412">
            <v>86</v>
          </cell>
          <cell r="AF412">
            <v>7.0000000000000062E-3</v>
          </cell>
          <cell r="AG412">
            <v>0.123</v>
          </cell>
          <cell r="AH412">
            <v>0.13</v>
          </cell>
          <cell r="AI412" t="str">
            <v>O</v>
          </cell>
          <cell r="AJ412" t="str">
            <v>O</v>
          </cell>
          <cell r="AL412" t="str">
            <v>O</v>
          </cell>
          <cell r="AN412" t="str">
            <v>O</v>
          </cell>
          <cell r="AP412">
            <v>2875</v>
          </cell>
          <cell r="AQ412">
            <v>0.127</v>
          </cell>
          <cell r="AR412" t="str">
            <v>STKM</v>
          </cell>
          <cell r="AS412">
            <v>0</v>
          </cell>
          <cell r="AT412" t="e">
            <v>#N/A</v>
          </cell>
          <cell r="AU412">
            <v>0</v>
          </cell>
          <cell r="AV412">
            <v>0</v>
          </cell>
        </row>
        <row r="413">
          <cell r="J413" t="str">
            <v>006-01101</v>
          </cell>
          <cell r="K413" t="str">
            <v>PIPE STEARING HEAD</v>
          </cell>
          <cell r="L413" t="str">
            <v>5DE-F1311-00</v>
          </cell>
          <cell r="M413">
            <v>1</v>
          </cell>
          <cell r="N413" t="str">
            <v>BM</v>
          </cell>
          <cell r="O413" t="str">
            <v>BEWL</v>
          </cell>
          <cell r="Q413" t="str">
            <v>005-12431</v>
          </cell>
          <cell r="R413" t="str">
            <v>STKM 11A*3.5</v>
          </cell>
          <cell r="S413" t="str">
            <v>STKM 11A</v>
          </cell>
          <cell r="T413" t="str">
            <v/>
          </cell>
          <cell r="U413">
            <v>48.6</v>
          </cell>
          <cell r="V413">
            <v>3.5</v>
          </cell>
          <cell r="X413">
            <v>5400</v>
          </cell>
          <cell r="Y413">
            <v>182</v>
          </cell>
          <cell r="AA413">
            <v>182</v>
          </cell>
          <cell r="AD413">
            <v>29</v>
          </cell>
          <cell r="AF413">
            <v>4.9999999999999933E-2</v>
          </cell>
          <cell r="AG413">
            <v>0.68</v>
          </cell>
          <cell r="AH413">
            <v>0.73</v>
          </cell>
          <cell r="AI413" t="str">
            <v>O</v>
          </cell>
          <cell r="AJ413" t="str">
            <v>O</v>
          </cell>
          <cell r="AL413" t="str">
            <v>O</v>
          </cell>
          <cell r="AN413" t="str">
            <v>O</v>
          </cell>
          <cell r="AP413">
            <v>2875</v>
          </cell>
          <cell r="AQ413">
            <v>0.72499999999999998</v>
          </cell>
          <cell r="AR413" t="str">
            <v>STKM</v>
          </cell>
          <cell r="AS413">
            <v>0</v>
          </cell>
          <cell r="AT413" t="e">
            <v>#N/A</v>
          </cell>
          <cell r="AU413">
            <v>0</v>
          </cell>
          <cell r="AV413">
            <v>0</v>
          </cell>
        </row>
        <row r="414">
          <cell r="J414" t="str">
            <v>006-00255</v>
          </cell>
          <cell r="K414" t="str">
            <v>ENGINE BRACKET 1</v>
          </cell>
          <cell r="L414" t="str">
            <v>4W8-F1411-00</v>
          </cell>
          <cell r="M414">
            <v>1</v>
          </cell>
          <cell r="N414" t="str">
            <v>BM</v>
          </cell>
          <cell r="O414" t="str">
            <v>BEWL</v>
          </cell>
          <cell r="Q414" t="str">
            <v>005-12387</v>
          </cell>
          <cell r="R414" t="str">
            <v>SPCC SD*2.6</v>
          </cell>
          <cell r="S414" t="str">
            <v>SPCC SD</v>
          </cell>
          <cell r="T414" t="str">
            <v/>
          </cell>
          <cell r="V414">
            <v>2.6</v>
          </cell>
          <cell r="W414">
            <v>914</v>
          </cell>
          <cell r="X414">
            <v>1828</v>
          </cell>
          <cell r="Y414">
            <v>244</v>
          </cell>
          <cell r="Z414">
            <v>914</v>
          </cell>
          <cell r="AA414">
            <v>244</v>
          </cell>
          <cell r="AB414">
            <v>130.57142857142858</v>
          </cell>
          <cell r="AC414">
            <v>7</v>
          </cell>
          <cell r="AD414">
            <v>7</v>
          </cell>
          <cell r="AE414">
            <v>49</v>
          </cell>
          <cell r="AF414">
            <v>0.39499999999999996</v>
          </cell>
          <cell r="AG414">
            <v>0.32</v>
          </cell>
          <cell r="AH414">
            <v>0.71499999999999997</v>
          </cell>
          <cell r="AI414" t="str">
            <v>O</v>
          </cell>
          <cell r="AJ414" t="str">
            <v>O</v>
          </cell>
          <cell r="AK414" t="str">
            <v>O</v>
          </cell>
          <cell r="AN414" t="str">
            <v>O</v>
          </cell>
          <cell r="AP414">
            <v>2875</v>
          </cell>
          <cell r="AQ414">
            <v>0.69599999999999995</v>
          </cell>
          <cell r="AR414" t="str">
            <v>SPCC</v>
          </cell>
          <cell r="AS414">
            <v>0</v>
          </cell>
          <cell r="AT414" t="e">
            <v>#N/A</v>
          </cell>
          <cell r="AU414">
            <v>0</v>
          </cell>
          <cell r="AV414">
            <v>0</v>
          </cell>
        </row>
        <row r="415">
          <cell r="J415" t="str">
            <v>006-00257</v>
          </cell>
          <cell r="K415" t="str">
            <v>ENGINE BRACKET 2</v>
          </cell>
          <cell r="L415" t="str">
            <v>4W8-F1419-00</v>
          </cell>
          <cell r="M415">
            <v>1</v>
          </cell>
          <cell r="N415" t="str">
            <v>BM</v>
          </cell>
          <cell r="O415" t="str">
            <v>BEWL</v>
          </cell>
          <cell r="Q415" t="str">
            <v>005-12386</v>
          </cell>
          <cell r="R415" t="str">
            <v>SPCC SD*2.3</v>
          </cell>
          <cell r="S415" t="str">
            <v>SPCC SD</v>
          </cell>
          <cell r="T415" t="str">
            <v/>
          </cell>
          <cell r="V415">
            <v>2.2999999999999998</v>
          </cell>
          <cell r="W415">
            <v>914</v>
          </cell>
          <cell r="X415">
            <v>1828</v>
          </cell>
          <cell r="Y415">
            <v>227</v>
          </cell>
          <cell r="Z415">
            <v>914</v>
          </cell>
          <cell r="AA415">
            <v>265</v>
          </cell>
          <cell r="AB415">
            <v>182.8</v>
          </cell>
          <cell r="AC415">
            <v>5</v>
          </cell>
          <cell r="AD415">
            <v>8</v>
          </cell>
          <cell r="AE415">
            <v>40</v>
          </cell>
          <cell r="AF415">
            <v>0.39600000000000002</v>
          </cell>
          <cell r="AG415">
            <v>0.38500000000000001</v>
          </cell>
          <cell r="AH415">
            <v>0.78100000000000003</v>
          </cell>
          <cell r="AI415" t="str">
            <v>O</v>
          </cell>
          <cell r="AJ415" t="str">
            <v>O</v>
          </cell>
          <cell r="AK415" t="str">
            <v>O</v>
          </cell>
          <cell r="AN415" t="str">
            <v>O</v>
          </cell>
          <cell r="AP415">
            <v>2875</v>
          </cell>
          <cell r="AQ415">
            <v>0.754</v>
          </cell>
          <cell r="AR415" t="str">
            <v>SPCC</v>
          </cell>
          <cell r="AS415">
            <v>0</v>
          </cell>
          <cell r="AT415" t="e">
            <v>#N/A</v>
          </cell>
          <cell r="AU415">
            <v>0</v>
          </cell>
          <cell r="AV415">
            <v>0</v>
          </cell>
        </row>
        <row r="416">
          <cell r="J416" t="str">
            <v>006-01539</v>
          </cell>
          <cell r="K416" t="str">
            <v>TUBE CROSS</v>
          </cell>
          <cell r="L416" t="str">
            <v>4W8-F1422-00</v>
          </cell>
          <cell r="M416">
            <v>1</v>
          </cell>
          <cell r="N416" t="str">
            <v>BM</v>
          </cell>
          <cell r="O416" t="str">
            <v>BEWL</v>
          </cell>
          <cell r="Q416" t="str">
            <v>005-12423</v>
          </cell>
          <cell r="R416" t="str">
            <v>STKM 11A-EC*2.8</v>
          </cell>
          <cell r="S416" t="str">
            <v>STKM 11A-EC</v>
          </cell>
          <cell r="T416" t="str">
            <v/>
          </cell>
          <cell r="U416">
            <v>22.2</v>
          </cell>
          <cell r="V416">
            <v>2.8</v>
          </cell>
          <cell r="X416">
            <v>4400</v>
          </cell>
          <cell r="Y416">
            <v>160</v>
          </cell>
          <cell r="AA416">
            <v>160</v>
          </cell>
          <cell r="AD416">
            <v>26</v>
          </cell>
          <cell r="AF416">
            <v>2.1000000000000019E-2</v>
          </cell>
          <cell r="AG416">
            <v>0.21</v>
          </cell>
          <cell r="AH416">
            <v>0.23100000000000001</v>
          </cell>
          <cell r="AI416" t="str">
            <v>O</v>
          </cell>
          <cell r="AJ416" t="str">
            <v>O</v>
          </cell>
          <cell r="AL416" t="str">
            <v>O</v>
          </cell>
          <cell r="AN416" t="str">
            <v>O</v>
          </cell>
          <cell r="AP416">
            <v>2875</v>
          </cell>
          <cell r="AQ416">
            <v>0.22700000000000001</v>
          </cell>
          <cell r="AR416" t="str">
            <v>STKM</v>
          </cell>
          <cell r="AS416">
            <v>0</v>
          </cell>
          <cell r="AT416" t="e">
            <v>#N/A</v>
          </cell>
          <cell r="AU416">
            <v>0</v>
          </cell>
          <cell r="AV416">
            <v>0</v>
          </cell>
        </row>
        <row r="417">
          <cell r="J417" t="str">
            <v>006-00760</v>
          </cell>
          <cell r="K417" t="str">
            <v>HINGE OIL TANK</v>
          </cell>
          <cell r="L417" t="str">
            <v>4W8-F1796-00</v>
          </cell>
          <cell r="M417">
            <v>1</v>
          </cell>
          <cell r="N417" t="str">
            <v>BM</v>
          </cell>
          <cell r="O417" t="str">
            <v>BEWL</v>
          </cell>
          <cell r="Q417" t="str">
            <v>005-12384</v>
          </cell>
          <cell r="R417" t="str">
            <v>SPCC SD*2</v>
          </cell>
          <cell r="S417" t="str">
            <v>SPCC SD</v>
          </cell>
          <cell r="T417" t="str">
            <v/>
          </cell>
          <cell r="V417">
            <v>2</v>
          </cell>
          <cell r="W417">
            <v>914</v>
          </cell>
          <cell r="X417">
            <v>1828</v>
          </cell>
          <cell r="Y417">
            <v>92.5</v>
          </cell>
          <cell r="Z417">
            <v>914</v>
          </cell>
          <cell r="AA417">
            <v>92.5</v>
          </cell>
          <cell r="AB417">
            <v>27.696969696969695</v>
          </cell>
          <cell r="AC417">
            <v>33</v>
          </cell>
          <cell r="AD417">
            <v>19</v>
          </cell>
          <cell r="AE417">
            <v>627</v>
          </cell>
          <cell r="AF417">
            <v>1.7899999999999999E-2</v>
          </cell>
          <cell r="AG417">
            <v>2.5000000000000001E-2</v>
          </cell>
          <cell r="AH417">
            <v>4.2900000000000001E-2</v>
          </cell>
          <cell r="AI417" t="str">
            <v>O</v>
          </cell>
          <cell r="AJ417" t="str">
            <v>O</v>
          </cell>
          <cell r="AK417" t="str">
            <v>O</v>
          </cell>
          <cell r="AN417" t="str">
            <v>O</v>
          </cell>
          <cell r="AP417">
            <v>2875</v>
          </cell>
          <cell r="AQ417">
            <v>4.2000000000000003E-2</v>
          </cell>
          <cell r="AR417" t="str">
            <v>SPCC</v>
          </cell>
          <cell r="AS417">
            <v>0</v>
          </cell>
          <cell r="AT417" t="e">
            <v>#N/A</v>
          </cell>
          <cell r="AU417">
            <v>0</v>
          </cell>
          <cell r="AV417">
            <v>0</v>
          </cell>
        </row>
        <row r="418">
          <cell r="J418" t="str">
            <v>006-00784</v>
          </cell>
          <cell r="K418" t="str">
            <v>HOOK BATTERY BAND</v>
          </cell>
          <cell r="L418" t="str">
            <v>4W8-F1365-00</v>
          </cell>
          <cell r="M418">
            <v>1</v>
          </cell>
          <cell r="N418" t="str">
            <v>BM</v>
          </cell>
          <cell r="O418" t="str">
            <v>BEWL</v>
          </cell>
          <cell r="Q418" t="str">
            <v>005-12379</v>
          </cell>
          <cell r="R418" t="str">
            <v>SPCC SD*1.2</v>
          </cell>
          <cell r="S418" t="str">
            <v>SPCC SD</v>
          </cell>
          <cell r="T418" t="str">
            <v/>
          </cell>
          <cell r="V418">
            <v>1.2</v>
          </cell>
          <cell r="W418">
            <v>914</v>
          </cell>
          <cell r="X418">
            <v>1828</v>
          </cell>
          <cell r="Y418">
            <v>20</v>
          </cell>
          <cell r="Z418">
            <v>914</v>
          </cell>
          <cell r="AA418">
            <v>20</v>
          </cell>
          <cell r="AB418">
            <v>50.777777777777779</v>
          </cell>
          <cell r="AC418">
            <v>18</v>
          </cell>
          <cell r="AD418">
            <v>91</v>
          </cell>
          <cell r="AE418">
            <v>1638</v>
          </cell>
          <cell r="AF418">
            <v>3.7999999999999996E-3</v>
          </cell>
          <cell r="AG418">
            <v>6.0000000000000001E-3</v>
          </cell>
          <cell r="AH418">
            <v>9.7999999999999997E-3</v>
          </cell>
          <cell r="AI418" t="str">
            <v>O</v>
          </cell>
          <cell r="AJ418" t="str">
            <v>O</v>
          </cell>
          <cell r="AK418" t="str">
            <v>O</v>
          </cell>
          <cell r="AN418" t="str">
            <v>O</v>
          </cell>
          <cell r="AP418">
            <v>2875</v>
          </cell>
          <cell r="AQ418">
            <v>0.01</v>
          </cell>
          <cell r="AR418" t="str">
            <v>SPCC</v>
          </cell>
          <cell r="AS418">
            <v>0</v>
          </cell>
          <cell r="AT418" t="e">
            <v>#N/A</v>
          </cell>
          <cell r="AU418">
            <v>0</v>
          </cell>
          <cell r="AV418">
            <v>0</v>
          </cell>
        </row>
        <row r="419">
          <cell r="J419" t="str">
            <v>006-00956</v>
          </cell>
          <cell r="K419" t="str">
            <v>NUT,T</v>
          </cell>
          <cell r="L419" t="str">
            <v>90180-08003</v>
          </cell>
          <cell r="M419">
            <v>1</v>
          </cell>
          <cell r="N419" t="str">
            <v>CKD</v>
          </cell>
          <cell r="O419" t="str">
            <v>DYL</v>
          </cell>
          <cell r="R419" t="str">
            <v/>
          </cell>
          <cell r="S419" t="str">
            <v/>
          </cell>
          <cell r="T419" t="str">
            <v/>
          </cell>
          <cell r="AP419">
            <v>2875</v>
          </cell>
          <cell r="AR419" t="str">
            <v/>
          </cell>
          <cell r="AS419">
            <v>0</v>
          </cell>
          <cell r="AT419" t="e">
            <v>#N/A</v>
          </cell>
          <cell r="AU419">
            <v>0</v>
          </cell>
          <cell r="AV419">
            <v>0</v>
          </cell>
        </row>
        <row r="420">
          <cell r="J420" t="str">
            <v>006-00947</v>
          </cell>
          <cell r="K420" t="str">
            <v>NUT PROJ, SQUARE 6 MM</v>
          </cell>
          <cell r="L420" t="str">
            <v>95700-06200</v>
          </cell>
          <cell r="M420">
            <v>9</v>
          </cell>
          <cell r="N420" t="str">
            <v>CKD</v>
          </cell>
          <cell r="O420" t="str">
            <v>DYL</v>
          </cell>
          <cell r="R420" t="str">
            <v/>
          </cell>
          <cell r="S420" t="str">
            <v/>
          </cell>
          <cell r="T420" t="str">
            <v/>
          </cell>
          <cell r="AP420">
            <v>2875</v>
          </cell>
          <cell r="AR420" t="str">
            <v/>
          </cell>
          <cell r="AS420">
            <v>0</v>
          </cell>
          <cell r="AT420" t="e">
            <v>#N/A</v>
          </cell>
          <cell r="AU420">
            <v>0</v>
          </cell>
          <cell r="AV420">
            <v>0</v>
          </cell>
        </row>
        <row r="421">
          <cell r="J421" t="str">
            <v>006-00948</v>
          </cell>
          <cell r="K421" t="str">
            <v>NUT PROJ, SQUARE  8 mm</v>
          </cell>
          <cell r="L421" t="str">
            <v>95700-08200</v>
          </cell>
          <cell r="M421">
            <v>6</v>
          </cell>
          <cell r="N421" t="str">
            <v>CKD</v>
          </cell>
          <cell r="O421" t="str">
            <v>DYL</v>
          </cell>
          <cell r="R421" t="str">
            <v/>
          </cell>
          <cell r="S421" t="str">
            <v/>
          </cell>
          <cell r="T421" t="str">
            <v/>
          </cell>
          <cell r="AP421">
            <v>2875</v>
          </cell>
          <cell r="AR421" t="str">
            <v/>
          </cell>
          <cell r="AS421">
            <v>0</v>
          </cell>
          <cell r="AT421" t="e">
            <v>#N/A</v>
          </cell>
          <cell r="AU421">
            <v>0</v>
          </cell>
          <cell r="AV421">
            <v>0</v>
          </cell>
        </row>
        <row r="422">
          <cell r="J422" t="str">
            <v>006-00789</v>
          </cell>
          <cell r="K422" t="str">
            <v>HOOK SPRING</v>
          </cell>
          <cell r="L422" t="str">
            <v>4W8-F1451-00</v>
          </cell>
          <cell r="M422">
            <v>1</v>
          </cell>
          <cell r="N422" t="str">
            <v>VF</v>
          </cell>
          <cell r="O422" t="str">
            <v>ORIENT</v>
          </cell>
          <cell r="P422" t="str">
            <v>POL-PP07-01-21-18-0008</v>
          </cell>
          <cell r="R422" t="str">
            <v/>
          </cell>
          <cell r="S422" t="str">
            <v/>
          </cell>
          <cell r="T422" t="str">
            <v/>
          </cell>
          <cell r="AP422">
            <v>2875</v>
          </cell>
          <cell r="AR422" t="str">
            <v/>
          </cell>
          <cell r="AS422">
            <v>0.69</v>
          </cell>
          <cell r="AT422">
            <v>0.69</v>
          </cell>
          <cell r="AU422">
            <v>0.69</v>
          </cell>
          <cell r="AV422">
            <v>0</v>
          </cell>
        </row>
        <row r="423">
          <cell r="J423" t="str">
            <v>006-00378</v>
          </cell>
          <cell r="K423" t="str">
            <v>CLAMP WIRE HARNESS</v>
          </cell>
          <cell r="L423" t="str">
            <v>90465-05052</v>
          </cell>
          <cell r="M423">
            <v>2</v>
          </cell>
          <cell r="N423" t="str">
            <v>VF</v>
          </cell>
          <cell r="O423" t="str">
            <v>M.S.ENGG</v>
          </cell>
          <cell r="P423" t="str">
            <v>POL-PP07-01-21-18-0046</v>
          </cell>
          <cell r="R423" t="str">
            <v/>
          </cell>
          <cell r="S423" t="str">
            <v/>
          </cell>
          <cell r="T423" t="str">
            <v/>
          </cell>
          <cell r="AP423">
            <v>2875</v>
          </cell>
          <cell r="AR423" t="str">
            <v/>
          </cell>
          <cell r="AS423">
            <v>1.96</v>
          </cell>
          <cell r="AT423">
            <v>1.96</v>
          </cell>
          <cell r="AU423">
            <v>1.96</v>
          </cell>
          <cell r="AV423">
            <v>0</v>
          </cell>
        </row>
        <row r="424">
          <cell r="J424" t="str">
            <v>006-02957</v>
          </cell>
          <cell r="K424" t="str">
            <v>PATCH LOCK</v>
          </cell>
          <cell r="L424" t="str">
            <v>3AH3-F1450-00</v>
          </cell>
          <cell r="M424">
            <v>1</v>
          </cell>
          <cell r="N424" t="str">
            <v>VF</v>
          </cell>
          <cell r="O424" t="str">
            <v>IZLAL RASOOL</v>
          </cell>
          <cell r="P424" t="str">
            <v>POL-PP07-01-21-18-0009</v>
          </cell>
          <cell r="R424" t="str">
            <v/>
          </cell>
          <cell r="S424" t="str">
            <v/>
          </cell>
          <cell r="T424" t="str">
            <v/>
          </cell>
          <cell r="AP424">
            <v>2875</v>
          </cell>
          <cell r="AR424" t="str">
            <v/>
          </cell>
          <cell r="AS424">
            <v>2.4500000000000002</v>
          </cell>
          <cell r="AT424">
            <v>2.4500000000000002</v>
          </cell>
          <cell r="AU424">
            <v>2.4500000000000002</v>
          </cell>
          <cell r="AV424">
            <v>0</v>
          </cell>
        </row>
        <row r="425">
          <cell r="J425" t="str">
            <v>006-00055</v>
          </cell>
          <cell r="K425" t="str">
            <v>BAR CROSS TUBE</v>
          </cell>
          <cell r="L425" t="str">
            <v>4W8-F1413-00</v>
          </cell>
          <cell r="M425">
            <v>1</v>
          </cell>
          <cell r="N425" t="str">
            <v>VF</v>
          </cell>
          <cell r="O425" t="str">
            <v>M.R.PRECISON</v>
          </cell>
          <cell r="P425" t="str">
            <v>POL-PP07-01-21-18-0010</v>
          </cell>
          <cell r="R425" t="str">
            <v/>
          </cell>
          <cell r="S425" t="str">
            <v/>
          </cell>
          <cell r="T425" t="str">
            <v/>
          </cell>
          <cell r="AP425">
            <v>2875</v>
          </cell>
          <cell r="AR425" t="str">
            <v/>
          </cell>
          <cell r="AS425">
            <v>0</v>
          </cell>
          <cell r="AT425" t="e">
            <v>#REF!</v>
          </cell>
          <cell r="AU425">
            <v>0</v>
          </cell>
          <cell r="AV425">
            <v>0</v>
          </cell>
        </row>
        <row r="426">
          <cell r="J426" t="str">
            <v>006-01091</v>
          </cell>
          <cell r="K426" t="str">
            <v>PIPE ENGINE MOUNT</v>
          </cell>
          <cell r="L426" t="str">
            <v>4W8-F1354-00</v>
          </cell>
          <cell r="M426">
            <v>1</v>
          </cell>
          <cell r="N426" t="str">
            <v>VF</v>
          </cell>
          <cell r="O426" t="str">
            <v>NEW ENDIVOR</v>
          </cell>
          <cell r="P426" t="str">
            <v>POL-PP07-01-21-18-0012</v>
          </cell>
          <cell r="R426" t="str">
            <v/>
          </cell>
          <cell r="S426" t="str">
            <v/>
          </cell>
          <cell r="T426" t="str">
            <v/>
          </cell>
          <cell r="AP426">
            <v>2875</v>
          </cell>
          <cell r="AR426" t="str">
            <v/>
          </cell>
          <cell r="AS426">
            <v>7.5</v>
          </cell>
          <cell r="AT426">
            <v>7.5</v>
          </cell>
          <cell r="AU426">
            <v>7.5</v>
          </cell>
          <cell r="AV426">
            <v>0</v>
          </cell>
        </row>
        <row r="427">
          <cell r="J427" t="str">
            <v>006-01140</v>
          </cell>
          <cell r="K427" t="str">
            <v>PATCH Ø 15</v>
          </cell>
          <cell r="L427" t="str">
            <v>4W8-F1456-00</v>
          </cell>
          <cell r="M427">
            <v>2</v>
          </cell>
          <cell r="N427" t="str">
            <v>VF</v>
          </cell>
          <cell r="O427" t="str">
            <v>TAJI</v>
          </cell>
          <cell r="P427" t="str">
            <v>POL-PP07-01-21-18-0021</v>
          </cell>
          <cell r="R427" t="str">
            <v/>
          </cell>
          <cell r="S427" t="str">
            <v/>
          </cell>
          <cell r="T427" t="str">
            <v/>
          </cell>
          <cell r="AP427">
            <v>2875</v>
          </cell>
          <cell r="AR427" t="str">
            <v/>
          </cell>
          <cell r="AS427">
            <v>1.7</v>
          </cell>
          <cell r="AT427">
            <v>1.7</v>
          </cell>
          <cell r="AU427">
            <v>1.7</v>
          </cell>
          <cell r="AV427">
            <v>0</v>
          </cell>
        </row>
        <row r="428">
          <cell r="J428" t="str">
            <v>006-01139</v>
          </cell>
          <cell r="K428" t="str">
            <v>PLATE PATCH Ø 9</v>
          </cell>
          <cell r="L428" t="str">
            <v>4W8-F1455-00</v>
          </cell>
          <cell r="M428">
            <v>1</v>
          </cell>
          <cell r="N428" t="str">
            <v>VF</v>
          </cell>
          <cell r="O428" t="str">
            <v>IZLAL RASOOL</v>
          </cell>
          <cell r="P428" t="str">
            <v>POL-PP07-01-21-18-0009</v>
          </cell>
          <cell r="R428" t="str">
            <v/>
          </cell>
          <cell r="S428" t="str">
            <v/>
          </cell>
          <cell r="T428" t="str">
            <v/>
          </cell>
          <cell r="AP428">
            <v>2875</v>
          </cell>
          <cell r="AR428" t="str">
            <v/>
          </cell>
          <cell r="AS428">
            <v>0.8</v>
          </cell>
          <cell r="AT428">
            <v>0.8</v>
          </cell>
          <cell r="AU428">
            <v>0.8</v>
          </cell>
          <cell r="AV428">
            <v>0</v>
          </cell>
        </row>
        <row r="429">
          <cell r="J429" t="str">
            <v>006-02956</v>
          </cell>
          <cell r="K429" t="str">
            <v>PIN SEAT BRACKET</v>
          </cell>
          <cell r="L429" t="str">
            <v>4W8-F1314-98</v>
          </cell>
          <cell r="M429">
            <v>2</v>
          </cell>
          <cell r="N429" t="str">
            <v>VF</v>
          </cell>
          <cell r="O429" t="str">
            <v>ORIENT</v>
          </cell>
          <cell r="P429" t="str">
            <v>POL-PP07-01-21-18-0008</v>
          </cell>
          <cell r="R429" t="str">
            <v/>
          </cell>
          <cell r="S429" t="str">
            <v/>
          </cell>
          <cell r="T429" t="str">
            <v/>
          </cell>
          <cell r="AP429">
            <v>2875</v>
          </cell>
          <cell r="AR429" t="str">
            <v/>
          </cell>
          <cell r="AS429">
            <v>0.7</v>
          </cell>
          <cell r="AT429">
            <v>0.7</v>
          </cell>
          <cell r="AU429">
            <v>0.7</v>
          </cell>
          <cell r="AV429">
            <v>0</v>
          </cell>
        </row>
        <row r="430">
          <cell r="J430" t="str">
            <v>006-00174</v>
          </cell>
          <cell r="K430" t="str">
            <v>BOSS ENGINE MOUNT</v>
          </cell>
          <cell r="L430" t="str">
            <v>4W8-F1414-00</v>
          </cell>
          <cell r="M430">
            <v>2</v>
          </cell>
          <cell r="N430" t="str">
            <v>VF</v>
          </cell>
          <cell r="O430" t="str">
            <v>ORIENT</v>
          </cell>
          <cell r="P430" t="str">
            <v>POL-PP07-01-21-18-0008</v>
          </cell>
          <cell r="R430" t="str">
            <v/>
          </cell>
          <cell r="S430" t="str">
            <v/>
          </cell>
          <cell r="T430" t="str">
            <v/>
          </cell>
          <cell r="AP430">
            <v>2875</v>
          </cell>
          <cell r="AR430" t="str">
            <v/>
          </cell>
          <cell r="AS430">
            <v>3.25</v>
          </cell>
          <cell r="AT430">
            <v>3.25</v>
          </cell>
          <cell r="AU430">
            <v>3.25</v>
          </cell>
          <cell r="AV430">
            <v>0</v>
          </cell>
        </row>
        <row r="431">
          <cell r="J431" t="str">
            <v>006-01018</v>
          </cell>
          <cell r="K431" t="str">
            <v>PATCH -1</v>
          </cell>
          <cell r="L431" t="str">
            <v>5DE-F1238-00</v>
          </cell>
          <cell r="M431">
            <v>1</v>
          </cell>
          <cell r="N431" t="str">
            <v>VM</v>
          </cell>
          <cell r="O431" t="str">
            <v>MEM</v>
          </cell>
          <cell r="P431" t="str">
            <v>POP-PP07-01-21-18-0004</v>
          </cell>
          <cell r="Q431" t="str">
            <v>005-12379</v>
          </cell>
          <cell r="R431" t="str">
            <v>SPCC SD*1.2</v>
          </cell>
          <cell r="S431" t="str">
            <v>SPCC SD</v>
          </cell>
          <cell r="T431" t="str">
            <v/>
          </cell>
          <cell r="V431">
            <v>1.2</v>
          </cell>
          <cell r="W431">
            <v>914</v>
          </cell>
          <cell r="X431">
            <v>1828</v>
          </cell>
          <cell r="Y431">
            <v>300</v>
          </cell>
          <cell r="Z431">
            <v>914</v>
          </cell>
          <cell r="AA431">
            <v>300</v>
          </cell>
          <cell r="AB431">
            <v>228.5</v>
          </cell>
          <cell r="AC431">
            <v>4</v>
          </cell>
          <cell r="AD431">
            <v>6</v>
          </cell>
          <cell r="AE431">
            <v>24</v>
          </cell>
          <cell r="AF431">
            <v>0.505</v>
          </cell>
          <cell r="AG431">
            <v>0.17</v>
          </cell>
          <cell r="AH431">
            <v>0.67500000000000004</v>
          </cell>
          <cell r="AP431">
            <v>2875</v>
          </cell>
          <cell r="AQ431">
            <v>0.65600000000000003</v>
          </cell>
          <cell r="AR431" t="str">
            <v>SPCC</v>
          </cell>
          <cell r="AS431">
            <v>0</v>
          </cell>
          <cell r="AT431" t="e">
            <v>#N/A</v>
          </cell>
          <cell r="AU431">
            <v>0</v>
          </cell>
          <cell r="AV431">
            <v>0</v>
          </cell>
        </row>
        <row r="432">
          <cell r="J432" t="str">
            <v>006-01019</v>
          </cell>
          <cell r="K432" t="str">
            <v>PATCH -2</v>
          </cell>
          <cell r="L432" t="str">
            <v>5DE-F1239-00</v>
          </cell>
          <cell r="M432">
            <v>1</v>
          </cell>
          <cell r="N432" t="str">
            <v>VM</v>
          </cell>
          <cell r="O432" t="str">
            <v>MEM</v>
          </cell>
          <cell r="P432" t="str">
            <v>POP-PP07-01-21-18-0004</v>
          </cell>
          <cell r="Q432" t="str">
            <v>005-12379</v>
          </cell>
          <cell r="R432" t="str">
            <v>SPCC SD*1.2</v>
          </cell>
          <cell r="S432" t="str">
            <v>SPCC SD</v>
          </cell>
          <cell r="T432" t="str">
            <v/>
          </cell>
          <cell r="V432">
            <v>1.2</v>
          </cell>
          <cell r="W432">
            <v>914</v>
          </cell>
          <cell r="X432">
            <v>1828</v>
          </cell>
          <cell r="Y432">
            <v>300</v>
          </cell>
          <cell r="Z432">
            <v>914</v>
          </cell>
          <cell r="AA432">
            <v>300</v>
          </cell>
          <cell r="AB432">
            <v>228.5</v>
          </cell>
          <cell r="AC432">
            <v>4</v>
          </cell>
          <cell r="AD432">
            <v>6</v>
          </cell>
          <cell r="AE432">
            <v>24</v>
          </cell>
          <cell r="AF432">
            <v>0.39500000000000002</v>
          </cell>
          <cell r="AG432">
            <v>0.28000000000000003</v>
          </cell>
          <cell r="AH432">
            <v>0.67500000000000004</v>
          </cell>
          <cell r="AP432">
            <v>2875</v>
          </cell>
          <cell r="AQ432">
            <v>0.65600000000000003</v>
          </cell>
          <cell r="AR432" t="str">
            <v>SPCC</v>
          </cell>
          <cell r="AS432">
            <v>0</v>
          </cell>
          <cell r="AT432" t="e">
            <v>#N/A</v>
          </cell>
          <cell r="AU432">
            <v>0</v>
          </cell>
          <cell r="AV432">
            <v>0</v>
          </cell>
        </row>
        <row r="433">
          <cell r="J433" t="str">
            <v>006-00182</v>
          </cell>
          <cell r="K433" t="str">
            <v>BOX  BATTERY</v>
          </cell>
          <cell r="L433" t="str">
            <v>3AH-F177G-00</v>
          </cell>
          <cell r="M433">
            <v>1</v>
          </cell>
          <cell r="N433" t="str">
            <v>VM</v>
          </cell>
          <cell r="O433" t="str">
            <v>IMZA</v>
          </cell>
          <cell r="P433" t="str">
            <v>POP-PP07-01-21-18-0009</v>
          </cell>
          <cell r="Q433" t="str">
            <v>005-12372</v>
          </cell>
          <cell r="R433" t="str">
            <v>SPCC SD*0.8</v>
          </cell>
          <cell r="S433" t="str">
            <v>SPCC SD</v>
          </cell>
          <cell r="T433" t="str">
            <v/>
          </cell>
          <cell r="V433">
            <v>0.8</v>
          </cell>
          <cell r="W433">
            <v>914</v>
          </cell>
          <cell r="X433">
            <v>1828</v>
          </cell>
          <cell r="Y433">
            <v>407</v>
          </cell>
          <cell r="Z433">
            <v>914</v>
          </cell>
          <cell r="AA433">
            <v>407</v>
          </cell>
          <cell r="AB433">
            <v>152.33333333333334</v>
          </cell>
          <cell r="AC433">
            <v>6</v>
          </cell>
          <cell r="AD433">
            <v>4.333333333333333</v>
          </cell>
          <cell r="AE433">
            <v>26</v>
          </cell>
          <cell r="AF433">
            <v>0.123</v>
          </cell>
          <cell r="AG433">
            <v>0.28000000000000003</v>
          </cell>
          <cell r="AH433">
            <v>0.40300000000000002</v>
          </cell>
          <cell r="AP433">
            <v>2875</v>
          </cell>
          <cell r="AQ433">
            <v>0.40400000000000003</v>
          </cell>
          <cell r="AR433" t="str">
            <v>SPCC</v>
          </cell>
          <cell r="AS433">
            <v>23</v>
          </cell>
          <cell r="AT433">
            <v>23</v>
          </cell>
          <cell r="AU433">
            <v>0</v>
          </cell>
          <cell r="AV433">
            <v>23</v>
          </cell>
        </row>
        <row r="434">
          <cell r="J434" t="str">
            <v>006-00262</v>
          </cell>
          <cell r="K434" t="str">
            <v>BRACKET HORN</v>
          </cell>
          <cell r="L434" t="str">
            <v>4W8-F1343-00</v>
          </cell>
          <cell r="M434">
            <v>1</v>
          </cell>
          <cell r="N434" t="str">
            <v>VM</v>
          </cell>
          <cell r="O434" t="str">
            <v>IMZA</v>
          </cell>
          <cell r="P434" t="str">
            <v>POP-PP07-01-21-18-0009</v>
          </cell>
          <cell r="Q434" t="str">
            <v>005-12386</v>
          </cell>
          <cell r="R434" t="str">
            <v>SPCC SD*2.3</v>
          </cell>
          <cell r="S434" t="str">
            <v>SPCC SD</v>
          </cell>
          <cell r="T434" t="str">
            <v/>
          </cell>
          <cell r="V434">
            <v>2.2999999999999998</v>
          </cell>
          <cell r="W434">
            <v>914</v>
          </cell>
          <cell r="X434">
            <v>1828</v>
          </cell>
          <cell r="Y434">
            <v>203.5</v>
          </cell>
          <cell r="Z434">
            <v>914</v>
          </cell>
          <cell r="AA434">
            <v>203.5</v>
          </cell>
          <cell r="AB434">
            <v>70.307692307692307</v>
          </cell>
          <cell r="AC434">
            <v>13</v>
          </cell>
          <cell r="AD434">
            <v>8.3076923076923084</v>
          </cell>
          <cell r="AE434">
            <v>108</v>
          </cell>
          <cell r="AF434">
            <v>0.13899999999999998</v>
          </cell>
          <cell r="AG434">
            <v>0.15</v>
          </cell>
          <cell r="AH434">
            <v>0.28899999999999998</v>
          </cell>
          <cell r="AP434">
            <v>2875</v>
          </cell>
          <cell r="AQ434">
            <v>0.27900000000000003</v>
          </cell>
          <cell r="AR434" t="str">
            <v>SPCC</v>
          </cell>
          <cell r="AS434">
            <v>0</v>
          </cell>
          <cell r="AT434">
            <v>1.5</v>
          </cell>
          <cell r="AU434">
            <v>0</v>
          </cell>
          <cell r="AV434">
            <v>0</v>
          </cell>
        </row>
        <row r="435">
          <cell r="J435" t="str">
            <v>006-00270</v>
          </cell>
          <cell r="K435" t="str">
            <v>BRACKET REAR CUSHION L</v>
          </cell>
          <cell r="L435" t="str">
            <v>4W8-F1381-00</v>
          </cell>
          <cell r="M435">
            <v>1</v>
          </cell>
          <cell r="N435" t="str">
            <v>VM</v>
          </cell>
          <cell r="O435" t="str">
            <v>IMZA</v>
          </cell>
          <cell r="P435" t="str">
            <v>POP-PP07-01-21-18-0009</v>
          </cell>
          <cell r="Q435" t="str">
            <v>005-12384</v>
          </cell>
          <cell r="R435" t="str">
            <v>SPCC SD*2</v>
          </cell>
          <cell r="S435" t="str">
            <v>SPCC SD</v>
          </cell>
          <cell r="T435" t="str">
            <v/>
          </cell>
          <cell r="V435">
            <v>2</v>
          </cell>
          <cell r="W435">
            <v>914</v>
          </cell>
          <cell r="X435">
            <v>1828</v>
          </cell>
          <cell r="Y435">
            <v>107.5</v>
          </cell>
          <cell r="Z435">
            <v>914</v>
          </cell>
          <cell r="AA435">
            <v>107.5</v>
          </cell>
          <cell r="AB435">
            <v>114.25</v>
          </cell>
          <cell r="AC435">
            <v>8</v>
          </cell>
          <cell r="AD435">
            <v>17</v>
          </cell>
          <cell r="AE435">
            <v>136</v>
          </cell>
          <cell r="AF435">
            <v>0.1409</v>
          </cell>
          <cell r="AG435">
            <v>5.7000000000000002E-2</v>
          </cell>
          <cell r="AH435">
            <v>0.19789999999999999</v>
          </cell>
          <cell r="AP435">
            <v>2875</v>
          </cell>
          <cell r="AQ435">
            <v>0.193</v>
          </cell>
          <cell r="AR435" t="str">
            <v>SPCC</v>
          </cell>
          <cell r="AS435">
            <v>1.5</v>
          </cell>
          <cell r="AT435">
            <v>1.5</v>
          </cell>
          <cell r="AU435">
            <v>0</v>
          </cell>
          <cell r="AV435">
            <v>1.5</v>
          </cell>
        </row>
        <row r="436">
          <cell r="J436" t="str">
            <v>006-00271</v>
          </cell>
          <cell r="K436" t="str">
            <v>BRACKET REAR CUSHION R</v>
          </cell>
          <cell r="L436" t="str">
            <v>4W8-F1382-00</v>
          </cell>
          <cell r="M436">
            <v>1</v>
          </cell>
          <cell r="N436" t="str">
            <v>VM</v>
          </cell>
          <cell r="O436" t="str">
            <v>IMZA</v>
          </cell>
          <cell r="P436" t="str">
            <v>POP-PP07-01-21-18-0009</v>
          </cell>
          <cell r="Q436" t="str">
            <v>005-12384</v>
          </cell>
          <cell r="R436" t="str">
            <v>SPCC SD*2</v>
          </cell>
          <cell r="S436" t="str">
            <v>SPCC SD</v>
          </cell>
          <cell r="T436" t="str">
            <v/>
          </cell>
          <cell r="V436">
            <v>2</v>
          </cell>
          <cell r="W436">
            <v>914</v>
          </cell>
          <cell r="X436">
            <v>1828</v>
          </cell>
          <cell r="Y436">
            <v>107.5</v>
          </cell>
          <cell r="Z436">
            <v>914</v>
          </cell>
          <cell r="AA436">
            <v>107.5</v>
          </cell>
          <cell r="AB436">
            <v>114.25</v>
          </cell>
          <cell r="AC436">
            <v>8</v>
          </cell>
          <cell r="AD436">
            <v>17</v>
          </cell>
          <cell r="AE436">
            <v>136</v>
          </cell>
          <cell r="AF436">
            <v>0.1409</v>
          </cell>
          <cell r="AG436">
            <v>5.7000000000000002E-2</v>
          </cell>
          <cell r="AH436">
            <v>0.19789999999999999</v>
          </cell>
          <cell r="AP436">
            <v>2875</v>
          </cell>
          <cell r="AQ436">
            <v>0.193</v>
          </cell>
          <cell r="AR436" t="str">
            <v>SPCC</v>
          </cell>
          <cell r="AS436">
            <v>1.5</v>
          </cell>
          <cell r="AT436">
            <v>1.5</v>
          </cell>
          <cell r="AU436">
            <v>0</v>
          </cell>
          <cell r="AV436">
            <v>1.5</v>
          </cell>
        </row>
        <row r="437">
          <cell r="J437" t="str">
            <v>006-00830</v>
          </cell>
          <cell r="K437" t="str">
            <v>LEDGE BATTERY</v>
          </cell>
          <cell r="L437" t="str">
            <v>4W8-F1241-01</v>
          </cell>
          <cell r="M437">
            <v>1</v>
          </cell>
          <cell r="N437" t="str">
            <v>VM</v>
          </cell>
          <cell r="O437" t="str">
            <v>MEM</v>
          </cell>
          <cell r="P437" t="str">
            <v>POP-PP07-01-21-18-0004</v>
          </cell>
          <cell r="Q437" t="str">
            <v>005-12372</v>
          </cell>
          <cell r="R437" t="str">
            <v>SPCC SD*0.8</v>
          </cell>
          <cell r="S437" t="str">
            <v>SPCC SD</v>
          </cell>
          <cell r="T437" t="str">
            <v/>
          </cell>
          <cell r="V437">
            <v>0.8</v>
          </cell>
          <cell r="W437">
            <v>914</v>
          </cell>
          <cell r="X437">
            <v>1828</v>
          </cell>
          <cell r="Y437">
            <v>137</v>
          </cell>
          <cell r="Z437">
            <v>914</v>
          </cell>
          <cell r="AA437">
            <v>137</v>
          </cell>
          <cell r="AB437">
            <v>114.25</v>
          </cell>
          <cell r="AC437">
            <v>8</v>
          </cell>
          <cell r="AD437">
            <v>13</v>
          </cell>
          <cell r="AE437">
            <v>104</v>
          </cell>
          <cell r="AF437">
            <v>1.100000000000001E-2</v>
          </cell>
          <cell r="AG437">
            <v>0.09</v>
          </cell>
          <cell r="AH437">
            <v>0.10100000000000001</v>
          </cell>
          <cell r="AP437">
            <v>2875</v>
          </cell>
          <cell r="AQ437">
            <v>0.10100000000000001</v>
          </cell>
          <cell r="AR437" t="str">
            <v>SPCC</v>
          </cell>
          <cell r="AS437">
            <v>2.7</v>
          </cell>
          <cell r="AT437">
            <v>2.7</v>
          </cell>
          <cell r="AU437">
            <v>0</v>
          </cell>
          <cell r="AV437">
            <v>2.7</v>
          </cell>
        </row>
        <row r="438">
          <cell r="J438" t="str">
            <v>006-01478</v>
          </cell>
          <cell r="K438" t="str">
            <v>STAY CARRIER L</v>
          </cell>
          <cell r="L438" t="str">
            <v>5ES-F1271-00</v>
          </cell>
          <cell r="M438">
            <v>1</v>
          </cell>
          <cell r="N438" t="str">
            <v>VM</v>
          </cell>
          <cell r="O438" t="str">
            <v>IMZA</v>
          </cell>
          <cell r="P438" t="str">
            <v>POP-PP07-01-21-18-0009</v>
          </cell>
          <cell r="Q438" t="str">
            <v>005-12384</v>
          </cell>
          <cell r="R438" t="str">
            <v>SPCC SD*2</v>
          </cell>
          <cell r="S438" t="str">
            <v>SPCC SD</v>
          </cell>
          <cell r="T438" t="str">
            <v/>
          </cell>
          <cell r="V438">
            <v>2</v>
          </cell>
          <cell r="W438">
            <v>914</v>
          </cell>
          <cell r="X438">
            <v>1828</v>
          </cell>
          <cell r="Y438">
            <v>110</v>
          </cell>
          <cell r="Z438">
            <v>914</v>
          </cell>
          <cell r="AA438">
            <v>110</v>
          </cell>
          <cell r="AB438">
            <v>83.090909090909093</v>
          </cell>
          <cell r="AC438">
            <v>11</v>
          </cell>
          <cell r="AD438">
            <v>16</v>
          </cell>
          <cell r="AE438">
            <v>176</v>
          </cell>
          <cell r="AF438">
            <v>9.290000000000001E-2</v>
          </cell>
          <cell r="AG438">
            <v>0.06</v>
          </cell>
          <cell r="AH438">
            <v>0.15290000000000001</v>
          </cell>
          <cell r="AP438">
            <v>2875</v>
          </cell>
          <cell r="AQ438">
            <v>0.14899999999999999</v>
          </cell>
          <cell r="AR438" t="str">
            <v>SPCC</v>
          </cell>
          <cell r="AS438">
            <v>2.25</v>
          </cell>
          <cell r="AT438">
            <v>2.25</v>
          </cell>
          <cell r="AU438">
            <v>0</v>
          </cell>
          <cell r="AV438">
            <v>2.25</v>
          </cell>
        </row>
        <row r="439">
          <cell r="J439" t="str">
            <v>006-01479</v>
          </cell>
          <cell r="K439" t="str">
            <v>STAY CARRIER R</v>
          </cell>
          <cell r="L439" t="str">
            <v>5ES-F1272-00</v>
          </cell>
          <cell r="M439">
            <v>1</v>
          </cell>
          <cell r="N439" t="str">
            <v>VM</v>
          </cell>
          <cell r="O439" t="str">
            <v>IMZA</v>
          </cell>
          <cell r="P439" t="str">
            <v>POP-PP07-01-21-18-0009</v>
          </cell>
          <cell r="Q439" t="str">
            <v>005-12384</v>
          </cell>
          <cell r="R439" t="str">
            <v>SPCC SD*2</v>
          </cell>
          <cell r="S439" t="str">
            <v>SPCC SD</v>
          </cell>
          <cell r="T439" t="str">
            <v/>
          </cell>
          <cell r="V439">
            <v>2</v>
          </cell>
          <cell r="W439">
            <v>914</v>
          </cell>
          <cell r="X439">
            <v>1828</v>
          </cell>
          <cell r="Y439">
            <v>110</v>
          </cell>
          <cell r="Z439">
            <v>914</v>
          </cell>
          <cell r="AA439">
            <v>110</v>
          </cell>
          <cell r="AB439">
            <v>83.090909090909093</v>
          </cell>
          <cell r="AC439">
            <v>11</v>
          </cell>
          <cell r="AD439">
            <v>16</v>
          </cell>
          <cell r="AE439">
            <v>176</v>
          </cell>
          <cell r="AF439">
            <v>9.2999999999999999E-2</v>
          </cell>
          <cell r="AG439">
            <v>0.06</v>
          </cell>
          <cell r="AH439">
            <v>0.153</v>
          </cell>
          <cell r="AP439">
            <v>2875</v>
          </cell>
          <cell r="AQ439">
            <v>0.14899999999999999</v>
          </cell>
          <cell r="AR439" t="str">
            <v>SPCC</v>
          </cell>
          <cell r="AS439">
            <v>2.25</v>
          </cell>
          <cell r="AT439">
            <v>2.25</v>
          </cell>
          <cell r="AU439">
            <v>0</v>
          </cell>
          <cell r="AV439">
            <v>2.25</v>
          </cell>
        </row>
        <row r="440">
          <cell r="J440" t="str">
            <v>006-01017</v>
          </cell>
          <cell r="K440" t="str">
            <v>PATCH -3</v>
          </cell>
          <cell r="L440" t="str">
            <v>5DE-F1251-00</v>
          </cell>
          <cell r="M440">
            <v>1</v>
          </cell>
          <cell r="N440" t="str">
            <v>BM</v>
          </cell>
          <cell r="O440" t="str">
            <v>BEWL</v>
          </cell>
          <cell r="Q440" t="str">
            <v>005-12383</v>
          </cell>
          <cell r="R440" t="str">
            <v>SPCC SD*1.6</v>
          </cell>
          <cell r="S440" t="str">
            <v>SPCC SD</v>
          </cell>
          <cell r="T440" t="str">
            <v/>
          </cell>
          <cell r="V440">
            <v>1.6</v>
          </cell>
          <cell r="W440">
            <v>914</v>
          </cell>
          <cell r="X440">
            <v>1828</v>
          </cell>
          <cell r="Y440">
            <v>183</v>
          </cell>
          <cell r="Z440">
            <v>914</v>
          </cell>
          <cell r="AA440">
            <v>183</v>
          </cell>
          <cell r="AB440">
            <v>182.8</v>
          </cell>
          <cell r="AC440">
            <v>5</v>
          </cell>
          <cell r="AD440">
            <v>10</v>
          </cell>
          <cell r="AE440">
            <v>50</v>
          </cell>
          <cell r="AF440">
            <v>0.22899999999999998</v>
          </cell>
          <cell r="AG440">
            <v>0.2</v>
          </cell>
          <cell r="AH440">
            <v>0.42899999999999999</v>
          </cell>
          <cell r="AI440" t="str">
            <v>O</v>
          </cell>
          <cell r="AJ440" t="str">
            <v>O</v>
          </cell>
          <cell r="AK440" t="str">
            <v>O</v>
          </cell>
          <cell r="AN440" t="str">
            <v>O</v>
          </cell>
          <cell r="AP440">
            <v>0</v>
          </cell>
          <cell r="AQ440">
            <v>0.42</v>
          </cell>
          <cell r="AR440" t="str">
            <v>SPCC</v>
          </cell>
          <cell r="AS440">
            <v>0</v>
          </cell>
          <cell r="AT440" t="e">
            <v>#N/A</v>
          </cell>
          <cell r="AU440">
            <v>0</v>
          </cell>
          <cell r="AV440">
            <v>0</v>
          </cell>
        </row>
        <row r="441">
          <cell r="J441" t="str">
            <v>006-01210</v>
          </cell>
          <cell r="K441" t="str">
            <v>REINFORCEMENT UNDER</v>
          </cell>
          <cell r="L441" t="str">
            <v>5HM-F1226-00</v>
          </cell>
          <cell r="M441">
            <v>1</v>
          </cell>
          <cell r="N441" t="str">
            <v>BM</v>
          </cell>
          <cell r="O441" t="str">
            <v>BEWL</v>
          </cell>
          <cell r="Q441" t="str">
            <v>005-12372</v>
          </cell>
          <cell r="R441" t="str">
            <v>SPCC SD*0.8</v>
          </cell>
          <cell r="S441" t="str">
            <v>SPCC SD</v>
          </cell>
          <cell r="T441" t="str">
            <v/>
          </cell>
          <cell r="V441">
            <v>0.8</v>
          </cell>
          <cell r="W441">
            <v>914</v>
          </cell>
          <cell r="X441">
            <v>1828</v>
          </cell>
          <cell r="Y441">
            <v>220</v>
          </cell>
          <cell r="Z441">
            <v>914</v>
          </cell>
          <cell r="AA441">
            <v>220</v>
          </cell>
          <cell r="AB441">
            <v>152.33333333333334</v>
          </cell>
          <cell r="AC441">
            <v>6</v>
          </cell>
          <cell r="AD441">
            <v>8</v>
          </cell>
          <cell r="AE441">
            <v>48</v>
          </cell>
          <cell r="AF441">
            <v>9.9000000000000005E-2</v>
          </cell>
          <cell r="AG441">
            <v>0.12</v>
          </cell>
          <cell r="AH441">
            <v>0.219</v>
          </cell>
          <cell r="AI441" t="str">
            <v>O</v>
          </cell>
          <cell r="AJ441" t="str">
            <v>O</v>
          </cell>
          <cell r="AK441" t="str">
            <v>O</v>
          </cell>
          <cell r="AN441" t="str">
            <v>O</v>
          </cell>
          <cell r="AP441">
            <v>0</v>
          </cell>
          <cell r="AQ441">
            <v>0.219</v>
          </cell>
          <cell r="AR441" t="str">
            <v>SPCC</v>
          </cell>
          <cell r="AS441">
            <v>0</v>
          </cell>
          <cell r="AT441" t="e">
            <v>#N/A</v>
          </cell>
          <cell r="AU441">
            <v>0</v>
          </cell>
          <cell r="AV441">
            <v>0</v>
          </cell>
        </row>
        <row r="442">
          <cell r="J442" t="str">
            <v>006-00272</v>
          </cell>
          <cell r="K442" t="str">
            <v>BRACKET REAR FENDER</v>
          </cell>
          <cell r="L442" t="str">
            <v>5ES-F1261-00</v>
          </cell>
          <cell r="M442">
            <v>1</v>
          </cell>
          <cell r="N442" t="str">
            <v>BM</v>
          </cell>
          <cell r="O442" t="str">
            <v>BEWL</v>
          </cell>
          <cell r="Q442" t="str">
            <v>005-12383</v>
          </cell>
          <cell r="R442" t="str">
            <v>SPCC SD*1.6</v>
          </cell>
          <cell r="S442" t="str">
            <v>SPCC SD</v>
          </cell>
          <cell r="T442" t="str">
            <v/>
          </cell>
          <cell r="V442">
            <v>1.6</v>
          </cell>
          <cell r="W442">
            <v>914</v>
          </cell>
          <cell r="X442">
            <v>1828</v>
          </cell>
          <cell r="Y442">
            <v>146</v>
          </cell>
          <cell r="Z442">
            <v>914</v>
          </cell>
          <cell r="AA442">
            <v>146</v>
          </cell>
          <cell r="AB442">
            <v>39.739130434782609</v>
          </cell>
          <cell r="AC442">
            <v>23</v>
          </cell>
          <cell r="AD442">
            <v>12</v>
          </cell>
          <cell r="AE442">
            <v>276</v>
          </cell>
          <cell r="AF442">
            <v>0.03</v>
          </cell>
          <cell r="AG442">
            <v>4.8000000000000001E-2</v>
          </cell>
          <cell r="AH442">
            <v>7.8E-2</v>
          </cell>
          <cell r="AI442" t="str">
            <v>O</v>
          </cell>
          <cell r="AJ442" t="str">
            <v>O</v>
          </cell>
          <cell r="AK442" t="str">
            <v>O</v>
          </cell>
          <cell r="AN442" t="str">
            <v>O</v>
          </cell>
          <cell r="AP442">
            <v>0</v>
          </cell>
          <cell r="AQ442">
            <v>7.5999999999999998E-2</v>
          </cell>
          <cell r="AR442" t="str">
            <v>SPCC</v>
          </cell>
          <cell r="AS442">
            <v>0</v>
          </cell>
          <cell r="AT442" t="e">
            <v>#N/A</v>
          </cell>
          <cell r="AU442">
            <v>0</v>
          </cell>
          <cell r="AV442">
            <v>0</v>
          </cell>
        </row>
        <row r="443">
          <cell r="J443" t="str">
            <v>006-01103</v>
          </cell>
          <cell r="K443" t="str">
            <v>PIPE,SUCTION</v>
          </cell>
          <cell r="L443" t="str">
            <v>5HM-F1356-00</v>
          </cell>
          <cell r="M443">
            <v>1</v>
          </cell>
          <cell r="N443" t="str">
            <v>VF</v>
          </cell>
          <cell r="O443" t="str">
            <v>EXCEL</v>
          </cell>
          <cell r="R443" t="str">
            <v/>
          </cell>
          <cell r="S443" t="str">
            <v/>
          </cell>
          <cell r="T443" t="str">
            <v/>
          </cell>
          <cell r="AP443">
            <v>0</v>
          </cell>
          <cell r="AR443" t="str">
            <v/>
          </cell>
          <cell r="AS443">
            <v>6</v>
          </cell>
          <cell r="AT443">
            <v>6</v>
          </cell>
          <cell r="AU443">
            <v>6</v>
          </cell>
          <cell r="AV443">
            <v>0</v>
          </cell>
        </row>
        <row r="444">
          <cell r="J444" t="str">
            <v>006-01101</v>
          </cell>
          <cell r="K444" t="str">
            <v>PIPE STEARING HEAD</v>
          </cell>
          <cell r="L444" t="str">
            <v>5DE-F1311-00</v>
          </cell>
          <cell r="M444">
            <v>1</v>
          </cell>
          <cell r="N444" t="str">
            <v>BM</v>
          </cell>
          <cell r="O444" t="str">
            <v>BEWL</v>
          </cell>
          <cell r="Q444" t="str">
            <v>005-12431</v>
          </cell>
          <cell r="R444" t="str">
            <v>STKM 11A*3.5</v>
          </cell>
          <cell r="S444" t="str">
            <v>STKM 11A</v>
          </cell>
          <cell r="T444" t="str">
            <v/>
          </cell>
          <cell r="U444">
            <v>48.6</v>
          </cell>
          <cell r="V444">
            <v>3.5</v>
          </cell>
          <cell r="X444">
            <v>5400</v>
          </cell>
          <cell r="Y444">
            <v>182</v>
          </cell>
          <cell r="AA444">
            <v>182</v>
          </cell>
          <cell r="AD444">
            <v>29</v>
          </cell>
          <cell r="AF444">
            <v>4.9999999999999933E-2</v>
          </cell>
          <cell r="AG444">
            <v>0.68</v>
          </cell>
          <cell r="AH444">
            <v>0.73</v>
          </cell>
          <cell r="AI444" t="str">
            <v>O</v>
          </cell>
          <cell r="AJ444" t="str">
            <v>O</v>
          </cell>
          <cell r="AL444" t="str">
            <v>O</v>
          </cell>
          <cell r="AN444" t="str">
            <v>O</v>
          </cell>
          <cell r="AP444">
            <v>0</v>
          </cell>
          <cell r="AQ444">
            <v>0.72499999999999998</v>
          </cell>
          <cell r="AR444" t="str">
            <v>STKM</v>
          </cell>
          <cell r="AS444">
            <v>0</v>
          </cell>
          <cell r="AT444" t="e">
            <v>#N/A</v>
          </cell>
          <cell r="AU444">
            <v>0</v>
          </cell>
          <cell r="AV444">
            <v>0</v>
          </cell>
        </row>
        <row r="445">
          <cell r="J445" t="str">
            <v>006-00255</v>
          </cell>
          <cell r="K445" t="str">
            <v>ENGINE BRACKET 1</v>
          </cell>
          <cell r="L445" t="str">
            <v>4W8-F1411-00</v>
          </cell>
          <cell r="M445">
            <v>1</v>
          </cell>
          <cell r="N445" t="str">
            <v>BM</v>
          </cell>
          <cell r="O445" t="str">
            <v>BEWL</v>
          </cell>
          <cell r="Q445" t="str">
            <v>005-12387</v>
          </cell>
          <cell r="R445" t="str">
            <v>SPCC SD*2.6</v>
          </cell>
          <cell r="S445" t="str">
            <v>SPCC SD</v>
          </cell>
          <cell r="T445" t="str">
            <v/>
          </cell>
          <cell r="V445">
            <v>2.6</v>
          </cell>
          <cell r="W445">
            <v>914</v>
          </cell>
          <cell r="X445">
            <v>1828</v>
          </cell>
          <cell r="Y445">
            <v>244</v>
          </cell>
          <cell r="Z445">
            <v>131</v>
          </cell>
          <cell r="AA445">
            <v>244</v>
          </cell>
          <cell r="AB445">
            <v>131</v>
          </cell>
          <cell r="AC445">
            <v>7</v>
          </cell>
          <cell r="AD445">
            <v>7</v>
          </cell>
          <cell r="AE445">
            <v>49</v>
          </cell>
          <cell r="AF445">
            <v>0.39499999999999996</v>
          </cell>
          <cell r="AG445">
            <v>0.32</v>
          </cell>
          <cell r="AH445">
            <v>0.71499999999999997</v>
          </cell>
          <cell r="AI445" t="str">
            <v>O</v>
          </cell>
          <cell r="AJ445" t="str">
            <v>O</v>
          </cell>
          <cell r="AK445" t="str">
            <v>O</v>
          </cell>
          <cell r="AN445" t="str">
            <v>O</v>
          </cell>
          <cell r="AP445">
            <v>0</v>
          </cell>
          <cell r="AQ445">
            <v>0.69599999999999995</v>
          </cell>
          <cell r="AR445" t="str">
            <v>SPCC</v>
          </cell>
          <cell r="AS445">
            <v>0</v>
          </cell>
          <cell r="AT445" t="e">
            <v>#N/A</v>
          </cell>
          <cell r="AU445">
            <v>0</v>
          </cell>
          <cell r="AV445">
            <v>0</v>
          </cell>
        </row>
        <row r="446">
          <cell r="J446" t="str">
            <v>006-00257</v>
          </cell>
          <cell r="K446" t="str">
            <v>ENGINE BRACKET 2</v>
          </cell>
          <cell r="L446" t="str">
            <v>4W8-F1419-00</v>
          </cell>
          <cell r="M446">
            <v>1</v>
          </cell>
          <cell r="N446" t="str">
            <v>BM</v>
          </cell>
          <cell r="O446" t="str">
            <v>BEWL</v>
          </cell>
          <cell r="Q446" t="str">
            <v>005-12386</v>
          </cell>
          <cell r="R446" t="str">
            <v>SPCC SD*2.3</v>
          </cell>
          <cell r="S446" t="str">
            <v>SPCC SD</v>
          </cell>
          <cell r="T446" t="str">
            <v/>
          </cell>
          <cell r="V446">
            <v>2.2999999999999998</v>
          </cell>
          <cell r="W446">
            <v>914</v>
          </cell>
          <cell r="X446">
            <v>1828</v>
          </cell>
          <cell r="Y446">
            <v>227</v>
          </cell>
          <cell r="Z446">
            <v>914</v>
          </cell>
          <cell r="AA446">
            <v>227</v>
          </cell>
          <cell r="AB446">
            <v>182.8</v>
          </cell>
          <cell r="AC446">
            <v>5</v>
          </cell>
          <cell r="AD446">
            <v>8</v>
          </cell>
          <cell r="AE446">
            <v>40</v>
          </cell>
          <cell r="AF446">
            <v>0.39600000000000002</v>
          </cell>
          <cell r="AG446">
            <v>0.38500000000000001</v>
          </cell>
          <cell r="AH446">
            <v>0.78100000000000003</v>
          </cell>
          <cell r="AI446" t="str">
            <v>O</v>
          </cell>
          <cell r="AJ446" t="str">
            <v>O</v>
          </cell>
          <cell r="AK446" t="str">
            <v>O</v>
          </cell>
          <cell r="AN446" t="str">
            <v>O</v>
          </cell>
          <cell r="AP446">
            <v>0</v>
          </cell>
          <cell r="AQ446">
            <v>0.754</v>
          </cell>
          <cell r="AR446" t="str">
            <v>SPCC</v>
          </cell>
          <cell r="AS446">
            <v>0</v>
          </cell>
          <cell r="AT446" t="e">
            <v>#N/A</v>
          </cell>
          <cell r="AU446">
            <v>0</v>
          </cell>
          <cell r="AV446">
            <v>0</v>
          </cell>
        </row>
        <row r="447">
          <cell r="J447" t="str">
            <v>006-01539</v>
          </cell>
          <cell r="K447" t="str">
            <v>TUBE CROSS</v>
          </cell>
          <cell r="L447" t="str">
            <v>4W8-F1422-00</v>
          </cell>
          <cell r="M447">
            <v>1</v>
          </cell>
          <cell r="N447" t="str">
            <v>BM</v>
          </cell>
          <cell r="O447" t="str">
            <v>BEWL</v>
          </cell>
          <cell r="Q447" t="str">
            <v>005-12423</v>
          </cell>
          <cell r="R447" t="str">
            <v>STKM 11A-EC*2.8</v>
          </cell>
          <cell r="S447" t="str">
            <v>STKM 11A-EC</v>
          </cell>
          <cell r="T447" t="str">
            <v/>
          </cell>
          <cell r="U447">
            <v>22.2</v>
          </cell>
          <cell r="V447">
            <v>2.8</v>
          </cell>
          <cell r="X447">
            <v>4400</v>
          </cell>
          <cell r="Y447">
            <v>160</v>
          </cell>
          <cell r="AA447">
            <v>160</v>
          </cell>
          <cell r="AD447">
            <v>26</v>
          </cell>
          <cell r="AF447">
            <v>2.1000000000000019E-2</v>
          </cell>
          <cell r="AG447">
            <v>0.21</v>
          </cell>
          <cell r="AH447">
            <v>0.23100000000000001</v>
          </cell>
          <cell r="AI447" t="str">
            <v>O</v>
          </cell>
          <cell r="AJ447" t="str">
            <v>O</v>
          </cell>
          <cell r="AL447" t="str">
            <v>O</v>
          </cell>
          <cell r="AN447" t="str">
            <v>O</v>
          </cell>
          <cell r="AP447">
            <v>0</v>
          </cell>
          <cell r="AQ447">
            <v>0.22700000000000001</v>
          </cell>
          <cell r="AR447" t="str">
            <v>STKM</v>
          </cell>
          <cell r="AS447">
            <v>0</v>
          </cell>
          <cell r="AT447" t="e">
            <v>#N/A</v>
          </cell>
          <cell r="AU447">
            <v>0</v>
          </cell>
          <cell r="AV447">
            <v>0</v>
          </cell>
        </row>
        <row r="448">
          <cell r="J448" t="str">
            <v>006-01042</v>
          </cell>
          <cell r="K448" t="str">
            <v>PIN DIA 5 MM</v>
          </cell>
          <cell r="L448" t="str">
            <v>5HM-E6379-00</v>
          </cell>
          <cell r="M448">
            <v>2</v>
          </cell>
          <cell r="N448" t="str">
            <v>BM</v>
          </cell>
          <cell r="O448" t="str">
            <v>BEWL</v>
          </cell>
          <cell r="Q448" t="str">
            <v>005-10892</v>
          </cell>
          <cell r="R448" t="str">
            <v/>
          </cell>
          <cell r="S448" t="str">
            <v>MS ROD</v>
          </cell>
          <cell r="T448" t="str">
            <v/>
          </cell>
          <cell r="U448">
            <v>5</v>
          </cell>
          <cell r="W448" t="str">
            <v xml:space="preserve"> 4-6 MT</v>
          </cell>
          <cell r="AD448">
            <v>231</v>
          </cell>
          <cell r="AF448">
            <v>7.5000000000000023E-4</v>
          </cell>
          <cell r="AG448">
            <v>3.2499999999999999E-3</v>
          </cell>
          <cell r="AH448">
            <v>4.0000000000000001E-3</v>
          </cell>
          <cell r="AI448" t="str">
            <v>O</v>
          </cell>
          <cell r="AJ448" t="str">
            <v>O</v>
          </cell>
          <cell r="AL448" t="str">
            <v>O</v>
          </cell>
          <cell r="AN448" t="str">
            <v>O</v>
          </cell>
          <cell r="AP448">
            <v>0</v>
          </cell>
          <cell r="AQ448">
            <v>4.0000000000000001E-3</v>
          </cell>
          <cell r="AR448" t="str">
            <v>MS R</v>
          </cell>
          <cell r="AS448">
            <v>0</v>
          </cell>
          <cell r="AT448" t="e">
            <v>#N/A</v>
          </cell>
          <cell r="AU448">
            <v>0</v>
          </cell>
          <cell r="AV448">
            <v>0</v>
          </cell>
        </row>
        <row r="449">
          <cell r="J449" t="str">
            <v>006-00057</v>
          </cell>
          <cell r="K449" t="str">
            <v>BAR REAR CUSHION</v>
          </cell>
          <cell r="L449" t="str">
            <v>37R-F1383-00</v>
          </cell>
          <cell r="M449">
            <v>1</v>
          </cell>
          <cell r="N449" t="str">
            <v>BM</v>
          </cell>
          <cell r="O449" t="str">
            <v>BEWL</v>
          </cell>
          <cell r="Q449" t="str">
            <v>005-12437</v>
          </cell>
          <cell r="R449" t="str">
            <v/>
          </cell>
          <cell r="S449" t="str">
            <v xml:space="preserve">S 35 C  </v>
          </cell>
          <cell r="T449" t="str">
            <v/>
          </cell>
          <cell r="U449">
            <v>18</v>
          </cell>
          <cell r="X449">
            <v>6000</v>
          </cell>
          <cell r="Y449">
            <v>234</v>
          </cell>
          <cell r="AA449">
            <v>234</v>
          </cell>
          <cell r="AD449">
            <v>25</v>
          </cell>
          <cell r="AF449">
            <v>0.36899999999999999</v>
          </cell>
          <cell r="AG449">
            <v>0.123</v>
          </cell>
          <cell r="AH449">
            <v>0.49199999999999999</v>
          </cell>
          <cell r="AI449" t="str">
            <v>O</v>
          </cell>
          <cell r="AJ449" t="str">
            <v>O</v>
          </cell>
          <cell r="AL449" t="str">
            <v>O</v>
          </cell>
          <cell r="AN449" t="str">
            <v>O</v>
          </cell>
          <cell r="AP449">
            <v>0</v>
          </cell>
          <cell r="AQ449">
            <v>0.47899999999999998</v>
          </cell>
          <cell r="AR449" t="str">
            <v>S 35</v>
          </cell>
          <cell r="AS449">
            <v>0</v>
          </cell>
          <cell r="AT449" t="e">
            <v>#N/A</v>
          </cell>
          <cell r="AU449">
            <v>0</v>
          </cell>
          <cell r="AV449">
            <v>0</v>
          </cell>
        </row>
        <row r="450">
          <cell r="J450" t="str">
            <v>006-00987</v>
          </cell>
          <cell r="K450" t="str">
            <v>PANEL FRAME L/S</v>
          </cell>
          <cell r="L450" t="str">
            <v>5ES-F1211-00</v>
          </cell>
          <cell r="M450">
            <v>1</v>
          </cell>
          <cell r="N450" t="str">
            <v>BM</v>
          </cell>
          <cell r="O450" t="str">
            <v>BEWL</v>
          </cell>
          <cell r="Q450" t="str">
            <v>005-12382</v>
          </cell>
          <cell r="R450" t="str">
            <v>SPCC SD*1.6</v>
          </cell>
          <cell r="S450" t="str">
            <v>SPCC SD</v>
          </cell>
          <cell r="T450" t="str">
            <v/>
          </cell>
          <cell r="V450">
            <v>1.6</v>
          </cell>
          <cell r="W450">
            <v>800</v>
          </cell>
          <cell r="X450">
            <v>1060</v>
          </cell>
          <cell r="Y450">
            <v>800</v>
          </cell>
          <cell r="Z450">
            <v>1060</v>
          </cell>
          <cell r="AA450">
            <v>800</v>
          </cell>
          <cell r="AB450">
            <v>1060</v>
          </cell>
          <cell r="AC450">
            <v>2</v>
          </cell>
          <cell r="AD450">
            <v>1</v>
          </cell>
          <cell r="AE450">
            <v>2</v>
          </cell>
          <cell r="AF450">
            <v>2.8699999999999997</v>
          </cell>
          <cell r="AG450">
            <v>2.48</v>
          </cell>
          <cell r="AH450">
            <v>5.35</v>
          </cell>
          <cell r="AI450" t="str">
            <v>O</v>
          </cell>
          <cell r="AJ450" t="str">
            <v>O</v>
          </cell>
          <cell r="AK450" t="str">
            <v>O</v>
          </cell>
          <cell r="AN450" t="str">
            <v>O</v>
          </cell>
          <cell r="AP450">
            <v>0</v>
          </cell>
          <cell r="AQ450">
            <v>5.3250000000000002</v>
          </cell>
          <cell r="AR450" t="str">
            <v>SPCC</v>
          </cell>
          <cell r="AS450">
            <v>0</v>
          </cell>
          <cell r="AT450" t="e">
            <v>#N/A</v>
          </cell>
          <cell r="AU450">
            <v>0</v>
          </cell>
          <cell r="AV450">
            <v>0</v>
          </cell>
        </row>
        <row r="451">
          <cell r="J451" t="str">
            <v>006-00988</v>
          </cell>
          <cell r="K451" t="str">
            <v>PANEL FRAME R/S</v>
          </cell>
          <cell r="L451" t="str">
            <v>5ES-F1221-00</v>
          </cell>
          <cell r="M451">
            <v>1</v>
          </cell>
          <cell r="N451" t="str">
            <v>BM</v>
          </cell>
          <cell r="O451" t="str">
            <v>BEWL</v>
          </cell>
          <cell r="Q451" t="str">
            <v>005-12382</v>
          </cell>
          <cell r="R451" t="str">
            <v>SPCC SD*1.6</v>
          </cell>
          <cell r="S451" t="str">
            <v>SPCC SD</v>
          </cell>
          <cell r="T451" t="str">
            <v/>
          </cell>
          <cell r="V451">
            <v>1.6</v>
          </cell>
          <cell r="W451">
            <v>800</v>
          </cell>
          <cell r="X451">
            <v>1060</v>
          </cell>
          <cell r="Y451">
            <v>800</v>
          </cell>
          <cell r="Z451">
            <v>1060</v>
          </cell>
          <cell r="AA451">
            <v>800</v>
          </cell>
          <cell r="AB451">
            <v>1060</v>
          </cell>
          <cell r="AC451">
            <v>2</v>
          </cell>
          <cell r="AD451">
            <v>1</v>
          </cell>
          <cell r="AE451">
            <v>2</v>
          </cell>
          <cell r="AF451">
            <v>2.6999999999999997</v>
          </cell>
          <cell r="AG451">
            <v>2.65</v>
          </cell>
          <cell r="AH451">
            <v>5.35</v>
          </cell>
          <cell r="AI451" t="str">
            <v>O</v>
          </cell>
          <cell r="AJ451" t="str">
            <v>O</v>
          </cell>
          <cell r="AK451" t="str">
            <v>O</v>
          </cell>
          <cell r="AN451" t="str">
            <v>O</v>
          </cell>
          <cell r="AP451">
            <v>0</v>
          </cell>
          <cell r="AQ451">
            <v>5.3250000000000002</v>
          </cell>
          <cell r="AR451" t="str">
            <v>SPCC</v>
          </cell>
          <cell r="AS451">
            <v>0</v>
          </cell>
          <cell r="AT451" t="e">
            <v>#N/A</v>
          </cell>
          <cell r="AU451">
            <v>0</v>
          </cell>
          <cell r="AV451">
            <v>0</v>
          </cell>
        </row>
        <row r="452">
          <cell r="J452" t="str">
            <v>006-00269</v>
          </cell>
          <cell r="K452" t="str">
            <v>BRACKET (OIL TANK)</v>
          </cell>
          <cell r="L452" t="str">
            <v>5ES-F1351-00</v>
          </cell>
          <cell r="M452">
            <v>1</v>
          </cell>
          <cell r="N452" t="str">
            <v>BM</v>
          </cell>
          <cell r="O452" t="str">
            <v>BEWL</v>
          </cell>
          <cell r="Q452" t="str">
            <v>005-12379</v>
          </cell>
          <cell r="R452" t="str">
            <v>SPCC SD*1.2</v>
          </cell>
          <cell r="S452" t="str">
            <v>SPCC SD</v>
          </cell>
          <cell r="T452" t="str">
            <v/>
          </cell>
          <cell r="V452">
            <v>1.2</v>
          </cell>
          <cell r="W452">
            <v>914</v>
          </cell>
          <cell r="X452">
            <v>1828</v>
          </cell>
          <cell r="Y452">
            <v>79</v>
          </cell>
          <cell r="Z452">
            <v>914</v>
          </cell>
          <cell r="AA452">
            <v>79</v>
          </cell>
          <cell r="AB452">
            <v>22.292682926829269</v>
          </cell>
          <cell r="AC452">
            <v>41</v>
          </cell>
          <cell r="AD452">
            <v>23</v>
          </cell>
          <cell r="AE452">
            <v>943</v>
          </cell>
          <cell r="AF452">
            <v>7.000000000000001E-3</v>
          </cell>
          <cell r="AG452">
            <v>0.01</v>
          </cell>
          <cell r="AH452">
            <v>1.7000000000000001E-2</v>
          </cell>
          <cell r="AI452" t="str">
            <v>O</v>
          </cell>
          <cell r="AJ452" t="str">
            <v>O</v>
          </cell>
          <cell r="AK452" t="str">
            <v>O</v>
          </cell>
          <cell r="AN452" t="str">
            <v>O</v>
          </cell>
          <cell r="AP452">
            <v>0</v>
          </cell>
          <cell r="AQ452">
            <v>1.7000000000000001E-2</v>
          </cell>
          <cell r="AR452" t="str">
            <v>SPCC</v>
          </cell>
          <cell r="AS452">
            <v>0</v>
          </cell>
          <cell r="AT452" t="e">
            <v>#N/A</v>
          </cell>
          <cell r="AU452">
            <v>0</v>
          </cell>
          <cell r="AV452">
            <v>0</v>
          </cell>
        </row>
        <row r="453">
          <cell r="J453" t="str">
            <v>006-00786</v>
          </cell>
          <cell r="K453" t="str">
            <v>HOOK SIDE COVER</v>
          </cell>
          <cell r="L453" t="str">
            <v>4W8-F1331-00</v>
          </cell>
          <cell r="M453">
            <v>2</v>
          </cell>
          <cell r="N453" t="str">
            <v>BM</v>
          </cell>
          <cell r="O453" t="str">
            <v>BEWL</v>
          </cell>
          <cell r="Q453" t="str">
            <v>005-12383</v>
          </cell>
          <cell r="R453" t="str">
            <v>SPCC SD*1.6</v>
          </cell>
          <cell r="S453" t="str">
            <v>SPCC SD</v>
          </cell>
          <cell r="T453" t="str">
            <v/>
          </cell>
          <cell r="V453">
            <v>1.6</v>
          </cell>
          <cell r="W453">
            <v>914</v>
          </cell>
          <cell r="X453">
            <v>1828</v>
          </cell>
          <cell r="Y453">
            <v>150</v>
          </cell>
          <cell r="Z453">
            <v>914</v>
          </cell>
          <cell r="AA453">
            <v>150</v>
          </cell>
          <cell r="AB453">
            <v>17.576923076923077</v>
          </cell>
          <cell r="AC453">
            <v>52</v>
          </cell>
          <cell r="AD453">
            <v>12</v>
          </cell>
          <cell r="AE453">
            <v>624</v>
          </cell>
          <cell r="AF453">
            <v>4.300000000000001E-2</v>
          </cell>
          <cell r="AG453">
            <v>2.5999999999999999E-2</v>
          </cell>
          <cell r="AH453">
            <v>6.9000000000000006E-2</v>
          </cell>
          <cell r="AI453" t="str">
            <v>O</v>
          </cell>
          <cell r="AJ453" t="str">
            <v>O</v>
          </cell>
          <cell r="AK453" t="str">
            <v>O</v>
          </cell>
          <cell r="AN453" t="str">
            <v>O</v>
          </cell>
          <cell r="AP453">
            <v>0</v>
          </cell>
          <cell r="AQ453">
            <v>3.4000000000000002E-2</v>
          </cell>
          <cell r="AR453" t="str">
            <v>SPCC</v>
          </cell>
          <cell r="AS453">
            <v>0</v>
          </cell>
          <cell r="AT453" t="e">
            <v>#N/A</v>
          </cell>
          <cell r="AU453">
            <v>0</v>
          </cell>
          <cell r="AV453">
            <v>0</v>
          </cell>
        </row>
        <row r="454">
          <cell r="J454" t="str">
            <v>006-00947</v>
          </cell>
          <cell r="K454" t="str">
            <v>NUT PROJ, SQUARE 6 MM</v>
          </cell>
          <cell r="L454" t="str">
            <v>95700-06200</v>
          </cell>
          <cell r="M454">
            <v>14</v>
          </cell>
          <cell r="N454" t="str">
            <v>CKD</v>
          </cell>
          <cell r="O454" t="str">
            <v>DYL</v>
          </cell>
          <cell r="R454" t="str">
            <v/>
          </cell>
          <cell r="S454" t="str">
            <v/>
          </cell>
          <cell r="T454" t="str">
            <v/>
          </cell>
          <cell r="AP454">
            <v>0</v>
          </cell>
          <cell r="AR454" t="str">
            <v/>
          </cell>
          <cell r="AS454">
            <v>0</v>
          </cell>
          <cell r="AT454" t="e">
            <v>#N/A</v>
          </cell>
          <cell r="AU454">
            <v>0</v>
          </cell>
          <cell r="AV454">
            <v>0</v>
          </cell>
        </row>
        <row r="455">
          <cell r="J455" t="str">
            <v>006-00948</v>
          </cell>
          <cell r="K455" t="str">
            <v>NUT PROJ, SQUARE  8 mm</v>
          </cell>
          <cell r="L455" t="str">
            <v>95700-08200</v>
          </cell>
          <cell r="M455">
            <v>7</v>
          </cell>
          <cell r="N455" t="str">
            <v>CKD</v>
          </cell>
          <cell r="O455" t="str">
            <v>DYL</v>
          </cell>
          <cell r="R455" t="str">
            <v/>
          </cell>
          <cell r="S455" t="str">
            <v/>
          </cell>
          <cell r="T455" t="str">
            <v/>
          </cell>
          <cell r="AP455">
            <v>0</v>
          </cell>
          <cell r="AR455" t="str">
            <v/>
          </cell>
          <cell r="AS455">
            <v>0</v>
          </cell>
          <cell r="AT455" t="e">
            <v>#N/A</v>
          </cell>
          <cell r="AU455">
            <v>0</v>
          </cell>
          <cell r="AV455">
            <v>0</v>
          </cell>
        </row>
        <row r="456">
          <cell r="J456" t="str">
            <v>006-00956</v>
          </cell>
          <cell r="K456" t="str">
            <v>NUT,T</v>
          </cell>
          <cell r="L456" t="str">
            <v>90180-08003</v>
          </cell>
          <cell r="M456">
            <v>1</v>
          </cell>
          <cell r="N456" t="str">
            <v>CKD</v>
          </cell>
          <cell r="O456" t="str">
            <v>DYL</v>
          </cell>
          <cell r="R456" t="str">
            <v/>
          </cell>
          <cell r="S456" t="str">
            <v/>
          </cell>
          <cell r="T456" t="str">
            <v/>
          </cell>
          <cell r="AP456">
            <v>0</v>
          </cell>
          <cell r="AR456" t="str">
            <v/>
          </cell>
          <cell r="AS456">
            <v>0</v>
          </cell>
          <cell r="AT456" t="e">
            <v>#N/A</v>
          </cell>
          <cell r="AU456">
            <v>0</v>
          </cell>
          <cell r="AV456">
            <v>0</v>
          </cell>
        </row>
        <row r="457">
          <cell r="J457" t="str">
            <v>006-02957</v>
          </cell>
          <cell r="K457" t="str">
            <v>PATCH LOCK</v>
          </cell>
          <cell r="L457" t="str">
            <v>3AH3-F1450-00</v>
          </cell>
          <cell r="M457">
            <v>1</v>
          </cell>
          <cell r="N457" t="str">
            <v>VF</v>
          </cell>
          <cell r="O457" t="str">
            <v>IZLAL RASOOL</v>
          </cell>
          <cell r="P457" t="str">
            <v>POL-PP07-01-21-18-0009</v>
          </cell>
          <cell r="R457" t="str">
            <v/>
          </cell>
          <cell r="S457" t="str">
            <v/>
          </cell>
          <cell r="T457" t="str">
            <v/>
          </cell>
          <cell r="AP457">
            <v>0</v>
          </cell>
          <cell r="AR457" t="str">
            <v/>
          </cell>
          <cell r="AS457">
            <v>2.4500000000000002</v>
          </cell>
          <cell r="AT457">
            <v>2.4500000000000002</v>
          </cell>
          <cell r="AU457">
            <v>2.4500000000000002</v>
          </cell>
          <cell r="AV457">
            <v>0</v>
          </cell>
        </row>
        <row r="458">
          <cell r="J458" t="str">
            <v>006-00055</v>
          </cell>
          <cell r="K458" t="str">
            <v>BAR CROSS TUBE</v>
          </cell>
          <cell r="L458" t="str">
            <v>4W8-F1413-00</v>
          </cell>
          <cell r="M458">
            <v>1</v>
          </cell>
          <cell r="N458" t="str">
            <v>VF</v>
          </cell>
          <cell r="O458" t="str">
            <v>M.R.PRECISON</v>
          </cell>
          <cell r="P458" t="str">
            <v>POL-PP07-01-21-18-0010</v>
          </cell>
          <cell r="R458" t="str">
            <v/>
          </cell>
          <cell r="S458" t="str">
            <v/>
          </cell>
          <cell r="T458" t="str">
            <v/>
          </cell>
          <cell r="AP458">
            <v>0</v>
          </cell>
          <cell r="AR458" t="str">
            <v/>
          </cell>
          <cell r="AS458">
            <v>0</v>
          </cell>
          <cell r="AT458" t="e">
            <v>#REF!</v>
          </cell>
          <cell r="AU458">
            <v>0</v>
          </cell>
          <cell r="AV458">
            <v>0</v>
          </cell>
        </row>
        <row r="459">
          <cell r="J459" t="str">
            <v>006-01091</v>
          </cell>
          <cell r="K459" t="str">
            <v>PIPE ENGINE MOUNT</v>
          </cell>
          <cell r="L459" t="str">
            <v>4W8-F1354-00</v>
          </cell>
          <cell r="M459">
            <v>1</v>
          </cell>
          <cell r="N459" t="str">
            <v>VF</v>
          </cell>
          <cell r="O459" t="str">
            <v>NEW ENDIVOR</v>
          </cell>
          <cell r="P459" t="str">
            <v>POL-PP07-01-21-18-0012</v>
          </cell>
          <cell r="R459" t="str">
            <v/>
          </cell>
          <cell r="S459" t="str">
            <v/>
          </cell>
          <cell r="T459" t="str">
            <v/>
          </cell>
          <cell r="AP459">
            <v>0</v>
          </cell>
          <cell r="AR459" t="str">
            <v/>
          </cell>
          <cell r="AS459">
            <v>7.5</v>
          </cell>
          <cell r="AT459">
            <v>7.5</v>
          </cell>
          <cell r="AU459">
            <v>7.5</v>
          </cell>
          <cell r="AV459">
            <v>0</v>
          </cell>
        </row>
        <row r="460">
          <cell r="J460" t="str">
            <v>006-01140</v>
          </cell>
          <cell r="K460" t="str">
            <v>PATCH Ø 15</v>
          </cell>
          <cell r="L460" t="str">
            <v>4W8-F1456-00</v>
          </cell>
          <cell r="M460">
            <v>2</v>
          </cell>
          <cell r="N460" t="str">
            <v>VF</v>
          </cell>
          <cell r="O460" t="str">
            <v>TAJI</v>
          </cell>
          <cell r="P460" t="str">
            <v>POL-PP07-01-21-18-0021</v>
          </cell>
          <cell r="R460" t="str">
            <v/>
          </cell>
          <cell r="S460" t="str">
            <v/>
          </cell>
          <cell r="T460" t="str">
            <v/>
          </cell>
          <cell r="AP460">
            <v>0</v>
          </cell>
          <cell r="AR460" t="str">
            <v/>
          </cell>
          <cell r="AS460">
            <v>1.7</v>
          </cell>
          <cell r="AT460">
            <v>1.7</v>
          </cell>
          <cell r="AU460">
            <v>1.7</v>
          </cell>
          <cell r="AV460">
            <v>0</v>
          </cell>
        </row>
        <row r="461">
          <cell r="J461" t="str">
            <v>006-01139</v>
          </cell>
          <cell r="K461" t="str">
            <v>PLATE PATCH Ø 9</v>
          </cell>
          <cell r="L461" t="str">
            <v>4W8-F1455-00</v>
          </cell>
          <cell r="M461">
            <v>1</v>
          </cell>
          <cell r="N461" t="str">
            <v>VF</v>
          </cell>
          <cell r="O461" t="str">
            <v>IZLAL RASOOL</v>
          </cell>
          <cell r="P461" t="str">
            <v>POL-PP07-01-21-18-0009</v>
          </cell>
          <cell r="R461" t="str">
            <v/>
          </cell>
          <cell r="S461" t="str">
            <v/>
          </cell>
          <cell r="T461" t="str">
            <v/>
          </cell>
          <cell r="AP461">
            <v>0</v>
          </cell>
          <cell r="AR461" t="str">
            <v/>
          </cell>
          <cell r="AS461">
            <v>0.8</v>
          </cell>
          <cell r="AT461">
            <v>0.8</v>
          </cell>
          <cell r="AU461">
            <v>0.8</v>
          </cell>
          <cell r="AV461">
            <v>0</v>
          </cell>
        </row>
        <row r="462">
          <cell r="J462" t="str">
            <v>006-00378</v>
          </cell>
          <cell r="K462" t="str">
            <v>CLAMP WIRE HARNESS</v>
          </cell>
          <cell r="L462" t="str">
            <v>90465-05052</v>
          </cell>
          <cell r="M462">
            <v>2</v>
          </cell>
          <cell r="N462" t="str">
            <v>VF</v>
          </cell>
          <cell r="O462" t="str">
            <v>M.S.ENGG</v>
          </cell>
          <cell r="P462" t="str">
            <v>POL-PP07-01-21-18-0046</v>
          </cell>
          <cell r="R462" t="str">
            <v/>
          </cell>
          <cell r="S462" t="str">
            <v/>
          </cell>
          <cell r="T462" t="str">
            <v/>
          </cell>
          <cell r="AP462">
            <v>0</v>
          </cell>
          <cell r="AR462" t="str">
            <v/>
          </cell>
          <cell r="AS462">
            <v>1.96</v>
          </cell>
          <cell r="AT462">
            <v>1.96</v>
          </cell>
          <cell r="AU462">
            <v>1.96</v>
          </cell>
          <cell r="AV462">
            <v>0</v>
          </cell>
        </row>
        <row r="463">
          <cell r="J463" t="str">
            <v>006-00281</v>
          </cell>
          <cell r="K463" t="str">
            <v>BRACKET TANK FITTING R</v>
          </cell>
          <cell r="L463" t="str">
            <v>5ES-F1345/46-00</v>
          </cell>
          <cell r="M463">
            <v>1</v>
          </cell>
          <cell r="N463" t="str">
            <v>VF</v>
          </cell>
          <cell r="O463" t="str">
            <v>M.N.E</v>
          </cell>
          <cell r="P463" t="str">
            <v>POL-PP07-01-21-18-0035</v>
          </cell>
          <cell r="R463" t="str">
            <v/>
          </cell>
          <cell r="S463" t="str">
            <v/>
          </cell>
          <cell r="T463" t="str">
            <v/>
          </cell>
          <cell r="AP463">
            <v>0</v>
          </cell>
          <cell r="AR463" t="str">
            <v/>
          </cell>
          <cell r="AS463">
            <v>5.8</v>
          </cell>
          <cell r="AT463">
            <v>5.8</v>
          </cell>
          <cell r="AU463">
            <v>5.8</v>
          </cell>
          <cell r="AV463">
            <v>0</v>
          </cell>
        </row>
        <row r="464">
          <cell r="J464" t="str">
            <v>006-00174</v>
          </cell>
          <cell r="K464" t="str">
            <v>BOSS ENGINE MOUNT</v>
          </cell>
          <cell r="L464" t="str">
            <v>4W8-F1414-00</v>
          </cell>
          <cell r="M464">
            <v>2</v>
          </cell>
          <cell r="N464" t="str">
            <v>VF</v>
          </cell>
          <cell r="O464" t="str">
            <v>ORIENT</v>
          </cell>
          <cell r="P464" t="str">
            <v>POL-PP07-01-21-18-0008</v>
          </cell>
          <cell r="R464" t="str">
            <v/>
          </cell>
          <cell r="S464" t="str">
            <v/>
          </cell>
          <cell r="T464" t="str">
            <v/>
          </cell>
          <cell r="AP464">
            <v>0</v>
          </cell>
          <cell r="AR464" t="str">
            <v/>
          </cell>
          <cell r="AS464">
            <v>3.25</v>
          </cell>
          <cell r="AT464">
            <v>3.25</v>
          </cell>
          <cell r="AU464">
            <v>3.25</v>
          </cell>
          <cell r="AV464">
            <v>0</v>
          </cell>
        </row>
        <row r="465">
          <cell r="J465" t="str">
            <v>006-00762</v>
          </cell>
          <cell r="K465" t="str">
            <v>HINGE OIL TANK</v>
          </cell>
          <cell r="L465" t="str">
            <v>5ES-F1358-00</v>
          </cell>
          <cell r="M465">
            <v>1</v>
          </cell>
          <cell r="N465" t="str">
            <v>VF</v>
          </cell>
          <cell r="O465" t="str">
            <v>M.N.E</v>
          </cell>
          <cell r="P465" t="str">
            <v>POL-PP07-01-21-18-0035</v>
          </cell>
          <cell r="R465" t="str">
            <v/>
          </cell>
          <cell r="S465" t="str">
            <v/>
          </cell>
          <cell r="T465" t="str">
            <v/>
          </cell>
          <cell r="AP465">
            <v>0</v>
          </cell>
          <cell r="AR465" t="str">
            <v/>
          </cell>
          <cell r="AS465">
            <v>7.09</v>
          </cell>
          <cell r="AT465">
            <v>7.09</v>
          </cell>
          <cell r="AU465">
            <v>7.09</v>
          </cell>
          <cell r="AV465">
            <v>0</v>
          </cell>
        </row>
        <row r="466">
          <cell r="J466" t="str">
            <v>006-01077</v>
          </cell>
          <cell r="K466" t="str">
            <v>PIPE - 1</v>
          </cell>
          <cell r="L466" t="str">
            <v>5ES-F119X-00</v>
          </cell>
          <cell r="M466">
            <v>1</v>
          </cell>
          <cell r="N466" t="str">
            <v>VF</v>
          </cell>
          <cell r="O466" t="str">
            <v>M.N.E</v>
          </cell>
          <cell r="P466" t="str">
            <v>POL-PP07-01-21-18-0035</v>
          </cell>
          <cell r="R466" t="str">
            <v/>
          </cell>
          <cell r="S466" t="str">
            <v/>
          </cell>
          <cell r="T466" t="str">
            <v/>
          </cell>
          <cell r="AP466">
            <v>0</v>
          </cell>
          <cell r="AR466" t="str">
            <v/>
          </cell>
          <cell r="AS466">
            <v>20.38</v>
          </cell>
          <cell r="AT466">
            <v>20.38</v>
          </cell>
          <cell r="AU466">
            <v>20.38</v>
          </cell>
          <cell r="AV466">
            <v>0</v>
          </cell>
        </row>
        <row r="467">
          <cell r="J467" t="str">
            <v>006-01215</v>
          </cell>
          <cell r="K467" t="str">
            <v>REINF -1</v>
          </cell>
          <cell r="L467" t="str">
            <v>5ES-F1141-00</v>
          </cell>
          <cell r="M467">
            <v>1</v>
          </cell>
          <cell r="N467" t="str">
            <v>VF</v>
          </cell>
          <cell r="O467" t="str">
            <v>M.N.E</v>
          </cell>
          <cell r="P467" t="str">
            <v>POL-PP07-01-21-18-0035</v>
          </cell>
          <cell r="R467" t="str">
            <v/>
          </cell>
          <cell r="S467" t="str">
            <v/>
          </cell>
          <cell r="T467" t="str">
            <v/>
          </cell>
          <cell r="AP467">
            <v>0</v>
          </cell>
          <cell r="AR467" t="str">
            <v/>
          </cell>
          <cell r="AS467">
            <v>13.44</v>
          </cell>
          <cell r="AT467">
            <v>13.44</v>
          </cell>
          <cell r="AU467">
            <v>13.44</v>
          </cell>
          <cell r="AV467">
            <v>0</v>
          </cell>
        </row>
        <row r="468">
          <cell r="J468" t="str">
            <v>006-00789</v>
          </cell>
          <cell r="K468" t="str">
            <v>HOOK SPRING</v>
          </cell>
          <cell r="L468" t="str">
            <v>4W8-F1451-00</v>
          </cell>
          <cell r="M468">
            <v>1</v>
          </cell>
          <cell r="N468" t="str">
            <v>VF</v>
          </cell>
          <cell r="O468" t="str">
            <v>ORIENT</v>
          </cell>
          <cell r="P468" t="str">
            <v>POL-PP07-01-21-18-0008</v>
          </cell>
          <cell r="R468" t="str">
            <v/>
          </cell>
          <cell r="S468" t="str">
            <v/>
          </cell>
          <cell r="T468" t="str">
            <v/>
          </cell>
          <cell r="AP468">
            <v>0</v>
          </cell>
          <cell r="AR468" t="str">
            <v/>
          </cell>
          <cell r="AS468">
            <v>0.69</v>
          </cell>
          <cell r="AT468">
            <v>0.69</v>
          </cell>
          <cell r="AU468">
            <v>0.69</v>
          </cell>
          <cell r="AV468">
            <v>0</v>
          </cell>
        </row>
        <row r="469">
          <cell r="J469" t="str">
            <v>006-00280</v>
          </cell>
          <cell r="K469" t="str">
            <v>BRACKET TANK FITTING L</v>
          </cell>
          <cell r="L469" t="str">
            <v>5ES-F1345-00</v>
          </cell>
          <cell r="M469">
            <v>1</v>
          </cell>
          <cell r="N469" t="str">
            <v>VF</v>
          </cell>
          <cell r="O469" t="str">
            <v>M.N.E</v>
          </cell>
          <cell r="P469" t="str">
            <v>POL-PP07-01-21-18-0035</v>
          </cell>
          <cell r="R469" t="str">
            <v/>
          </cell>
          <cell r="S469" t="str">
            <v/>
          </cell>
          <cell r="T469" t="str">
            <v/>
          </cell>
          <cell r="AP469">
            <v>0</v>
          </cell>
          <cell r="AR469" t="str">
            <v/>
          </cell>
          <cell r="AS469">
            <v>6.71</v>
          </cell>
          <cell r="AT469">
            <v>6.71</v>
          </cell>
          <cell r="AU469">
            <v>6.71</v>
          </cell>
          <cell r="AV469">
            <v>0</v>
          </cell>
        </row>
        <row r="470">
          <cell r="J470" t="str">
            <v>006-01018</v>
          </cell>
          <cell r="K470" t="str">
            <v>PATCH -1</v>
          </cell>
          <cell r="L470" t="str">
            <v>5DE-F1238-00</v>
          </cell>
          <cell r="M470">
            <v>1</v>
          </cell>
          <cell r="N470" t="str">
            <v>VM</v>
          </cell>
          <cell r="O470" t="str">
            <v>MEM</v>
          </cell>
          <cell r="P470" t="str">
            <v>POP-PP07-01-21-18-0004</v>
          </cell>
          <cell r="Q470" t="str">
            <v>005-12379</v>
          </cell>
          <cell r="R470" t="str">
            <v>SPCC SD*1.2</v>
          </cell>
          <cell r="S470" t="str">
            <v>SPCC SD</v>
          </cell>
          <cell r="T470" t="str">
            <v/>
          </cell>
          <cell r="V470">
            <v>1.2</v>
          </cell>
          <cell r="W470">
            <v>914</v>
          </cell>
          <cell r="X470">
            <v>1828</v>
          </cell>
          <cell r="Y470">
            <v>300</v>
          </cell>
          <cell r="Z470">
            <v>914</v>
          </cell>
          <cell r="AA470">
            <v>300</v>
          </cell>
          <cell r="AB470">
            <v>228.5</v>
          </cell>
          <cell r="AC470">
            <v>4</v>
          </cell>
          <cell r="AD470">
            <v>6</v>
          </cell>
          <cell r="AE470">
            <v>24</v>
          </cell>
          <cell r="AF470">
            <v>0.505</v>
          </cell>
          <cell r="AG470">
            <v>0.17</v>
          </cell>
          <cell r="AH470">
            <v>0.67500000000000004</v>
          </cell>
          <cell r="AP470">
            <v>0</v>
          </cell>
          <cell r="AQ470">
            <v>0.65600000000000003</v>
          </cell>
          <cell r="AR470" t="str">
            <v>SPCC</v>
          </cell>
          <cell r="AS470">
            <v>0</v>
          </cell>
          <cell r="AT470" t="e">
            <v>#N/A</v>
          </cell>
          <cell r="AU470">
            <v>0</v>
          </cell>
          <cell r="AV470">
            <v>0</v>
          </cell>
        </row>
        <row r="471">
          <cell r="J471" t="str">
            <v>006-01019</v>
          </cell>
          <cell r="K471" t="str">
            <v>PATCH -2</v>
          </cell>
          <cell r="L471" t="str">
            <v>5DE-F1239-00</v>
          </cell>
          <cell r="M471">
            <v>1</v>
          </cell>
          <cell r="N471" t="str">
            <v>VM</v>
          </cell>
          <cell r="O471" t="str">
            <v>MEM</v>
          </cell>
          <cell r="P471" t="str">
            <v>POP-PP07-01-21-18-0004</v>
          </cell>
          <cell r="Q471" t="str">
            <v>005-12379</v>
          </cell>
          <cell r="R471" t="str">
            <v>SPCC SD*1.2</v>
          </cell>
          <cell r="S471" t="str">
            <v>SPCC SD</v>
          </cell>
          <cell r="T471" t="str">
            <v/>
          </cell>
          <cell r="V471">
            <v>1.2</v>
          </cell>
          <cell r="W471">
            <v>914</v>
          </cell>
          <cell r="X471">
            <v>1828</v>
          </cell>
          <cell r="Y471">
            <v>300</v>
          </cell>
          <cell r="Z471">
            <v>914</v>
          </cell>
          <cell r="AA471">
            <v>300</v>
          </cell>
          <cell r="AB471">
            <v>228.5</v>
          </cell>
          <cell r="AC471">
            <v>4</v>
          </cell>
          <cell r="AD471">
            <v>6</v>
          </cell>
          <cell r="AE471">
            <v>24</v>
          </cell>
          <cell r="AF471">
            <v>0.39500000000000002</v>
          </cell>
          <cell r="AG471">
            <v>0.28000000000000003</v>
          </cell>
          <cell r="AH471">
            <v>0.67500000000000004</v>
          </cell>
          <cell r="AP471">
            <v>0</v>
          </cell>
          <cell r="AQ471">
            <v>0.65600000000000003</v>
          </cell>
          <cell r="AR471" t="str">
            <v>SPCC</v>
          </cell>
          <cell r="AS471">
            <v>0</v>
          </cell>
          <cell r="AT471" t="e">
            <v>#N/A</v>
          </cell>
          <cell r="AU471">
            <v>0</v>
          </cell>
          <cell r="AV471">
            <v>0</v>
          </cell>
        </row>
        <row r="472">
          <cell r="J472" t="str">
            <v>006-00182</v>
          </cell>
          <cell r="K472" t="str">
            <v>BOX  BATTERY</v>
          </cell>
          <cell r="L472" t="str">
            <v>3AH-F177G-00</v>
          </cell>
          <cell r="M472">
            <v>1</v>
          </cell>
          <cell r="N472" t="str">
            <v>VM</v>
          </cell>
          <cell r="O472" t="str">
            <v>IMZA</v>
          </cell>
          <cell r="P472" t="str">
            <v>POP-PP07-01-21-18-0009</v>
          </cell>
          <cell r="Q472" t="str">
            <v>005-12372</v>
          </cell>
          <cell r="R472" t="str">
            <v>SPCC SD*0.8</v>
          </cell>
          <cell r="S472" t="str">
            <v>SPCC SD</v>
          </cell>
          <cell r="T472" t="str">
            <v/>
          </cell>
          <cell r="V472">
            <v>0.8</v>
          </cell>
          <cell r="W472">
            <v>914</v>
          </cell>
          <cell r="X472">
            <v>1828</v>
          </cell>
          <cell r="Y472">
            <v>407</v>
          </cell>
          <cell r="Z472">
            <v>914</v>
          </cell>
          <cell r="AA472">
            <v>407</v>
          </cell>
          <cell r="AB472">
            <v>152.33333333333334</v>
          </cell>
          <cell r="AC472">
            <v>6</v>
          </cell>
          <cell r="AD472">
            <v>4.333333333333333</v>
          </cell>
          <cell r="AE472">
            <v>26</v>
          </cell>
          <cell r="AF472">
            <v>0.123</v>
          </cell>
          <cell r="AG472">
            <v>0.28000000000000003</v>
          </cell>
          <cell r="AH472">
            <v>0.40300000000000002</v>
          </cell>
          <cell r="AP472">
            <v>0</v>
          </cell>
          <cell r="AQ472">
            <v>0.40400000000000003</v>
          </cell>
          <cell r="AR472" t="str">
            <v>SPCC</v>
          </cell>
          <cell r="AS472">
            <v>23</v>
          </cell>
          <cell r="AT472">
            <v>23</v>
          </cell>
          <cell r="AU472">
            <v>0</v>
          </cell>
          <cell r="AV472">
            <v>23</v>
          </cell>
        </row>
        <row r="473">
          <cell r="J473" t="str">
            <v>006-00262</v>
          </cell>
          <cell r="K473" t="str">
            <v>BRACKET HORN</v>
          </cell>
          <cell r="L473" t="str">
            <v>5ES-F1343-00</v>
          </cell>
          <cell r="M473">
            <v>1</v>
          </cell>
          <cell r="N473" t="str">
            <v>VM</v>
          </cell>
          <cell r="O473" t="str">
            <v>IMZA</v>
          </cell>
          <cell r="P473" t="str">
            <v>POP-PP07-01-21-18-0009</v>
          </cell>
          <cell r="Q473" t="str">
            <v>005-12386</v>
          </cell>
          <cell r="R473" t="str">
            <v>SPCC SD*2.3</v>
          </cell>
          <cell r="S473" t="str">
            <v>SPCC SD</v>
          </cell>
          <cell r="T473" t="str">
            <v/>
          </cell>
          <cell r="V473">
            <v>2.2999999999999998</v>
          </cell>
          <cell r="W473">
            <v>914</v>
          </cell>
          <cell r="X473">
            <v>1828</v>
          </cell>
          <cell r="Y473">
            <v>203.5</v>
          </cell>
          <cell r="Z473">
            <v>914</v>
          </cell>
          <cell r="AA473">
            <v>203.5</v>
          </cell>
          <cell r="AB473">
            <v>70.307692307692307</v>
          </cell>
          <cell r="AC473">
            <v>13</v>
          </cell>
          <cell r="AD473">
            <v>8.3076923076923084</v>
          </cell>
          <cell r="AE473">
            <v>108</v>
          </cell>
          <cell r="AF473">
            <v>0.13899999999999998</v>
          </cell>
          <cell r="AG473">
            <v>0.15</v>
          </cell>
          <cell r="AH473">
            <v>0.28899999999999998</v>
          </cell>
          <cell r="AP473">
            <v>0</v>
          </cell>
          <cell r="AQ473">
            <v>0.27900000000000003</v>
          </cell>
          <cell r="AR473" t="str">
            <v>SPCC</v>
          </cell>
          <cell r="AS473">
            <v>0</v>
          </cell>
          <cell r="AT473">
            <v>1.5</v>
          </cell>
          <cell r="AU473">
            <v>0</v>
          </cell>
          <cell r="AV473">
            <v>0</v>
          </cell>
        </row>
        <row r="474">
          <cell r="J474" t="str">
            <v>006-00270</v>
          </cell>
          <cell r="K474" t="str">
            <v>BRACKET REAR CUSHION L</v>
          </cell>
          <cell r="L474" t="str">
            <v>4W8-F1381-00</v>
          </cell>
          <cell r="M474">
            <v>1</v>
          </cell>
          <cell r="N474" t="str">
            <v>VM</v>
          </cell>
          <cell r="O474" t="str">
            <v>IMZA</v>
          </cell>
          <cell r="P474" t="str">
            <v>POP-PP07-01-21-18-0009</v>
          </cell>
          <cell r="Q474" t="str">
            <v>005-12384</v>
          </cell>
          <cell r="R474" t="str">
            <v>SPCC SD*2</v>
          </cell>
          <cell r="S474" t="str">
            <v>SPCC SD</v>
          </cell>
          <cell r="T474" t="str">
            <v/>
          </cell>
          <cell r="V474">
            <v>2</v>
          </cell>
          <cell r="W474">
            <v>914</v>
          </cell>
          <cell r="X474">
            <v>1828</v>
          </cell>
          <cell r="Y474">
            <v>107.5</v>
          </cell>
          <cell r="Z474">
            <v>914</v>
          </cell>
          <cell r="AA474">
            <v>107.5</v>
          </cell>
          <cell r="AB474">
            <v>114.25</v>
          </cell>
          <cell r="AC474">
            <v>8</v>
          </cell>
          <cell r="AD474">
            <v>17</v>
          </cell>
          <cell r="AE474">
            <v>136</v>
          </cell>
          <cell r="AF474">
            <v>0.1409</v>
          </cell>
          <cell r="AG474">
            <v>5.7000000000000002E-2</v>
          </cell>
          <cell r="AH474">
            <v>0.19789999999999999</v>
          </cell>
          <cell r="AP474">
            <v>0</v>
          </cell>
          <cell r="AQ474">
            <v>0.193</v>
          </cell>
          <cell r="AR474" t="str">
            <v>SPCC</v>
          </cell>
          <cell r="AS474">
            <v>1.5</v>
          </cell>
          <cell r="AT474">
            <v>1.5</v>
          </cell>
          <cell r="AU474">
            <v>0</v>
          </cell>
          <cell r="AV474">
            <v>1.5</v>
          </cell>
        </row>
        <row r="475">
          <cell r="J475" t="str">
            <v>006-00271</v>
          </cell>
          <cell r="K475" t="str">
            <v>BRACKET REAR CUSHION R</v>
          </cell>
          <cell r="L475" t="str">
            <v>4W8-F1381-00</v>
          </cell>
          <cell r="M475">
            <v>1</v>
          </cell>
          <cell r="N475" t="str">
            <v>VM</v>
          </cell>
          <cell r="O475" t="str">
            <v>IMZA</v>
          </cell>
          <cell r="P475" t="str">
            <v>POP-PP07-01-21-18-0009</v>
          </cell>
          <cell r="Q475" t="str">
            <v>005-12384</v>
          </cell>
          <cell r="R475" t="str">
            <v>SPCC SD*2</v>
          </cell>
          <cell r="S475" t="str">
            <v>SPCC SD</v>
          </cell>
          <cell r="T475" t="str">
            <v/>
          </cell>
          <cell r="V475">
            <v>2</v>
          </cell>
          <cell r="W475">
            <v>914</v>
          </cell>
          <cell r="X475">
            <v>1828</v>
          </cell>
          <cell r="Y475">
            <v>107.5</v>
          </cell>
          <cell r="Z475">
            <v>914</v>
          </cell>
          <cell r="AA475">
            <v>107.5</v>
          </cell>
          <cell r="AB475">
            <v>114.25</v>
          </cell>
          <cell r="AC475">
            <v>8</v>
          </cell>
          <cell r="AD475">
            <v>17</v>
          </cell>
          <cell r="AE475">
            <v>136</v>
          </cell>
          <cell r="AF475">
            <v>0.1409</v>
          </cell>
          <cell r="AG475">
            <v>5.7000000000000002E-2</v>
          </cell>
          <cell r="AH475">
            <v>0.19789999999999999</v>
          </cell>
          <cell r="AP475">
            <v>0</v>
          </cell>
          <cell r="AQ475">
            <v>0.193</v>
          </cell>
          <cell r="AR475" t="str">
            <v>SPCC</v>
          </cell>
          <cell r="AS475">
            <v>1.5</v>
          </cell>
          <cell r="AT475">
            <v>1.5</v>
          </cell>
          <cell r="AU475">
            <v>0</v>
          </cell>
          <cell r="AV475">
            <v>1.5</v>
          </cell>
        </row>
        <row r="476">
          <cell r="J476" t="str">
            <v>006-00830</v>
          </cell>
          <cell r="K476" t="str">
            <v>LEDGE BATTERY</v>
          </cell>
          <cell r="L476" t="str">
            <v>4W8-F1241-01</v>
          </cell>
          <cell r="M476">
            <v>1</v>
          </cell>
          <cell r="N476" t="str">
            <v>VM</v>
          </cell>
          <cell r="O476" t="str">
            <v>MEM</v>
          </cell>
          <cell r="P476" t="str">
            <v>POP-PP07-01-21-18-0004</v>
          </cell>
          <cell r="Q476" t="str">
            <v>005-12372</v>
          </cell>
          <cell r="R476" t="str">
            <v>SPCC SD*0.8</v>
          </cell>
          <cell r="S476" t="str">
            <v>SPCC SD</v>
          </cell>
          <cell r="T476" t="str">
            <v/>
          </cell>
          <cell r="V476">
            <v>0.8</v>
          </cell>
          <cell r="W476">
            <v>914</v>
          </cell>
          <cell r="X476">
            <v>1828</v>
          </cell>
          <cell r="Y476">
            <v>137</v>
          </cell>
          <cell r="Z476">
            <v>914</v>
          </cell>
          <cell r="AA476">
            <v>137</v>
          </cell>
          <cell r="AB476">
            <v>114.25</v>
          </cell>
          <cell r="AC476">
            <v>8</v>
          </cell>
          <cell r="AD476">
            <v>13</v>
          </cell>
          <cell r="AE476">
            <v>104</v>
          </cell>
          <cell r="AF476">
            <v>1.100000000000001E-2</v>
          </cell>
          <cell r="AG476">
            <v>0.09</v>
          </cell>
          <cell r="AH476">
            <v>0.10100000000000001</v>
          </cell>
          <cell r="AP476">
            <v>0</v>
          </cell>
          <cell r="AQ476">
            <v>0.10100000000000001</v>
          </cell>
          <cell r="AR476" t="str">
            <v>SPCC</v>
          </cell>
          <cell r="AS476">
            <v>2.7</v>
          </cell>
          <cell r="AT476">
            <v>2.7</v>
          </cell>
          <cell r="AU476">
            <v>0</v>
          </cell>
          <cell r="AV476">
            <v>2.7</v>
          </cell>
        </row>
        <row r="477">
          <cell r="J477" t="str">
            <v>006-01022</v>
          </cell>
          <cell r="K477" t="str">
            <v xml:space="preserve">PATCH </v>
          </cell>
          <cell r="L477" t="str">
            <v>5HM-F143W-00</v>
          </cell>
          <cell r="M477">
            <v>2</v>
          </cell>
          <cell r="N477" t="str">
            <v>BM</v>
          </cell>
          <cell r="O477" t="str">
            <v>BEWL</v>
          </cell>
          <cell r="Q477" t="str">
            <v>005-12387</v>
          </cell>
          <cell r="R477" t="str">
            <v>SPCC SD*2.6</v>
          </cell>
          <cell r="S477" t="str">
            <v>SPCC SD</v>
          </cell>
          <cell r="T477" t="str">
            <v/>
          </cell>
          <cell r="V477">
            <v>2.6</v>
          </cell>
          <cell r="W477">
            <v>914</v>
          </cell>
          <cell r="X477">
            <v>1828</v>
          </cell>
          <cell r="Y477">
            <v>80</v>
          </cell>
          <cell r="Z477">
            <v>914</v>
          </cell>
          <cell r="AA477">
            <v>80</v>
          </cell>
          <cell r="AB477">
            <v>65.285714285714292</v>
          </cell>
          <cell r="AC477">
            <v>14</v>
          </cell>
          <cell r="AD477">
            <v>39</v>
          </cell>
          <cell r="AE477">
            <v>546</v>
          </cell>
          <cell r="AF477">
            <v>5.3000000000000005E-2</v>
          </cell>
          <cell r="AG477">
            <v>7.4999999999999997E-2</v>
          </cell>
          <cell r="AH477">
            <v>0.128</v>
          </cell>
          <cell r="AI477" t="str">
            <v>O</v>
          </cell>
          <cell r="AJ477" t="str">
            <v>O</v>
          </cell>
          <cell r="AK477" t="str">
            <v>O</v>
          </cell>
          <cell r="AN477" t="str">
            <v>O</v>
          </cell>
          <cell r="AP477">
            <v>1058</v>
          </cell>
          <cell r="AQ477">
            <v>6.2E-2</v>
          </cell>
          <cell r="AR477" t="str">
            <v>SPCC</v>
          </cell>
          <cell r="AS477">
            <v>0</v>
          </cell>
          <cell r="AT477" t="e">
            <v>#N/A</v>
          </cell>
          <cell r="AU477">
            <v>0</v>
          </cell>
          <cell r="AV477">
            <v>0</v>
          </cell>
        </row>
        <row r="478">
          <cell r="J478" t="str">
            <v>006-01101</v>
          </cell>
          <cell r="K478" t="str">
            <v>PIPE STEARING HEAD</v>
          </cell>
          <cell r="L478" t="str">
            <v>5DE-F1311-00</v>
          </cell>
          <cell r="M478">
            <v>1</v>
          </cell>
          <cell r="N478" t="str">
            <v>BM</v>
          </cell>
          <cell r="O478" t="str">
            <v>BEWL</v>
          </cell>
          <cell r="Q478" t="str">
            <v>005-12431</v>
          </cell>
          <cell r="R478" t="str">
            <v>STKM 11A*3.5</v>
          </cell>
          <cell r="S478" t="str">
            <v>STKM 11A</v>
          </cell>
          <cell r="T478" t="str">
            <v/>
          </cell>
          <cell r="U478">
            <v>48.6</v>
          </cell>
          <cell r="V478">
            <v>3.5</v>
          </cell>
          <cell r="X478">
            <v>5400</v>
          </cell>
          <cell r="Y478">
            <v>182</v>
          </cell>
          <cell r="AA478">
            <v>182</v>
          </cell>
          <cell r="AD478">
            <v>29</v>
          </cell>
          <cell r="AF478">
            <v>4.9999999999999933E-2</v>
          </cell>
          <cell r="AG478">
            <v>0.68</v>
          </cell>
          <cell r="AH478">
            <v>0.73</v>
          </cell>
          <cell r="AI478" t="str">
            <v>O</v>
          </cell>
          <cell r="AJ478" t="str">
            <v>O</v>
          </cell>
          <cell r="AL478" t="str">
            <v>O</v>
          </cell>
          <cell r="AN478" t="str">
            <v>O</v>
          </cell>
          <cell r="AP478">
            <v>1058</v>
          </cell>
          <cell r="AQ478">
            <v>0.72499999999999998</v>
          </cell>
          <cell r="AR478" t="str">
            <v>STKM</v>
          </cell>
          <cell r="AS478">
            <v>0</v>
          </cell>
          <cell r="AT478" t="e">
            <v>#N/A</v>
          </cell>
          <cell r="AU478">
            <v>0</v>
          </cell>
          <cell r="AV478">
            <v>0</v>
          </cell>
        </row>
        <row r="479">
          <cell r="J479" t="str">
            <v>006-01096</v>
          </cell>
          <cell r="K479" t="str">
            <v>PIPE INLET</v>
          </cell>
          <cell r="L479" t="str">
            <v>4W8-F135H-00</v>
          </cell>
          <cell r="M479">
            <v>1</v>
          </cell>
          <cell r="N479" t="str">
            <v>VF</v>
          </cell>
          <cell r="O479" t="str">
            <v>EXCEL</v>
          </cell>
          <cell r="R479" t="str">
            <v/>
          </cell>
          <cell r="S479" t="str">
            <v/>
          </cell>
          <cell r="T479" t="str">
            <v/>
          </cell>
          <cell r="AP479">
            <v>1058</v>
          </cell>
          <cell r="AR479" t="str">
            <v/>
          </cell>
          <cell r="AS479">
            <v>0</v>
          </cell>
          <cell r="AT479" t="e">
            <v>#N/A</v>
          </cell>
          <cell r="AU479">
            <v>0</v>
          </cell>
          <cell r="AV479">
            <v>0</v>
          </cell>
        </row>
        <row r="480">
          <cell r="J480" t="str">
            <v>006-00057</v>
          </cell>
          <cell r="K480" t="str">
            <v>BAR REAR CUSHION</v>
          </cell>
          <cell r="L480" t="str">
            <v>37R-F1383-00</v>
          </cell>
          <cell r="M480">
            <v>1</v>
          </cell>
          <cell r="N480" t="str">
            <v>BM</v>
          </cell>
          <cell r="O480" t="str">
            <v>BEWL</v>
          </cell>
          <cell r="Q480" t="str">
            <v>005-12437</v>
          </cell>
          <cell r="R480" t="str">
            <v/>
          </cell>
          <cell r="S480" t="str">
            <v xml:space="preserve">S 35 C  </v>
          </cell>
          <cell r="T480" t="str">
            <v/>
          </cell>
          <cell r="U480">
            <v>18</v>
          </cell>
          <cell r="X480">
            <v>6000</v>
          </cell>
          <cell r="Y480">
            <v>234</v>
          </cell>
          <cell r="AA480">
            <v>234</v>
          </cell>
          <cell r="AD480">
            <v>25</v>
          </cell>
          <cell r="AF480">
            <v>0.36899999999999999</v>
          </cell>
          <cell r="AG480">
            <v>0.123</v>
          </cell>
          <cell r="AH480">
            <v>0.49199999999999999</v>
          </cell>
          <cell r="AI480" t="str">
            <v>O</v>
          </cell>
          <cell r="AJ480" t="str">
            <v>O</v>
          </cell>
          <cell r="AL480" t="str">
            <v>O</v>
          </cell>
          <cell r="AN480" t="str">
            <v>O</v>
          </cell>
          <cell r="AP480">
            <v>1058</v>
          </cell>
          <cell r="AQ480">
            <v>0.47899999999999998</v>
          </cell>
          <cell r="AR480" t="str">
            <v>S 35</v>
          </cell>
          <cell r="AS480">
            <v>0</v>
          </cell>
          <cell r="AT480" t="e">
            <v>#N/A</v>
          </cell>
          <cell r="AU480">
            <v>0</v>
          </cell>
          <cell r="AV480">
            <v>0</v>
          </cell>
        </row>
        <row r="481">
          <cell r="J481" t="str">
            <v>006-01728</v>
          </cell>
          <cell r="K481" t="str">
            <v>PANEL FRAME L/S</v>
          </cell>
          <cell r="L481" t="str">
            <v xml:space="preserve">3B1-F1211-00  </v>
          </cell>
          <cell r="M481">
            <v>1</v>
          </cell>
          <cell r="N481" t="str">
            <v>BM</v>
          </cell>
          <cell r="O481" t="str">
            <v>BEWL</v>
          </cell>
          <cell r="Q481" t="str">
            <v>005-12382</v>
          </cell>
          <cell r="R481" t="str">
            <v>SPCC SD*1.6</v>
          </cell>
          <cell r="S481" t="str">
            <v>SPCC SD</v>
          </cell>
          <cell r="T481" t="str">
            <v/>
          </cell>
          <cell r="V481">
            <v>1.6</v>
          </cell>
          <cell r="W481">
            <v>800</v>
          </cell>
          <cell r="X481">
            <v>1060</v>
          </cell>
          <cell r="Y481">
            <v>800</v>
          </cell>
          <cell r="Z481">
            <v>1060</v>
          </cell>
          <cell r="AA481">
            <v>800</v>
          </cell>
          <cell r="AB481">
            <v>1060</v>
          </cell>
          <cell r="AC481">
            <v>2</v>
          </cell>
          <cell r="AD481">
            <v>1</v>
          </cell>
          <cell r="AE481">
            <v>2</v>
          </cell>
          <cell r="AF481">
            <v>2.8699999999999997</v>
          </cell>
          <cell r="AG481">
            <v>2.48</v>
          </cell>
          <cell r="AH481">
            <v>5.35</v>
          </cell>
          <cell r="AI481" t="str">
            <v>O</v>
          </cell>
          <cell r="AJ481" t="str">
            <v>O</v>
          </cell>
          <cell r="AK481" t="str">
            <v>O</v>
          </cell>
          <cell r="AN481" t="str">
            <v>O</v>
          </cell>
          <cell r="AP481">
            <v>1058</v>
          </cell>
          <cell r="AQ481">
            <v>5.3250000000000002</v>
          </cell>
          <cell r="AR481" t="str">
            <v>SPCC</v>
          </cell>
          <cell r="AS481">
            <v>0</v>
          </cell>
          <cell r="AT481" t="e">
            <v>#N/A</v>
          </cell>
          <cell r="AU481">
            <v>0</v>
          </cell>
          <cell r="AV481">
            <v>0</v>
          </cell>
        </row>
        <row r="482">
          <cell r="J482" t="str">
            <v>006-01729</v>
          </cell>
          <cell r="K482" t="str">
            <v>PANEL FRAME R/S</v>
          </cell>
          <cell r="L482" t="str">
            <v xml:space="preserve">3B1-F1221-00  </v>
          </cell>
          <cell r="M482">
            <v>1</v>
          </cell>
          <cell r="N482" t="str">
            <v>BM</v>
          </cell>
          <cell r="O482" t="str">
            <v>BEWL</v>
          </cell>
          <cell r="Q482" t="str">
            <v>005-12382</v>
          </cell>
          <cell r="R482" t="str">
            <v>SPCC SD*1.6</v>
          </cell>
          <cell r="S482" t="str">
            <v>SPCC SD</v>
          </cell>
          <cell r="T482" t="str">
            <v/>
          </cell>
          <cell r="V482">
            <v>1.6</v>
          </cell>
          <cell r="W482">
            <v>800</v>
          </cell>
          <cell r="X482">
            <v>1060</v>
          </cell>
          <cell r="Y482">
            <v>800</v>
          </cell>
          <cell r="Z482">
            <v>1060</v>
          </cell>
          <cell r="AA482">
            <v>800</v>
          </cell>
          <cell r="AB482">
            <v>1060</v>
          </cell>
          <cell r="AC482">
            <v>2</v>
          </cell>
          <cell r="AD482">
            <v>1</v>
          </cell>
          <cell r="AE482">
            <v>2</v>
          </cell>
          <cell r="AF482">
            <v>2.6999999999999997</v>
          </cell>
          <cell r="AG482">
            <v>2.65</v>
          </cell>
          <cell r="AH482">
            <v>5.35</v>
          </cell>
          <cell r="AI482" t="str">
            <v>O</v>
          </cell>
          <cell r="AJ482" t="str">
            <v>O</v>
          </cell>
          <cell r="AK482" t="str">
            <v>O</v>
          </cell>
          <cell r="AN482" t="str">
            <v>O</v>
          </cell>
          <cell r="AP482">
            <v>1058</v>
          </cell>
          <cell r="AQ482">
            <v>5.3250000000000002</v>
          </cell>
          <cell r="AR482" t="str">
            <v>SPCC</v>
          </cell>
          <cell r="AS482">
            <v>0</v>
          </cell>
          <cell r="AT482" t="e">
            <v>#N/A</v>
          </cell>
          <cell r="AU482">
            <v>0</v>
          </cell>
          <cell r="AV482">
            <v>0</v>
          </cell>
        </row>
        <row r="483">
          <cell r="J483" t="str">
            <v>006-01210</v>
          </cell>
          <cell r="K483" t="str">
            <v>REINFORCEMENT UNDER</v>
          </cell>
          <cell r="L483" t="str">
            <v>5HM-F1226-00</v>
          </cell>
          <cell r="M483">
            <v>1</v>
          </cell>
          <cell r="N483" t="str">
            <v>BM</v>
          </cell>
          <cell r="O483" t="str">
            <v>BEWL</v>
          </cell>
          <cell r="Q483" t="str">
            <v>005-12372</v>
          </cell>
          <cell r="R483" t="str">
            <v>SPCC SD*0.8</v>
          </cell>
          <cell r="S483" t="str">
            <v>SPCC SD</v>
          </cell>
          <cell r="T483" t="str">
            <v/>
          </cell>
          <cell r="V483">
            <v>0.8</v>
          </cell>
          <cell r="W483">
            <v>914</v>
          </cell>
          <cell r="X483">
            <v>1828</v>
          </cell>
          <cell r="Y483">
            <v>225</v>
          </cell>
          <cell r="Z483">
            <v>914</v>
          </cell>
          <cell r="AA483">
            <v>225</v>
          </cell>
          <cell r="AB483">
            <v>152.33333333333334</v>
          </cell>
          <cell r="AC483">
            <v>6</v>
          </cell>
          <cell r="AD483">
            <v>8</v>
          </cell>
          <cell r="AE483">
            <v>48</v>
          </cell>
          <cell r="AF483">
            <v>9.9000000000000005E-2</v>
          </cell>
          <cell r="AG483">
            <v>0.12</v>
          </cell>
          <cell r="AH483">
            <v>0.219</v>
          </cell>
          <cell r="AI483" t="str">
            <v>O</v>
          </cell>
          <cell r="AJ483" t="str">
            <v>O</v>
          </cell>
          <cell r="AK483" t="str">
            <v>O</v>
          </cell>
          <cell r="AN483" t="str">
            <v>O</v>
          </cell>
          <cell r="AP483">
            <v>1058</v>
          </cell>
          <cell r="AQ483">
            <v>0.219</v>
          </cell>
          <cell r="AR483" t="str">
            <v>SPCC</v>
          </cell>
          <cell r="AS483">
            <v>0</v>
          </cell>
          <cell r="AT483" t="e">
            <v>#N/A</v>
          </cell>
          <cell r="AU483">
            <v>0</v>
          </cell>
          <cell r="AV483">
            <v>0</v>
          </cell>
        </row>
        <row r="484">
          <cell r="J484" t="str">
            <v>006-01017</v>
          </cell>
          <cell r="K484" t="str">
            <v>PATCH -3</v>
          </cell>
          <cell r="L484" t="str">
            <v>5DE-F1251-00</v>
          </cell>
          <cell r="M484">
            <v>1</v>
          </cell>
          <cell r="N484" t="str">
            <v>BM</v>
          </cell>
          <cell r="O484" t="str">
            <v>BEWL</v>
          </cell>
          <cell r="Q484" t="str">
            <v>005-12383</v>
          </cell>
          <cell r="R484" t="str">
            <v>SPCC SD*1.6</v>
          </cell>
          <cell r="S484" t="str">
            <v>SPCC SD</v>
          </cell>
          <cell r="T484" t="str">
            <v/>
          </cell>
          <cell r="V484">
            <v>1.6</v>
          </cell>
          <cell r="W484">
            <v>914</v>
          </cell>
          <cell r="X484">
            <v>1828</v>
          </cell>
          <cell r="Y484">
            <v>183</v>
          </cell>
          <cell r="Z484">
            <v>914</v>
          </cell>
          <cell r="AA484">
            <v>183</v>
          </cell>
          <cell r="AB484">
            <v>182.8</v>
          </cell>
          <cell r="AC484">
            <v>5</v>
          </cell>
          <cell r="AD484">
            <v>10</v>
          </cell>
          <cell r="AE484">
            <v>50</v>
          </cell>
          <cell r="AF484">
            <v>0.22899999999999998</v>
          </cell>
          <cell r="AG484">
            <v>0.2</v>
          </cell>
          <cell r="AH484">
            <v>0.42899999999999999</v>
          </cell>
          <cell r="AI484" t="str">
            <v>O</v>
          </cell>
          <cell r="AJ484" t="str">
            <v>O</v>
          </cell>
          <cell r="AK484" t="str">
            <v>O</v>
          </cell>
          <cell r="AN484" t="str">
            <v>O</v>
          </cell>
          <cell r="AP484">
            <v>1058</v>
          </cell>
          <cell r="AQ484">
            <v>0.42</v>
          </cell>
          <cell r="AR484" t="str">
            <v>SPCC</v>
          </cell>
          <cell r="AS484">
            <v>0</v>
          </cell>
          <cell r="AT484" t="e">
            <v>#N/A</v>
          </cell>
          <cell r="AU484">
            <v>0</v>
          </cell>
          <cell r="AV484">
            <v>0</v>
          </cell>
        </row>
        <row r="485">
          <cell r="J485" t="str">
            <v>006-00273</v>
          </cell>
          <cell r="K485" t="str">
            <v>BRACKET REAR FENDER</v>
          </cell>
          <cell r="L485" t="str">
            <v>3B1-F1261-00</v>
          </cell>
          <cell r="M485">
            <v>1</v>
          </cell>
          <cell r="N485" t="str">
            <v>BM</v>
          </cell>
          <cell r="O485" t="str">
            <v>BEWL</v>
          </cell>
          <cell r="Q485" t="str">
            <v>005-12383</v>
          </cell>
          <cell r="R485" t="str">
            <v>SPCC SD*1.6</v>
          </cell>
          <cell r="S485" t="str">
            <v>SPCC SD</v>
          </cell>
          <cell r="T485" t="str">
            <v/>
          </cell>
          <cell r="V485">
            <v>1.6</v>
          </cell>
          <cell r="W485">
            <v>914</v>
          </cell>
          <cell r="X485">
            <v>1828</v>
          </cell>
          <cell r="Y485">
            <v>150</v>
          </cell>
          <cell r="Z485">
            <v>914</v>
          </cell>
          <cell r="AA485">
            <v>150</v>
          </cell>
          <cell r="AB485">
            <v>39.739130434782609</v>
          </cell>
          <cell r="AC485">
            <v>23</v>
          </cell>
          <cell r="AD485">
            <v>9</v>
          </cell>
          <cell r="AE485">
            <v>207</v>
          </cell>
          <cell r="AF485">
            <v>5.5999999999999994E-2</v>
          </cell>
          <cell r="AG485">
            <v>4.8000000000000001E-2</v>
          </cell>
          <cell r="AH485">
            <v>0.104</v>
          </cell>
          <cell r="AI485" t="str">
            <v>O</v>
          </cell>
          <cell r="AJ485" t="str">
            <v>O</v>
          </cell>
          <cell r="AK485" t="str">
            <v>O</v>
          </cell>
          <cell r="AN485" t="str">
            <v>O</v>
          </cell>
          <cell r="AP485">
            <v>1058</v>
          </cell>
          <cell r="AQ485">
            <v>0.10100000000000001</v>
          </cell>
          <cell r="AR485" t="str">
            <v>SPCC</v>
          </cell>
          <cell r="AS485">
            <v>0</v>
          </cell>
          <cell r="AT485" t="e">
            <v>#N/A</v>
          </cell>
          <cell r="AU485">
            <v>0</v>
          </cell>
          <cell r="AV485">
            <v>0</v>
          </cell>
        </row>
        <row r="486">
          <cell r="J486" t="str">
            <v>006-00256</v>
          </cell>
          <cell r="K486" t="str">
            <v>ENGINE BRACKET 1</v>
          </cell>
          <cell r="L486" t="str">
            <v>5HM-F1411-00</v>
          </cell>
          <cell r="M486">
            <v>1</v>
          </cell>
          <cell r="N486" t="str">
            <v>BM</v>
          </cell>
          <cell r="O486" t="str">
            <v>BEWL</v>
          </cell>
          <cell r="Q486" t="str">
            <v>005-12387</v>
          </cell>
          <cell r="R486" t="str">
            <v>SPCC SD*2.6</v>
          </cell>
          <cell r="S486" t="str">
            <v>SPCC SD</v>
          </cell>
          <cell r="T486" t="str">
            <v/>
          </cell>
          <cell r="V486">
            <v>2.6</v>
          </cell>
          <cell r="W486">
            <v>914</v>
          </cell>
          <cell r="X486">
            <v>1828</v>
          </cell>
          <cell r="Y486">
            <v>265</v>
          </cell>
          <cell r="Z486">
            <v>914</v>
          </cell>
          <cell r="AA486">
            <v>265</v>
          </cell>
          <cell r="AB486">
            <v>228.5</v>
          </cell>
          <cell r="AC486">
            <v>4</v>
          </cell>
          <cell r="AD486">
            <v>6</v>
          </cell>
          <cell r="AE486">
            <v>24</v>
          </cell>
          <cell r="AF486">
            <v>1.1599999999999999</v>
          </cell>
          <cell r="AG486">
            <v>0.3</v>
          </cell>
          <cell r="AH486">
            <v>1.46</v>
          </cell>
          <cell r="AI486" t="str">
            <v>O</v>
          </cell>
          <cell r="AJ486" t="str">
            <v>O</v>
          </cell>
          <cell r="AK486" t="str">
            <v>O</v>
          </cell>
          <cell r="AN486" t="str">
            <v>O</v>
          </cell>
          <cell r="AP486">
            <v>1058</v>
          </cell>
          <cell r="AQ486">
            <v>1.421</v>
          </cell>
          <cell r="AR486" t="str">
            <v>SPCC</v>
          </cell>
          <cell r="AS486">
            <v>0</v>
          </cell>
          <cell r="AT486" t="e">
            <v>#N/A</v>
          </cell>
          <cell r="AU486">
            <v>0</v>
          </cell>
          <cell r="AV486">
            <v>0</v>
          </cell>
        </row>
        <row r="487">
          <cell r="J487" t="str">
            <v>006-00258</v>
          </cell>
          <cell r="K487" t="str">
            <v>ENGINE BRACKET 2</v>
          </cell>
          <cell r="L487" t="str">
            <v>5HM-F1419-00</v>
          </cell>
          <cell r="M487">
            <v>1</v>
          </cell>
          <cell r="N487" t="str">
            <v>BM</v>
          </cell>
          <cell r="O487" t="str">
            <v>BEWL</v>
          </cell>
          <cell r="Q487" t="str">
            <v>005-12387</v>
          </cell>
          <cell r="R487" t="str">
            <v>SPCC SD*2.6</v>
          </cell>
          <cell r="S487" t="str">
            <v>SPCC SD</v>
          </cell>
          <cell r="T487" t="str">
            <v/>
          </cell>
          <cell r="V487">
            <v>2.6</v>
          </cell>
          <cell r="W487">
            <v>914</v>
          </cell>
          <cell r="X487">
            <v>1828</v>
          </cell>
          <cell r="Y487">
            <v>265</v>
          </cell>
          <cell r="Z487">
            <v>914</v>
          </cell>
          <cell r="AA487">
            <v>265</v>
          </cell>
          <cell r="AB487">
            <v>228.5</v>
          </cell>
          <cell r="AC487">
            <v>4</v>
          </cell>
          <cell r="AD487">
            <v>6</v>
          </cell>
          <cell r="AE487">
            <v>24</v>
          </cell>
          <cell r="AF487">
            <v>1.1599999999999999</v>
          </cell>
          <cell r="AG487">
            <v>0.3</v>
          </cell>
          <cell r="AH487">
            <v>1.46</v>
          </cell>
          <cell r="AI487" t="str">
            <v>O</v>
          </cell>
          <cell r="AJ487" t="str">
            <v>O</v>
          </cell>
          <cell r="AK487" t="str">
            <v>O</v>
          </cell>
          <cell r="AN487" t="str">
            <v>O</v>
          </cell>
          <cell r="AP487">
            <v>1058</v>
          </cell>
          <cell r="AQ487">
            <v>1.421</v>
          </cell>
          <cell r="AR487" t="str">
            <v>SPCC</v>
          </cell>
          <cell r="AS487">
            <v>0</v>
          </cell>
          <cell r="AT487" t="e">
            <v>#N/A</v>
          </cell>
          <cell r="AU487">
            <v>0</v>
          </cell>
          <cell r="AV487">
            <v>0</v>
          </cell>
        </row>
        <row r="488">
          <cell r="J488" t="str">
            <v>006-00259</v>
          </cell>
          <cell r="K488" t="str">
            <v>BRACKET ENGINE-3</v>
          </cell>
          <cell r="L488" t="str">
            <v>5HM-F1429-00</v>
          </cell>
          <cell r="M488">
            <v>1</v>
          </cell>
          <cell r="N488" t="str">
            <v>BM</v>
          </cell>
          <cell r="O488" t="str">
            <v>BEWL</v>
          </cell>
          <cell r="Q488" t="str">
            <v>005-12383</v>
          </cell>
          <cell r="R488" t="str">
            <v>SPCC SD*1.6</v>
          </cell>
          <cell r="S488" t="str">
            <v>SPCC SD</v>
          </cell>
          <cell r="T488" t="str">
            <v/>
          </cell>
          <cell r="V488">
            <v>1.6</v>
          </cell>
          <cell r="W488">
            <v>914</v>
          </cell>
          <cell r="X488">
            <v>1828</v>
          </cell>
          <cell r="Y488">
            <v>185</v>
          </cell>
          <cell r="Z488">
            <v>914</v>
          </cell>
          <cell r="AA488">
            <v>185</v>
          </cell>
          <cell r="AB488">
            <v>60.93333333333333</v>
          </cell>
          <cell r="AC488">
            <v>15</v>
          </cell>
          <cell r="AD488">
            <v>9</v>
          </cell>
          <cell r="AE488">
            <v>135</v>
          </cell>
          <cell r="AF488">
            <v>8.8999999999999996E-2</v>
          </cell>
          <cell r="AG488">
            <v>7.0000000000000007E-2</v>
          </cell>
          <cell r="AH488">
            <v>0.159</v>
          </cell>
          <cell r="AI488" t="str">
            <v>O</v>
          </cell>
          <cell r="AJ488" t="str">
            <v>O</v>
          </cell>
          <cell r="AK488" t="str">
            <v>O</v>
          </cell>
          <cell r="AN488" t="str">
            <v>O</v>
          </cell>
          <cell r="AP488">
            <v>1058</v>
          </cell>
          <cell r="AQ488">
            <v>0.155</v>
          </cell>
          <cell r="AR488" t="str">
            <v>SPCC</v>
          </cell>
          <cell r="AS488">
            <v>0</v>
          </cell>
          <cell r="AT488" t="e">
            <v>#N/A</v>
          </cell>
          <cell r="AU488">
            <v>0</v>
          </cell>
          <cell r="AV488">
            <v>0</v>
          </cell>
        </row>
        <row r="489">
          <cell r="J489" t="str">
            <v>006-01539</v>
          </cell>
          <cell r="K489" t="str">
            <v>TUBE CROSS</v>
          </cell>
          <cell r="L489" t="str">
            <v>4W8-F1422-00</v>
          </cell>
          <cell r="M489">
            <v>1</v>
          </cell>
          <cell r="N489" t="str">
            <v>BM</v>
          </cell>
          <cell r="O489" t="str">
            <v>BEWL</v>
          </cell>
          <cell r="Q489" t="str">
            <v>005-12423</v>
          </cell>
          <cell r="R489" t="str">
            <v>STKM 11A-EC*2.8</v>
          </cell>
          <cell r="S489" t="str">
            <v>STKM 11A-EC</v>
          </cell>
          <cell r="T489" t="str">
            <v/>
          </cell>
          <cell r="U489">
            <v>22.2</v>
          </cell>
          <cell r="V489">
            <v>2.8</v>
          </cell>
          <cell r="X489">
            <v>4400</v>
          </cell>
          <cell r="Y489">
            <v>160</v>
          </cell>
          <cell r="AA489">
            <v>160</v>
          </cell>
          <cell r="AD489">
            <v>26</v>
          </cell>
          <cell r="AF489">
            <v>2.1000000000000019E-2</v>
          </cell>
          <cell r="AG489">
            <v>0.21</v>
          </cell>
          <cell r="AH489">
            <v>0.23100000000000001</v>
          </cell>
          <cell r="AI489" t="str">
            <v>O</v>
          </cell>
          <cell r="AJ489" t="str">
            <v>O</v>
          </cell>
          <cell r="AL489" t="str">
            <v>O</v>
          </cell>
          <cell r="AN489" t="str">
            <v>O</v>
          </cell>
          <cell r="AP489">
            <v>1058</v>
          </cell>
          <cell r="AQ489">
            <v>0.22700000000000001</v>
          </cell>
          <cell r="AR489" t="str">
            <v>STKM</v>
          </cell>
          <cell r="AS489">
            <v>0</v>
          </cell>
          <cell r="AT489" t="e">
            <v>#N/A</v>
          </cell>
          <cell r="AU489">
            <v>0</v>
          </cell>
          <cell r="AV489">
            <v>0</v>
          </cell>
        </row>
        <row r="490">
          <cell r="J490" t="str">
            <v>006-00252</v>
          </cell>
          <cell r="K490" t="str">
            <v>BRACKET AIR CLEANER</v>
          </cell>
          <cell r="L490" t="str">
            <v>5HM-F1147-00</v>
          </cell>
          <cell r="M490">
            <v>1</v>
          </cell>
          <cell r="N490" t="str">
            <v>BM</v>
          </cell>
          <cell r="O490" t="str">
            <v>BEWL</v>
          </cell>
          <cell r="Q490" t="str">
            <v>005-12453</v>
          </cell>
          <cell r="R490" t="str">
            <v>SPCC SD*1.6</v>
          </cell>
          <cell r="S490" t="str">
            <v>SPCC SD</v>
          </cell>
          <cell r="T490" t="str">
            <v/>
          </cell>
          <cell r="V490">
            <v>1.6</v>
          </cell>
          <cell r="W490">
            <v>914</v>
          </cell>
          <cell r="X490">
            <v>1828</v>
          </cell>
          <cell r="Y490">
            <v>80</v>
          </cell>
          <cell r="Z490">
            <v>914</v>
          </cell>
          <cell r="AA490">
            <v>80</v>
          </cell>
          <cell r="AB490">
            <v>30.466666666666665</v>
          </cell>
          <cell r="AC490">
            <v>30</v>
          </cell>
          <cell r="AD490">
            <v>22.066666666666666</v>
          </cell>
          <cell r="AE490">
            <v>662</v>
          </cell>
          <cell r="AF490">
            <v>2.1999999999999999E-2</v>
          </cell>
          <cell r="AG490">
            <v>0.01</v>
          </cell>
          <cell r="AH490">
            <v>3.2000000000000001E-2</v>
          </cell>
          <cell r="AJ490" t="str">
            <v>O</v>
          </cell>
          <cell r="AK490" t="str">
            <v>O</v>
          </cell>
          <cell r="AN490" t="str">
            <v>O</v>
          </cell>
          <cell r="AP490">
            <v>1058</v>
          </cell>
          <cell r="AQ490">
            <v>3.2000000000000001E-2</v>
          </cell>
          <cell r="AR490" t="str">
            <v>SPCC</v>
          </cell>
          <cell r="AS490">
            <v>0</v>
          </cell>
          <cell r="AT490" t="e">
            <v>#N/A</v>
          </cell>
          <cell r="AU490">
            <v>0</v>
          </cell>
          <cell r="AV490">
            <v>0</v>
          </cell>
        </row>
        <row r="491">
          <cell r="J491" t="str">
            <v>006-01025</v>
          </cell>
          <cell r="K491" t="str">
            <v>PATCH - 1</v>
          </cell>
          <cell r="L491" t="str">
            <v>5HM-F143R-00</v>
          </cell>
          <cell r="M491">
            <v>1</v>
          </cell>
          <cell r="N491" t="str">
            <v>BM</v>
          </cell>
          <cell r="O491" t="str">
            <v>BEWL</v>
          </cell>
          <cell r="Q491" t="str">
            <v>005-12387</v>
          </cell>
          <cell r="R491" t="str">
            <v>SPCC SD*2.6</v>
          </cell>
          <cell r="S491" t="str">
            <v>SPCC SD</v>
          </cell>
          <cell r="T491" t="str">
            <v/>
          </cell>
          <cell r="V491">
            <v>2.6</v>
          </cell>
          <cell r="W491">
            <v>914</v>
          </cell>
          <cell r="X491">
            <v>1828</v>
          </cell>
          <cell r="Y491">
            <v>110</v>
          </cell>
          <cell r="Z491">
            <v>105</v>
          </cell>
          <cell r="AA491">
            <v>110</v>
          </cell>
          <cell r="AB491">
            <v>105</v>
          </cell>
          <cell r="AC491">
            <v>1</v>
          </cell>
          <cell r="AD491">
            <v>162</v>
          </cell>
          <cell r="AE491">
            <v>162</v>
          </cell>
          <cell r="AF491">
            <v>4.5999999999999985E-2</v>
          </cell>
          <cell r="AG491">
            <v>0.17</v>
          </cell>
          <cell r="AH491">
            <v>0.216</v>
          </cell>
          <cell r="AI491" t="str">
            <v>O</v>
          </cell>
          <cell r="AJ491" t="str">
            <v>O</v>
          </cell>
          <cell r="AK491" t="str">
            <v>O</v>
          </cell>
          <cell r="AN491" t="str">
            <v>O</v>
          </cell>
          <cell r="AP491">
            <v>1058</v>
          </cell>
          <cell r="AQ491">
            <v>0.21</v>
          </cell>
          <cell r="AR491" t="str">
            <v>SPCC</v>
          </cell>
          <cell r="AS491">
            <v>0</v>
          </cell>
          <cell r="AT491" t="e">
            <v>#N/A</v>
          </cell>
          <cell r="AU491">
            <v>0</v>
          </cell>
          <cell r="AV491">
            <v>0</v>
          </cell>
        </row>
        <row r="492">
          <cell r="J492" t="str">
            <v>006-01028</v>
          </cell>
          <cell r="K492" t="str">
            <v>PATCH - 2</v>
          </cell>
          <cell r="L492" t="str">
            <v>5HM-F143T-00</v>
          </cell>
          <cell r="M492">
            <v>1</v>
          </cell>
          <cell r="N492" t="str">
            <v>BM</v>
          </cell>
          <cell r="O492" t="str">
            <v>BEWL</v>
          </cell>
          <cell r="Q492" t="str">
            <v>005-12387</v>
          </cell>
          <cell r="R492" t="str">
            <v>SPCC SD*2.6</v>
          </cell>
          <cell r="S492" t="str">
            <v>SPCC SD</v>
          </cell>
          <cell r="T492" t="str">
            <v/>
          </cell>
          <cell r="V492">
            <v>2.6</v>
          </cell>
          <cell r="W492">
            <v>914</v>
          </cell>
          <cell r="X492">
            <v>1828</v>
          </cell>
          <cell r="Y492">
            <v>80</v>
          </cell>
          <cell r="Z492">
            <v>117</v>
          </cell>
          <cell r="AA492">
            <v>80</v>
          </cell>
          <cell r="AB492">
            <v>117</v>
          </cell>
          <cell r="AC492">
            <v>1</v>
          </cell>
          <cell r="AD492">
            <v>221</v>
          </cell>
          <cell r="AE492">
            <v>221</v>
          </cell>
          <cell r="AF492">
            <v>5.7000000000000009E-2</v>
          </cell>
          <cell r="AG492">
            <v>0.10199999999999999</v>
          </cell>
          <cell r="AH492">
            <v>0.159</v>
          </cell>
          <cell r="AI492" t="str">
            <v>O</v>
          </cell>
          <cell r="AJ492" t="str">
            <v>O</v>
          </cell>
          <cell r="AK492" t="str">
            <v>O</v>
          </cell>
          <cell r="AN492" t="str">
            <v>O</v>
          </cell>
          <cell r="AP492">
            <v>1058</v>
          </cell>
          <cell r="AQ492">
            <v>0.154</v>
          </cell>
          <cell r="AR492" t="str">
            <v>SPCC</v>
          </cell>
          <cell r="AS492">
            <v>0</v>
          </cell>
          <cell r="AT492" t="e">
            <v>#N/A</v>
          </cell>
          <cell r="AU492">
            <v>0</v>
          </cell>
          <cell r="AV492">
            <v>0</v>
          </cell>
        </row>
        <row r="493">
          <cell r="J493" t="str">
            <v>006-00786</v>
          </cell>
          <cell r="K493" t="str">
            <v>HOOK SIDE COVER</v>
          </cell>
          <cell r="L493" t="str">
            <v>4W8-F1331-00</v>
          </cell>
          <cell r="M493">
            <v>1</v>
          </cell>
          <cell r="N493" t="str">
            <v>BM</v>
          </cell>
          <cell r="O493" t="str">
            <v>BEWL</v>
          </cell>
          <cell r="Q493" t="str">
            <v>005-12383</v>
          </cell>
          <cell r="R493" t="str">
            <v>SPCC SD*1.6</v>
          </cell>
          <cell r="S493" t="str">
            <v>SPCC SD</v>
          </cell>
          <cell r="T493" t="str">
            <v/>
          </cell>
          <cell r="V493">
            <v>1.6</v>
          </cell>
          <cell r="W493">
            <v>914</v>
          </cell>
          <cell r="X493">
            <v>1828</v>
          </cell>
          <cell r="Y493">
            <v>49</v>
          </cell>
          <cell r="Z493">
            <v>914</v>
          </cell>
          <cell r="AA493">
            <v>49</v>
          </cell>
          <cell r="AB493">
            <v>31.517241379310345</v>
          </cell>
          <cell r="AC493">
            <v>29</v>
          </cell>
          <cell r="AD493">
            <v>37</v>
          </cell>
          <cell r="AE493">
            <v>1073</v>
          </cell>
          <cell r="AF493">
            <v>5.5000000000000007E-2</v>
          </cell>
          <cell r="AG493">
            <v>1.2999999999999999E-2</v>
          </cell>
          <cell r="AH493">
            <v>6.8000000000000005E-2</v>
          </cell>
          <cell r="AI493" t="str">
            <v>O</v>
          </cell>
          <cell r="AJ493" t="str">
            <v>O</v>
          </cell>
          <cell r="AK493" t="str">
            <v>O</v>
          </cell>
          <cell r="AN493" t="str">
            <v>O</v>
          </cell>
          <cell r="AP493">
            <v>1058</v>
          </cell>
          <cell r="AQ493">
            <v>0.02</v>
          </cell>
          <cell r="AR493" t="str">
            <v>SPCC</v>
          </cell>
          <cell r="AS493">
            <v>0</v>
          </cell>
          <cell r="AT493" t="e">
            <v>#N/A</v>
          </cell>
          <cell r="AU493">
            <v>0</v>
          </cell>
          <cell r="AV493">
            <v>0</v>
          </cell>
        </row>
        <row r="494">
          <cell r="J494" t="str">
            <v>006-01890</v>
          </cell>
          <cell r="K494" t="str">
            <v>NUT CAP 6 mm (Nut Weld)</v>
          </cell>
          <cell r="L494" t="str">
            <v>90174-06030</v>
          </cell>
          <cell r="M494">
            <v>5</v>
          </cell>
          <cell r="N494" t="str">
            <v>CKD</v>
          </cell>
          <cell r="O494" t="str">
            <v>DYL</v>
          </cell>
          <cell r="R494" t="str">
            <v/>
          </cell>
          <cell r="S494" t="str">
            <v/>
          </cell>
          <cell r="T494" t="str">
            <v/>
          </cell>
          <cell r="AP494">
            <v>1058</v>
          </cell>
          <cell r="AR494" t="str">
            <v/>
          </cell>
          <cell r="AS494">
            <v>0</v>
          </cell>
          <cell r="AT494" t="e">
            <v>#N/A</v>
          </cell>
          <cell r="AU494">
            <v>0</v>
          </cell>
          <cell r="AV494">
            <v>0</v>
          </cell>
        </row>
        <row r="495">
          <cell r="J495" t="str">
            <v>006-00947</v>
          </cell>
          <cell r="K495" t="str">
            <v>NUT PROJ, SQUARE 6 MM</v>
          </cell>
          <cell r="L495" t="str">
            <v>95700-06200</v>
          </cell>
          <cell r="M495">
            <v>10</v>
          </cell>
          <cell r="N495" t="str">
            <v>CKD</v>
          </cell>
          <cell r="O495" t="str">
            <v>DYL</v>
          </cell>
          <cell r="R495" t="str">
            <v/>
          </cell>
          <cell r="S495" t="str">
            <v/>
          </cell>
          <cell r="T495" t="str">
            <v/>
          </cell>
          <cell r="AP495">
            <v>1058</v>
          </cell>
          <cell r="AR495" t="str">
            <v/>
          </cell>
          <cell r="AS495">
            <v>0</v>
          </cell>
          <cell r="AT495" t="e">
            <v>#N/A</v>
          </cell>
          <cell r="AU495">
            <v>0</v>
          </cell>
          <cell r="AV495">
            <v>0</v>
          </cell>
        </row>
        <row r="496">
          <cell r="J496" t="str">
            <v>006-00948</v>
          </cell>
          <cell r="K496" t="str">
            <v>NUT PROJ, SQUARE  8 mm</v>
          </cell>
          <cell r="L496" t="str">
            <v>95700-08200</v>
          </cell>
          <cell r="M496">
            <v>2</v>
          </cell>
          <cell r="N496" t="str">
            <v>CKD</v>
          </cell>
          <cell r="O496" t="str">
            <v>DYL</v>
          </cell>
          <cell r="R496" t="str">
            <v/>
          </cell>
          <cell r="S496" t="str">
            <v/>
          </cell>
          <cell r="T496" t="str">
            <v/>
          </cell>
          <cell r="AP496">
            <v>1058</v>
          </cell>
          <cell r="AR496" t="str">
            <v/>
          </cell>
          <cell r="AS496">
            <v>0</v>
          </cell>
          <cell r="AT496" t="e">
            <v>#N/A</v>
          </cell>
          <cell r="AU496">
            <v>0</v>
          </cell>
          <cell r="AV496">
            <v>0</v>
          </cell>
        </row>
        <row r="497">
          <cell r="J497" t="str">
            <v>006-00378</v>
          </cell>
          <cell r="K497" t="str">
            <v>CLAMP WIRE HARNESS</v>
          </cell>
          <cell r="L497" t="str">
            <v>90465-05052</v>
          </cell>
          <cell r="M497">
            <v>2</v>
          </cell>
          <cell r="N497" t="str">
            <v>VF</v>
          </cell>
          <cell r="O497" t="str">
            <v>M.S.ENGG</v>
          </cell>
          <cell r="P497" t="str">
            <v>POL-PP07-01-21-18-0046</v>
          </cell>
          <cell r="R497" t="str">
            <v/>
          </cell>
          <cell r="S497" t="str">
            <v/>
          </cell>
          <cell r="T497" t="str">
            <v/>
          </cell>
          <cell r="AP497">
            <v>1058</v>
          </cell>
          <cell r="AR497" t="str">
            <v/>
          </cell>
          <cell r="AS497">
            <v>1.96</v>
          </cell>
          <cell r="AT497">
            <v>1.96</v>
          </cell>
          <cell r="AU497">
            <v>1.96</v>
          </cell>
          <cell r="AV497">
            <v>0</v>
          </cell>
        </row>
        <row r="498">
          <cell r="J498" t="str">
            <v>006-00789</v>
          </cell>
          <cell r="K498" t="str">
            <v>HOOK SPRING</v>
          </cell>
          <cell r="L498" t="str">
            <v>4W8-F1451-00</v>
          </cell>
          <cell r="M498">
            <v>1</v>
          </cell>
          <cell r="N498" t="str">
            <v>VF</v>
          </cell>
          <cell r="O498" t="str">
            <v>ORIENT</v>
          </cell>
          <cell r="P498" t="str">
            <v>POL-PP07-01-21-18-0008</v>
          </cell>
          <cell r="R498" t="str">
            <v/>
          </cell>
          <cell r="S498" t="str">
            <v/>
          </cell>
          <cell r="T498" t="str">
            <v/>
          </cell>
          <cell r="AP498">
            <v>1058</v>
          </cell>
          <cell r="AR498" t="str">
            <v/>
          </cell>
          <cell r="AS498">
            <v>0.69</v>
          </cell>
          <cell r="AT498">
            <v>0.69</v>
          </cell>
          <cell r="AU498">
            <v>0.69</v>
          </cell>
          <cell r="AV498">
            <v>0</v>
          </cell>
        </row>
        <row r="499">
          <cell r="J499" t="str">
            <v>006-01140</v>
          </cell>
          <cell r="K499" t="str">
            <v>PATCH Ø 15</v>
          </cell>
          <cell r="L499" t="str">
            <v>4W8-F1456-00</v>
          </cell>
          <cell r="M499">
            <v>2</v>
          </cell>
          <cell r="N499" t="str">
            <v>VF</v>
          </cell>
          <cell r="O499" t="str">
            <v>TAJI</v>
          </cell>
          <cell r="P499" t="str">
            <v>POL-PP07-01-21-18-0021</v>
          </cell>
          <cell r="R499" t="str">
            <v/>
          </cell>
          <cell r="S499" t="str">
            <v/>
          </cell>
          <cell r="T499" t="str">
            <v/>
          </cell>
          <cell r="AP499">
            <v>1058</v>
          </cell>
          <cell r="AR499" t="str">
            <v/>
          </cell>
          <cell r="AS499">
            <v>1.7</v>
          </cell>
          <cell r="AT499">
            <v>1.7</v>
          </cell>
          <cell r="AU499">
            <v>1.7</v>
          </cell>
          <cell r="AV499">
            <v>0</v>
          </cell>
        </row>
        <row r="500">
          <cell r="J500" t="str">
            <v>006-00280</v>
          </cell>
          <cell r="K500" t="str">
            <v>BRACKET TANK FITTING L</v>
          </cell>
          <cell r="L500" t="str">
            <v>5ES-F1345-00</v>
          </cell>
          <cell r="M500">
            <v>1</v>
          </cell>
          <cell r="N500" t="str">
            <v>VF</v>
          </cell>
          <cell r="O500" t="str">
            <v>M.N.E</v>
          </cell>
          <cell r="P500" t="str">
            <v>POL-PP07-01-21-18-0035</v>
          </cell>
          <cell r="R500" t="str">
            <v/>
          </cell>
          <cell r="S500" t="str">
            <v/>
          </cell>
          <cell r="T500" t="str">
            <v/>
          </cell>
          <cell r="AP500">
            <v>1058</v>
          </cell>
          <cell r="AR500" t="str">
            <v/>
          </cell>
          <cell r="AS500">
            <v>6.71</v>
          </cell>
          <cell r="AT500">
            <v>6.71</v>
          </cell>
          <cell r="AU500">
            <v>6.71</v>
          </cell>
          <cell r="AV500">
            <v>0</v>
          </cell>
        </row>
        <row r="501">
          <cell r="J501" t="str">
            <v>006-00281</v>
          </cell>
          <cell r="K501" t="str">
            <v>BRACKET TANK FITTING R</v>
          </cell>
          <cell r="L501" t="str">
            <v>5ES-F1346-00</v>
          </cell>
          <cell r="M501">
            <v>1</v>
          </cell>
          <cell r="N501" t="str">
            <v>VF</v>
          </cell>
          <cell r="O501" t="str">
            <v>M.N.E</v>
          </cell>
          <cell r="P501" t="str">
            <v>POL-PP07-01-21-18-0035</v>
          </cell>
          <cell r="R501" t="str">
            <v/>
          </cell>
          <cell r="S501" t="str">
            <v/>
          </cell>
          <cell r="T501" t="str">
            <v/>
          </cell>
          <cell r="AP501">
            <v>1058</v>
          </cell>
          <cell r="AR501" t="str">
            <v/>
          </cell>
          <cell r="AS501">
            <v>5.8</v>
          </cell>
          <cell r="AT501">
            <v>5.8</v>
          </cell>
          <cell r="AU501">
            <v>5.8</v>
          </cell>
          <cell r="AV501">
            <v>0</v>
          </cell>
        </row>
        <row r="502">
          <cell r="J502" t="str">
            <v>006-03049</v>
          </cell>
          <cell r="K502" t="str">
            <v>STAY SIDE COVER 1</v>
          </cell>
          <cell r="L502" t="str">
            <v>3B1-F137F-00</v>
          </cell>
          <cell r="M502">
            <v>1</v>
          </cell>
          <cell r="N502" t="str">
            <v>VF</v>
          </cell>
          <cell r="O502" t="str">
            <v>IMZA</v>
          </cell>
          <cell r="P502" t="str">
            <v>POL-PP07-01-21-18-0020</v>
          </cell>
          <cell r="R502" t="str">
            <v/>
          </cell>
          <cell r="S502" t="str">
            <v/>
          </cell>
          <cell r="T502" t="str">
            <v/>
          </cell>
          <cell r="AP502">
            <v>1058</v>
          </cell>
          <cell r="AR502" t="str">
            <v/>
          </cell>
          <cell r="AS502">
            <v>15.44</v>
          </cell>
          <cell r="AT502">
            <v>15.44</v>
          </cell>
          <cell r="AU502">
            <v>15.44</v>
          </cell>
          <cell r="AV502">
            <v>0</v>
          </cell>
        </row>
        <row r="503">
          <cell r="J503" t="str">
            <v>006-03050</v>
          </cell>
          <cell r="K503" t="str">
            <v>STAY SIDE COVER 2</v>
          </cell>
          <cell r="L503" t="str">
            <v>3B1-F137G-00</v>
          </cell>
          <cell r="M503">
            <v>1</v>
          </cell>
          <cell r="N503" t="str">
            <v>VF</v>
          </cell>
          <cell r="O503" t="str">
            <v>IMZA</v>
          </cell>
          <cell r="P503" t="str">
            <v>POL-PP07-01-21-18-0020</v>
          </cell>
          <cell r="R503" t="str">
            <v/>
          </cell>
          <cell r="S503" t="str">
            <v/>
          </cell>
          <cell r="T503" t="str">
            <v/>
          </cell>
          <cell r="AP503">
            <v>1058</v>
          </cell>
          <cell r="AR503" t="str">
            <v/>
          </cell>
          <cell r="AS503">
            <v>4</v>
          </cell>
          <cell r="AT503">
            <v>4</v>
          </cell>
          <cell r="AU503">
            <v>4</v>
          </cell>
          <cell r="AV503">
            <v>0</v>
          </cell>
        </row>
        <row r="504">
          <cell r="J504" t="str">
            <v>006-01742</v>
          </cell>
          <cell r="K504" t="str">
            <v>BRACKET COIL</v>
          </cell>
          <cell r="L504" t="str">
            <v>3B1-F1359-00</v>
          </cell>
          <cell r="M504">
            <v>1</v>
          </cell>
          <cell r="N504" t="str">
            <v>VF</v>
          </cell>
          <cell r="O504" t="str">
            <v>IMZA</v>
          </cell>
          <cell r="P504" t="str">
            <v>POL-PP07-01-21-18-0020</v>
          </cell>
          <cell r="R504" t="str">
            <v/>
          </cell>
          <cell r="S504" t="str">
            <v/>
          </cell>
          <cell r="T504" t="str">
            <v/>
          </cell>
          <cell r="AP504">
            <v>1058</v>
          </cell>
          <cell r="AR504" t="str">
            <v/>
          </cell>
          <cell r="AS504">
            <v>7.86</v>
          </cell>
          <cell r="AT504">
            <v>7.86</v>
          </cell>
          <cell r="AU504">
            <v>7.86</v>
          </cell>
          <cell r="AV504">
            <v>0</v>
          </cell>
        </row>
        <row r="505">
          <cell r="J505" t="str">
            <v>006-01726</v>
          </cell>
          <cell r="K505" t="str">
            <v>HOLDER WIRE</v>
          </cell>
          <cell r="L505" t="str">
            <v>3B1-F1164-00</v>
          </cell>
          <cell r="M505">
            <v>1</v>
          </cell>
          <cell r="N505" t="str">
            <v>VF</v>
          </cell>
          <cell r="O505" t="str">
            <v>MNE</v>
          </cell>
          <cell r="P505" t="str">
            <v>POL-PP07-01-21-18-0035</v>
          </cell>
          <cell r="R505" t="str">
            <v/>
          </cell>
          <cell r="S505" t="str">
            <v/>
          </cell>
          <cell r="T505" t="str">
            <v/>
          </cell>
          <cell r="AP505">
            <v>1058</v>
          </cell>
          <cell r="AR505" t="str">
            <v/>
          </cell>
          <cell r="AS505">
            <v>2.15</v>
          </cell>
          <cell r="AT505">
            <v>2.15</v>
          </cell>
          <cell r="AU505">
            <v>2.15</v>
          </cell>
          <cell r="AV505">
            <v>0</v>
          </cell>
        </row>
        <row r="506">
          <cell r="J506" t="str">
            <v>006-01744</v>
          </cell>
          <cell r="K506" t="str">
            <v>GUIDE WIRE HARNESS</v>
          </cell>
          <cell r="L506" t="str">
            <v>3B1-F1397-00</v>
          </cell>
          <cell r="M506">
            <v>1</v>
          </cell>
          <cell r="N506" t="str">
            <v>VF</v>
          </cell>
          <cell r="O506" t="str">
            <v>MNE</v>
          </cell>
          <cell r="P506" t="str">
            <v>POL-PP07-01-21-18-0035</v>
          </cell>
          <cell r="R506" t="str">
            <v/>
          </cell>
          <cell r="S506" t="str">
            <v/>
          </cell>
          <cell r="T506" t="str">
            <v/>
          </cell>
          <cell r="AP506">
            <v>1058</v>
          </cell>
          <cell r="AR506" t="str">
            <v/>
          </cell>
          <cell r="AS506">
            <v>1</v>
          </cell>
          <cell r="AT506">
            <v>1</v>
          </cell>
          <cell r="AU506">
            <v>1</v>
          </cell>
          <cell r="AV506">
            <v>0</v>
          </cell>
        </row>
        <row r="507">
          <cell r="J507" t="str">
            <v>006-01743</v>
          </cell>
          <cell r="K507" t="str">
            <v>HOLDER PIPE</v>
          </cell>
          <cell r="L507" t="str">
            <v>3B1-F1374-00</v>
          </cell>
          <cell r="M507">
            <v>1</v>
          </cell>
          <cell r="N507" t="str">
            <v>VF</v>
          </cell>
          <cell r="O507" t="str">
            <v>MNE</v>
          </cell>
          <cell r="P507" t="str">
            <v>POL-PP07-01-21-18-0035</v>
          </cell>
          <cell r="R507" t="str">
            <v/>
          </cell>
          <cell r="S507" t="str">
            <v/>
          </cell>
          <cell r="T507" t="str">
            <v/>
          </cell>
          <cell r="AP507">
            <v>1058</v>
          </cell>
          <cell r="AR507" t="str">
            <v/>
          </cell>
          <cell r="AS507">
            <v>1</v>
          </cell>
          <cell r="AT507">
            <v>1</v>
          </cell>
          <cell r="AU507">
            <v>1</v>
          </cell>
          <cell r="AV507">
            <v>0</v>
          </cell>
        </row>
        <row r="508">
          <cell r="J508" t="str">
            <v>006-01757</v>
          </cell>
          <cell r="K508" t="str">
            <v>BRACKET -8</v>
          </cell>
          <cell r="L508" t="str">
            <v>3B1-F172Y-00</v>
          </cell>
          <cell r="M508">
            <v>1</v>
          </cell>
          <cell r="N508" t="str">
            <v>VF</v>
          </cell>
          <cell r="O508" t="str">
            <v>IMZA</v>
          </cell>
          <cell r="P508" t="str">
            <v>POL-PP07-01-21-18-0020</v>
          </cell>
          <cell r="R508" t="str">
            <v/>
          </cell>
          <cell r="S508" t="str">
            <v/>
          </cell>
          <cell r="T508" t="str">
            <v/>
          </cell>
          <cell r="AP508">
            <v>1058</v>
          </cell>
          <cell r="AR508" t="str">
            <v/>
          </cell>
          <cell r="AS508">
            <v>18.399999999999999</v>
          </cell>
          <cell r="AT508">
            <v>18.399999999999999</v>
          </cell>
          <cell r="AU508">
            <v>18.399999999999999</v>
          </cell>
          <cell r="AV508">
            <v>0</v>
          </cell>
        </row>
        <row r="509">
          <cell r="J509" t="str">
            <v>006-01756</v>
          </cell>
          <cell r="K509" t="str">
            <v>BRACKET -7</v>
          </cell>
          <cell r="L509" t="str">
            <v>3B1-F172U-00</v>
          </cell>
          <cell r="M509">
            <v>1</v>
          </cell>
          <cell r="N509" t="str">
            <v>VF</v>
          </cell>
          <cell r="O509" t="str">
            <v>IMZA</v>
          </cell>
          <cell r="P509" t="str">
            <v>POL-PP07-01-21-18-0020</v>
          </cell>
          <cell r="R509" t="str">
            <v/>
          </cell>
          <cell r="S509" t="str">
            <v/>
          </cell>
          <cell r="T509" t="str">
            <v/>
          </cell>
          <cell r="AP509">
            <v>1058</v>
          </cell>
          <cell r="AR509" t="str">
            <v/>
          </cell>
          <cell r="AS509">
            <v>18.399999999999999</v>
          </cell>
          <cell r="AT509">
            <v>18.399999999999999</v>
          </cell>
          <cell r="AU509">
            <v>18.399999999999999</v>
          </cell>
          <cell r="AV509">
            <v>0</v>
          </cell>
        </row>
        <row r="510">
          <cell r="J510" t="str">
            <v>006-03045</v>
          </cell>
          <cell r="K510" t="str">
            <v>BRACKET TAIL LIGHT</v>
          </cell>
          <cell r="L510" t="str">
            <v>3B1-F115K-00</v>
          </cell>
          <cell r="M510">
            <v>1</v>
          </cell>
          <cell r="N510" t="str">
            <v>VF</v>
          </cell>
          <cell r="O510" t="str">
            <v>IMZA</v>
          </cell>
          <cell r="P510" t="str">
            <v>POL-PP07-01-21-18-0020</v>
          </cell>
          <cell r="R510" t="str">
            <v/>
          </cell>
          <cell r="S510" t="str">
            <v/>
          </cell>
          <cell r="T510" t="str">
            <v/>
          </cell>
          <cell r="AP510">
            <v>1058</v>
          </cell>
          <cell r="AR510" t="str">
            <v/>
          </cell>
          <cell r="AS510">
            <v>33.6</v>
          </cell>
          <cell r="AT510">
            <v>33.6</v>
          </cell>
          <cell r="AU510">
            <v>33.6</v>
          </cell>
          <cell r="AV510">
            <v>0</v>
          </cell>
        </row>
        <row r="511">
          <cell r="J511" t="str">
            <v>006-03046</v>
          </cell>
          <cell r="K511" t="str">
            <v>BRACKET TAIL LIGHT 2</v>
          </cell>
          <cell r="L511" t="str">
            <v>3B1-F115M-00-1</v>
          </cell>
          <cell r="M511">
            <v>1</v>
          </cell>
          <cell r="N511" t="str">
            <v>VF</v>
          </cell>
          <cell r="O511" t="str">
            <v>IMZA</v>
          </cell>
          <cell r="P511" t="str">
            <v>POL-PP07-01-21-18-0020</v>
          </cell>
          <cell r="R511" t="str">
            <v/>
          </cell>
          <cell r="S511" t="str">
            <v/>
          </cell>
          <cell r="T511" t="str">
            <v/>
          </cell>
          <cell r="AP511">
            <v>1058</v>
          </cell>
          <cell r="AR511" t="str">
            <v/>
          </cell>
          <cell r="AS511">
            <v>10.76</v>
          </cell>
          <cell r="AT511">
            <v>10.76</v>
          </cell>
          <cell r="AU511">
            <v>10.76</v>
          </cell>
          <cell r="AV511">
            <v>0</v>
          </cell>
        </row>
        <row r="512">
          <cell r="J512" t="str">
            <v>006-02960</v>
          </cell>
          <cell r="K512" t="str">
            <v>PIPE -3</v>
          </cell>
          <cell r="L512" t="str">
            <v>3B1-F0003-PIPE</v>
          </cell>
          <cell r="M512">
            <v>1</v>
          </cell>
          <cell r="N512" t="str">
            <v>VF</v>
          </cell>
          <cell r="O512" t="str">
            <v>MNE</v>
          </cell>
          <cell r="P512" t="str">
            <v>POL-PP07-01-21-18-0035</v>
          </cell>
          <cell r="R512" t="str">
            <v/>
          </cell>
          <cell r="S512" t="str">
            <v/>
          </cell>
          <cell r="T512" t="str">
            <v/>
          </cell>
          <cell r="AP512">
            <v>1058</v>
          </cell>
          <cell r="AR512" t="str">
            <v/>
          </cell>
          <cell r="AS512">
            <v>17</v>
          </cell>
          <cell r="AT512">
            <v>17</v>
          </cell>
          <cell r="AU512">
            <v>17</v>
          </cell>
          <cell r="AV512">
            <v>0</v>
          </cell>
        </row>
        <row r="513">
          <cell r="J513" t="str">
            <v>006-02959</v>
          </cell>
          <cell r="K513" t="str">
            <v>PIPE -2</v>
          </cell>
          <cell r="L513" t="str">
            <v>3B1-F0002-PIPE</v>
          </cell>
          <cell r="M513">
            <v>1</v>
          </cell>
          <cell r="N513" t="str">
            <v>VF</v>
          </cell>
          <cell r="O513" t="str">
            <v>MNE</v>
          </cell>
          <cell r="P513" t="str">
            <v>POL-PP07-01-21-18-0035</v>
          </cell>
          <cell r="R513" t="str">
            <v/>
          </cell>
          <cell r="S513" t="str">
            <v/>
          </cell>
          <cell r="T513" t="str">
            <v/>
          </cell>
          <cell r="AP513">
            <v>1058</v>
          </cell>
          <cell r="AR513" t="str">
            <v/>
          </cell>
          <cell r="AS513">
            <v>36</v>
          </cell>
          <cell r="AT513">
            <v>36</v>
          </cell>
          <cell r="AU513">
            <v>36</v>
          </cell>
          <cell r="AV513">
            <v>0</v>
          </cell>
        </row>
        <row r="514">
          <cell r="J514" t="str">
            <v>006-02958</v>
          </cell>
          <cell r="K514" t="str">
            <v>PIPE -1</v>
          </cell>
          <cell r="L514" t="str">
            <v>3B1-F0001-PIPE</v>
          </cell>
          <cell r="M514">
            <v>1</v>
          </cell>
          <cell r="N514" t="str">
            <v>VF</v>
          </cell>
          <cell r="O514" t="str">
            <v>MNE</v>
          </cell>
          <cell r="P514" t="str">
            <v>POL-PP07-01-21-18-0035</v>
          </cell>
          <cell r="R514" t="str">
            <v/>
          </cell>
          <cell r="S514" t="str">
            <v/>
          </cell>
          <cell r="T514" t="str">
            <v/>
          </cell>
          <cell r="AP514">
            <v>1058</v>
          </cell>
          <cell r="AR514" t="str">
            <v/>
          </cell>
          <cell r="AS514">
            <v>36</v>
          </cell>
          <cell r="AT514">
            <v>36</v>
          </cell>
          <cell r="AU514">
            <v>36</v>
          </cell>
          <cell r="AV514">
            <v>0</v>
          </cell>
        </row>
        <row r="515">
          <cell r="J515" t="str">
            <v>006-01092</v>
          </cell>
          <cell r="K515" t="str">
            <v>PIPE ENGINE MOUNT</v>
          </cell>
          <cell r="L515" t="str">
            <v>5HM-F1354-00</v>
          </cell>
          <cell r="M515">
            <v>1</v>
          </cell>
          <cell r="N515" t="str">
            <v>VF</v>
          </cell>
          <cell r="O515" t="str">
            <v>LEADING</v>
          </cell>
          <cell r="P515" t="str">
            <v>POL-PP07-01-21-18-0027</v>
          </cell>
          <cell r="R515" t="str">
            <v/>
          </cell>
          <cell r="S515" t="str">
            <v/>
          </cell>
          <cell r="T515" t="str">
            <v/>
          </cell>
          <cell r="AP515">
            <v>1058</v>
          </cell>
          <cell r="AR515" t="str">
            <v/>
          </cell>
          <cell r="AS515">
            <v>12.75</v>
          </cell>
          <cell r="AT515">
            <v>12.75</v>
          </cell>
          <cell r="AU515">
            <v>12.75</v>
          </cell>
          <cell r="AV515">
            <v>0</v>
          </cell>
        </row>
        <row r="516">
          <cell r="J516" t="str">
            <v>006-00375</v>
          </cell>
          <cell r="K516" t="str">
            <v>CLAMP</v>
          </cell>
          <cell r="L516" t="str">
            <v>90463-06014</v>
          </cell>
          <cell r="M516">
            <v>2</v>
          </cell>
          <cell r="N516" t="str">
            <v>VF</v>
          </cell>
          <cell r="O516" t="str">
            <v>PARAGON</v>
          </cell>
          <cell r="P516" t="str">
            <v>POL-PP07-01-21-18-0004</v>
          </cell>
          <cell r="R516" t="str">
            <v/>
          </cell>
          <cell r="S516" t="str">
            <v/>
          </cell>
          <cell r="T516" t="str">
            <v/>
          </cell>
          <cell r="AP516">
            <v>1058</v>
          </cell>
          <cell r="AR516" t="str">
            <v/>
          </cell>
          <cell r="AS516">
            <v>2.0699999999999998</v>
          </cell>
          <cell r="AT516">
            <v>2.0699999999999998</v>
          </cell>
          <cell r="AU516">
            <v>2.0699999999999998</v>
          </cell>
          <cell r="AV516">
            <v>0</v>
          </cell>
        </row>
        <row r="517">
          <cell r="J517" t="str">
            <v>006-01740</v>
          </cell>
          <cell r="K517" t="str">
            <v>STAY SIDE COVER 4</v>
          </cell>
          <cell r="L517" t="str">
            <v>3B1-F1324-00</v>
          </cell>
          <cell r="M517">
            <v>1</v>
          </cell>
          <cell r="N517" t="str">
            <v>VF</v>
          </cell>
          <cell r="O517" t="str">
            <v>IMZA</v>
          </cell>
          <cell r="R517" t="str">
            <v/>
          </cell>
          <cell r="S517" t="str">
            <v/>
          </cell>
          <cell r="T517" t="str">
            <v/>
          </cell>
          <cell r="AP517">
            <v>1058</v>
          </cell>
          <cell r="AR517" t="str">
            <v/>
          </cell>
          <cell r="AS517">
            <v>3.6</v>
          </cell>
          <cell r="AT517">
            <v>3.6</v>
          </cell>
          <cell r="AU517">
            <v>3.6</v>
          </cell>
          <cell r="AV517">
            <v>0</v>
          </cell>
        </row>
        <row r="518">
          <cell r="J518" t="str">
            <v>006-00056</v>
          </cell>
          <cell r="K518" t="str">
            <v>BAR CROSS TUBE</v>
          </cell>
          <cell r="L518" t="str">
            <v>5HM-F1413-00</v>
          </cell>
          <cell r="M518">
            <v>1</v>
          </cell>
          <cell r="N518" t="str">
            <v>VF</v>
          </cell>
          <cell r="O518" t="str">
            <v>METALINE</v>
          </cell>
          <cell r="P518" t="str">
            <v>POL-PP07-01-21-18-0017</v>
          </cell>
          <cell r="R518" t="str">
            <v/>
          </cell>
          <cell r="S518" t="str">
            <v/>
          </cell>
          <cell r="T518" t="str">
            <v/>
          </cell>
          <cell r="AP518">
            <v>1058</v>
          </cell>
          <cell r="AR518" t="str">
            <v/>
          </cell>
          <cell r="AS518">
            <v>11.27</v>
          </cell>
          <cell r="AT518">
            <v>11.27</v>
          </cell>
          <cell r="AU518">
            <v>11.27</v>
          </cell>
          <cell r="AV518">
            <v>0</v>
          </cell>
        </row>
        <row r="519">
          <cell r="J519" t="str">
            <v>006-01725</v>
          </cell>
          <cell r="K519" t="str">
            <v>HOLDER WIRE</v>
          </cell>
          <cell r="L519" t="str">
            <v>3B1-F1162-00</v>
          </cell>
          <cell r="M519">
            <v>1</v>
          </cell>
          <cell r="N519" t="str">
            <v>VF</v>
          </cell>
          <cell r="O519" t="str">
            <v>MNE</v>
          </cell>
          <cell r="P519" t="str">
            <v>POL-PP07-01-21-18-0035</v>
          </cell>
          <cell r="R519" t="str">
            <v/>
          </cell>
          <cell r="S519" t="str">
            <v/>
          </cell>
          <cell r="T519" t="str">
            <v/>
          </cell>
          <cell r="AP519">
            <v>1058</v>
          </cell>
          <cell r="AR519" t="str">
            <v/>
          </cell>
          <cell r="AS519">
            <v>2.15</v>
          </cell>
          <cell r="AT519">
            <v>2.15</v>
          </cell>
          <cell r="AU519">
            <v>2.15</v>
          </cell>
          <cell r="AV519">
            <v>0</v>
          </cell>
        </row>
        <row r="520">
          <cell r="J520" t="str">
            <v>006-01761</v>
          </cell>
          <cell r="K520" t="str">
            <v>BRACKET -2</v>
          </cell>
          <cell r="L520" t="str">
            <v>3B1-F1689-00</v>
          </cell>
          <cell r="M520">
            <v>1</v>
          </cell>
          <cell r="N520" t="str">
            <v>VF</v>
          </cell>
          <cell r="O520" t="str">
            <v>ATIF</v>
          </cell>
          <cell r="P520" t="str">
            <v>POL-PP07-01-21-18-0003</v>
          </cell>
          <cell r="R520" t="str">
            <v/>
          </cell>
          <cell r="S520" t="str">
            <v/>
          </cell>
          <cell r="T520" t="str">
            <v/>
          </cell>
          <cell r="AP520">
            <v>1058</v>
          </cell>
          <cell r="AR520" t="str">
            <v/>
          </cell>
          <cell r="AS520">
            <v>1.6</v>
          </cell>
          <cell r="AT520">
            <v>1.6</v>
          </cell>
          <cell r="AU520">
            <v>1.6</v>
          </cell>
          <cell r="AV520">
            <v>0</v>
          </cell>
        </row>
        <row r="521">
          <cell r="J521" t="str">
            <v>006-01760</v>
          </cell>
          <cell r="K521" t="str">
            <v>BRACKET -1</v>
          </cell>
          <cell r="L521" t="str">
            <v>3B1-F172K-00</v>
          </cell>
          <cell r="M521">
            <v>1</v>
          </cell>
          <cell r="N521" t="str">
            <v>VF</v>
          </cell>
          <cell r="O521" t="str">
            <v>ATIF</v>
          </cell>
          <cell r="P521" t="str">
            <v>POL-PP07-01-21-18-0003</v>
          </cell>
          <cell r="R521" t="str">
            <v/>
          </cell>
          <cell r="S521" t="str">
            <v/>
          </cell>
          <cell r="T521" t="str">
            <v/>
          </cell>
          <cell r="AP521">
            <v>1058</v>
          </cell>
          <cell r="AR521" t="str">
            <v/>
          </cell>
          <cell r="AS521">
            <v>7</v>
          </cell>
          <cell r="AT521">
            <v>7</v>
          </cell>
          <cell r="AU521">
            <v>7</v>
          </cell>
          <cell r="AV521">
            <v>0</v>
          </cell>
        </row>
        <row r="522">
          <cell r="J522" t="str">
            <v>006-01755</v>
          </cell>
          <cell r="K522" t="str">
            <v>BRACKET -6</v>
          </cell>
          <cell r="L522" t="str">
            <v>3B1-F161G-00</v>
          </cell>
          <cell r="M522">
            <v>1</v>
          </cell>
          <cell r="N522" t="str">
            <v>VF</v>
          </cell>
          <cell r="O522" t="str">
            <v>ATIF</v>
          </cell>
          <cell r="P522" t="str">
            <v>POL-PP07-01-21-18-0003</v>
          </cell>
          <cell r="R522" t="str">
            <v/>
          </cell>
          <cell r="S522" t="str">
            <v/>
          </cell>
          <cell r="T522" t="str">
            <v/>
          </cell>
          <cell r="AP522">
            <v>1058</v>
          </cell>
          <cell r="AR522" t="str">
            <v/>
          </cell>
          <cell r="AS522">
            <v>5.2</v>
          </cell>
          <cell r="AT522">
            <v>5.2</v>
          </cell>
          <cell r="AU522">
            <v>5.2</v>
          </cell>
          <cell r="AV522">
            <v>0</v>
          </cell>
        </row>
        <row r="523">
          <cell r="J523" t="str">
            <v>006-01754</v>
          </cell>
          <cell r="K523" t="str">
            <v>BRACKET -5</v>
          </cell>
          <cell r="L523" t="str">
            <v>3B1-F161F-00</v>
          </cell>
          <cell r="M523">
            <v>1</v>
          </cell>
          <cell r="N523" t="str">
            <v>VF</v>
          </cell>
          <cell r="O523" t="str">
            <v>ATIF</v>
          </cell>
          <cell r="P523" t="str">
            <v>POL-PP07-01-21-18-0003</v>
          </cell>
          <cell r="R523" t="str">
            <v/>
          </cell>
          <cell r="S523" t="str">
            <v/>
          </cell>
          <cell r="T523" t="str">
            <v/>
          </cell>
          <cell r="AP523">
            <v>1058</v>
          </cell>
          <cell r="AR523" t="str">
            <v/>
          </cell>
          <cell r="AS523">
            <v>7.4</v>
          </cell>
          <cell r="AT523">
            <v>7.4</v>
          </cell>
          <cell r="AU523">
            <v>7.4</v>
          </cell>
          <cell r="AV523">
            <v>0</v>
          </cell>
        </row>
        <row r="524">
          <cell r="J524" t="str">
            <v>006-01753</v>
          </cell>
          <cell r="K524" t="str">
            <v>BRACKET -4</v>
          </cell>
          <cell r="L524" t="str">
            <v>3B1-F161E-00</v>
          </cell>
          <cell r="M524">
            <v>1</v>
          </cell>
          <cell r="N524" t="str">
            <v>VF</v>
          </cell>
          <cell r="O524" t="str">
            <v>ATIF</v>
          </cell>
          <cell r="P524" t="str">
            <v>POL-PP07-01-21-18-0003</v>
          </cell>
          <cell r="R524" t="str">
            <v/>
          </cell>
          <cell r="S524" t="str">
            <v/>
          </cell>
          <cell r="T524" t="str">
            <v/>
          </cell>
          <cell r="AP524">
            <v>1058</v>
          </cell>
          <cell r="AR524" t="str">
            <v/>
          </cell>
          <cell r="AS524">
            <v>5.4</v>
          </cell>
          <cell r="AT524">
            <v>5.4</v>
          </cell>
          <cell r="AU524">
            <v>5.4</v>
          </cell>
          <cell r="AV524">
            <v>0</v>
          </cell>
        </row>
        <row r="525">
          <cell r="J525" t="str">
            <v>006-01752</v>
          </cell>
          <cell r="K525" t="str">
            <v>BRACKET -3</v>
          </cell>
          <cell r="L525" t="str">
            <v>3B1-F161A-00</v>
          </cell>
          <cell r="M525">
            <v>1</v>
          </cell>
          <cell r="N525" t="str">
            <v>VF</v>
          </cell>
          <cell r="O525" t="str">
            <v>ATIF</v>
          </cell>
          <cell r="P525" t="str">
            <v>POL-PP07-01-21-18-0003</v>
          </cell>
          <cell r="R525" t="str">
            <v/>
          </cell>
          <cell r="S525" t="str">
            <v/>
          </cell>
          <cell r="T525" t="str">
            <v/>
          </cell>
          <cell r="AP525">
            <v>1058</v>
          </cell>
          <cell r="AR525" t="str">
            <v/>
          </cell>
          <cell r="AS525">
            <v>5</v>
          </cell>
          <cell r="AT525">
            <v>5</v>
          </cell>
          <cell r="AU525">
            <v>5</v>
          </cell>
          <cell r="AV525">
            <v>0</v>
          </cell>
        </row>
        <row r="526">
          <cell r="J526" t="str">
            <v>006-01741</v>
          </cell>
          <cell r="K526" t="str">
            <v>BRACKET SEAT</v>
          </cell>
          <cell r="L526" t="str">
            <v>3B1-F134M-00</v>
          </cell>
          <cell r="M526">
            <v>1</v>
          </cell>
          <cell r="N526" t="str">
            <v>VF</v>
          </cell>
          <cell r="O526" t="str">
            <v>ATIF</v>
          </cell>
          <cell r="P526" t="str">
            <v>POL-PP07-01-21-18-0003</v>
          </cell>
          <cell r="R526" t="str">
            <v/>
          </cell>
          <cell r="S526" t="str">
            <v/>
          </cell>
          <cell r="T526" t="str">
            <v/>
          </cell>
          <cell r="AP526">
            <v>1058</v>
          </cell>
          <cell r="AR526" t="str">
            <v/>
          </cell>
          <cell r="AS526">
            <v>18.5</v>
          </cell>
          <cell r="AT526">
            <v>18.5</v>
          </cell>
          <cell r="AU526">
            <v>18.5</v>
          </cell>
          <cell r="AV526">
            <v>0</v>
          </cell>
        </row>
        <row r="527">
          <cell r="J527" t="str">
            <v>006-01724</v>
          </cell>
          <cell r="K527" t="str">
            <v>REINFORCEMENT -1</v>
          </cell>
          <cell r="L527" t="str">
            <v>3B1-F1141-00</v>
          </cell>
          <cell r="M527">
            <v>1</v>
          </cell>
          <cell r="N527" t="str">
            <v>VF</v>
          </cell>
          <cell r="O527" t="str">
            <v>ATIF</v>
          </cell>
          <cell r="P527" t="str">
            <v>POL-PP07-01-21-18-0003</v>
          </cell>
          <cell r="R527" t="str">
            <v/>
          </cell>
          <cell r="S527" t="str">
            <v/>
          </cell>
          <cell r="T527" t="str">
            <v/>
          </cell>
          <cell r="AP527">
            <v>1058</v>
          </cell>
          <cell r="AR527" t="str">
            <v/>
          </cell>
          <cell r="AS527">
            <v>10</v>
          </cell>
          <cell r="AT527">
            <v>10</v>
          </cell>
          <cell r="AU527">
            <v>10</v>
          </cell>
          <cell r="AV527">
            <v>0</v>
          </cell>
        </row>
        <row r="528">
          <cell r="J528" t="str">
            <v>006-03048</v>
          </cell>
          <cell r="K528" t="str">
            <v>BRACKET</v>
          </cell>
          <cell r="L528" t="str">
            <v>3B1-F134V-00</v>
          </cell>
          <cell r="N528" t="str">
            <v>VF</v>
          </cell>
          <cell r="O528" t="str">
            <v>IMZA</v>
          </cell>
          <cell r="P528" t="str">
            <v>POL-PP07-01-21-18-0020</v>
          </cell>
          <cell r="R528" t="str">
            <v/>
          </cell>
          <cell r="S528" t="str">
            <v/>
          </cell>
          <cell r="T528" t="str">
            <v/>
          </cell>
          <cell r="AP528">
            <v>1058</v>
          </cell>
          <cell r="AR528" t="str">
            <v/>
          </cell>
          <cell r="AS528">
            <v>2.2999999999999998</v>
          </cell>
          <cell r="AT528">
            <v>2.2999999999999998</v>
          </cell>
          <cell r="AU528">
            <v>2.2999999999999998</v>
          </cell>
          <cell r="AV528">
            <v>0</v>
          </cell>
        </row>
        <row r="529">
          <cell r="J529" t="str">
            <v>006-02674</v>
          </cell>
          <cell r="K529" t="str">
            <v>HOLDER WIRE</v>
          </cell>
          <cell r="L529" t="str">
            <v>3B1-F1161-00</v>
          </cell>
          <cell r="M529">
            <v>1</v>
          </cell>
          <cell r="N529" t="str">
            <v>VF</v>
          </cell>
          <cell r="O529" t="str">
            <v>MNE</v>
          </cell>
          <cell r="P529" t="str">
            <v>POL-PP07-01-21-18-0035</v>
          </cell>
          <cell r="R529" t="str">
            <v/>
          </cell>
          <cell r="S529" t="str">
            <v/>
          </cell>
          <cell r="T529" t="str">
            <v/>
          </cell>
          <cell r="AP529">
            <v>1058</v>
          </cell>
          <cell r="AR529" t="str">
            <v/>
          </cell>
          <cell r="AS529">
            <v>3.5</v>
          </cell>
          <cell r="AT529">
            <v>3.5</v>
          </cell>
          <cell r="AU529">
            <v>3.5</v>
          </cell>
          <cell r="AV529">
            <v>0</v>
          </cell>
        </row>
        <row r="530">
          <cell r="J530" t="str">
            <v>006-01744</v>
          </cell>
          <cell r="K530" t="str">
            <v>GUIDE WIRE HARNESS</v>
          </cell>
          <cell r="L530" t="str">
            <v>3B1-F1397-00</v>
          </cell>
          <cell r="N530" t="str">
            <v>VF</v>
          </cell>
          <cell r="O530" t="str">
            <v>MNE</v>
          </cell>
          <cell r="P530" t="str">
            <v>POL-PP07-01-21-18-0035</v>
          </cell>
          <cell r="R530" t="str">
            <v/>
          </cell>
          <cell r="S530" t="str">
            <v/>
          </cell>
          <cell r="T530" t="str">
            <v/>
          </cell>
          <cell r="AP530">
            <v>1058</v>
          </cell>
          <cell r="AR530" t="str">
            <v/>
          </cell>
          <cell r="AS530">
            <v>1</v>
          </cell>
          <cell r="AT530">
            <v>1</v>
          </cell>
          <cell r="AU530">
            <v>1</v>
          </cell>
          <cell r="AV530">
            <v>0</v>
          </cell>
        </row>
        <row r="531">
          <cell r="J531" t="str">
            <v>006-01771</v>
          </cell>
          <cell r="K531" t="str">
            <v>BOX  BATTERY</v>
          </cell>
          <cell r="L531" t="str">
            <v>3AH-F177G-00</v>
          </cell>
          <cell r="M531">
            <v>1</v>
          </cell>
          <cell r="N531" t="str">
            <v>VM</v>
          </cell>
          <cell r="O531" t="str">
            <v>IMZA</v>
          </cell>
          <cell r="Q531" t="str">
            <v>005-12372</v>
          </cell>
          <cell r="R531" t="str">
            <v>SPCC SD*0.8</v>
          </cell>
          <cell r="S531" t="str">
            <v>SPCC SD</v>
          </cell>
          <cell r="T531" t="str">
            <v/>
          </cell>
          <cell r="V531">
            <v>0.8</v>
          </cell>
          <cell r="W531">
            <v>914</v>
          </cell>
          <cell r="X531">
            <v>1828</v>
          </cell>
          <cell r="Y531">
            <v>407</v>
          </cell>
          <cell r="Z531">
            <v>914</v>
          </cell>
          <cell r="AA531">
            <v>407</v>
          </cell>
          <cell r="AB531">
            <v>152.33333333333334</v>
          </cell>
          <cell r="AC531">
            <v>6</v>
          </cell>
          <cell r="AD531">
            <v>4.333333333333333</v>
          </cell>
          <cell r="AE531">
            <v>26</v>
          </cell>
          <cell r="AF531">
            <v>0.123</v>
          </cell>
          <cell r="AG531">
            <v>0.28000000000000003</v>
          </cell>
          <cell r="AH531">
            <v>0.40300000000000002</v>
          </cell>
          <cell r="AP531">
            <v>1058</v>
          </cell>
          <cell r="AQ531">
            <v>0.40400000000000003</v>
          </cell>
          <cell r="AR531" t="str">
            <v>SPCC</v>
          </cell>
          <cell r="AS531">
            <v>23</v>
          </cell>
          <cell r="AT531">
            <v>23</v>
          </cell>
          <cell r="AU531">
            <v>0</v>
          </cell>
          <cell r="AV531">
            <v>23</v>
          </cell>
        </row>
        <row r="532">
          <cell r="J532" t="str">
            <v>006-01018</v>
          </cell>
          <cell r="K532" t="str">
            <v>PATCH -1</v>
          </cell>
          <cell r="L532" t="str">
            <v>5DE-F1238-00</v>
          </cell>
          <cell r="M532">
            <v>1</v>
          </cell>
          <cell r="N532" t="str">
            <v>VM</v>
          </cell>
          <cell r="O532" t="str">
            <v>MEM</v>
          </cell>
          <cell r="P532" t="str">
            <v>POP-PP07-01-21-18-0004</v>
          </cell>
          <cell r="Q532" t="str">
            <v>005-12379</v>
          </cell>
          <cell r="R532" t="str">
            <v>SPCC SD*1.2</v>
          </cell>
          <cell r="S532" t="str">
            <v>SPCC SD</v>
          </cell>
          <cell r="T532" t="str">
            <v/>
          </cell>
          <cell r="V532">
            <v>1.2</v>
          </cell>
          <cell r="W532">
            <v>914</v>
          </cell>
          <cell r="X532">
            <v>1828</v>
          </cell>
          <cell r="Y532">
            <v>300</v>
          </cell>
          <cell r="Z532">
            <v>914</v>
          </cell>
          <cell r="AA532">
            <v>300</v>
          </cell>
          <cell r="AB532">
            <v>228.5</v>
          </cell>
          <cell r="AC532">
            <v>4</v>
          </cell>
          <cell r="AD532">
            <v>6</v>
          </cell>
          <cell r="AE532">
            <v>24</v>
          </cell>
          <cell r="AF532">
            <v>0.505</v>
          </cell>
          <cell r="AG532">
            <v>0.17</v>
          </cell>
          <cell r="AH532">
            <v>0.67500000000000004</v>
          </cell>
          <cell r="AP532">
            <v>1058</v>
          </cell>
          <cell r="AQ532">
            <v>0.65600000000000003</v>
          </cell>
          <cell r="AR532" t="str">
            <v>SPCC</v>
          </cell>
          <cell r="AS532">
            <v>0</v>
          </cell>
          <cell r="AT532" t="e">
            <v>#N/A</v>
          </cell>
          <cell r="AU532">
            <v>0</v>
          </cell>
          <cell r="AV532">
            <v>0</v>
          </cell>
        </row>
        <row r="533">
          <cell r="J533" t="str">
            <v>006-01019</v>
          </cell>
          <cell r="K533" t="str">
            <v>PATCH -2</v>
          </cell>
          <cell r="L533" t="str">
            <v>5DE-F1239-00</v>
          </cell>
          <cell r="M533">
            <v>1</v>
          </cell>
          <cell r="N533" t="str">
            <v>VM</v>
          </cell>
          <cell r="O533" t="str">
            <v>MEM</v>
          </cell>
          <cell r="P533" t="str">
            <v>POP-PP07-01-21-18-0004</v>
          </cell>
          <cell r="Q533" t="str">
            <v>005-12379</v>
          </cell>
          <cell r="R533" t="str">
            <v>SPCC SD*1.2</v>
          </cell>
          <cell r="S533" t="str">
            <v>SPCC SD</v>
          </cell>
          <cell r="T533" t="str">
            <v/>
          </cell>
          <cell r="V533">
            <v>1.2</v>
          </cell>
          <cell r="W533">
            <v>914</v>
          </cell>
          <cell r="X533">
            <v>1828</v>
          </cell>
          <cell r="Y533">
            <v>300</v>
          </cell>
          <cell r="Z533">
            <v>914</v>
          </cell>
          <cell r="AA533">
            <v>300</v>
          </cell>
          <cell r="AB533">
            <v>228.5</v>
          </cell>
          <cell r="AC533">
            <v>4</v>
          </cell>
          <cell r="AD533">
            <v>6</v>
          </cell>
          <cell r="AE533">
            <v>24</v>
          </cell>
          <cell r="AF533">
            <v>0.39500000000000002</v>
          </cell>
          <cell r="AG533">
            <v>0.28000000000000003</v>
          </cell>
          <cell r="AH533">
            <v>0.67500000000000004</v>
          </cell>
          <cell r="AP533">
            <v>1058</v>
          </cell>
          <cell r="AQ533">
            <v>0.65600000000000003</v>
          </cell>
          <cell r="AR533" t="str">
            <v>SPCC</v>
          </cell>
          <cell r="AS533">
            <v>0</v>
          </cell>
          <cell r="AT533" t="e">
            <v>#N/A</v>
          </cell>
          <cell r="AU533">
            <v>0</v>
          </cell>
          <cell r="AV533">
            <v>0</v>
          </cell>
        </row>
        <row r="534">
          <cell r="J534" t="str">
            <v>006-01735</v>
          </cell>
          <cell r="K534" t="str">
            <v>STAY CARRIER LH</v>
          </cell>
          <cell r="L534" t="str">
            <v>3B1-F1272-00</v>
          </cell>
          <cell r="M534">
            <v>1</v>
          </cell>
          <cell r="N534" t="str">
            <v>VF</v>
          </cell>
          <cell r="O534" t="str">
            <v>IMZA</v>
          </cell>
          <cell r="P534" t="str">
            <v>POL-PP07-01-21-18-0020</v>
          </cell>
          <cell r="R534" t="str">
            <v/>
          </cell>
          <cell r="S534" t="str">
            <v/>
          </cell>
          <cell r="T534" t="str">
            <v/>
          </cell>
          <cell r="AP534">
            <v>1058</v>
          </cell>
          <cell r="AR534" t="str">
            <v/>
          </cell>
          <cell r="AS534">
            <v>15.71</v>
          </cell>
          <cell r="AT534">
            <v>15.71</v>
          </cell>
          <cell r="AU534">
            <v>15.71</v>
          </cell>
          <cell r="AV534">
            <v>0</v>
          </cell>
        </row>
        <row r="535">
          <cell r="J535" t="str">
            <v>006-01734</v>
          </cell>
          <cell r="K535" t="str">
            <v>STAY CARRIER RH</v>
          </cell>
          <cell r="L535" t="str">
            <v>3B1-F1271-00</v>
          </cell>
          <cell r="M535">
            <v>1</v>
          </cell>
          <cell r="N535" t="str">
            <v>VF</v>
          </cell>
          <cell r="O535" t="str">
            <v>IMZA</v>
          </cell>
          <cell r="P535" t="str">
            <v>POL-PP07-01-21-18-0020</v>
          </cell>
          <cell r="R535" t="str">
            <v/>
          </cell>
          <cell r="S535" t="str">
            <v/>
          </cell>
          <cell r="T535" t="str">
            <v/>
          </cell>
          <cell r="AP535">
            <v>1058</v>
          </cell>
          <cell r="AR535" t="str">
            <v/>
          </cell>
          <cell r="AS535">
            <v>15.71</v>
          </cell>
          <cell r="AT535">
            <v>15.71</v>
          </cell>
          <cell r="AU535">
            <v>15.71</v>
          </cell>
          <cell r="AV535">
            <v>0</v>
          </cell>
        </row>
        <row r="536">
          <cell r="J536" t="str">
            <v>006-00262</v>
          </cell>
          <cell r="K536" t="str">
            <v>BRACKET HORN</v>
          </cell>
          <cell r="L536" t="str">
            <v>4W8-F1341-00</v>
          </cell>
          <cell r="M536">
            <v>1</v>
          </cell>
          <cell r="N536" t="str">
            <v>VM</v>
          </cell>
          <cell r="O536" t="str">
            <v>IMZA</v>
          </cell>
          <cell r="P536" t="str">
            <v>POP-PP07-01-21-18-0009</v>
          </cell>
          <cell r="Q536" t="str">
            <v>005-12386</v>
          </cell>
          <cell r="R536" t="str">
            <v>SPCC SD*2.3</v>
          </cell>
          <cell r="S536" t="str">
            <v>SPCC SD</v>
          </cell>
          <cell r="T536" t="str">
            <v/>
          </cell>
          <cell r="V536">
            <v>2.2999999999999998</v>
          </cell>
          <cell r="W536">
            <v>914</v>
          </cell>
          <cell r="X536">
            <v>1828</v>
          </cell>
          <cell r="Y536">
            <v>203.5</v>
          </cell>
          <cell r="Z536">
            <v>914</v>
          </cell>
          <cell r="AA536">
            <v>203.5</v>
          </cell>
          <cell r="AB536">
            <v>70.307692307692307</v>
          </cell>
          <cell r="AC536">
            <v>13</v>
          </cell>
          <cell r="AD536">
            <v>8.3076923076923084</v>
          </cell>
          <cell r="AE536">
            <v>108</v>
          </cell>
          <cell r="AF536">
            <v>0.13899999999999998</v>
          </cell>
          <cell r="AG536">
            <v>0.15</v>
          </cell>
          <cell r="AH536">
            <v>0.28899999999999998</v>
          </cell>
          <cell r="AP536">
            <v>1058</v>
          </cell>
          <cell r="AQ536">
            <v>0.27900000000000003</v>
          </cell>
          <cell r="AR536" t="str">
            <v>SPCC</v>
          </cell>
          <cell r="AS536">
            <v>0</v>
          </cell>
          <cell r="AT536">
            <v>1.5</v>
          </cell>
          <cell r="AU536">
            <v>0</v>
          </cell>
          <cell r="AV536">
            <v>0</v>
          </cell>
        </row>
        <row r="537">
          <cell r="J537" t="str">
            <v>006-00270</v>
          </cell>
          <cell r="K537" t="str">
            <v>BRACKET REAR CUSHION L</v>
          </cell>
          <cell r="L537" t="str">
            <v>4W8-F1381-00</v>
          </cell>
          <cell r="M537">
            <v>1</v>
          </cell>
          <cell r="N537" t="str">
            <v>VM</v>
          </cell>
          <cell r="O537" t="str">
            <v>IMZA</v>
          </cell>
          <cell r="P537" t="str">
            <v>POP-PP07-01-21-18-0009</v>
          </cell>
          <cell r="Q537" t="str">
            <v>005-12384</v>
          </cell>
          <cell r="R537" t="str">
            <v>SPCC SD*2</v>
          </cell>
          <cell r="S537" t="str">
            <v>SPCC SD</v>
          </cell>
          <cell r="T537" t="str">
            <v/>
          </cell>
          <cell r="V537">
            <v>2</v>
          </cell>
          <cell r="W537">
            <v>914</v>
          </cell>
          <cell r="X537">
            <v>1828</v>
          </cell>
          <cell r="Y537">
            <v>107.5</v>
          </cell>
          <cell r="Z537">
            <v>914</v>
          </cell>
          <cell r="AA537">
            <v>107.5</v>
          </cell>
          <cell r="AB537">
            <v>114.25</v>
          </cell>
          <cell r="AC537">
            <v>8</v>
          </cell>
          <cell r="AD537">
            <v>17</v>
          </cell>
          <cell r="AE537">
            <v>136</v>
          </cell>
          <cell r="AF537">
            <v>0.1409</v>
          </cell>
          <cell r="AG537">
            <v>5.7000000000000002E-2</v>
          </cell>
          <cell r="AH537">
            <v>0.19789999999999999</v>
          </cell>
          <cell r="AP537">
            <v>1058</v>
          </cell>
          <cell r="AQ537">
            <v>0.193</v>
          </cell>
          <cell r="AR537" t="str">
            <v>SPCC</v>
          </cell>
          <cell r="AS537">
            <v>1.5</v>
          </cell>
          <cell r="AT537">
            <v>1.5</v>
          </cell>
          <cell r="AU537">
            <v>0</v>
          </cell>
          <cell r="AV537">
            <v>1.5</v>
          </cell>
        </row>
        <row r="538">
          <cell r="J538" t="str">
            <v>006-00271</v>
          </cell>
          <cell r="K538" t="str">
            <v>BRACKET REAR CUSHION R</v>
          </cell>
          <cell r="L538" t="str">
            <v>4W8-F1382-00</v>
          </cell>
          <cell r="M538">
            <v>1</v>
          </cell>
          <cell r="N538" t="str">
            <v>VM</v>
          </cell>
          <cell r="O538" t="str">
            <v>IMZA</v>
          </cell>
          <cell r="P538" t="str">
            <v>POP-PP07-01-21-18-0009</v>
          </cell>
          <cell r="Q538" t="str">
            <v>005-12384</v>
          </cell>
          <cell r="R538" t="str">
            <v>SPCC SD*2</v>
          </cell>
          <cell r="S538" t="str">
            <v>SPCC SD</v>
          </cell>
          <cell r="T538" t="str">
            <v/>
          </cell>
          <cell r="V538">
            <v>2</v>
          </cell>
          <cell r="W538">
            <v>914</v>
          </cell>
          <cell r="X538">
            <v>1828</v>
          </cell>
          <cell r="Y538">
            <v>107.5</v>
          </cell>
          <cell r="Z538">
            <v>914</v>
          </cell>
          <cell r="AA538">
            <v>107.5</v>
          </cell>
          <cell r="AB538">
            <v>114.25</v>
          </cell>
          <cell r="AC538">
            <v>8</v>
          </cell>
          <cell r="AD538">
            <v>17</v>
          </cell>
          <cell r="AE538">
            <v>136</v>
          </cell>
          <cell r="AF538">
            <v>0.1409</v>
          </cell>
          <cell r="AG538">
            <v>5.7000000000000002E-2</v>
          </cell>
          <cell r="AH538">
            <v>0.19789999999999999</v>
          </cell>
          <cell r="AP538">
            <v>1058</v>
          </cell>
          <cell r="AQ538">
            <v>0.193</v>
          </cell>
          <cell r="AR538" t="str">
            <v>SPCC</v>
          </cell>
          <cell r="AS538">
            <v>1.5</v>
          </cell>
          <cell r="AT538">
            <v>1.5</v>
          </cell>
          <cell r="AU538">
            <v>0</v>
          </cell>
          <cell r="AV538">
            <v>1.5</v>
          </cell>
        </row>
        <row r="539">
          <cell r="J539" t="str">
            <v>006-00830</v>
          </cell>
          <cell r="K539" t="str">
            <v>LEDGE BATTERY</v>
          </cell>
          <cell r="L539" t="str">
            <v>4W8-F1241-01</v>
          </cell>
          <cell r="M539">
            <v>1</v>
          </cell>
          <cell r="N539" t="str">
            <v>VM</v>
          </cell>
          <cell r="O539" t="str">
            <v>MEM</v>
          </cell>
          <cell r="P539" t="str">
            <v>POP-PP07-01-21-18-0004</v>
          </cell>
          <cell r="Q539" t="str">
            <v>005-12372</v>
          </cell>
          <cell r="R539" t="str">
            <v>SPCC SD*0.8</v>
          </cell>
          <cell r="S539" t="str">
            <v>SPCC SD</v>
          </cell>
          <cell r="T539" t="str">
            <v/>
          </cell>
          <cell r="V539">
            <v>0.8</v>
          </cell>
          <cell r="W539">
            <v>914</v>
          </cell>
          <cell r="X539">
            <v>1828</v>
          </cell>
          <cell r="Y539">
            <v>137</v>
          </cell>
          <cell r="Z539">
            <v>914</v>
          </cell>
          <cell r="AA539">
            <v>137</v>
          </cell>
          <cell r="AB539">
            <v>114.25</v>
          </cell>
          <cell r="AC539">
            <v>8</v>
          </cell>
          <cell r="AD539">
            <v>13</v>
          </cell>
          <cell r="AE539">
            <v>104</v>
          </cell>
          <cell r="AF539">
            <v>1.100000000000001E-2</v>
          </cell>
          <cell r="AG539">
            <v>0.09</v>
          </cell>
          <cell r="AH539">
            <v>0.10100000000000001</v>
          </cell>
          <cell r="AP539">
            <v>1058</v>
          </cell>
          <cell r="AQ539">
            <v>0.10100000000000001</v>
          </cell>
          <cell r="AR539" t="str">
            <v>SPCC</v>
          </cell>
          <cell r="AS539">
            <v>2.7</v>
          </cell>
          <cell r="AT539">
            <v>2.7</v>
          </cell>
          <cell r="AU539">
            <v>0</v>
          </cell>
          <cell r="AV539">
            <v>2.7</v>
          </cell>
        </row>
        <row r="540">
          <cell r="J540" t="str">
            <v>006-01103</v>
          </cell>
          <cell r="K540" t="str">
            <v>PIPE,SUCTION</v>
          </cell>
          <cell r="L540" t="str">
            <v>5HM-F1356-00</v>
          </cell>
          <cell r="M540">
            <v>1</v>
          </cell>
          <cell r="N540" t="str">
            <v>VF</v>
          </cell>
          <cell r="O540" t="str">
            <v>EXCEL</v>
          </cell>
          <cell r="R540" t="str">
            <v/>
          </cell>
          <cell r="S540" t="str">
            <v/>
          </cell>
          <cell r="T540" t="str">
            <v/>
          </cell>
          <cell r="AP540">
            <v>1058</v>
          </cell>
          <cell r="AR540" t="str">
            <v/>
          </cell>
          <cell r="AS540">
            <v>6</v>
          </cell>
          <cell r="AT540">
            <v>6</v>
          </cell>
          <cell r="AU540">
            <v>6</v>
          </cell>
          <cell r="AV540">
            <v>0</v>
          </cell>
        </row>
        <row r="541">
          <cell r="J541" t="str">
            <v>006-03403</v>
          </cell>
          <cell r="K541" t="str">
            <v>BODY FRONT FENDER</v>
          </cell>
          <cell r="L541" t="str">
            <v>5ES-F1511-00</v>
          </cell>
          <cell r="M541">
            <v>1</v>
          </cell>
          <cell r="N541" t="str">
            <v>BM</v>
          </cell>
          <cell r="O541" t="str">
            <v>BEWL</v>
          </cell>
          <cell r="Q541" t="str">
            <v>005-12397</v>
          </cell>
          <cell r="R541" t="str">
            <v>SPCEN*0.8</v>
          </cell>
          <cell r="S541" t="str">
            <v>SPCEN</v>
          </cell>
          <cell r="T541" t="str">
            <v/>
          </cell>
          <cell r="V541">
            <v>0.8</v>
          </cell>
          <cell r="W541">
            <v>1100</v>
          </cell>
          <cell r="X541">
            <v>1000</v>
          </cell>
          <cell r="Y541">
            <v>275</v>
          </cell>
          <cell r="Z541">
            <v>1000</v>
          </cell>
          <cell r="AA541">
            <v>275</v>
          </cell>
          <cell r="AB541">
            <v>1000</v>
          </cell>
          <cell r="AC541">
            <v>1</v>
          </cell>
          <cell r="AD541">
            <v>4</v>
          </cell>
          <cell r="AE541">
            <v>4</v>
          </cell>
          <cell r="AF541">
            <v>0.99299999999999999</v>
          </cell>
          <cell r="AG541">
            <v>0.73499999999999999</v>
          </cell>
          <cell r="AH541">
            <v>1.728</v>
          </cell>
          <cell r="AI541" t="str">
            <v>O</v>
          </cell>
          <cell r="AJ541" t="str">
            <v>O</v>
          </cell>
          <cell r="AK541" t="str">
            <v>O</v>
          </cell>
          <cell r="AN541" t="str">
            <v>O</v>
          </cell>
          <cell r="AP541">
            <v>4833</v>
          </cell>
          <cell r="AQ541">
            <v>1.7270000000000001</v>
          </cell>
          <cell r="AR541" t="str">
            <v>SPCE</v>
          </cell>
          <cell r="AS541">
            <v>0</v>
          </cell>
          <cell r="AT541" t="e">
            <v>#N/A</v>
          </cell>
          <cell r="AU541">
            <v>0</v>
          </cell>
          <cell r="AV541">
            <v>0</v>
          </cell>
        </row>
        <row r="542">
          <cell r="J542" t="str">
            <v>006-03421</v>
          </cell>
          <cell r="K542" t="str">
            <v>STAY FENDER - 1-2</v>
          </cell>
          <cell r="L542" t="str">
            <v>03S-FSUBP-02</v>
          </cell>
          <cell r="M542">
            <v>1</v>
          </cell>
          <cell r="N542" t="str">
            <v>BM</v>
          </cell>
          <cell r="O542" t="str">
            <v>BEWL</v>
          </cell>
          <cell r="Q542" t="str">
            <v>005-12385</v>
          </cell>
          <cell r="R542" t="str">
            <v>SPCC SD*2</v>
          </cell>
          <cell r="S542" t="str">
            <v>SPCC SD</v>
          </cell>
          <cell r="T542" t="str">
            <v/>
          </cell>
          <cell r="V542">
            <v>2</v>
          </cell>
          <cell r="W542">
            <v>914</v>
          </cell>
          <cell r="X542">
            <v>1170</v>
          </cell>
          <cell r="Y542">
            <v>180</v>
          </cell>
          <cell r="Z542">
            <v>1170</v>
          </cell>
          <cell r="AA542">
            <v>180</v>
          </cell>
          <cell r="AB542">
            <v>195</v>
          </cell>
          <cell r="AC542">
            <v>6</v>
          </cell>
          <cell r="AD542">
            <v>5</v>
          </cell>
          <cell r="AE542">
            <v>30</v>
          </cell>
          <cell r="AF542">
            <v>0.53400000000000003</v>
          </cell>
          <cell r="AG542">
            <v>0.58499999999999996</v>
          </cell>
          <cell r="AH542">
            <v>1.119</v>
          </cell>
          <cell r="AI542" t="str">
            <v>O</v>
          </cell>
          <cell r="AJ542" t="str">
            <v>O</v>
          </cell>
          <cell r="AK542" t="str">
            <v>O</v>
          </cell>
          <cell r="AN542" t="str">
            <v>O</v>
          </cell>
          <cell r="AP542">
            <v>4833</v>
          </cell>
          <cell r="AQ542">
            <v>0.56000000000000005</v>
          </cell>
          <cell r="AR542" t="str">
            <v>SPCC</v>
          </cell>
          <cell r="AS542">
            <v>0</v>
          </cell>
          <cell r="AT542" t="e">
            <v>#N/A</v>
          </cell>
          <cell r="AU542">
            <v>0</v>
          </cell>
          <cell r="AV542">
            <v>0</v>
          </cell>
        </row>
        <row r="543">
          <cell r="J543" t="str">
            <v>006-00260</v>
          </cell>
          <cell r="K543" t="str">
            <v>BRACKET FOOTREST</v>
          </cell>
          <cell r="L543" t="str">
            <v>3AH-F7412-01</v>
          </cell>
          <cell r="M543">
            <v>1</v>
          </cell>
          <cell r="N543" t="str">
            <v>VM</v>
          </cell>
          <cell r="O543" t="str">
            <v>MEM</v>
          </cell>
          <cell r="P543" t="str">
            <v>POP-PP07-01-21-18-0004</v>
          </cell>
          <cell r="Q543" t="str">
            <v>005-12388</v>
          </cell>
          <cell r="R543" t="str">
            <v>SPCC-SD*3.2</v>
          </cell>
          <cell r="S543" t="str">
            <v>SPCC-SD</v>
          </cell>
          <cell r="T543" t="str">
            <v/>
          </cell>
          <cell r="V543">
            <v>3.2</v>
          </cell>
          <cell r="W543">
            <v>914</v>
          </cell>
          <cell r="X543">
            <v>1828</v>
          </cell>
          <cell r="Y543">
            <v>166.5</v>
          </cell>
          <cell r="Z543">
            <v>914</v>
          </cell>
          <cell r="AA543">
            <v>166.5</v>
          </cell>
          <cell r="AB543">
            <v>53.764705882352942</v>
          </cell>
          <cell r="AC543">
            <v>17</v>
          </cell>
          <cell r="AD543">
            <v>11</v>
          </cell>
          <cell r="AE543">
            <v>187</v>
          </cell>
          <cell r="AF543">
            <v>8.7999999999999995E-2</v>
          </cell>
          <cell r="AG543">
            <v>0.14000000000000001</v>
          </cell>
          <cell r="AH543">
            <v>0.22800000000000001</v>
          </cell>
          <cell r="AI543" t="str">
            <v>O</v>
          </cell>
          <cell r="AJ543" t="str">
            <v>O</v>
          </cell>
          <cell r="AK543" t="str">
            <v>O</v>
          </cell>
          <cell r="AN543" t="str">
            <v>O</v>
          </cell>
          <cell r="AP543">
            <v>500</v>
          </cell>
          <cell r="AQ543">
            <v>0.224</v>
          </cell>
          <cell r="AR543" t="str">
            <v>SPCC</v>
          </cell>
          <cell r="AS543">
            <v>2.6</v>
          </cell>
          <cell r="AT543" t="e">
            <v>#N/A</v>
          </cell>
          <cell r="AU543">
            <v>0</v>
          </cell>
          <cell r="AV543">
            <v>2.6</v>
          </cell>
        </row>
        <row r="544">
          <cell r="J544" t="str">
            <v>006-00267</v>
          </cell>
          <cell r="K544" t="str">
            <v>BRACKET MUFFLER</v>
          </cell>
          <cell r="L544" t="str">
            <v>3AH-F7412-00</v>
          </cell>
          <cell r="M544">
            <v>1</v>
          </cell>
          <cell r="N544" t="str">
            <v>VM</v>
          </cell>
          <cell r="O544" t="str">
            <v>MEM</v>
          </cell>
          <cell r="P544" t="str">
            <v>POP-PP07-01-21-18-0004</v>
          </cell>
          <cell r="Q544" t="str">
            <v>005-12388</v>
          </cell>
          <cell r="R544" t="str">
            <v>SPCC-SD*3.2</v>
          </cell>
          <cell r="S544" t="str">
            <v>SPCC-SD</v>
          </cell>
          <cell r="T544" t="str">
            <v/>
          </cell>
          <cell r="V544">
            <v>3.2</v>
          </cell>
          <cell r="W544">
            <v>914</v>
          </cell>
          <cell r="X544">
            <v>1828</v>
          </cell>
          <cell r="Y544">
            <v>140</v>
          </cell>
          <cell r="Z544">
            <v>914</v>
          </cell>
          <cell r="AA544">
            <v>140</v>
          </cell>
          <cell r="AB544">
            <v>21.255813953488371</v>
          </cell>
          <cell r="AC544">
            <v>43</v>
          </cell>
          <cell r="AD544">
            <v>13</v>
          </cell>
          <cell r="AE544">
            <v>559</v>
          </cell>
          <cell r="AF544">
            <v>4.0999999999999995E-2</v>
          </cell>
          <cell r="AG544">
            <v>3.5000000000000003E-2</v>
          </cell>
          <cell r="AH544">
            <v>7.5999999999999998E-2</v>
          </cell>
          <cell r="AI544" t="str">
            <v>O</v>
          </cell>
          <cell r="AJ544" t="str">
            <v>O</v>
          </cell>
          <cell r="AK544" t="str">
            <v>O</v>
          </cell>
          <cell r="AN544" t="str">
            <v>O</v>
          </cell>
          <cell r="AP544">
            <v>500</v>
          </cell>
          <cell r="AQ544">
            <v>7.4999999999999997E-2</v>
          </cell>
          <cell r="AR544" t="str">
            <v>SPCC</v>
          </cell>
          <cell r="AS544">
            <v>2</v>
          </cell>
          <cell r="AT544">
            <v>2</v>
          </cell>
          <cell r="AU544">
            <v>0</v>
          </cell>
          <cell r="AV544">
            <v>2</v>
          </cell>
        </row>
        <row r="545">
          <cell r="J545" t="str">
            <v>006-00276</v>
          </cell>
          <cell r="K545" t="str">
            <v>BRACKET SIDE STAND</v>
          </cell>
          <cell r="L545" t="str">
            <v>3AH-F7321-10</v>
          </cell>
          <cell r="M545">
            <v>1</v>
          </cell>
          <cell r="N545" t="str">
            <v>VF</v>
          </cell>
          <cell r="O545" t="str">
            <v>PARAGON</v>
          </cell>
          <cell r="P545" t="str">
            <v>POL-PP07-01-21-18-0004</v>
          </cell>
          <cell r="R545" t="str">
            <v/>
          </cell>
          <cell r="S545" t="str">
            <v/>
          </cell>
          <cell r="T545" t="str">
            <v/>
          </cell>
          <cell r="AP545">
            <v>500</v>
          </cell>
          <cell r="AR545" t="str">
            <v/>
          </cell>
          <cell r="AS545">
            <v>27.3</v>
          </cell>
          <cell r="AT545">
            <v>27.3</v>
          </cell>
          <cell r="AU545">
            <v>27.3</v>
          </cell>
          <cell r="AV545">
            <v>0</v>
          </cell>
        </row>
        <row r="546">
          <cell r="J546" t="str">
            <v>006-00948</v>
          </cell>
          <cell r="K546" t="str">
            <v>NUT PROJ, SQUARE  8 mm</v>
          </cell>
          <cell r="L546" t="str">
            <v>95700-08200</v>
          </cell>
          <cell r="M546">
            <v>3</v>
          </cell>
          <cell r="N546" t="str">
            <v>CKD</v>
          </cell>
          <cell r="O546" t="str">
            <v>DYL</v>
          </cell>
          <cell r="R546" t="str">
            <v/>
          </cell>
          <cell r="S546" t="str">
            <v/>
          </cell>
          <cell r="T546" t="str">
            <v/>
          </cell>
          <cell r="AP546">
            <v>500</v>
          </cell>
          <cell r="AR546" t="str">
            <v/>
          </cell>
          <cell r="AS546">
            <v>0</v>
          </cell>
          <cell r="AT546" t="e">
            <v>#N/A</v>
          </cell>
          <cell r="AU546">
            <v>0</v>
          </cell>
          <cell r="AV546">
            <v>0</v>
          </cell>
        </row>
        <row r="547">
          <cell r="J547" t="str">
            <v>006-00945</v>
          </cell>
          <cell r="K547" t="str">
            <v>NUT PROJECTION ROUND 8mm</v>
          </cell>
          <cell r="L547" t="str">
            <v>95700-08400</v>
          </cell>
          <cell r="M547">
            <v>1</v>
          </cell>
          <cell r="N547" t="str">
            <v>CKD</v>
          </cell>
          <cell r="O547" t="str">
            <v>DYL</v>
          </cell>
          <cell r="R547" t="str">
            <v/>
          </cell>
          <cell r="S547" t="str">
            <v/>
          </cell>
          <cell r="T547" t="str">
            <v/>
          </cell>
          <cell r="AP547">
            <v>500</v>
          </cell>
          <cell r="AR547" t="str">
            <v/>
          </cell>
          <cell r="AS547">
            <v>0</v>
          </cell>
          <cell r="AT547" t="e">
            <v>#N/A</v>
          </cell>
          <cell r="AU547">
            <v>0</v>
          </cell>
          <cell r="AV547">
            <v>0</v>
          </cell>
        </row>
        <row r="548">
          <cell r="J548" t="str">
            <v>006-00790</v>
          </cell>
          <cell r="K548" t="str">
            <v>HOOK SPRING</v>
          </cell>
          <cell r="L548" t="str">
            <v>4W8-F7319-00</v>
          </cell>
          <cell r="M548">
            <v>1</v>
          </cell>
          <cell r="N548" t="str">
            <v>VF</v>
          </cell>
          <cell r="O548" t="str">
            <v>HAYAT</v>
          </cell>
          <cell r="R548" t="str">
            <v/>
          </cell>
          <cell r="S548" t="str">
            <v/>
          </cell>
          <cell r="T548" t="str">
            <v/>
          </cell>
          <cell r="AP548">
            <v>500</v>
          </cell>
          <cell r="AR548" t="str">
            <v/>
          </cell>
          <cell r="AS548">
            <v>1.45</v>
          </cell>
          <cell r="AT548">
            <v>1.45</v>
          </cell>
          <cell r="AU548">
            <v>1.45</v>
          </cell>
          <cell r="AV548">
            <v>0</v>
          </cell>
        </row>
        <row r="549">
          <cell r="J549" t="str">
            <v>006-03465</v>
          </cell>
          <cell r="K549" t="str">
            <v>BODY BRACKET LICENSE</v>
          </cell>
          <cell r="L549" t="str">
            <v>3AH-H4551-00-S1</v>
          </cell>
          <cell r="M549">
            <v>1</v>
          </cell>
          <cell r="N549" t="str">
            <v>BM</v>
          </cell>
          <cell r="O549" t="str">
            <v>BEWL</v>
          </cell>
          <cell r="Q549" t="str">
            <v>005-16025</v>
          </cell>
          <cell r="R549" t="str">
            <v>SPCEN*1.6</v>
          </cell>
          <cell r="S549" t="str">
            <v>SPCEN</v>
          </cell>
          <cell r="T549" t="str">
            <v/>
          </cell>
          <cell r="V549">
            <v>1.6</v>
          </cell>
          <cell r="W549">
            <v>914</v>
          </cell>
          <cell r="X549">
            <v>1828</v>
          </cell>
          <cell r="Y549">
            <v>241</v>
          </cell>
          <cell r="Z549">
            <v>914</v>
          </cell>
          <cell r="AA549">
            <v>241</v>
          </cell>
          <cell r="AB549">
            <v>228.5</v>
          </cell>
          <cell r="AC549">
            <v>4</v>
          </cell>
          <cell r="AD549">
            <v>7</v>
          </cell>
          <cell r="AE549">
            <v>28</v>
          </cell>
          <cell r="AF549">
            <v>0.52500000000000002</v>
          </cell>
          <cell r="AG549">
            <v>0.24</v>
          </cell>
          <cell r="AH549">
            <v>0.76500000000000001</v>
          </cell>
          <cell r="AI549" t="str">
            <v>O</v>
          </cell>
          <cell r="AJ549" t="str">
            <v>O</v>
          </cell>
          <cell r="AK549" t="str">
            <v>O</v>
          </cell>
          <cell r="AN549" t="str">
            <v>O</v>
          </cell>
          <cell r="AP549">
            <v>500</v>
          </cell>
          <cell r="AQ549">
            <v>0.749</v>
          </cell>
          <cell r="AR549" t="str">
            <v>SPCE</v>
          </cell>
          <cell r="AS549">
            <v>0</v>
          </cell>
          <cell r="AT549" t="e">
            <v>#N/A</v>
          </cell>
          <cell r="AU549">
            <v>0</v>
          </cell>
          <cell r="AV549">
            <v>0</v>
          </cell>
        </row>
        <row r="550">
          <cell r="J550" t="str">
            <v>006-03466</v>
          </cell>
          <cell r="K550" t="str">
            <v>BODY BRACKET METER</v>
          </cell>
          <cell r="L550" t="str">
            <v>58A-H3519-00-S1</v>
          </cell>
          <cell r="M550">
            <v>1</v>
          </cell>
          <cell r="N550" t="str">
            <v>BM</v>
          </cell>
          <cell r="O550" t="str">
            <v>BEWL</v>
          </cell>
          <cell r="Q550" t="str">
            <v>005-12384</v>
          </cell>
          <cell r="R550" t="str">
            <v>SPCC SD*2</v>
          </cell>
          <cell r="S550" t="str">
            <v>SPCC SD</v>
          </cell>
          <cell r="T550" t="str">
            <v/>
          </cell>
          <cell r="V550">
            <v>2</v>
          </cell>
          <cell r="W550">
            <v>914</v>
          </cell>
          <cell r="X550">
            <v>1828</v>
          </cell>
          <cell r="Y550">
            <v>214</v>
          </cell>
          <cell r="Z550">
            <v>914</v>
          </cell>
          <cell r="AA550">
            <v>214</v>
          </cell>
          <cell r="AB550">
            <v>152.33333333333334</v>
          </cell>
          <cell r="AC550">
            <v>6</v>
          </cell>
          <cell r="AD550">
            <v>8</v>
          </cell>
          <cell r="AE550">
            <v>48</v>
          </cell>
          <cell r="AF550">
            <v>0.31100000000000005</v>
          </cell>
          <cell r="AG550">
            <v>0.25</v>
          </cell>
          <cell r="AH550">
            <v>0.56100000000000005</v>
          </cell>
          <cell r="AI550" t="str">
            <v>O</v>
          </cell>
          <cell r="AJ550" t="str">
            <v>O</v>
          </cell>
          <cell r="AK550" t="str">
            <v>O</v>
          </cell>
          <cell r="AN550" t="str">
            <v>O</v>
          </cell>
          <cell r="AP550">
            <v>500</v>
          </cell>
          <cell r="AQ550">
            <v>0.54600000000000004</v>
          </cell>
          <cell r="AR550" t="str">
            <v>SPCC</v>
          </cell>
          <cell r="AS550">
            <v>0</v>
          </cell>
          <cell r="AT550" t="e">
            <v>#N/A</v>
          </cell>
          <cell r="AU550">
            <v>0</v>
          </cell>
          <cell r="AV550">
            <v>0</v>
          </cell>
        </row>
        <row r="551">
          <cell r="J551" t="str">
            <v>006-01110</v>
          </cell>
          <cell r="K551" t="str">
            <v>PLATE BOTTOM</v>
          </cell>
          <cell r="L551" t="str">
            <v>3AH-F4732-00</v>
          </cell>
          <cell r="M551">
            <v>1</v>
          </cell>
          <cell r="N551" t="str">
            <v>BM</v>
          </cell>
          <cell r="O551" t="str">
            <v>BEWL</v>
          </cell>
          <cell r="Q551" t="str">
            <v>005-12377</v>
          </cell>
          <cell r="R551" t="str">
            <v>SPCC SD*1</v>
          </cell>
          <cell r="S551" t="str">
            <v>SPCC SD</v>
          </cell>
          <cell r="T551" t="str">
            <v/>
          </cell>
          <cell r="V551">
            <v>1</v>
          </cell>
          <cell r="W551">
            <v>955</v>
          </cell>
          <cell r="X551">
            <v>1270</v>
          </cell>
          <cell r="Y551">
            <v>635</v>
          </cell>
          <cell r="Z551">
            <v>955</v>
          </cell>
          <cell r="AA551">
            <v>635</v>
          </cell>
          <cell r="AB551">
            <v>318.33333333333331</v>
          </cell>
          <cell r="AC551">
            <v>3</v>
          </cell>
          <cell r="AD551">
            <v>2</v>
          </cell>
          <cell r="AE551">
            <v>6</v>
          </cell>
          <cell r="AF551">
            <v>0.33799999999999986</v>
          </cell>
          <cell r="AG551">
            <v>1.3</v>
          </cell>
          <cell r="AH551">
            <v>1.6379999999999999</v>
          </cell>
          <cell r="AI551" t="str">
            <v>O</v>
          </cell>
          <cell r="AJ551" t="str">
            <v>O</v>
          </cell>
          <cell r="AK551" t="str">
            <v>O</v>
          </cell>
          <cell r="AN551" t="str">
            <v>O</v>
          </cell>
          <cell r="AP551">
            <v>500</v>
          </cell>
          <cell r="AQ551">
            <v>1.587</v>
          </cell>
          <cell r="AR551" t="str">
            <v>SPCC</v>
          </cell>
          <cell r="AS551">
            <v>0</v>
          </cell>
          <cell r="AT551" t="e">
            <v>#N/A</v>
          </cell>
          <cell r="AU551">
            <v>0</v>
          </cell>
          <cell r="AV551">
            <v>0</v>
          </cell>
        </row>
        <row r="552">
          <cell r="J552" t="str">
            <v>006-01500</v>
          </cell>
          <cell r="K552" t="str">
            <v>STAY REAR</v>
          </cell>
          <cell r="L552" t="str">
            <v>3AH-F4716-00</v>
          </cell>
          <cell r="M552">
            <v>2</v>
          </cell>
          <cell r="N552" t="str">
            <v>BM</v>
          </cell>
          <cell r="O552" t="str">
            <v>BEWL</v>
          </cell>
          <cell r="Q552" t="str">
            <v>005-12453</v>
          </cell>
          <cell r="R552" t="str">
            <v>SPCC SD*1.6</v>
          </cell>
          <cell r="S552" t="str">
            <v>SPCC SD</v>
          </cell>
          <cell r="T552" t="str">
            <v/>
          </cell>
          <cell r="V552">
            <v>1.6</v>
          </cell>
          <cell r="W552">
            <v>914</v>
          </cell>
          <cell r="X552">
            <v>1828</v>
          </cell>
          <cell r="Y552">
            <v>82</v>
          </cell>
          <cell r="Z552">
            <v>914</v>
          </cell>
          <cell r="AA552">
            <v>82</v>
          </cell>
          <cell r="AB552">
            <v>45.7</v>
          </cell>
          <cell r="AC552">
            <v>20</v>
          </cell>
          <cell r="AD552">
            <v>22</v>
          </cell>
          <cell r="AE552">
            <v>440</v>
          </cell>
          <cell r="AF552">
            <v>3.3000000000000002E-2</v>
          </cell>
          <cell r="AG552">
            <v>6.4000000000000001E-2</v>
          </cell>
          <cell r="AH552">
            <v>9.7000000000000003E-2</v>
          </cell>
          <cell r="AP552">
            <v>500</v>
          </cell>
          <cell r="AQ552">
            <v>4.8000000000000001E-2</v>
          </cell>
          <cell r="AR552" t="str">
            <v>SPCC</v>
          </cell>
          <cell r="AS552">
            <v>0</v>
          </cell>
          <cell r="AT552" t="e">
            <v>#N/A</v>
          </cell>
          <cell r="AU552">
            <v>0</v>
          </cell>
          <cell r="AV552">
            <v>0</v>
          </cell>
        </row>
        <row r="553">
          <cell r="J553" t="str">
            <v>006-03412</v>
          </cell>
          <cell r="K553" t="str">
            <v>PATCH</v>
          </cell>
          <cell r="L553" t="str">
            <v>3AH-F474M-00</v>
          </cell>
          <cell r="M553">
            <v>2</v>
          </cell>
          <cell r="N553" t="str">
            <v>BM</v>
          </cell>
          <cell r="O553" t="str">
            <v>BEWL</v>
          </cell>
          <cell r="Q553" t="str">
            <v>005-12453</v>
          </cell>
          <cell r="R553" t="str">
            <v>SPCC SD*1.6</v>
          </cell>
          <cell r="S553" t="str">
            <v>SPCC SD</v>
          </cell>
          <cell r="T553" t="str">
            <v/>
          </cell>
          <cell r="V553">
            <v>1.6</v>
          </cell>
          <cell r="W553">
            <v>914</v>
          </cell>
          <cell r="X553">
            <v>1828</v>
          </cell>
          <cell r="Y553">
            <v>46</v>
          </cell>
          <cell r="Z553">
            <v>914</v>
          </cell>
          <cell r="AA553">
            <v>46</v>
          </cell>
          <cell r="AB553">
            <v>39.739130434782609</v>
          </cell>
          <cell r="AC553">
            <v>23</v>
          </cell>
          <cell r="AD553">
            <v>39</v>
          </cell>
          <cell r="AE553">
            <v>897</v>
          </cell>
          <cell r="AF553">
            <v>1.6E-2</v>
          </cell>
          <cell r="AG553">
            <v>3.2000000000000001E-2</v>
          </cell>
          <cell r="AH553">
            <v>4.8000000000000001E-2</v>
          </cell>
          <cell r="AI553" t="str">
            <v>O</v>
          </cell>
          <cell r="AJ553" t="str">
            <v>O</v>
          </cell>
          <cell r="AK553" t="str">
            <v>O</v>
          </cell>
          <cell r="AN553" t="str">
            <v>O</v>
          </cell>
          <cell r="AP553">
            <v>500</v>
          </cell>
          <cell r="AQ553">
            <v>2.3E-2</v>
          </cell>
          <cell r="AR553" t="str">
            <v>SPCC</v>
          </cell>
          <cell r="AS553">
            <v>0</v>
          </cell>
          <cell r="AT553" t="e">
            <v>#N/A</v>
          </cell>
          <cell r="AU553">
            <v>0</v>
          </cell>
          <cell r="AV553">
            <v>0</v>
          </cell>
        </row>
        <row r="554">
          <cell r="J554" t="str">
            <v>006-01491</v>
          </cell>
          <cell r="K554" t="str">
            <v>STAY FRONT</v>
          </cell>
          <cell r="L554" t="str">
            <v>3AH-F4715-00</v>
          </cell>
          <cell r="M554">
            <v>1</v>
          </cell>
          <cell r="N554" t="str">
            <v>VM</v>
          </cell>
          <cell r="O554" t="str">
            <v>MEM</v>
          </cell>
          <cell r="P554" t="str">
            <v>POP-PP07-01-21-18-0004</v>
          </cell>
          <cell r="Q554" t="str">
            <v>005-12386</v>
          </cell>
          <cell r="R554" t="str">
            <v>SPCC SD*2.3</v>
          </cell>
          <cell r="S554" t="str">
            <v>SPCC SD</v>
          </cell>
          <cell r="T554" t="str">
            <v/>
          </cell>
          <cell r="V554">
            <v>2.2999999999999998</v>
          </cell>
          <cell r="W554">
            <v>914</v>
          </cell>
          <cell r="X554">
            <v>1828</v>
          </cell>
          <cell r="Y554">
            <v>236</v>
          </cell>
          <cell r="Z554">
            <v>914</v>
          </cell>
          <cell r="AA554">
            <v>236</v>
          </cell>
          <cell r="AB554">
            <v>70.307692307692307</v>
          </cell>
          <cell r="AC554">
            <v>13</v>
          </cell>
          <cell r="AD554">
            <v>7</v>
          </cell>
          <cell r="AE554">
            <v>91</v>
          </cell>
          <cell r="AF554">
            <v>0.20300000000000001</v>
          </cell>
          <cell r="AG554">
            <v>0.14000000000000001</v>
          </cell>
          <cell r="AH554">
            <v>0.34300000000000003</v>
          </cell>
          <cell r="AI554" t="str">
            <v>O</v>
          </cell>
          <cell r="AJ554" t="str">
            <v>O</v>
          </cell>
          <cell r="AK554" t="str">
            <v>O</v>
          </cell>
          <cell r="AN554" t="str">
            <v>O</v>
          </cell>
          <cell r="AP554">
            <v>500</v>
          </cell>
          <cell r="AQ554">
            <v>0.33100000000000002</v>
          </cell>
          <cell r="AR554" t="str">
            <v>SPCC</v>
          </cell>
          <cell r="AS554">
            <v>2</v>
          </cell>
          <cell r="AT554">
            <v>2</v>
          </cell>
          <cell r="AU554">
            <v>0</v>
          </cell>
          <cell r="AV554">
            <v>2</v>
          </cell>
        </row>
        <row r="555">
          <cell r="J555" t="str">
            <v>006-00147</v>
          </cell>
          <cell r="K555" t="str">
            <v>BOLT SEAT FITTINGS</v>
          </cell>
          <cell r="L555" t="str">
            <v>3AH-FINISH</v>
          </cell>
          <cell r="M555">
            <v>1</v>
          </cell>
          <cell r="N555" t="str">
            <v>CKD</v>
          </cell>
          <cell r="O555" t="str">
            <v>DYL</v>
          </cell>
          <cell r="R555" t="str">
            <v/>
          </cell>
          <cell r="S555" t="str">
            <v/>
          </cell>
          <cell r="T555" t="str">
            <v/>
          </cell>
          <cell r="AP555">
            <v>500</v>
          </cell>
          <cell r="AR555" t="str">
            <v/>
          </cell>
          <cell r="AS555">
            <v>0</v>
          </cell>
          <cell r="AT555" t="e">
            <v>#N/A</v>
          </cell>
          <cell r="AU555">
            <v>0</v>
          </cell>
          <cell r="AV555">
            <v>0</v>
          </cell>
        </row>
        <row r="556">
          <cell r="J556" t="str">
            <v>006-03408</v>
          </cell>
          <cell r="K556" t="str">
            <v>GRAPHIC DOUBLE SEAT</v>
          </cell>
          <cell r="L556" t="str">
            <v>3AHB-900306</v>
          </cell>
          <cell r="M556">
            <v>1</v>
          </cell>
          <cell r="N556" t="str">
            <v>UF</v>
          </cell>
          <cell r="R556" t="str">
            <v/>
          </cell>
          <cell r="S556" t="str">
            <v/>
          </cell>
          <cell r="T556" t="str">
            <v/>
          </cell>
          <cell r="AP556">
            <v>500</v>
          </cell>
          <cell r="AR556" t="str">
            <v/>
          </cell>
          <cell r="AS556">
            <v>0</v>
          </cell>
          <cell r="AT556" t="e">
            <v>#N/A</v>
          </cell>
          <cell r="AU556">
            <v>0</v>
          </cell>
          <cell r="AV556">
            <v>0</v>
          </cell>
        </row>
        <row r="557">
          <cell r="J557" t="str">
            <v>006-00153</v>
          </cell>
          <cell r="K557" t="str">
            <v>BOLT WELD 8 x 20 mm</v>
          </cell>
          <cell r="L557" t="str">
            <v>90115-08006</v>
          </cell>
          <cell r="M557">
            <v>2</v>
          </cell>
          <cell r="N557" t="str">
            <v>CKD</v>
          </cell>
          <cell r="O557" t="str">
            <v>DYL</v>
          </cell>
          <cell r="R557" t="str">
            <v/>
          </cell>
          <cell r="S557" t="str">
            <v/>
          </cell>
          <cell r="T557" t="str">
            <v/>
          </cell>
          <cell r="AP557">
            <v>500</v>
          </cell>
          <cell r="AR557" t="str">
            <v/>
          </cell>
          <cell r="AS557">
            <v>0</v>
          </cell>
          <cell r="AT557" t="e">
            <v>#N/A</v>
          </cell>
          <cell r="AU557">
            <v>0</v>
          </cell>
          <cell r="AV557">
            <v>0</v>
          </cell>
        </row>
        <row r="558">
          <cell r="J558" t="str">
            <v>006-00949</v>
          </cell>
          <cell r="K558" t="str">
            <v>NUT PROJ, SQUARE 8 mm</v>
          </cell>
          <cell r="L558" t="str">
            <v>98800-08600</v>
          </cell>
          <cell r="M558">
            <v>2</v>
          </cell>
          <cell r="N558" t="str">
            <v>CKD</v>
          </cell>
          <cell r="O558" t="str">
            <v>DYL</v>
          </cell>
          <cell r="R558" t="str">
            <v/>
          </cell>
          <cell r="S558" t="str">
            <v/>
          </cell>
          <cell r="T558" t="str">
            <v/>
          </cell>
          <cell r="AP558">
            <v>500</v>
          </cell>
          <cell r="AR558" t="str">
            <v/>
          </cell>
          <cell r="AS558">
            <v>0</v>
          </cell>
          <cell r="AT558" t="e">
            <v>#N/A</v>
          </cell>
          <cell r="AU558">
            <v>0</v>
          </cell>
          <cell r="AV558">
            <v>0</v>
          </cell>
        </row>
        <row r="559">
          <cell r="J559" t="str">
            <v>006-02227</v>
          </cell>
          <cell r="K559" t="str">
            <v>WASHER PLAIN</v>
          </cell>
          <cell r="L559" t="str">
            <v>92901-042200</v>
          </cell>
          <cell r="M559">
            <v>1</v>
          </cell>
          <cell r="N559" t="str">
            <v>VF</v>
          </cell>
          <cell r="O559" t="str">
            <v>MUKHTAR</v>
          </cell>
          <cell r="R559" t="str">
            <v/>
          </cell>
          <cell r="S559" t="str">
            <v/>
          </cell>
          <cell r="T559" t="str">
            <v/>
          </cell>
          <cell r="AP559">
            <v>500</v>
          </cell>
          <cell r="AR559" t="str">
            <v/>
          </cell>
          <cell r="AS559">
            <v>3</v>
          </cell>
          <cell r="AT559">
            <v>3</v>
          </cell>
          <cell r="AU559">
            <v>3</v>
          </cell>
          <cell r="AV559">
            <v>0</v>
          </cell>
        </row>
        <row r="560">
          <cell r="J560" t="str">
            <v>006-01115</v>
          </cell>
          <cell r="K560" t="str">
            <v>PLATE BOTTOM</v>
          </cell>
          <cell r="L560" t="str">
            <v>5HM-F4732-00</v>
          </cell>
          <cell r="M560">
            <v>1</v>
          </cell>
          <cell r="N560" t="str">
            <v>BM</v>
          </cell>
          <cell r="O560" t="str">
            <v>BEWL</v>
          </cell>
          <cell r="Q560" t="str">
            <v>005-12377</v>
          </cell>
          <cell r="R560" t="str">
            <v>SPCC SD*1</v>
          </cell>
          <cell r="S560" t="str">
            <v>SPCC SD</v>
          </cell>
          <cell r="T560" t="str">
            <v/>
          </cell>
          <cell r="V560">
            <v>1</v>
          </cell>
          <cell r="W560">
            <v>955</v>
          </cell>
          <cell r="X560">
            <v>1270</v>
          </cell>
          <cell r="Y560">
            <v>635</v>
          </cell>
          <cell r="Z560">
            <v>955</v>
          </cell>
          <cell r="AA560">
            <v>635</v>
          </cell>
          <cell r="AB560">
            <v>318.33333333333331</v>
          </cell>
          <cell r="AC560">
            <v>3</v>
          </cell>
          <cell r="AD560">
            <v>2</v>
          </cell>
          <cell r="AE560">
            <v>6</v>
          </cell>
          <cell r="AF560">
            <v>0.33799999999999986</v>
          </cell>
          <cell r="AG560">
            <v>1.3</v>
          </cell>
          <cell r="AH560">
            <v>1.6379999999999999</v>
          </cell>
          <cell r="AI560" t="str">
            <v>O</v>
          </cell>
          <cell r="AJ560" t="str">
            <v>O</v>
          </cell>
          <cell r="AK560" t="str">
            <v>O</v>
          </cell>
          <cell r="AN560" t="str">
            <v>O</v>
          </cell>
          <cell r="AP560">
            <v>500</v>
          </cell>
          <cell r="AQ560">
            <v>1.587</v>
          </cell>
          <cell r="AR560" t="str">
            <v>SPCC</v>
          </cell>
          <cell r="AS560">
            <v>0</v>
          </cell>
          <cell r="AT560" t="e">
            <v>#N/A</v>
          </cell>
          <cell r="AU560">
            <v>0</v>
          </cell>
          <cell r="AV560">
            <v>0</v>
          </cell>
        </row>
        <row r="561">
          <cell r="J561" t="str">
            <v>006-03507</v>
          </cell>
          <cell r="K561" t="str">
            <v>PATCH</v>
          </cell>
          <cell r="L561" t="str">
            <v>MEM-PART-10</v>
          </cell>
          <cell r="M561">
            <v>2</v>
          </cell>
          <cell r="N561" t="str">
            <v>BM</v>
          </cell>
          <cell r="O561" t="str">
            <v>BEWL</v>
          </cell>
          <cell r="Q561" t="str">
            <v>005-12453</v>
          </cell>
          <cell r="R561" t="str">
            <v>SPCC SD*1.6</v>
          </cell>
          <cell r="S561" t="str">
            <v>SPCC SD</v>
          </cell>
          <cell r="T561" t="str">
            <v/>
          </cell>
          <cell r="V561">
            <v>1.6</v>
          </cell>
          <cell r="W561">
            <v>914</v>
          </cell>
          <cell r="X561">
            <v>1828</v>
          </cell>
          <cell r="Y561">
            <v>46</v>
          </cell>
          <cell r="Z561">
            <v>914</v>
          </cell>
          <cell r="AA561">
            <v>46</v>
          </cell>
          <cell r="AB561">
            <v>39.739130434782609</v>
          </cell>
          <cell r="AC561">
            <v>23</v>
          </cell>
          <cell r="AD561">
            <v>39</v>
          </cell>
          <cell r="AE561">
            <v>897</v>
          </cell>
          <cell r="AF561">
            <v>6.9999999999999993E-3</v>
          </cell>
          <cell r="AG561">
            <v>3.2000000000000001E-2</v>
          </cell>
          <cell r="AH561">
            <v>3.9E-2</v>
          </cell>
          <cell r="AJ561" t="str">
            <v>O</v>
          </cell>
          <cell r="AK561" t="str">
            <v>O</v>
          </cell>
          <cell r="AN561" t="str">
            <v>O</v>
          </cell>
          <cell r="AP561">
            <v>500</v>
          </cell>
          <cell r="AQ561">
            <v>2.3E-2</v>
          </cell>
          <cell r="AR561" t="str">
            <v>SPCC</v>
          </cell>
          <cell r="AS561">
            <v>0</v>
          </cell>
          <cell r="AT561" t="e">
            <v>#N/A</v>
          </cell>
          <cell r="AU561">
            <v>0</v>
          </cell>
          <cell r="AV561">
            <v>0</v>
          </cell>
        </row>
        <row r="562">
          <cell r="J562" t="str">
            <v>006-01500</v>
          </cell>
          <cell r="K562" t="str">
            <v>STAY REAR</v>
          </cell>
          <cell r="L562" t="str">
            <v>3AH-F4716-00</v>
          </cell>
          <cell r="M562">
            <v>2</v>
          </cell>
          <cell r="N562" t="str">
            <v>BM</v>
          </cell>
          <cell r="O562" t="str">
            <v>BEWL</v>
          </cell>
          <cell r="Q562" t="str">
            <v>005-12453</v>
          </cell>
          <cell r="R562" t="str">
            <v>SPCC SD*1.6</v>
          </cell>
          <cell r="S562" t="str">
            <v>SPCC SD</v>
          </cell>
          <cell r="T562" t="str">
            <v/>
          </cell>
          <cell r="V562">
            <v>1.6</v>
          </cell>
          <cell r="W562">
            <v>914</v>
          </cell>
          <cell r="X562">
            <v>1828</v>
          </cell>
          <cell r="Y562">
            <v>82</v>
          </cell>
          <cell r="Z562">
            <v>914</v>
          </cell>
          <cell r="AA562">
            <v>82</v>
          </cell>
          <cell r="AB562">
            <v>45.7</v>
          </cell>
          <cell r="AC562">
            <v>20</v>
          </cell>
          <cell r="AD562">
            <v>22</v>
          </cell>
          <cell r="AE562">
            <v>440</v>
          </cell>
          <cell r="AF562">
            <v>3.3000000000000002E-2</v>
          </cell>
          <cell r="AG562">
            <v>6.4000000000000001E-2</v>
          </cell>
          <cell r="AH562">
            <v>9.7000000000000003E-2</v>
          </cell>
          <cell r="AJ562" t="str">
            <v>O</v>
          </cell>
          <cell r="AK562" t="str">
            <v>O</v>
          </cell>
          <cell r="AN562" t="str">
            <v>O</v>
          </cell>
          <cell r="AP562">
            <v>500</v>
          </cell>
          <cell r="AQ562">
            <v>4.8000000000000001E-2</v>
          </cell>
          <cell r="AR562" t="str">
            <v>SPCC</v>
          </cell>
          <cell r="AS562">
            <v>0</v>
          </cell>
          <cell r="AT562" t="e">
            <v>#N/A</v>
          </cell>
          <cell r="AU562">
            <v>0</v>
          </cell>
          <cell r="AV562">
            <v>0</v>
          </cell>
        </row>
        <row r="563">
          <cell r="J563" t="str">
            <v>006-01491</v>
          </cell>
          <cell r="K563" t="str">
            <v>STAY FRONT</v>
          </cell>
          <cell r="L563" t="str">
            <v>3AH-F4715-00</v>
          </cell>
          <cell r="M563">
            <v>1</v>
          </cell>
          <cell r="N563" t="str">
            <v>VM</v>
          </cell>
          <cell r="O563" t="str">
            <v>MEM</v>
          </cell>
          <cell r="P563" t="str">
            <v>POP-PP07-01-21-18-0004</v>
          </cell>
          <cell r="Q563" t="str">
            <v>005-12386</v>
          </cell>
          <cell r="R563" t="str">
            <v>SPCC SD*2.3</v>
          </cell>
          <cell r="S563" t="str">
            <v>SPCC SD</v>
          </cell>
          <cell r="T563" t="str">
            <v/>
          </cell>
          <cell r="V563">
            <v>2.2999999999999998</v>
          </cell>
          <cell r="W563">
            <v>914</v>
          </cell>
          <cell r="X563">
            <v>1828</v>
          </cell>
          <cell r="Y563">
            <v>236</v>
          </cell>
          <cell r="Z563">
            <v>914</v>
          </cell>
          <cell r="AA563">
            <v>236</v>
          </cell>
          <cell r="AB563">
            <v>70.307692307692307</v>
          </cell>
          <cell r="AC563">
            <v>13</v>
          </cell>
          <cell r="AD563">
            <v>7.4615384615384617</v>
          </cell>
          <cell r="AE563">
            <v>91</v>
          </cell>
          <cell r="AF563">
            <v>0.20300000000000001</v>
          </cell>
          <cell r="AG563">
            <v>0.14000000000000001</v>
          </cell>
          <cell r="AH563">
            <v>0.34300000000000003</v>
          </cell>
          <cell r="AI563" t="str">
            <v>O</v>
          </cell>
          <cell r="AJ563" t="str">
            <v>O</v>
          </cell>
          <cell r="AK563" t="str">
            <v>O</v>
          </cell>
          <cell r="AN563" t="str">
            <v>O</v>
          </cell>
          <cell r="AP563">
            <v>500</v>
          </cell>
          <cell r="AQ563">
            <v>0.33100000000000002</v>
          </cell>
          <cell r="AR563" t="str">
            <v>SPCC</v>
          </cell>
          <cell r="AS563">
            <v>2</v>
          </cell>
          <cell r="AT563">
            <v>2</v>
          </cell>
          <cell r="AU563">
            <v>0</v>
          </cell>
          <cell r="AV563">
            <v>2</v>
          </cell>
        </row>
        <row r="564">
          <cell r="J564" t="str">
            <v>006-00147</v>
          </cell>
          <cell r="K564" t="str">
            <v>BOLT SEAT FITTINGS</v>
          </cell>
          <cell r="L564" t="str">
            <v>3AH-FINISH</v>
          </cell>
          <cell r="M564">
            <v>1</v>
          </cell>
          <cell r="N564" t="str">
            <v>CKD</v>
          </cell>
          <cell r="O564" t="str">
            <v>DYL</v>
          </cell>
          <cell r="R564" t="str">
            <v/>
          </cell>
          <cell r="S564" t="str">
            <v/>
          </cell>
          <cell r="T564" t="str">
            <v/>
          </cell>
          <cell r="AP564">
            <v>500</v>
          </cell>
          <cell r="AR564" t="str">
            <v/>
          </cell>
          <cell r="AS564">
            <v>0</v>
          </cell>
          <cell r="AT564" t="e">
            <v>#N/A</v>
          </cell>
          <cell r="AU564">
            <v>0</v>
          </cell>
          <cell r="AV564">
            <v>0</v>
          </cell>
        </row>
        <row r="565">
          <cell r="J565" t="str">
            <v>006-03409</v>
          </cell>
          <cell r="K565" t="str">
            <v>GRAPHIC DOUBLE SEAT</v>
          </cell>
          <cell r="L565" t="str">
            <v>5HM-900403</v>
          </cell>
          <cell r="M565">
            <v>1</v>
          </cell>
          <cell r="N565" t="str">
            <v>UF</v>
          </cell>
          <cell r="R565" t="str">
            <v/>
          </cell>
          <cell r="S565" t="str">
            <v/>
          </cell>
          <cell r="T565" t="str">
            <v/>
          </cell>
          <cell r="AP565">
            <v>500</v>
          </cell>
          <cell r="AR565" t="str">
            <v/>
          </cell>
          <cell r="AS565">
            <v>0</v>
          </cell>
          <cell r="AT565" t="e">
            <v>#N/A</v>
          </cell>
          <cell r="AU565">
            <v>0</v>
          </cell>
          <cell r="AV565">
            <v>0</v>
          </cell>
        </row>
        <row r="566">
          <cell r="J566" t="str">
            <v>006-00153</v>
          </cell>
          <cell r="K566" t="str">
            <v>BOLT WELD 8 x 20 mm</v>
          </cell>
          <cell r="L566" t="str">
            <v>90115-08006</v>
          </cell>
          <cell r="M566">
            <v>2</v>
          </cell>
          <cell r="N566" t="str">
            <v>CKD</v>
          </cell>
          <cell r="O566" t="str">
            <v>DYL</v>
          </cell>
          <cell r="R566" t="str">
            <v/>
          </cell>
          <cell r="S566" t="str">
            <v/>
          </cell>
          <cell r="T566" t="str">
            <v/>
          </cell>
          <cell r="AP566">
            <v>500</v>
          </cell>
          <cell r="AR566" t="str">
            <v/>
          </cell>
          <cell r="AS566">
            <v>0</v>
          </cell>
          <cell r="AT566" t="e">
            <v>#N/A</v>
          </cell>
          <cell r="AU566">
            <v>0</v>
          </cell>
          <cell r="AV566">
            <v>0</v>
          </cell>
        </row>
        <row r="567">
          <cell r="J567" t="str">
            <v>006-00949</v>
          </cell>
          <cell r="K567" t="str">
            <v>NUT PROJ, SQUARE 8 mm</v>
          </cell>
          <cell r="L567" t="str">
            <v>98800-08600</v>
          </cell>
          <cell r="M567">
            <v>2</v>
          </cell>
          <cell r="N567" t="str">
            <v>CKD</v>
          </cell>
          <cell r="O567" t="str">
            <v>DYL</v>
          </cell>
          <cell r="R567" t="str">
            <v/>
          </cell>
          <cell r="S567" t="str">
            <v/>
          </cell>
          <cell r="T567" t="str">
            <v/>
          </cell>
          <cell r="AP567">
            <v>500</v>
          </cell>
          <cell r="AR567" t="str">
            <v/>
          </cell>
          <cell r="AS567">
            <v>0</v>
          </cell>
          <cell r="AT567" t="e">
            <v>#N/A</v>
          </cell>
          <cell r="AU567">
            <v>0</v>
          </cell>
          <cell r="AV567">
            <v>0</v>
          </cell>
        </row>
        <row r="568">
          <cell r="J568" t="str">
            <v>006-02227</v>
          </cell>
          <cell r="K568" t="str">
            <v>WASHER PLAIN</v>
          </cell>
          <cell r="L568" t="str">
            <v>92901-042200</v>
          </cell>
          <cell r="M568">
            <v>1</v>
          </cell>
          <cell r="N568" t="str">
            <v>VF</v>
          </cell>
          <cell r="O568" t="str">
            <v>MUKHTAR</v>
          </cell>
          <cell r="R568" t="str">
            <v/>
          </cell>
          <cell r="S568" t="str">
            <v/>
          </cell>
          <cell r="T568" t="str">
            <v/>
          </cell>
          <cell r="AP568">
            <v>500</v>
          </cell>
          <cell r="AR568" t="str">
            <v/>
          </cell>
          <cell r="AS568">
            <v>3</v>
          </cell>
          <cell r="AT568">
            <v>3</v>
          </cell>
          <cell r="AU568">
            <v>3</v>
          </cell>
          <cell r="AV568">
            <v>0</v>
          </cell>
        </row>
        <row r="569">
          <cell r="J569" t="str">
            <v>006-03404</v>
          </cell>
          <cell r="K569" t="str">
            <v>BODY FRONT FENDER</v>
          </cell>
          <cell r="L569" t="str">
            <v>03S-FSUBP-01</v>
          </cell>
          <cell r="M569">
            <v>1</v>
          </cell>
          <cell r="N569" t="str">
            <v>BM</v>
          </cell>
          <cell r="O569" t="str">
            <v>BEWL</v>
          </cell>
          <cell r="Q569" t="str">
            <v>005-12397</v>
          </cell>
          <cell r="R569" t="str">
            <v>SPCEN*0.8</v>
          </cell>
          <cell r="S569" t="str">
            <v>SPCEN</v>
          </cell>
          <cell r="T569" t="str">
            <v/>
          </cell>
          <cell r="V569">
            <v>0.8</v>
          </cell>
          <cell r="W569">
            <v>1100</v>
          </cell>
          <cell r="X569">
            <v>1000</v>
          </cell>
          <cell r="Y569">
            <v>275</v>
          </cell>
          <cell r="Z569">
            <v>1000</v>
          </cell>
          <cell r="AA569">
            <v>275</v>
          </cell>
          <cell r="AB569">
            <v>1000</v>
          </cell>
          <cell r="AC569">
            <v>1</v>
          </cell>
          <cell r="AD569">
            <v>4</v>
          </cell>
          <cell r="AE569">
            <v>4</v>
          </cell>
          <cell r="AF569">
            <v>0.99299999999999999</v>
          </cell>
          <cell r="AG569">
            <v>0.73499999999999999</v>
          </cell>
          <cell r="AH569">
            <v>1.728</v>
          </cell>
          <cell r="AI569" t="str">
            <v>O</v>
          </cell>
          <cell r="AJ569" t="str">
            <v>O</v>
          </cell>
          <cell r="AK569" t="str">
            <v>O</v>
          </cell>
          <cell r="AN569" t="str">
            <v>O</v>
          </cell>
          <cell r="AP569">
            <v>500</v>
          </cell>
          <cell r="AQ569">
            <v>1.7270000000000001</v>
          </cell>
          <cell r="AR569" t="str">
            <v>SPCE</v>
          </cell>
          <cell r="AS569">
            <v>0</v>
          </cell>
          <cell r="AT569" t="e">
            <v>#N/A</v>
          </cell>
          <cell r="AU569">
            <v>0</v>
          </cell>
          <cell r="AV569">
            <v>0</v>
          </cell>
        </row>
        <row r="570">
          <cell r="J570" t="str">
            <v>006-03413</v>
          </cell>
          <cell r="K570" t="str">
            <v>PATCH FENDER STAY</v>
          </cell>
          <cell r="L570" t="str">
            <v>5ES-F1528-00</v>
          </cell>
          <cell r="M570">
            <v>2</v>
          </cell>
          <cell r="N570" t="str">
            <v>BM</v>
          </cell>
          <cell r="O570" t="str">
            <v>BEWL</v>
          </cell>
          <cell r="Q570" t="str">
            <v>005-12379</v>
          </cell>
          <cell r="R570" t="str">
            <v>SPCC SD*1.2</v>
          </cell>
          <cell r="S570" t="str">
            <v>SPCC SD</v>
          </cell>
          <cell r="T570" t="str">
            <v/>
          </cell>
          <cell r="V570">
            <v>1.2</v>
          </cell>
          <cell r="W570">
            <v>914</v>
          </cell>
          <cell r="X570">
            <v>1828</v>
          </cell>
          <cell r="Y570">
            <v>30</v>
          </cell>
          <cell r="Z570">
            <v>914</v>
          </cell>
          <cell r="AA570">
            <v>30</v>
          </cell>
          <cell r="AB570">
            <v>23.435897435897434</v>
          </cell>
          <cell r="AC570">
            <v>39</v>
          </cell>
          <cell r="AD570">
            <v>61.384615384615387</v>
          </cell>
          <cell r="AE570">
            <v>2394</v>
          </cell>
          <cell r="AF570">
            <v>5.4999999999999997E-3</v>
          </cell>
          <cell r="AG570">
            <v>8.0000000000000002E-3</v>
          </cell>
          <cell r="AH570">
            <v>1.35E-2</v>
          </cell>
          <cell r="AI570" t="str">
            <v>O</v>
          </cell>
          <cell r="AJ570" t="str">
            <v>O</v>
          </cell>
          <cell r="AK570" t="str">
            <v>O</v>
          </cell>
          <cell r="AN570" t="str">
            <v>O</v>
          </cell>
          <cell r="AP570">
            <v>500</v>
          </cell>
          <cell r="AQ570">
            <v>7.0000000000000001E-3</v>
          </cell>
          <cell r="AR570" t="str">
            <v>SPCC</v>
          </cell>
          <cell r="AS570">
            <v>0</v>
          </cell>
          <cell r="AT570" t="e">
            <v>#N/A</v>
          </cell>
          <cell r="AU570">
            <v>0</v>
          </cell>
          <cell r="AV570">
            <v>0</v>
          </cell>
        </row>
        <row r="571">
          <cell r="J571" t="str">
            <v>006-03419</v>
          </cell>
          <cell r="K571" t="str">
            <v>STAY FENDER - 1</v>
          </cell>
          <cell r="L571" t="str">
            <v>03S-FSUBP-02</v>
          </cell>
          <cell r="M571">
            <v>2</v>
          </cell>
          <cell r="N571" t="str">
            <v>BM</v>
          </cell>
          <cell r="O571" t="str">
            <v>BEWL</v>
          </cell>
          <cell r="Q571" t="str">
            <v>005-12379</v>
          </cell>
          <cell r="R571" t="str">
            <v>SPCC SD*1.2</v>
          </cell>
          <cell r="S571" t="str">
            <v>SPCC SD</v>
          </cell>
          <cell r="T571" t="str">
            <v/>
          </cell>
          <cell r="V571">
            <v>1.2</v>
          </cell>
          <cell r="W571">
            <v>914</v>
          </cell>
          <cell r="X571">
            <v>1828</v>
          </cell>
          <cell r="Y571">
            <v>235</v>
          </cell>
          <cell r="Z571">
            <v>914</v>
          </cell>
          <cell r="AA571">
            <v>235</v>
          </cell>
          <cell r="AB571">
            <v>114.25</v>
          </cell>
          <cell r="AC571">
            <v>8</v>
          </cell>
          <cell r="AD571">
            <v>7</v>
          </cell>
          <cell r="AE571">
            <v>56</v>
          </cell>
          <cell r="AF571">
            <v>0.17859999999999998</v>
          </cell>
          <cell r="AG571">
            <v>0.4</v>
          </cell>
          <cell r="AH571">
            <v>0.5786</v>
          </cell>
          <cell r="AI571" t="str">
            <v>O</v>
          </cell>
          <cell r="AJ571" t="str">
            <v>O</v>
          </cell>
          <cell r="AK571" t="str">
            <v>O</v>
          </cell>
          <cell r="AN571" t="str">
            <v>O</v>
          </cell>
          <cell r="AP571">
            <v>500</v>
          </cell>
          <cell r="AQ571">
            <v>0.28100000000000003</v>
          </cell>
          <cell r="AR571" t="str">
            <v>SPCC</v>
          </cell>
          <cell r="AS571">
            <v>0</v>
          </cell>
          <cell r="AT571" t="e">
            <v>#N/A</v>
          </cell>
          <cell r="AU571">
            <v>0</v>
          </cell>
          <cell r="AV571">
            <v>0</v>
          </cell>
        </row>
        <row r="572">
          <cell r="J572" t="str">
            <v>006-03420</v>
          </cell>
          <cell r="K572" t="str">
            <v>STAY FENDER - 2</v>
          </cell>
          <cell r="L572" t="str">
            <v>03S-FSUBP-03</v>
          </cell>
          <cell r="M572">
            <v>2</v>
          </cell>
          <cell r="N572" t="str">
            <v>BM</v>
          </cell>
          <cell r="O572" t="str">
            <v>BEWL</v>
          </cell>
          <cell r="Q572" t="str">
            <v>005-12379</v>
          </cell>
          <cell r="R572" t="str">
            <v>SPCC SD*1.2</v>
          </cell>
          <cell r="S572" t="str">
            <v>SPCC SD</v>
          </cell>
          <cell r="T572" t="str">
            <v/>
          </cell>
          <cell r="V572">
            <v>1.2</v>
          </cell>
          <cell r="W572">
            <v>914</v>
          </cell>
          <cell r="X572">
            <v>1828</v>
          </cell>
          <cell r="Y572">
            <v>535</v>
          </cell>
          <cell r="Z572">
            <v>914</v>
          </cell>
          <cell r="AA572">
            <v>535</v>
          </cell>
          <cell r="AB572">
            <v>83.090909090909093</v>
          </cell>
          <cell r="AC572">
            <v>11</v>
          </cell>
          <cell r="AD572">
            <v>3</v>
          </cell>
          <cell r="AE572">
            <v>33</v>
          </cell>
          <cell r="AF572">
            <v>0.78200000000000003</v>
          </cell>
          <cell r="AG572">
            <v>0.2</v>
          </cell>
          <cell r="AH572">
            <v>0.98199999999999998</v>
          </cell>
          <cell r="AI572" t="str">
            <v>O</v>
          </cell>
          <cell r="AJ572" t="str">
            <v>O</v>
          </cell>
          <cell r="AK572" t="str">
            <v>O</v>
          </cell>
          <cell r="AN572" t="str">
            <v>O</v>
          </cell>
          <cell r="AP572">
            <v>500</v>
          </cell>
          <cell r="AQ572">
            <v>0.47699999999999998</v>
          </cell>
          <cell r="AR572" t="str">
            <v>SPCC</v>
          </cell>
          <cell r="AS572">
            <v>0</v>
          </cell>
          <cell r="AT572" t="e">
            <v>#N/A</v>
          </cell>
          <cell r="AU572">
            <v>0</v>
          </cell>
          <cell r="AV572">
            <v>0</v>
          </cell>
        </row>
        <row r="573">
          <cell r="J573" t="str">
            <v>006-00570</v>
          </cell>
          <cell r="K573" t="str">
            <v>FLAP</v>
          </cell>
          <cell r="L573" t="str">
            <v>5ES-F1621-00</v>
          </cell>
          <cell r="M573">
            <v>1</v>
          </cell>
          <cell r="N573" t="str">
            <v>BM</v>
          </cell>
          <cell r="O573" t="str">
            <v>BEWL</v>
          </cell>
          <cell r="Q573" t="str">
            <v>005-12393</v>
          </cell>
          <cell r="R573" t="str">
            <v>SPCEN*0.8</v>
          </cell>
          <cell r="S573" t="str">
            <v>SPCEN</v>
          </cell>
          <cell r="T573" t="str">
            <v/>
          </cell>
          <cell r="V573">
            <v>0.8</v>
          </cell>
          <cell r="W573">
            <v>914</v>
          </cell>
          <cell r="X573">
            <v>1828</v>
          </cell>
          <cell r="Y573">
            <v>215</v>
          </cell>
          <cell r="Z573">
            <v>914</v>
          </cell>
          <cell r="AA573">
            <v>215</v>
          </cell>
          <cell r="AB573">
            <v>228.5</v>
          </cell>
          <cell r="AC573">
            <v>4</v>
          </cell>
          <cell r="AD573">
            <v>8</v>
          </cell>
          <cell r="AE573">
            <v>32</v>
          </cell>
          <cell r="AF573">
            <v>0.27800000000000002</v>
          </cell>
          <cell r="AG573">
            <v>0.05</v>
          </cell>
          <cell r="AH573">
            <v>0.32800000000000001</v>
          </cell>
          <cell r="AI573" t="str">
            <v>O</v>
          </cell>
          <cell r="AJ573" t="str">
            <v>O</v>
          </cell>
          <cell r="AK573" t="str">
            <v>O</v>
          </cell>
          <cell r="AN573" t="str">
            <v>O</v>
          </cell>
          <cell r="AP573">
            <v>500</v>
          </cell>
          <cell r="AQ573">
            <v>0.32800000000000001</v>
          </cell>
          <cell r="AR573" t="str">
            <v>SPCE</v>
          </cell>
          <cell r="AS573">
            <v>0</v>
          </cell>
          <cell r="AT573" t="e">
            <v>#N/A</v>
          </cell>
          <cell r="AU573">
            <v>0</v>
          </cell>
          <cell r="AV573">
            <v>0</v>
          </cell>
        </row>
        <row r="574">
          <cell r="J574" t="str">
            <v>006-03404</v>
          </cell>
          <cell r="K574" t="str">
            <v>BODY FRONT FENDER</v>
          </cell>
          <cell r="L574" t="str">
            <v>5ES-F1511-00</v>
          </cell>
          <cell r="M574">
            <v>1</v>
          </cell>
          <cell r="N574" t="str">
            <v>BM</v>
          </cell>
          <cell r="O574" t="str">
            <v>BEWL</v>
          </cell>
          <cell r="Q574" t="str">
            <v>005-12397</v>
          </cell>
          <cell r="R574" t="str">
            <v>SPCEN*0.8</v>
          </cell>
          <cell r="S574" t="str">
            <v>SPCEN</v>
          </cell>
          <cell r="T574" t="str">
            <v/>
          </cell>
          <cell r="V574">
            <v>0.8</v>
          </cell>
          <cell r="W574">
            <v>1100</v>
          </cell>
          <cell r="X574">
            <v>1000</v>
          </cell>
          <cell r="Y574">
            <v>275</v>
          </cell>
          <cell r="Z574">
            <v>1000</v>
          </cell>
          <cell r="AA574">
            <v>275</v>
          </cell>
          <cell r="AB574">
            <v>1000</v>
          </cell>
          <cell r="AC574">
            <v>1</v>
          </cell>
          <cell r="AD574">
            <v>4</v>
          </cell>
          <cell r="AE574">
            <v>4</v>
          </cell>
          <cell r="AF574">
            <v>0.99299999999999999</v>
          </cell>
          <cell r="AG574">
            <v>0.73499999999999999</v>
          </cell>
          <cell r="AH574">
            <v>1.728</v>
          </cell>
          <cell r="AI574" t="str">
            <v>O</v>
          </cell>
          <cell r="AJ574" t="str">
            <v>O</v>
          </cell>
          <cell r="AK574" t="str">
            <v>O</v>
          </cell>
          <cell r="AN574" t="str">
            <v>O</v>
          </cell>
          <cell r="AP574">
            <v>500</v>
          </cell>
          <cell r="AQ574">
            <v>1.7270000000000001</v>
          </cell>
          <cell r="AR574" t="str">
            <v>SPCE</v>
          </cell>
          <cell r="AS574">
            <v>0</v>
          </cell>
          <cell r="AT574" t="e">
            <v>#N/A</v>
          </cell>
          <cell r="AU574">
            <v>0</v>
          </cell>
          <cell r="AV574">
            <v>0</v>
          </cell>
        </row>
        <row r="575">
          <cell r="J575" t="str">
            <v>006-03421</v>
          </cell>
          <cell r="K575" t="str">
            <v>STAY FENDER - 1-2</v>
          </cell>
          <cell r="L575" t="str">
            <v>03S-FSUBP-02</v>
          </cell>
          <cell r="M575">
            <v>1</v>
          </cell>
          <cell r="N575" t="str">
            <v>BM</v>
          </cell>
          <cell r="O575" t="str">
            <v>BEWL</v>
          </cell>
          <cell r="Q575" t="str">
            <v>005-12385</v>
          </cell>
          <cell r="R575" t="str">
            <v>SPCC SD*2</v>
          </cell>
          <cell r="S575" t="str">
            <v>SPCC SD</v>
          </cell>
          <cell r="T575" t="str">
            <v/>
          </cell>
          <cell r="V575">
            <v>2</v>
          </cell>
          <cell r="W575">
            <v>914</v>
          </cell>
          <cell r="X575">
            <v>1170</v>
          </cell>
          <cell r="Y575">
            <v>180</v>
          </cell>
          <cell r="Z575">
            <v>1170</v>
          </cell>
          <cell r="AA575">
            <v>180</v>
          </cell>
          <cell r="AB575">
            <v>195</v>
          </cell>
          <cell r="AC575">
            <v>6</v>
          </cell>
          <cell r="AD575">
            <v>5</v>
          </cell>
          <cell r="AE575">
            <v>30</v>
          </cell>
          <cell r="AF575">
            <v>0.53400000000000003</v>
          </cell>
          <cell r="AG575">
            <v>0.58499999999999996</v>
          </cell>
          <cell r="AH575">
            <v>1.119</v>
          </cell>
          <cell r="AI575" t="str">
            <v>O</v>
          </cell>
          <cell r="AJ575" t="str">
            <v>O</v>
          </cell>
          <cell r="AK575" t="str">
            <v>O</v>
          </cell>
          <cell r="AN575" t="str">
            <v>O</v>
          </cell>
          <cell r="AP575">
            <v>500</v>
          </cell>
          <cell r="AQ575">
            <v>0.56000000000000005</v>
          </cell>
          <cell r="AR575" t="str">
            <v>SPCC</v>
          </cell>
          <cell r="AS575">
            <v>0</v>
          </cell>
          <cell r="AT575" t="e">
            <v>#N/A</v>
          </cell>
          <cell r="AU575">
            <v>0</v>
          </cell>
          <cell r="AV575">
            <v>0</v>
          </cell>
        </row>
        <row r="576">
          <cell r="J576" t="str">
            <v>006-00999</v>
          </cell>
          <cell r="K576" t="str">
            <v>PANEL OUTER 1</v>
          </cell>
          <cell r="L576" t="str">
            <v>4W8-F211A-00</v>
          </cell>
          <cell r="M576">
            <v>1</v>
          </cell>
          <cell r="N576" t="str">
            <v>VM</v>
          </cell>
          <cell r="O576" t="str">
            <v>IMZA</v>
          </cell>
          <cell r="P576" t="str">
            <v>POP-PP07-01-21-18-0009</v>
          </cell>
          <cell r="Q576" t="str">
            <v>005-12378</v>
          </cell>
          <cell r="R576" t="str">
            <v>SPCC SD*1.2</v>
          </cell>
          <cell r="S576" t="str">
            <v>SPCC SD</v>
          </cell>
          <cell r="T576" t="str">
            <v/>
          </cell>
          <cell r="V576">
            <v>1.2</v>
          </cell>
          <cell r="W576">
            <v>880</v>
          </cell>
          <cell r="X576">
            <v>1280</v>
          </cell>
          <cell r="Y576">
            <v>220</v>
          </cell>
          <cell r="Z576">
            <v>640</v>
          </cell>
          <cell r="AA576">
            <v>220</v>
          </cell>
          <cell r="AB576">
            <v>320</v>
          </cell>
          <cell r="AC576">
            <v>2</v>
          </cell>
          <cell r="AD576">
            <v>8</v>
          </cell>
          <cell r="AE576">
            <v>16</v>
          </cell>
          <cell r="AF576">
            <v>0.29999999999999993</v>
          </cell>
          <cell r="AG576">
            <v>0.36799999999999999</v>
          </cell>
          <cell r="AH576">
            <v>0.66799999999999993</v>
          </cell>
          <cell r="AI576" t="str">
            <v>O</v>
          </cell>
          <cell r="AJ576" t="str">
            <v>O</v>
          </cell>
          <cell r="AK576" t="str">
            <v>O</v>
          </cell>
          <cell r="AN576" t="str">
            <v>O</v>
          </cell>
          <cell r="AP576">
            <v>500</v>
          </cell>
          <cell r="AQ576">
            <v>0.66300000000000003</v>
          </cell>
          <cell r="AR576" t="str">
            <v>SPCC</v>
          </cell>
          <cell r="AS576">
            <v>0</v>
          </cell>
          <cell r="AT576" t="e">
            <v>#N/A</v>
          </cell>
          <cell r="AU576">
            <v>0</v>
          </cell>
          <cell r="AV576">
            <v>0</v>
          </cell>
        </row>
        <row r="577">
          <cell r="J577" t="str">
            <v>006-01002</v>
          </cell>
          <cell r="K577" t="str">
            <v>PANEL OUTER 2</v>
          </cell>
          <cell r="L577" t="str">
            <v>4W8-F211F-00</v>
          </cell>
          <cell r="M577">
            <v>1</v>
          </cell>
          <cell r="N577" t="str">
            <v>VM</v>
          </cell>
          <cell r="O577" t="str">
            <v>IMZA</v>
          </cell>
          <cell r="P577" t="str">
            <v>POP-PP07-01-21-18-0009</v>
          </cell>
          <cell r="Q577" t="str">
            <v>005-12378</v>
          </cell>
          <cell r="R577" t="str">
            <v>SPCC SD*1.2</v>
          </cell>
          <cell r="S577" t="str">
            <v>SPCC SD</v>
          </cell>
          <cell r="T577" t="str">
            <v/>
          </cell>
          <cell r="V577">
            <v>1.2</v>
          </cell>
          <cell r="W577">
            <v>880</v>
          </cell>
          <cell r="X577">
            <v>1280</v>
          </cell>
          <cell r="Y577">
            <v>220</v>
          </cell>
          <cell r="Z577">
            <v>640</v>
          </cell>
          <cell r="AA577">
            <v>220</v>
          </cell>
          <cell r="AB577">
            <v>320</v>
          </cell>
          <cell r="AC577">
            <v>2</v>
          </cell>
          <cell r="AD577">
            <v>8</v>
          </cell>
          <cell r="AE577">
            <v>16</v>
          </cell>
          <cell r="AF577">
            <v>0.28200000000000003</v>
          </cell>
          <cell r="AG577">
            <v>0.38600000000000001</v>
          </cell>
          <cell r="AH577">
            <v>0.66800000000000004</v>
          </cell>
          <cell r="AI577" t="str">
            <v>O</v>
          </cell>
          <cell r="AJ577" t="str">
            <v>O</v>
          </cell>
          <cell r="AK577" t="str">
            <v>O</v>
          </cell>
          <cell r="AN577" t="str">
            <v>O</v>
          </cell>
          <cell r="AP577">
            <v>500</v>
          </cell>
          <cell r="AQ577">
            <v>0.66300000000000003</v>
          </cell>
          <cell r="AR577" t="str">
            <v>SPCC</v>
          </cell>
          <cell r="AS577">
            <v>0</v>
          </cell>
          <cell r="AT577" t="e">
            <v>#N/A</v>
          </cell>
          <cell r="AU577">
            <v>0</v>
          </cell>
          <cell r="AV577">
            <v>0</v>
          </cell>
        </row>
        <row r="578">
          <cell r="J578" t="str">
            <v>006-00993</v>
          </cell>
          <cell r="K578" t="str">
            <v>PANEL INNER 1</v>
          </cell>
          <cell r="L578" t="str">
            <v>4W8-F211E-00</v>
          </cell>
          <cell r="M578">
            <v>1</v>
          </cell>
          <cell r="N578" t="str">
            <v>VM</v>
          </cell>
          <cell r="O578" t="str">
            <v>IMZA</v>
          </cell>
          <cell r="P578" t="str">
            <v>POP-PP07-01-21-18-0009</v>
          </cell>
          <cell r="Q578" t="str">
            <v>005-12381</v>
          </cell>
          <cell r="R578" t="str">
            <v>SPCC SD*1.4</v>
          </cell>
          <cell r="S578" t="str">
            <v>SPCC SD</v>
          </cell>
          <cell r="T578" t="str">
            <v/>
          </cell>
          <cell r="V578">
            <v>1.4</v>
          </cell>
          <cell r="W578">
            <v>914</v>
          </cell>
          <cell r="X578">
            <v>1828</v>
          </cell>
          <cell r="Y578">
            <v>183</v>
          </cell>
          <cell r="Z578">
            <v>609</v>
          </cell>
          <cell r="AA578">
            <v>183</v>
          </cell>
          <cell r="AB578">
            <v>304.5</v>
          </cell>
          <cell r="AC578">
            <v>2</v>
          </cell>
          <cell r="AD578">
            <v>15</v>
          </cell>
          <cell r="AE578">
            <v>30</v>
          </cell>
          <cell r="AF578">
            <v>0.25600000000000001</v>
          </cell>
          <cell r="AG578">
            <v>0.35599999999999998</v>
          </cell>
          <cell r="AH578">
            <v>0.61199999999999999</v>
          </cell>
          <cell r="AI578" t="str">
            <v>O</v>
          </cell>
          <cell r="AJ578" t="str">
            <v>O</v>
          </cell>
          <cell r="AK578" t="str">
            <v>O</v>
          </cell>
          <cell r="AN578" t="str">
            <v>O</v>
          </cell>
          <cell r="AP578">
            <v>500</v>
          </cell>
          <cell r="AQ578">
            <v>0.61199999999999999</v>
          </cell>
          <cell r="AR578" t="str">
            <v>SPCC</v>
          </cell>
          <cell r="AS578">
            <v>6.19</v>
          </cell>
          <cell r="AT578">
            <v>6.19</v>
          </cell>
          <cell r="AU578">
            <v>0</v>
          </cell>
          <cell r="AV578">
            <v>6.19</v>
          </cell>
        </row>
        <row r="579">
          <cell r="J579" t="str">
            <v>006-00996</v>
          </cell>
          <cell r="K579" t="str">
            <v>PANEL INNER 2</v>
          </cell>
          <cell r="L579" t="str">
            <v>4W8-F211G-00</v>
          </cell>
          <cell r="M579">
            <v>1</v>
          </cell>
          <cell r="N579" t="str">
            <v>VM</v>
          </cell>
          <cell r="O579" t="str">
            <v>IMZA</v>
          </cell>
          <cell r="P579" t="str">
            <v>POP-PP07-01-21-18-0009</v>
          </cell>
          <cell r="Q579" t="str">
            <v>005-12381</v>
          </cell>
          <cell r="R579" t="str">
            <v>SPCC SD*1.4</v>
          </cell>
          <cell r="S579" t="str">
            <v>SPCC SD</v>
          </cell>
          <cell r="T579" t="str">
            <v/>
          </cell>
          <cell r="V579">
            <v>1.4</v>
          </cell>
          <cell r="W579">
            <v>914</v>
          </cell>
          <cell r="X579">
            <v>1828</v>
          </cell>
          <cell r="Y579">
            <v>183</v>
          </cell>
          <cell r="Z579">
            <v>609</v>
          </cell>
          <cell r="AA579">
            <v>183</v>
          </cell>
          <cell r="AB579">
            <v>304.5</v>
          </cell>
          <cell r="AC579">
            <v>2</v>
          </cell>
          <cell r="AD579">
            <v>15</v>
          </cell>
          <cell r="AE579">
            <v>30</v>
          </cell>
          <cell r="AF579">
            <v>0.25600000000000001</v>
          </cell>
          <cell r="AG579">
            <v>0.35599999999999998</v>
          </cell>
          <cell r="AH579">
            <v>0.61199999999999999</v>
          </cell>
          <cell r="AI579" t="str">
            <v>O</v>
          </cell>
          <cell r="AJ579" t="str">
            <v>O</v>
          </cell>
          <cell r="AK579" t="str">
            <v>O</v>
          </cell>
          <cell r="AN579" t="str">
            <v>O</v>
          </cell>
          <cell r="AP579">
            <v>500</v>
          </cell>
          <cell r="AQ579">
            <v>0.61199999999999999</v>
          </cell>
          <cell r="AR579" t="str">
            <v>SPCC</v>
          </cell>
          <cell r="AS579">
            <v>0</v>
          </cell>
          <cell r="AT579" t="e">
            <v>#N/A</v>
          </cell>
          <cell r="AU579">
            <v>0</v>
          </cell>
          <cell r="AV579">
            <v>0</v>
          </cell>
        </row>
        <row r="580">
          <cell r="J580" t="str">
            <v>006-01220</v>
          </cell>
          <cell r="K580" t="str">
            <v>REINFORCEMENT TAIL 3</v>
          </cell>
          <cell r="L580" t="str">
            <v>4W8-F2113-00</v>
          </cell>
          <cell r="M580">
            <v>1</v>
          </cell>
          <cell r="N580" t="str">
            <v>BM</v>
          </cell>
          <cell r="O580" t="str">
            <v>BEWL</v>
          </cell>
          <cell r="Q580" t="str">
            <v>005-12417</v>
          </cell>
          <cell r="R580" t="str">
            <v>SPHC*6</v>
          </cell>
          <cell r="S580" t="str">
            <v>SPHC</v>
          </cell>
          <cell r="T580" t="str">
            <v/>
          </cell>
          <cell r="V580">
            <v>6</v>
          </cell>
          <cell r="W580">
            <v>1220</v>
          </cell>
          <cell r="X580">
            <v>1220</v>
          </cell>
          <cell r="Y580">
            <v>175</v>
          </cell>
          <cell r="Z580">
            <v>1220</v>
          </cell>
          <cell r="AA580">
            <v>175</v>
          </cell>
          <cell r="AB580">
            <v>122</v>
          </cell>
          <cell r="AC580">
            <v>10</v>
          </cell>
          <cell r="AD580">
            <v>7</v>
          </cell>
          <cell r="AE580">
            <v>70</v>
          </cell>
          <cell r="AF580">
            <v>0.60599999999999998</v>
          </cell>
          <cell r="AG580">
            <v>0.39400000000000002</v>
          </cell>
          <cell r="AH580">
            <v>1</v>
          </cell>
          <cell r="AI580" t="str">
            <v>O</v>
          </cell>
          <cell r="AJ580" t="str">
            <v>O</v>
          </cell>
          <cell r="AK580" t="str">
            <v>O</v>
          </cell>
          <cell r="AN580" t="str">
            <v>O</v>
          </cell>
          <cell r="AP580">
            <v>500</v>
          </cell>
          <cell r="AQ580">
            <v>1.0009999999999999</v>
          </cell>
          <cell r="AR580" t="str">
            <v>SPHC</v>
          </cell>
          <cell r="AS580">
            <v>0</v>
          </cell>
          <cell r="AT580" t="e">
            <v>#N/A</v>
          </cell>
          <cell r="AU580">
            <v>0</v>
          </cell>
          <cell r="AV580">
            <v>0</v>
          </cell>
        </row>
        <row r="581">
          <cell r="J581" t="str">
            <v>006-01221</v>
          </cell>
          <cell r="K581" t="str">
            <v>REINFORCEMENT TAIL 4</v>
          </cell>
          <cell r="L581" t="str">
            <v>4W8-F2114-00</v>
          </cell>
          <cell r="M581">
            <v>1</v>
          </cell>
          <cell r="N581" t="str">
            <v>BM</v>
          </cell>
          <cell r="O581" t="str">
            <v>BEWL</v>
          </cell>
          <cell r="Q581" t="str">
            <v>005-12417</v>
          </cell>
          <cell r="R581" t="str">
            <v>SPHC*6</v>
          </cell>
          <cell r="S581" t="str">
            <v>SPHC</v>
          </cell>
          <cell r="T581" t="str">
            <v/>
          </cell>
          <cell r="V581">
            <v>6</v>
          </cell>
          <cell r="W581">
            <v>1220</v>
          </cell>
          <cell r="X581">
            <v>1220</v>
          </cell>
          <cell r="Y581">
            <v>175</v>
          </cell>
          <cell r="Z581">
            <v>1220</v>
          </cell>
          <cell r="AA581">
            <v>175</v>
          </cell>
          <cell r="AB581">
            <v>122</v>
          </cell>
          <cell r="AC581">
            <v>10</v>
          </cell>
          <cell r="AD581">
            <v>7</v>
          </cell>
          <cell r="AE581">
            <v>70</v>
          </cell>
          <cell r="AF581">
            <v>0.54</v>
          </cell>
          <cell r="AG581">
            <v>0.46</v>
          </cell>
          <cell r="AH581">
            <v>1</v>
          </cell>
          <cell r="AI581" t="str">
            <v>O</v>
          </cell>
          <cell r="AJ581" t="str">
            <v>O</v>
          </cell>
          <cell r="AK581" t="str">
            <v>O</v>
          </cell>
          <cell r="AN581" t="str">
            <v>O</v>
          </cell>
          <cell r="AP581">
            <v>500</v>
          </cell>
          <cell r="AQ581">
            <v>1.0009999999999999</v>
          </cell>
          <cell r="AR581" t="str">
            <v>SPHC</v>
          </cell>
          <cell r="AS581">
            <v>0</v>
          </cell>
          <cell r="AT581" t="e">
            <v>#N/A</v>
          </cell>
          <cell r="AU581">
            <v>0</v>
          </cell>
          <cell r="AV581">
            <v>0</v>
          </cell>
        </row>
        <row r="582">
          <cell r="J582" t="str">
            <v>006-00740</v>
          </cell>
          <cell r="K582" t="str">
            <v>GUIDE CHAIN CASE</v>
          </cell>
          <cell r="L582" t="str">
            <v>MEM-PART-12</v>
          </cell>
          <cell r="M582">
            <v>1</v>
          </cell>
          <cell r="N582" t="str">
            <v>VM</v>
          </cell>
          <cell r="O582" t="str">
            <v>MEM</v>
          </cell>
          <cell r="P582" t="str">
            <v>POP-PP07-01-21-18-0004</v>
          </cell>
          <cell r="Q582" t="str">
            <v>005-12372</v>
          </cell>
          <cell r="R582" t="str">
            <v>SPCC SD*0.8</v>
          </cell>
          <cell r="S582" t="str">
            <v>SPCC SD</v>
          </cell>
          <cell r="T582" t="str">
            <v/>
          </cell>
          <cell r="V582">
            <v>0.8</v>
          </cell>
          <cell r="W582">
            <v>914</v>
          </cell>
          <cell r="X582">
            <v>1828</v>
          </cell>
          <cell r="Y582">
            <v>45</v>
          </cell>
          <cell r="Z582">
            <v>914</v>
          </cell>
          <cell r="AA582">
            <v>45</v>
          </cell>
          <cell r="AB582">
            <v>39.739130434782609</v>
          </cell>
          <cell r="AC582">
            <v>23</v>
          </cell>
          <cell r="AD582">
            <v>40</v>
          </cell>
          <cell r="AE582">
            <v>920</v>
          </cell>
          <cell r="AF582">
            <v>2E-3</v>
          </cell>
          <cell r="AG582">
            <v>8.9999999999999993E-3</v>
          </cell>
          <cell r="AH582">
            <v>1.0999999999999999E-2</v>
          </cell>
          <cell r="AI582" t="str">
            <v>O</v>
          </cell>
          <cell r="AJ582" t="str">
            <v>O</v>
          </cell>
          <cell r="AK582" t="str">
            <v>O</v>
          </cell>
          <cell r="AN582" t="str">
            <v>O</v>
          </cell>
          <cell r="AP582">
            <v>500</v>
          </cell>
          <cell r="AQ582">
            <v>1.0999999999999999E-2</v>
          </cell>
          <cell r="AR582" t="str">
            <v>SPCC</v>
          </cell>
          <cell r="AS582">
            <v>1.75</v>
          </cell>
          <cell r="AT582">
            <v>1.75</v>
          </cell>
          <cell r="AU582">
            <v>0</v>
          </cell>
          <cell r="AV582">
            <v>1.75</v>
          </cell>
        </row>
        <row r="583">
          <cell r="J583" t="str">
            <v>006-01473</v>
          </cell>
          <cell r="K583" t="str">
            <v>STAY 1</v>
          </cell>
          <cell r="L583" t="str">
            <v>MEM-PART-3</v>
          </cell>
          <cell r="M583">
            <v>3</v>
          </cell>
          <cell r="N583" t="str">
            <v>BM</v>
          </cell>
          <cell r="O583" t="str">
            <v>BEWL</v>
          </cell>
          <cell r="Q583" t="str">
            <v>005-12384</v>
          </cell>
          <cell r="R583" t="str">
            <v>SPCC SD*2</v>
          </cell>
          <cell r="S583" t="str">
            <v>SPCC SD</v>
          </cell>
          <cell r="T583" t="str">
            <v/>
          </cell>
          <cell r="V583">
            <v>2</v>
          </cell>
          <cell r="W583">
            <v>914</v>
          </cell>
          <cell r="X583">
            <v>1828</v>
          </cell>
          <cell r="Y583">
            <v>48</v>
          </cell>
          <cell r="Z583">
            <v>914</v>
          </cell>
          <cell r="AA583">
            <v>48</v>
          </cell>
          <cell r="AB583">
            <v>27.696969696969695</v>
          </cell>
          <cell r="AC583">
            <v>33</v>
          </cell>
          <cell r="AD583">
            <v>38.18181818181818</v>
          </cell>
          <cell r="AE583">
            <v>1260</v>
          </cell>
          <cell r="AF583">
            <v>5.3999999999999999E-2</v>
          </cell>
          <cell r="AG583">
            <v>0.01</v>
          </cell>
          <cell r="AH583">
            <v>6.4000000000000001E-2</v>
          </cell>
          <cell r="AI583" t="str">
            <v>O</v>
          </cell>
          <cell r="AJ583" t="str">
            <v>O</v>
          </cell>
          <cell r="AK583" t="str">
            <v>O</v>
          </cell>
          <cell r="AN583" t="str">
            <v>O</v>
          </cell>
          <cell r="AP583">
            <v>500</v>
          </cell>
          <cell r="AQ583">
            <v>2.1000000000000001E-2</v>
          </cell>
          <cell r="AR583" t="str">
            <v>SPCC</v>
          </cell>
          <cell r="AS583">
            <v>0</v>
          </cell>
          <cell r="AT583" t="e">
            <v>#N/A</v>
          </cell>
          <cell r="AU583">
            <v>0</v>
          </cell>
          <cell r="AV583">
            <v>0</v>
          </cell>
        </row>
        <row r="584">
          <cell r="J584" t="str">
            <v>006-01095</v>
          </cell>
          <cell r="K584" t="str">
            <v>PIPE HEAD</v>
          </cell>
          <cell r="L584" t="str">
            <v>4W8-F2161-00</v>
          </cell>
          <cell r="M584">
            <v>2</v>
          </cell>
          <cell r="N584" t="str">
            <v>BM</v>
          </cell>
          <cell r="O584" t="str">
            <v>BEWL</v>
          </cell>
          <cell r="Q584" t="str">
            <v>005-12425</v>
          </cell>
          <cell r="R584" t="str">
            <v>STKM 11A-EC*2.6</v>
          </cell>
          <cell r="S584" t="str">
            <v>STKM 11A-EC</v>
          </cell>
          <cell r="T584" t="str">
            <v/>
          </cell>
          <cell r="U584">
            <v>27.2</v>
          </cell>
          <cell r="V584">
            <v>2.6</v>
          </cell>
          <cell r="X584">
            <v>4500</v>
          </cell>
          <cell r="Y584">
            <v>30</v>
          </cell>
          <cell r="AA584">
            <v>30</v>
          </cell>
          <cell r="AD584">
            <v>132</v>
          </cell>
          <cell r="AE584">
            <v>132</v>
          </cell>
          <cell r="AF584">
            <v>1.3999999999999999E-2</v>
          </cell>
          <cell r="AG584">
            <v>9.6000000000000002E-2</v>
          </cell>
          <cell r="AH584">
            <v>0.11</v>
          </cell>
          <cell r="AI584" t="str">
            <v>O</v>
          </cell>
          <cell r="AJ584" t="str">
            <v>O</v>
          </cell>
          <cell r="AL584" t="str">
            <v>O</v>
          </cell>
          <cell r="AN584" t="str">
            <v>O</v>
          </cell>
          <cell r="AP584">
            <v>500</v>
          </cell>
          <cell r="AQ584" t="e">
            <v>#DIV/0!</v>
          </cell>
          <cell r="AR584" t="str">
            <v>STKM</v>
          </cell>
          <cell r="AS584">
            <v>0</v>
          </cell>
          <cell r="AT584" t="e">
            <v>#N/A</v>
          </cell>
          <cell r="AU584">
            <v>0</v>
          </cell>
          <cell r="AV584">
            <v>0</v>
          </cell>
        </row>
        <row r="585">
          <cell r="J585" t="str">
            <v>006-01089</v>
          </cell>
          <cell r="K585" t="str">
            <v>PIPE CROSS</v>
          </cell>
          <cell r="L585" t="str">
            <v>4W8-F2162-00</v>
          </cell>
          <cell r="M585">
            <v>1</v>
          </cell>
          <cell r="N585" t="str">
            <v>BM</v>
          </cell>
          <cell r="O585" t="str">
            <v>BEWL</v>
          </cell>
          <cell r="Q585" t="str">
            <v>005-12428</v>
          </cell>
          <cell r="R585" t="str">
            <v>STKM 11A*2</v>
          </cell>
          <cell r="S585" t="str">
            <v>STKM 11A</v>
          </cell>
          <cell r="T585" t="str">
            <v/>
          </cell>
          <cell r="U585">
            <v>31.8</v>
          </cell>
          <cell r="V585">
            <v>2</v>
          </cell>
          <cell r="X585">
            <v>6000</v>
          </cell>
          <cell r="Y585">
            <v>228</v>
          </cell>
          <cell r="AA585">
            <v>228</v>
          </cell>
          <cell r="AD585">
            <v>25</v>
          </cell>
          <cell r="AE585">
            <v>25</v>
          </cell>
          <cell r="AF585">
            <v>0.22970000000000002</v>
          </cell>
          <cell r="AG585">
            <v>0.123</v>
          </cell>
          <cell r="AH585">
            <v>0.35270000000000001</v>
          </cell>
          <cell r="AI585" t="str">
            <v>O</v>
          </cell>
          <cell r="AJ585" t="str">
            <v>O</v>
          </cell>
          <cell r="AL585" t="str">
            <v>O</v>
          </cell>
          <cell r="AN585" t="str">
            <v>O</v>
          </cell>
          <cell r="AP585">
            <v>500</v>
          </cell>
          <cell r="AQ585" t="e">
            <v>#DIV/0!</v>
          </cell>
          <cell r="AR585" t="str">
            <v>STKM</v>
          </cell>
          <cell r="AS585">
            <v>0</v>
          </cell>
          <cell r="AT585" t="e">
            <v>#N/A</v>
          </cell>
          <cell r="AU585">
            <v>0</v>
          </cell>
          <cell r="AV585">
            <v>0</v>
          </cell>
        </row>
        <row r="586">
          <cell r="J586" t="str">
            <v>006-00175</v>
          </cell>
          <cell r="K586" t="str">
            <v>BOSS, FOOTREST 1</v>
          </cell>
          <cell r="L586" t="str">
            <v>58A-F2134-00</v>
          </cell>
          <cell r="M586">
            <v>1</v>
          </cell>
          <cell r="N586" t="str">
            <v>VF</v>
          </cell>
          <cell r="O586" t="str">
            <v>M.I. ENGG</v>
          </cell>
          <cell r="P586" t="str">
            <v>POL-PP07-01-21-18-0007</v>
          </cell>
          <cell r="R586" t="str">
            <v/>
          </cell>
          <cell r="S586" t="str">
            <v/>
          </cell>
          <cell r="T586" t="str">
            <v/>
          </cell>
          <cell r="AP586">
            <v>500</v>
          </cell>
          <cell r="AR586" t="str">
            <v/>
          </cell>
          <cell r="AS586">
            <v>6.1</v>
          </cell>
          <cell r="AT586">
            <v>6.1</v>
          </cell>
          <cell r="AU586">
            <v>6.1</v>
          </cell>
          <cell r="AV586">
            <v>0</v>
          </cell>
        </row>
        <row r="587">
          <cell r="J587" t="str">
            <v>006-00189</v>
          </cell>
          <cell r="K587" t="str">
            <v>BRG.</v>
          </cell>
          <cell r="L587" t="str">
            <v>4W8-F2176-00</v>
          </cell>
          <cell r="M587">
            <v>2</v>
          </cell>
          <cell r="N587" t="str">
            <v>VF</v>
          </cell>
          <cell r="O587" t="str">
            <v>M.I. ENGG</v>
          </cell>
          <cell r="P587" t="str">
            <v>POL-PP07-01-21-18-0007</v>
          </cell>
          <cell r="R587" t="str">
            <v/>
          </cell>
          <cell r="S587" t="str">
            <v/>
          </cell>
          <cell r="T587" t="str">
            <v/>
          </cell>
          <cell r="AP587">
            <v>500</v>
          </cell>
          <cell r="AR587" t="str">
            <v/>
          </cell>
          <cell r="AS587">
            <v>8.41</v>
          </cell>
          <cell r="AT587">
            <v>8.41</v>
          </cell>
          <cell r="AU587">
            <v>8.41</v>
          </cell>
          <cell r="AV587">
            <v>0</v>
          </cell>
        </row>
        <row r="588">
          <cell r="J588" t="str">
            <v>006-03051</v>
          </cell>
          <cell r="K588" t="str">
            <v>BOSS TENSION BAR</v>
          </cell>
          <cell r="L588" t="str">
            <v>4W8-F2136-00</v>
          </cell>
          <cell r="M588">
            <v>1</v>
          </cell>
          <cell r="N588" t="str">
            <v>VF</v>
          </cell>
          <cell r="O588" t="str">
            <v>M.I. ENGG</v>
          </cell>
          <cell r="P588" t="str">
            <v>POL-PP07-01-21-18-0007</v>
          </cell>
          <cell r="R588" t="str">
            <v/>
          </cell>
          <cell r="S588" t="str">
            <v/>
          </cell>
          <cell r="T588" t="str">
            <v/>
          </cell>
          <cell r="AP588">
            <v>500</v>
          </cell>
          <cell r="AR588" t="str">
            <v/>
          </cell>
          <cell r="AS588">
            <v>9.9499999999999993</v>
          </cell>
          <cell r="AT588">
            <v>9.9499999999999993</v>
          </cell>
          <cell r="AU588">
            <v>9.9499999999999993</v>
          </cell>
          <cell r="AV588">
            <v>0</v>
          </cell>
        </row>
        <row r="589">
          <cell r="J589" t="str">
            <v>006-00999</v>
          </cell>
          <cell r="K589" t="str">
            <v>PANEL OUTER 1</v>
          </cell>
          <cell r="L589" t="str">
            <v>4W8-F211A-00</v>
          </cell>
          <cell r="M589">
            <v>1</v>
          </cell>
          <cell r="N589" t="str">
            <v>VM</v>
          </cell>
          <cell r="O589" t="str">
            <v>IMZA</v>
          </cell>
          <cell r="P589" t="str">
            <v>POP-PP07-01-21-18-0009</v>
          </cell>
          <cell r="Q589" t="str">
            <v>005-12378</v>
          </cell>
          <cell r="R589" t="str">
            <v>SPCC SD*1.2</v>
          </cell>
          <cell r="S589" t="str">
            <v>SPCC SD</v>
          </cell>
          <cell r="T589" t="str">
            <v/>
          </cell>
          <cell r="V589">
            <v>1.2</v>
          </cell>
          <cell r="W589">
            <v>880</v>
          </cell>
          <cell r="X589">
            <v>1280</v>
          </cell>
          <cell r="Y589">
            <v>220</v>
          </cell>
          <cell r="Z589">
            <v>640</v>
          </cell>
          <cell r="AA589">
            <v>220</v>
          </cell>
          <cell r="AB589">
            <v>320</v>
          </cell>
          <cell r="AC589">
            <v>2</v>
          </cell>
          <cell r="AD589">
            <v>8</v>
          </cell>
          <cell r="AE589">
            <v>16</v>
          </cell>
          <cell r="AF589">
            <v>0.29999999999999993</v>
          </cell>
          <cell r="AG589">
            <v>0.36799999999999999</v>
          </cell>
          <cell r="AH589">
            <v>0.66799999999999993</v>
          </cell>
          <cell r="AI589" t="str">
            <v>O</v>
          </cell>
          <cell r="AJ589" t="str">
            <v>O</v>
          </cell>
          <cell r="AK589" t="str">
            <v>O</v>
          </cell>
          <cell r="AN589" t="str">
            <v>O</v>
          </cell>
          <cell r="AP589">
            <v>500</v>
          </cell>
          <cell r="AQ589">
            <v>0.66300000000000003</v>
          </cell>
          <cell r="AR589" t="str">
            <v>SPCC</v>
          </cell>
          <cell r="AS589">
            <v>6.19</v>
          </cell>
          <cell r="AT589">
            <v>6.19</v>
          </cell>
          <cell r="AU589">
            <v>0</v>
          </cell>
          <cell r="AV589">
            <v>6.19</v>
          </cell>
        </row>
        <row r="590">
          <cell r="J590" t="str">
            <v>006-01002</v>
          </cell>
          <cell r="K590" t="str">
            <v>PANEL OUTER 2</v>
          </cell>
          <cell r="L590" t="str">
            <v>4W8-F211F-00</v>
          </cell>
          <cell r="M590">
            <v>1</v>
          </cell>
          <cell r="N590" t="str">
            <v>VM</v>
          </cell>
          <cell r="O590" t="str">
            <v>IMZA</v>
          </cell>
          <cell r="P590" t="str">
            <v>POP-PP07-01-21-18-0009</v>
          </cell>
          <cell r="Q590" t="str">
            <v>005-12378</v>
          </cell>
          <cell r="R590" t="str">
            <v>SPCC SD*1.2</v>
          </cell>
          <cell r="S590" t="str">
            <v>SPCC SD</v>
          </cell>
          <cell r="T590" t="str">
            <v/>
          </cell>
          <cell r="V590">
            <v>1.2</v>
          </cell>
          <cell r="W590">
            <v>880</v>
          </cell>
          <cell r="X590">
            <v>1280</v>
          </cell>
          <cell r="Y590">
            <v>220</v>
          </cell>
          <cell r="Z590">
            <v>640</v>
          </cell>
          <cell r="AA590">
            <v>220</v>
          </cell>
          <cell r="AB590">
            <v>320</v>
          </cell>
          <cell r="AC590">
            <v>2</v>
          </cell>
          <cell r="AD590">
            <v>8</v>
          </cell>
          <cell r="AE590">
            <v>16</v>
          </cell>
          <cell r="AF590">
            <v>0.28200000000000003</v>
          </cell>
          <cell r="AG590">
            <v>0.38600000000000001</v>
          </cell>
          <cell r="AH590">
            <v>0.66800000000000004</v>
          </cell>
          <cell r="AI590" t="str">
            <v>O</v>
          </cell>
          <cell r="AJ590" t="str">
            <v>O</v>
          </cell>
          <cell r="AK590" t="str">
            <v>O</v>
          </cell>
          <cell r="AN590" t="str">
            <v>O</v>
          </cell>
          <cell r="AP590">
            <v>500</v>
          </cell>
          <cell r="AQ590">
            <v>0.66300000000000003</v>
          </cell>
          <cell r="AR590" t="str">
            <v>SPCC</v>
          </cell>
          <cell r="AS590">
            <v>0</v>
          </cell>
          <cell r="AT590" t="e">
            <v>#N/A</v>
          </cell>
          <cell r="AU590">
            <v>0</v>
          </cell>
          <cell r="AV590">
            <v>0</v>
          </cell>
        </row>
        <row r="591">
          <cell r="J591" t="str">
            <v>006-00993</v>
          </cell>
          <cell r="K591" t="str">
            <v>PANEL INNER 1</v>
          </cell>
          <cell r="L591" t="str">
            <v>4W8-F211E-00</v>
          </cell>
          <cell r="M591">
            <v>1</v>
          </cell>
          <cell r="N591" t="str">
            <v>VM</v>
          </cell>
          <cell r="O591" t="str">
            <v>IMZA</v>
          </cell>
          <cell r="P591" t="str">
            <v>POP-PP07-01-21-18-0009</v>
          </cell>
          <cell r="Q591" t="str">
            <v>005-12381</v>
          </cell>
          <cell r="R591" t="str">
            <v>SPCC SD*1.4</v>
          </cell>
          <cell r="S591" t="str">
            <v>SPCC SD</v>
          </cell>
          <cell r="T591" t="str">
            <v/>
          </cell>
          <cell r="V591">
            <v>1.4</v>
          </cell>
          <cell r="W591">
            <v>914</v>
          </cell>
          <cell r="X591">
            <v>1828</v>
          </cell>
          <cell r="Y591">
            <v>183</v>
          </cell>
          <cell r="Z591">
            <v>609</v>
          </cell>
          <cell r="AA591">
            <v>183</v>
          </cell>
          <cell r="AB591">
            <v>304.5</v>
          </cell>
          <cell r="AC591">
            <v>2</v>
          </cell>
          <cell r="AD591">
            <v>15</v>
          </cell>
          <cell r="AE591">
            <v>30</v>
          </cell>
          <cell r="AF591">
            <v>0.25600000000000001</v>
          </cell>
          <cell r="AG591">
            <v>0.35599999999999998</v>
          </cell>
          <cell r="AH591">
            <v>0.61199999999999999</v>
          </cell>
          <cell r="AI591" t="str">
            <v>O</v>
          </cell>
          <cell r="AJ591" t="str">
            <v>O</v>
          </cell>
          <cell r="AK591" t="str">
            <v>O</v>
          </cell>
          <cell r="AN591" t="str">
            <v>O</v>
          </cell>
          <cell r="AP591">
            <v>500</v>
          </cell>
          <cell r="AQ591">
            <v>0.61199999999999999</v>
          </cell>
          <cell r="AR591" t="str">
            <v>SPCC</v>
          </cell>
          <cell r="AS591">
            <v>0</v>
          </cell>
          <cell r="AT591" t="e">
            <v>#N/A</v>
          </cell>
          <cell r="AU591">
            <v>0</v>
          </cell>
          <cell r="AV591">
            <v>0</v>
          </cell>
        </row>
        <row r="592">
          <cell r="J592" t="str">
            <v>006-00996</v>
          </cell>
          <cell r="K592" t="str">
            <v>PANEL INNER 2</v>
          </cell>
          <cell r="L592" t="str">
            <v>4W8-F211G-00</v>
          </cell>
          <cell r="M592">
            <v>1</v>
          </cell>
          <cell r="N592" t="str">
            <v>VM</v>
          </cell>
          <cell r="O592" t="str">
            <v>IMZA</v>
          </cell>
          <cell r="P592" t="str">
            <v>POP-PP07-01-21-18-0009</v>
          </cell>
          <cell r="Q592" t="str">
            <v>005-12381</v>
          </cell>
          <cell r="R592" t="str">
            <v>SPCC SD*1.4</v>
          </cell>
          <cell r="S592" t="str">
            <v>SPCC SD</v>
          </cell>
          <cell r="T592" t="str">
            <v/>
          </cell>
          <cell r="V592">
            <v>1.4</v>
          </cell>
          <cell r="W592">
            <v>914</v>
          </cell>
          <cell r="X592">
            <v>1828</v>
          </cell>
          <cell r="Y592">
            <v>183</v>
          </cell>
          <cell r="Z592">
            <v>609</v>
          </cell>
          <cell r="AA592">
            <v>183</v>
          </cell>
          <cell r="AB592">
            <v>304.5</v>
          </cell>
          <cell r="AC592">
            <v>2</v>
          </cell>
          <cell r="AD592">
            <v>15</v>
          </cell>
          <cell r="AE592">
            <v>30</v>
          </cell>
          <cell r="AF592">
            <v>0.25600000000000001</v>
          </cell>
          <cell r="AG592">
            <v>0.35599999999999998</v>
          </cell>
          <cell r="AH592">
            <v>0.61199999999999999</v>
          </cell>
          <cell r="AI592" t="str">
            <v>O</v>
          </cell>
          <cell r="AJ592" t="str">
            <v>O</v>
          </cell>
          <cell r="AK592" t="str">
            <v>O</v>
          </cell>
          <cell r="AN592" t="str">
            <v>O</v>
          </cell>
          <cell r="AP592">
            <v>500</v>
          </cell>
          <cell r="AQ592">
            <v>0.61199999999999999</v>
          </cell>
          <cell r="AR592" t="str">
            <v>SPCC</v>
          </cell>
          <cell r="AS592">
            <v>0</v>
          </cell>
          <cell r="AT592" t="e">
            <v>#N/A</v>
          </cell>
          <cell r="AU592">
            <v>0</v>
          </cell>
          <cell r="AV592">
            <v>0</v>
          </cell>
        </row>
        <row r="593">
          <cell r="J593" t="str">
            <v>006-01220</v>
          </cell>
          <cell r="K593" t="str">
            <v>REINFORCEMENT TAIL 3</v>
          </cell>
          <cell r="L593" t="str">
            <v>4W8-F2113-00</v>
          </cell>
          <cell r="M593">
            <v>1</v>
          </cell>
          <cell r="N593" t="str">
            <v>BM</v>
          </cell>
          <cell r="O593" t="str">
            <v>BEWL</v>
          </cell>
          <cell r="Q593" t="str">
            <v>005-12417</v>
          </cell>
          <cell r="R593" t="str">
            <v>SPHC*6</v>
          </cell>
          <cell r="S593" t="str">
            <v>SPHC</v>
          </cell>
          <cell r="T593" t="str">
            <v/>
          </cell>
          <cell r="V593">
            <v>6</v>
          </cell>
          <cell r="W593">
            <v>1220</v>
          </cell>
          <cell r="X593">
            <v>1220</v>
          </cell>
          <cell r="Y593">
            <v>175</v>
          </cell>
          <cell r="Z593">
            <v>1220</v>
          </cell>
          <cell r="AA593">
            <v>175</v>
          </cell>
          <cell r="AB593">
            <v>122</v>
          </cell>
          <cell r="AC593">
            <v>10</v>
          </cell>
          <cell r="AD593">
            <v>7</v>
          </cell>
          <cell r="AE593">
            <v>70</v>
          </cell>
          <cell r="AF593">
            <v>0.60599999999999998</v>
          </cell>
          <cell r="AG593">
            <v>0.39400000000000002</v>
          </cell>
          <cell r="AH593">
            <v>1</v>
          </cell>
          <cell r="AI593" t="str">
            <v>O</v>
          </cell>
          <cell r="AJ593" t="str">
            <v>O</v>
          </cell>
          <cell r="AK593" t="str">
            <v>O</v>
          </cell>
          <cell r="AN593" t="str">
            <v>O</v>
          </cell>
          <cell r="AP593">
            <v>500</v>
          </cell>
          <cell r="AQ593">
            <v>1.0009999999999999</v>
          </cell>
          <cell r="AR593" t="str">
            <v>SPHC</v>
          </cell>
          <cell r="AS593">
            <v>0</v>
          </cell>
          <cell r="AT593" t="e">
            <v>#N/A</v>
          </cell>
          <cell r="AU593">
            <v>0</v>
          </cell>
          <cell r="AV593">
            <v>0</v>
          </cell>
        </row>
        <row r="594">
          <cell r="J594" t="str">
            <v>006-01221</v>
          </cell>
          <cell r="K594" t="str">
            <v>REINFORCEMENT TAIL 4</v>
          </cell>
          <cell r="L594" t="str">
            <v>4W8-F2114-00</v>
          </cell>
          <cell r="M594">
            <v>1</v>
          </cell>
          <cell r="N594" t="str">
            <v>BM</v>
          </cell>
          <cell r="O594" t="str">
            <v>BEWL</v>
          </cell>
          <cell r="Q594" t="str">
            <v>005-12417</v>
          </cell>
          <cell r="R594" t="str">
            <v>SPHC*6</v>
          </cell>
          <cell r="S594" t="str">
            <v>SPHC</v>
          </cell>
          <cell r="T594" t="str">
            <v/>
          </cell>
          <cell r="V594">
            <v>6</v>
          </cell>
          <cell r="W594">
            <v>1220</v>
          </cell>
          <cell r="X594">
            <v>1220</v>
          </cell>
          <cell r="Y594">
            <v>175</v>
          </cell>
          <cell r="Z594">
            <v>1220</v>
          </cell>
          <cell r="AA594">
            <v>175</v>
          </cell>
          <cell r="AB594">
            <v>122</v>
          </cell>
          <cell r="AC594">
            <v>10</v>
          </cell>
          <cell r="AD594">
            <v>7</v>
          </cell>
          <cell r="AE594">
            <v>70</v>
          </cell>
          <cell r="AF594">
            <v>0.54</v>
          </cell>
          <cell r="AG594">
            <v>0.46</v>
          </cell>
          <cell r="AH594">
            <v>1</v>
          </cell>
          <cell r="AI594" t="str">
            <v>O</v>
          </cell>
          <cell r="AJ594" t="str">
            <v>O</v>
          </cell>
          <cell r="AK594" t="str">
            <v>O</v>
          </cell>
          <cell r="AN594" t="str">
            <v>O</v>
          </cell>
          <cell r="AP594">
            <v>500</v>
          </cell>
          <cell r="AQ594">
            <v>1.0009999999999999</v>
          </cell>
          <cell r="AR594" t="str">
            <v>SPHC</v>
          </cell>
          <cell r="AS594">
            <v>0</v>
          </cell>
          <cell r="AT594" t="e">
            <v>#N/A</v>
          </cell>
          <cell r="AU594">
            <v>0</v>
          </cell>
          <cell r="AV594">
            <v>0</v>
          </cell>
        </row>
        <row r="595">
          <cell r="J595" t="str">
            <v>006-00740</v>
          </cell>
          <cell r="K595" t="str">
            <v>GUIDE CHAIN CASE</v>
          </cell>
          <cell r="L595" t="str">
            <v>MEM-PART-12</v>
          </cell>
          <cell r="M595">
            <v>1</v>
          </cell>
          <cell r="N595" t="str">
            <v>VM</v>
          </cell>
          <cell r="O595" t="str">
            <v>MEM</v>
          </cell>
          <cell r="P595" t="str">
            <v>POP-PP07-01-21-18-0004</v>
          </cell>
          <cell r="Q595" t="str">
            <v>005-12372</v>
          </cell>
          <cell r="R595" t="str">
            <v>SPCC SD*0.8</v>
          </cell>
          <cell r="S595" t="str">
            <v>SPCC SD</v>
          </cell>
          <cell r="T595" t="str">
            <v/>
          </cell>
          <cell r="V595">
            <v>0.8</v>
          </cell>
          <cell r="W595">
            <v>914</v>
          </cell>
          <cell r="X595">
            <v>1828</v>
          </cell>
          <cell r="Y595">
            <v>45</v>
          </cell>
          <cell r="Z595">
            <v>914</v>
          </cell>
          <cell r="AA595">
            <v>45</v>
          </cell>
          <cell r="AB595">
            <v>39.739130434782609</v>
          </cell>
          <cell r="AC595">
            <v>23</v>
          </cell>
          <cell r="AD595">
            <v>40</v>
          </cell>
          <cell r="AE595">
            <v>920</v>
          </cell>
          <cell r="AF595">
            <v>2E-3</v>
          </cell>
          <cell r="AG595">
            <v>8.9999999999999993E-3</v>
          </cell>
          <cell r="AH595">
            <v>1.0999999999999999E-2</v>
          </cell>
          <cell r="AI595" t="str">
            <v>O</v>
          </cell>
          <cell r="AJ595" t="str">
            <v>O</v>
          </cell>
          <cell r="AK595" t="str">
            <v>O</v>
          </cell>
          <cell r="AN595" t="str">
            <v>O</v>
          </cell>
          <cell r="AP595">
            <v>500</v>
          </cell>
          <cell r="AQ595">
            <v>1.0999999999999999E-2</v>
          </cell>
          <cell r="AR595" t="str">
            <v>SPCC</v>
          </cell>
          <cell r="AS595">
            <v>1.75</v>
          </cell>
          <cell r="AT595">
            <v>1.75</v>
          </cell>
          <cell r="AU595">
            <v>0</v>
          </cell>
          <cell r="AV595">
            <v>1.75</v>
          </cell>
        </row>
        <row r="596">
          <cell r="J596" t="str">
            <v>006-01473</v>
          </cell>
          <cell r="K596" t="str">
            <v>STAY 1</v>
          </cell>
          <cell r="L596" t="str">
            <v>MEM-PART-3</v>
          </cell>
          <cell r="M596">
            <v>3</v>
          </cell>
          <cell r="N596" t="str">
            <v>BM</v>
          </cell>
          <cell r="O596" t="str">
            <v>BEWL</v>
          </cell>
          <cell r="Q596" t="str">
            <v>005-12384</v>
          </cell>
          <cell r="R596" t="str">
            <v>SPCC SD*2</v>
          </cell>
          <cell r="S596" t="str">
            <v>SPCC SD</v>
          </cell>
          <cell r="T596" t="str">
            <v/>
          </cell>
          <cell r="V596">
            <v>2</v>
          </cell>
          <cell r="W596">
            <v>914</v>
          </cell>
          <cell r="X596">
            <v>1828</v>
          </cell>
          <cell r="Y596">
            <v>48</v>
          </cell>
          <cell r="Z596">
            <v>914</v>
          </cell>
          <cell r="AA596">
            <v>48</v>
          </cell>
          <cell r="AB596">
            <v>27.696969696969695</v>
          </cell>
          <cell r="AC596">
            <v>33</v>
          </cell>
          <cell r="AD596">
            <v>38.18181818181818</v>
          </cell>
          <cell r="AE596">
            <v>1260</v>
          </cell>
          <cell r="AF596">
            <v>5.3999999999999999E-2</v>
          </cell>
          <cell r="AG596">
            <v>0.01</v>
          </cell>
          <cell r="AH596">
            <v>6.4000000000000001E-2</v>
          </cell>
          <cell r="AI596" t="str">
            <v>O</v>
          </cell>
          <cell r="AJ596" t="str">
            <v>O</v>
          </cell>
          <cell r="AK596" t="str">
            <v>O</v>
          </cell>
          <cell r="AN596" t="str">
            <v>O</v>
          </cell>
          <cell r="AP596">
            <v>500</v>
          </cell>
          <cell r="AQ596">
            <v>2.1000000000000001E-2</v>
          </cell>
          <cell r="AR596" t="str">
            <v>SPCC</v>
          </cell>
          <cell r="AS596">
            <v>0</v>
          </cell>
          <cell r="AT596" t="e">
            <v>#N/A</v>
          </cell>
          <cell r="AU596">
            <v>0</v>
          </cell>
          <cell r="AV596">
            <v>0</v>
          </cell>
        </row>
        <row r="597">
          <cell r="J597" t="str">
            <v>006-01095</v>
          </cell>
          <cell r="K597" t="str">
            <v>PIPE HEAD</v>
          </cell>
          <cell r="L597" t="str">
            <v>4W8-F2161-00</v>
          </cell>
          <cell r="M597">
            <v>2</v>
          </cell>
          <cell r="N597" t="str">
            <v>BM</v>
          </cell>
          <cell r="O597" t="str">
            <v>BEWL</v>
          </cell>
          <cell r="Q597" t="str">
            <v>005-12425</v>
          </cell>
          <cell r="R597" t="str">
            <v>STKM 11A-EC*2.6</v>
          </cell>
          <cell r="S597" t="str">
            <v>STKM 11A-EC</v>
          </cell>
          <cell r="T597" t="str">
            <v/>
          </cell>
          <cell r="U597">
            <v>27.2</v>
          </cell>
          <cell r="V597">
            <v>2.6</v>
          </cell>
          <cell r="X597">
            <v>4500</v>
          </cell>
          <cell r="Y597">
            <v>30</v>
          </cell>
          <cell r="AA597">
            <v>30</v>
          </cell>
          <cell r="AD597">
            <v>132</v>
          </cell>
          <cell r="AE597">
            <v>132</v>
          </cell>
          <cell r="AF597">
            <v>1.3999999999999999E-2</v>
          </cell>
          <cell r="AG597">
            <v>9.6000000000000002E-2</v>
          </cell>
          <cell r="AH597">
            <v>0.11</v>
          </cell>
          <cell r="AI597" t="str">
            <v>O</v>
          </cell>
          <cell r="AJ597" t="str">
            <v>O</v>
          </cell>
          <cell r="AL597" t="str">
            <v>O</v>
          </cell>
          <cell r="AN597" t="str">
            <v>O</v>
          </cell>
          <cell r="AP597">
            <v>500</v>
          </cell>
          <cell r="AQ597" t="e">
            <v>#DIV/0!</v>
          </cell>
          <cell r="AR597" t="str">
            <v>STKM</v>
          </cell>
          <cell r="AS597">
            <v>0</v>
          </cell>
          <cell r="AT597" t="e">
            <v>#N/A</v>
          </cell>
          <cell r="AU597">
            <v>0</v>
          </cell>
          <cell r="AV597">
            <v>0</v>
          </cell>
        </row>
        <row r="598">
          <cell r="J598" t="str">
            <v>006-01089</v>
          </cell>
          <cell r="K598" t="str">
            <v>PIPE CROSS</v>
          </cell>
          <cell r="L598" t="str">
            <v>4W8-F2162-00</v>
          </cell>
          <cell r="M598">
            <v>1</v>
          </cell>
          <cell r="N598" t="str">
            <v>BM</v>
          </cell>
          <cell r="O598" t="str">
            <v>BEWL</v>
          </cell>
          <cell r="Q598" t="str">
            <v>005-12428</v>
          </cell>
          <cell r="R598" t="str">
            <v>STKM 11A*2</v>
          </cell>
          <cell r="S598" t="str">
            <v>STKM 11A</v>
          </cell>
          <cell r="T598" t="str">
            <v/>
          </cell>
          <cell r="U598">
            <v>31.8</v>
          </cell>
          <cell r="V598">
            <v>2</v>
          </cell>
          <cell r="X598">
            <v>6000</v>
          </cell>
          <cell r="Y598">
            <v>228</v>
          </cell>
          <cell r="AA598">
            <v>228</v>
          </cell>
          <cell r="AD598">
            <v>25</v>
          </cell>
          <cell r="AE598">
            <v>25</v>
          </cell>
          <cell r="AF598">
            <v>0.22970000000000002</v>
          </cell>
          <cell r="AG598">
            <v>0.123</v>
          </cell>
          <cell r="AH598">
            <v>0.35270000000000001</v>
          </cell>
          <cell r="AI598" t="str">
            <v>O</v>
          </cell>
          <cell r="AJ598" t="str">
            <v>O</v>
          </cell>
          <cell r="AL598" t="str">
            <v>O</v>
          </cell>
          <cell r="AN598" t="str">
            <v>O</v>
          </cell>
          <cell r="AP598">
            <v>500</v>
          </cell>
          <cell r="AQ598" t="e">
            <v>#DIV/0!</v>
          </cell>
          <cell r="AR598" t="str">
            <v>STKM</v>
          </cell>
          <cell r="AS598">
            <v>0</v>
          </cell>
          <cell r="AT598" t="e">
            <v>#N/A</v>
          </cell>
          <cell r="AU598">
            <v>0</v>
          </cell>
          <cell r="AV598">
            <v>0</v>
          </cell>
        </row>
        <row r="599">
          <cell r="J599" t="str">
            <v>006-00175</v>
          </cell>
          <cell r="K599" t="str">
            <v>BOSS, FOOTREST 1</v>
          </cell>
          <cell r="L599" t="str">
            <v>58A-F2134-00</v>
          </cell>
          <cell r="M599">
            <v>1</v>
          </cell>
          <cell r="N599" t="str">
            <v>VF</v>
          </cell>
          <cell r="O599" t="str">
            <v>M.I. ENGG</v>
          </cell>
          <cell r="P599" t="str">
            <v>POL-PP07-01-21-18-0007</v>
          </cell>
          <cell r="R599" t="str">
            <v/>
          </cell>
          <cell r="S599" t="str">
            <v/>
          </cell>
          <cell r="T599" t="str">
            <v/>
          </cell>
          <cell r="AP599">
            <v>500</v>
          </cell>
          <cell r="AR599" t="str">
            <v/>
          </cell>
          <cell r="AS599">
            <v>6.1</v>
          </cell>
          <cell r="AT599">
            <v>6.1</v>
          </cell>
          <cell r="AU599">
            <v>6.1</v>
          </cell>
          <cell r="AV599">
            <v>0</v>
          </cell>
        </row>
        <row r="600">
          <cell r="J600" t="str">
            <v>006-00189</v>
          </cell>
          <cell r="K600" t="str">
            <v>BRG.</v>
          </cell>
          <cell r="L600" t="str">
            <v>4W8-F2176-00</v>
          </cell>
          <cell r="M600">
            <v>2</v>
          </cell>
          <cell r="N600" t="str">
            <v>VF</v>
          </cell>
          <cell r="O600" t="str">
            <v>M.I. ENGG</v>
          </cell>
          <cell r="P600" t="str">
            <v>POL-PP07-01-21-18-0007</v>
          </cell>
          <cell r="R600" t="str">
            <v/>
          </cell>
          <cell r="S600" t="str">
            <v/>
          </cell>
          <cell r="T600" t="str">
            <v/>
          </cell>
          <cell r="AP600">
            <v>500</v>
          </cell>
          <cell r="AR600" t="str">
            <v/>
          </cell>
          <cell r="AS600">
            <v>8.41</v>
          </cell>
          <cell r="AT600">
            <v>8.41</v>
          </cell>
          <cell r="AU600">
            <v>8.41</v>
          </cell>
          <cell r="AV600">
            <v>0</v>
          </cell>
        </row>
        <row r="601">
          <cell r="J601" t="str">
            <v>006-03051</v>
          </cell>
          <cell r="K601" t="str">
            <v>BOSS TENSION BAR</v>
          </cell>
          <cell r="L601" t="str">
            <v>4W8-F2136-00</v>
          </cell>
          <cell r="M601">
            <v>1</v>
          </cell>
          <cell r="N601" t="str">
            <v>VF</v>
          </cell>
          <cell r="O601" t="str">
            <v>M.I. ENGG</v>
          </cell>
          <cell r="P601" t="str">
            <v>POL-PP07-01-21-18-0007</v>
          </cell>
          <cell r="R601" t="str">
            <v/>
          </cell>
          <cell r="S601" t="str">
            <v/>
          </cell>
          <cell r="T601" t="str">
            <v/>
          </cell>
          <cell r="AP601">
            <v>500</v>
          </cell>
          <cell r="AR601" t="str">
            <v/>
          </cell>
          <cell r="AS601">
            <v>9.9499999999999993</v>
          </cell>
          <cell r="AT601">
            <v>9.9499999999999993</v>
          </cell>
          <cell r="AU601">
            <v>9.9499999999999993</v>
          </cell>
          <cell r="AV601">
            <v>0</v>
          </cell>
        </row>
        <row r="602">
          <cell r="J602" t="str">
            <v>006-00864</v>
          </cell>
          <cell r="K602" t="str">
            <v>LEVER SHIFT - 4</v>
          </cell>
          <cell r="L602" t="str">
            <v>4YS-E8152-00</v>
          </cell>
          <cell r="M602">
            <v>1</v>
          </cell>
          <cell r="N602" t="str">
            <v>IMP</v>
          </cell>
          <cell r="O602" t="str">
            <v>DYL</v>
          </cell>
          <cell r="R602" t="str">
            <v/>
          </cell>
          <cell r="S602" t="str">
            <v/>
          </cell>
          <cell r="T602" t="str">
            <v/>
          </cell>
          <cell r="AP602">
            <v>500</v>
          </cell>
          <cell r="AR602" t="str">
            <v/>
          </cell>
          <cell r="AS602">
            <v>0</v>
          </cell>
          <cell r="AT602" t="e">
            <v>#N/A</v>
          </cell>
          <cell r="AU602">
            <v>0</v>
          </cell>
          <cell r="AV602">
            <v>0</v>
          </cell>
        </row>
        <row r="603">
          <cell r="J603" t="str">
            <v>006-01377</v>
          </cell>
          <cell r="K603" t="str">
            <v>SHAFT SHIFT</v>
          </cell>
          <cell r="L603" t="str">
            <v>5HM-E8125-00</v>
          </cell>
          <cell r="M603">
            <v>1</v>
          </cell>
          <cell r="N603" t="str">
            <v>VF</v>
          </cell>
          <cell r="O603" t="str">
            <v>GHL</v>
          </cell>
          <cell r="P603" t="str">
            <v>POL-PP07-01-21-18-0005</v>
          </cell>
          <cell r="R603" t="str">
            <v/>
          </cell>
          <cell r="S603" t="str">
            <v/>
          </cell>
          <cell r="T603" t="str">
            <v/>
          </cell>
          <cell r="AP603">
            <v>500</v>
          </cell>
          <cell r="AR603" t="str">
            <v/>
          </cell>
          <cell r="AS603">
            <v>0</v>
          </cell>
          <cell r="AT603" t="e">
            <v>#N/A</v>
          </cell>
          <cell r="AU603">
            <v>0</v>
          </cell>
          <cell r="AV603">
            <v>0</v>
          </cell>
        </row>
        <row r="604">
          <cell r="J604" t="str">
            <v>006-00566</v>
          </cell>
          <cell r="K604" t="str">
            <v>BODY REAR FENDER</v>
          </cell>
          <cell r="L604" t="str">
            <v>5HM-F1611-00</v>
          </cell>
          <cell r="M604">
            <v>1</v>
          </cell>
          <cell r="N604" t="str">
            <v>BM</v>
          </cell>
          <cell r="O604" t="str">
            <v>BEWL</v>
          </cell>
          <cell r="Q604" t="str">
            <v>005-12397</v>
          </cell>
          <cell r="R604" t="str">
            <v>SPCEN*0.8</v>
          </cell>
          <cell r="S604" t="str">
            <v>SPCEN</v>
          </cell>
          <cell r="T604" t="str">
            <v/>
          </cell>
          <cell r="V604">
            <v>0.8</v>
          </cell>
          <cell r="W604">
            <v>1100</v>
          </cell>
          <cell r="X604">
            <v>1000</v>
          </cell>
          <cell r="Y604">
            <v>333</v>
          </cell>
          <cell r="Z604">
            <v>1100</v>
          </cell>
          <cell r="AA604">
            <v>333</v>
          </cell>
          <cell r="AB604">
            <v>1100</v>
          </cell>
          <cell r="AC604">
            <v>1</v>
          </cell>
          <cell r="AD604">
            <v>3</v>
          </cell>
          <cell r="AE604">
            <v>3</v>
          </cell>
          <cell r="AF604">
            <v>1.4630000000000001</v>
          </cell>
          <cell r="AG604">
            <v>0.84</v>
          </cell>
          <cell r="AH604">
            <v>2.3029999999999999</v>
          </cell>
          <cell r="AI604" t="str">
            <v>O</v>
          </cell>
          <cell r="AJ604" t="str">
            <v>O</v>
          </cell>
          <cell r="AK604" t="str">
            <v>O</v>
          </cell>
          <cell r="AN604" t="str">
            <v>O</v>
          </cell>
          <cell r="AP604">
            <v>500</v>
          </cell>
          <cell r="AQ604">
            <v>2.3029999999999999</v>
          </cell>
          <cell r="AR604" t="str">
            <v>SPCE</v>
          </cell>
          <cell r="AS604">
            <v>0</v>
          </cell>
          <cell r="AT604" t="e">
            <v>#N/A</v>
          </cell>
          <cell r="AU604">
            <v>0</v>
          </cell>
          <cell r="AV604">
            <v>0</v>
          </cell>
        </row>
        <row r="605">
          <cell r="J605" t="str">
            <v>006-00768</v>
          </cell>
          <cell r="K605" t="str">
            <v>HOLDER HARNESS</v>
          </cell>
          <cell r="L605" t="str">
            <v>3AH-F1628-00</v>
          </cell>
          <cell r="M605">
            <v>1</v>
          </cell>
          <cell r="N605" t="str">
            <v>BM</v>
          </cell>
          <cell r="O605" t="str">
            <v>BEWL</v>
          </cell>
          <cell r="Q605" t="str">
            <v>005-12626</v>
          </cell>
          <cell r="R605" t="str">
            <v>SPCC-SD*0.6</v>
          </cell>
          <cell r="S605" t="str">
            <v>SPCC-SD</v>
          </cell>
          <cell r="T605" t="str">
            <v/>
          </cell>
          <cell r="V605">
            <v>0.6</v>
          </cell>
          <cell r="W605">
            <v>914</v>
          </cell>
          <cell r="X605">
            <v>1200</v>
          </cell>
          <cell r="Y605">
            <v>111</v>
          </cell>
          <cell r="Z605">
            <v>914</v>
          </cell>
          <cell r="AA605">
            <v>111</v>
          </cell>
          <cell r="AB605">
            <v>41.545454545454547</v>
          </cell>
          <cell r="AC605">
            <v>22</v>
          </cell>
          <cell r="AD605">
            <v>9.0909090909090917</v>
          </cell>
          <cell r="AE605">
            <v>200</v>
          </cell>
          <cell r="AF605">
            <v>8.4500000000000026E-3</v>
          </cell>
          <cell r="AG605">
            <v>1.7999999999999999E-2</v>
          </cell>
          <cell r="AH605">
            <v>2.6450000000000001E-2</v>
          </cell>
          <cell r="AI605" t="str">
            <v>O</v>
          </cell>
          <cell r="AJ605" t="str">
            <v>O</v>
          </cell>
          <cell r="AK605" t="str">
            <v>O</v>
          </cell>
          <cell r="AN605" t="str">
            <v>O</v>
          </cell>
          <cell r="AP605">
            <v>500</v>
          </cell>
          <cell r="AQ605">
            <v>2.5999999999999999E-2</v>
          </cell>
          <cell r="AR605" t="str">
            <v>SPCC</v>
          </cell>
          <cell r="AS605">
            <v>0</v>
          </cell>
          <cell r="AT605" t="e">
            <v>#N/A</v>
          </cell>
          <cell r="AU605">
            <v>0</v>
          </cell>
          <cell r="AV605">
            <v>0</v>
          </cell>
        </row>
        <row r="606">
          <cell r="J606" t="str">
            <v>006-01481</v>
          </cell>
          <cell r="K606" t="str">
            <v>STAY FENDER - 1</v>
          </cell>
          <cell r="L606" t="str">
            <v>5ES-F1613/14-00</v>
          </cell>
          <cell r="M606">
            <v>1</v>
          </cell>
          <cell r="N606" t="str">
            <v>BM</v>
          </cell>
          <cell r="O606" t="str">
            <v>BEWL</v>
          </cell>
          <cell r="Q606" t="str">
            <v>005-12379</v>
          </cell>
          <cell r="R606" t="str">
            <v>SPCC SD*1.2</v>
          </cell>
          <cell r="S606" t="str">
            <v>SPCC SD</v>
          </cell>
          <cell r="T606" t="str">
            <v/>
          </cell>
          <cell r="V606">
            <v>1.2</v>
          </cell>
          <cell r="W606">
            <v>914</v>
          </cell>
          <cell r="X606">
            <v>1828</v>
          </cell>
          <cell r="Y606">
            <v>245</v>
          </cell>
          <cell r="Z606">
            <v>914</v>
          </cell>
          <cell r="AA606">
            <v>245</v>
          </cell>
          <cell r="AB606">
            <v>114.25</v>
          </cell>
          <cell r="AC606">
            <v>8</v>
          </cell>
          <cell r="AD606">
            <v>7</v>
          </cell>
          <cell r="AE606">
            <v>56</v>
          </cell>
          <cell r="AF606">
            <v>0.15499999999999997</v>
          </cell>
          <cell r="AG606">
            <v>0.13400000000000001</v>
          </cell>
          <cell r="AH606">
            <v>0.28899999999999998</v>
          </cell>
          <cell r="AI606" t="str">
            <v>O</v>
          </cell>
          <cell r="AJ606" t="str">
            <v>O</v>
          </cell>
          <cell r="AK606" t="str">
            <v>O</v>
          </cell>
          <cell r="AN606" t="str">
            <v>O</v>
          </cell>
          <cell r="AP606">
            <v>500</v>
          </cell>
          <cell r="AQ606">
            <v>0.28100000000000003</v>
          </cell>
          <cell r="AR606" t="str">
            <v>SPCC</v>
          </cell>
          <cell r="AS606">
            <v>0</v>
          </cell>
          <cell r="AT606" t="e">
            <v>#N/A</v>
          </cell>
          <cell r="AU606">
            <v>0</v>
          </cell>
          <cell r="AV606">
            <v>0</v>
          </cell>
        </row>
        <row r="607">
          <cell r="J607" t="str">
            <v>006-01484</v>
          </cell>
          <cell r="K607" t="str">
            <v>STAY FENDER - 2</v>
          </cell>
          <cell r="L607" t="str">
            <v>5ES-F1614-00</v>
          </cell>
          <cell r="M607">
            <v>1</v>
          </cell>
          <cell r="N607" t="str">
            <v>BM</v>
          </cell>
          <cell r="O607" t="str">
            <v>BEWL</v>
          </cell>
          <cell r="Q607" t="str">
            <v>005-12379</v>
          </cell>
          <cell r="R607" t="str">
            <v>SPCC SD*1.2</v>
          </cell>
          <cell r="S607" t="str">
            <v>SPCC SD</v>
          </cell>
          <cell r="T607" t="str">
            <v/>
          </cell>
          <cell r="V607">
            <v>1.2</v>
          </cell>
          <cell r="W607">
            <v>914</v>
          </cell>
          <cell r="X607">
            <v>1828</v>
          </cell>
          <cell r="Y607">
            <v>245</v>
          </cell>
          <cell r="Z607">
            <v>914</v>
          </cell>
          <cell r="AA607">
            <v>245</v>
          </cell>
          <cell r="AB607">
            <v>114.25</v>
          </cell>
          <cell r="AC607">
            <v>8</v>
          </cell>
          <cell r="AD607">
            <v>7</v>
          </cell>
          <cell r="AE607">
            <v>56</v>
          </cell>
          <cell r="AF607">
            <v>0.15499999999999997</v>
          </cell>
          <cell r="AG607">
            <v>0.13400000000000001</v>
          </cell>
          <cell r="AH607">
            <v>0.28899999999999998</v>
          </cell>
          <cell r="AI607" t="str">
            <v>O</v>
          </cell>
          <cell r="AJ607" t="str">
            <v>O</v>
          </cell>
          <cell r="AK607" t="str">
            <v>O</v>
          </cell>
          <cell r="AN607" t="str">
            <v>O</v>
          </cell>
          <cell r="AP607">
            <v>500</v>
          </cell>
          <cell r="AQ607">
            <v>0.28100000000000003</v>
          </cell>
          <cell r="AR607" t="str">
            <v>SPCC</v>
          </cell>
          <cell r="AS607">
            <v>0</v>
          </cell>
          <cell r="AT607" t="e">
            <v>#N/A</v>
          </cell>
          <cell r="AU607">
            <v>0</v>
          </cell>
          <cell r="AV607">
            <v>0</v>
          </cell>
        </row>
        <row r="608">
          <cell r="J608" t="str">
            <v>006-01487</v>
          </cell>
          <cell r="K608" t="str">
            <v>STAY FENDER - 3</v>
          </cell>
          <cell r="L608" t="str">
            <v>5ES-F1643-00</v>
          </cell>
          <cell r="M608">
            <v>1</v>
          </cell>
          <cell r="N608" t="str">
            <v>BM</v>
          </cell>
          <cell r="O608" t="str">
            <v>BEWL</v>
          </cell>
          <cell r="Q608" t="str">
            <v>005-12379</v>
          </cell>
          <cell r="R608" t="str">
            <v>SPCC SD*1.2</v>
          </cell>
          <cell r="S608" t="str">
            <v>SPCC SD</v>
          </cell>
          <cell r="T608" t="str">
            <v/>
          </cell>
          <cell r="V608">
            <v>1.2</v>
          </cell>
          <cell r="W608">
            <v>914</v>
          </cell>
          <cell r="X608">
            <v>1828</v>
          </cell>
          <cell r="Y608">
            <v>70</v>
          </cell>
          <cell r="Z608">
            <v>914</v>
          </cell>
          <cell r="AA608">
            <v>70</v>
          </cell>
          <cell r="AB608">
            <v>41.545454545454547</v>
          </cell>
          <cell r="AC608">
            <v>22</v>
          </cell>
          <cell r="AD608">
            <v>26</v>
          </cell>
          <cell r="AE608">
            <v>572</v>
          </cell>
          <cell r="AF608">
            <v>1.5000000000000001E-2</v>
          </cell>
          <cell r="AG608">
            <v>1.2999999999999999E-2</v>
          </cell>
          <cell r="AH608">
            <v>2.8000000000000001E-2</v>
          </cell>
          <cell r="AI608" t="str">
            <v>O</v>
          </cell>
          <cell r="AJ608" t="str">
            <v>O</v>
          </cell>
          <cell r="AK608" t="str">
            <v>O</v>
          </cell>
          <cell r="AN608" t="str">
            <v>O</v>
          </cell>
          <cell r="AP608">
            <v>500</v>
          </cell>
          <cell r="AQ608">
            <v>2.8000000000000001E-2</v>
          </cell>
          <cell r="AR608" t="str">
            <v>SPCC</v>
          </cell>
          <cell r="AS608">
            <v>0</v>
          </cell>
          <cell r="AT608" t="e">
            <v>#N/A</v>
          </cell>
          <cell r="AU608">
            <v>0</v>
          </cell>
          <cell r="AV608">
            <v>0</v>
          </cell>
        </row>
        <row r="609">
          <cell r="J609" t="str">
            <v>006-01489</v>
          </cell>
          <cell r="K609" t="str">
            <v>STAY FENDER - 4</v>
          </cell>
          <cell r="L609" t="str">
            <v>5ES-F1644-00</v>
          </cell>
          <cell r="M609">
            <v>1</v>
          </cell>
          <cell r="N609" t="str">
            <v>BM</v>
          </cell>
          <cell r="O609" t="str">
            <v>BEWL</v>
          </cell>
          <cell r="Q609" t="str">
            <v>005-12379</v>
          </cell>
          <cell r="R609" t="str">
            <v>SPCC SD*1.2</v>
          </cell>
          <cell r="S609" t="str">
            <v>SPCC SD</v>
          </cell>
          <cell r="T609" t="str">
            <v/>
          </cell>
          <cell r="V609">
            <v>1.2</v>
          </cell>
          <cell r="W609">
            <v>914</v>
          </cell>
          <cell r="X609">
            <v>1828</v>
          </cell>
          <cell r="Y609">
            <v>155</v>
          </cell>
          <cell r="Z609">
            <v>914</v>
          </cell>
          <cell r="AA609">
            <v>155</v>
          </cell>
          <cell r="AB609">
            <v>33.851851851851855</v>
          </cell>
          <cell r="AC609">
            <v>27</v>
          </cell>
          <cell r="AD609">
            <v>11</v>
          </cell>
          <cell r="AE609">
            <v>297</v>
          </cell>
          <cell r="AF609">
            <v>2.9999999999999957E-3</v>
          </cell>
          <cell r="AG609">
            <v>0.05</v>
          </cell>
          <cell r="AH609">
            <v>5.2999999999999999E-2</v>
          </cell>
          <cell r="AI609" t="str">
            <v>O</v>
          </cell>
          <cell r="AJ609" t="str">
            <v>O</v>
          </cell>
          <cell r="AK609" t="str">
            <v>O</v>
          </cell>
          <cell r="AN609" t="str">
            <v>O</v>
          </cell>
          <cell r="AP609">
            <v>500</v>
          </cell>
          <cell r="AQ609">
            <v>5.2999999999999999E-2</v>
          </cell>
          <cell r="AR609" t="str">
            <v>SPCC</v>
          </cell>
          <cell r="AS609">
            <v>0</v>
          </cell>
          <cell r="AT609" t="e">
            <v>#N/A</v>
          </cell>
          <cell r="AU609">
            <v>0</v>
          </cell>
          <cell r="AV609">
            <v>0</v>
          </cell>
        </row>
        <row r="610">
          <cell r="J610" t="str">
            <v>006-01207</v>
          </cell>
          <cell r="K610" t="str">
            <v>REINF - 1</v>
          </cell>
          <cell r="L610" t="str">
            <v>5ES-F1617-00</v>
          </cell>
          <cell r="M610">
            <v>1</v>
          </cell>
          <cell r="N610" t="str">
            <v>BM</v>
          </cell>
          <cell r="O610" t="str">
            <v>BEWL</v>
          </cell>
          <cell r="Q610" t="str">
            <v>005-12379</v>
          </cell>
          <cell r="R610" t="str">
            <v>SPCC SD*1.2</v>
          </cell>
          <cell r="S610" t="str">
            <v>SPCC SD</v>
          </cell>
          <cell r="T610" t="str">
            <v/>
          </cell>
          <cell r="V610">
            <v>1.2</v>
          </cell>
          <cell r="W610">
            <v>914</v>
          </cell>
          <cell r="X610">
            <v>1828</v>
          </cell>
          <cell r="Y610">
            <v>200</v>
          </cell>
          <cell r="Z610">
            <v>914</v>
          </cell>
          <cell r="AA610">
            <v>200</v>
          </cell>
          <cell r="AB610">
            <v>38.083333333333336</v>
          </cell>
          <cell r="AC610">
            <v>24</v>
          </cell>
          <cell r="AD610">
            <v>9</v>
          </cell>
          <cell r="AE610">
            <v>216</v>
          </cell>
          <cell r="AF610">
            <v>4.3999999999999997E-2</v>
          </cell>
          <cell r="AG610">
            <v>8.9999999999999993E-3</v>
          </cell>
          <cell r="AH610">
            <v>5.2999999999999999E-2</v>
          </cell>
          <cell r="AI610" t="str">
            <v>O</v>
          </cell>
          <cell r="AJ610" t="str">
            <v>O</v>
          </cell>
          <cell r="AK610" t="str">
            <v>O</v>
          </cell>
          <cell r="AN610" t="str">
            <v>O</v>
          </cell>
          <cell r="AP610">
            <v>500</v>
          </cell>
          <cell r="AQ610">
            <v>7.2999999999999995E-2</v>
          </cell>
          <cell r="AR610" t="str">
            <v>SPCC</v>
          </cell>
          <cell r="AS610">
            <v>0</v>
          </cell>
          <cell r="AT610" t="e">
            <v>#N/A</v>
          </cell>
          <cell r="AU610">
            <v>0</v>
          </cell>
          <cell r="AV610">
            <v>0</v>
          </cell>
        </row>
        <row r="611">
          <cell r="J611" t="str">
            <v>006-01208</v>
          </cell>
          <cell r="K611" t="str">
            <v>REINF - 3</v>
          </cell>
          <cell r="L611" t="str">
            <v>5ES-F1627-00</v>
          </cell>
          <cell r="M611">
            <v>1</v>
          </cell>
          <cell r="N611" t="str">
            <v>BM</v>
          </cell>
          <cell r="O611" t="str">
            <v>BEWL</v>
          </cell>
          <cell r="Q611" t="str">
            <v>005-12372</v>
          </cell>
          <cell r="R611" t="str">
            <v>SPCC SD*0.8</v>
          </cell>
          <cell r="S611" t="str">
            <v>SPCC SD</v>
          </cell>
          <cell r="T611" t="str">
            <v/>
          </cell>
          <cell r="V611">
            <v>0.8</v>
          </cell>
          <cell r="W611">
            <v>914</v>
          </cell>
          <cell r="X611">
            <v>1828</v>
          </cell>
          <cell r="Y611">
            <v>185</v>
          </cell>
          <cell r="Z611">
            <v>914</v>
          </cell>
          <cell r="AA611">
            <v>185</v>
          </cell>
          <cell r="AB611">
            <v>65.285714285714292</v>
          </cell>
          <cell r="AC611">
            <v>14</v>
          </cell>
          <cell r="AD611">
            <v>8.5714285714285712</v>
          </cell>
          <cell r="AE611">
            <v>126</v>
          </cell>
          <cell r="AF611">
            <v>5.9000000000000004E-2</v>
          </cell>
          <cell r="AG611">
            <v>2.4E-2</v>
          </cell>
          <cell r="AH611">
            <v>8.3000000000000004E-2</v>
          </cell>
          <cell r="AI611" t="str">
            <v>O</v>
          </cell>
          <cell r="AJ611" t="str">
            <v>O</v>
          </cell>
          <cell r="AK611" t="str">
            <v>O</v>
          </cell>
          <cell r="AN611" t="str">
            <v>O</v>
          </cell>
          <cell r="AP611">
            <v>500</v>
          </cell>
          <cell r="AQ611">
            <v>8.3000000000000004E-2</v>
          </cell>
          <cell r="AR611" t="str">
            <v>SPCC</v>
          </cell>
          <cell r="AS611">
            <v>0</v>
          </cell>
          <cell r="AT611" t="e">
            <v>#N/A</v>
          </cell>
          <cell r="AU611">
            <v>0</v>
          </cell>
          <cell r="AV611">
            <v>0</v>
          </cell>
        </row>
        <row r="612">
          <cell r="J612" t="str">
            <v>006-01209</v>
          </cell>
          <cell r="K612" t="str">
            <v>REINF - 4</v>
          </cell>
          <cell r="L612" t="str">
            <v>5ES-F1628-00</v>
          </cell>
          <cell r="M612">
            <v>1</v>
          </cell>
          <cell r="N612" t="str">
            <v>BM</v>
          </cell>
          <cell r="O612" t="str">
            <v>BEWL</v>
          </cell>
          <cell r="Q612" t="str">
            <v>005-12372</v>
          </cell>
          <cell r="R612" t="str">
            <v>SPCC SD*0.8</v>
          </cell>
          <cell r="S612" t="str">
            <v>SPCC SD</v>
          </cell>
          <cell r="T612" t="str">
            <v/>
          </cell>
          <cell r="V612">
            <v>0.8</v>
          </cell>
          <cell r="W612">
            <v>914</v>
          </cell>
          <cell r="X612">
            <v>1828</v>
          </cell>
          <cell r="Y612">
            <v>189</v>
          </cell>
          <cell r="Z612">
            <v>914</v>
          </cell>
          <cell r="AA612">
            <v>189</v>
          </cell>
          <cell r="AB612">
            <v>41.545454545454547</v>
          </cell>
          <cell r="AC612">
            <v>22</v>
          </cell>
          <cell r="AD612">
            <v>9</v>
          </cell>
          <cell r="AE612">
            <v>198</v>
          </cell>
          <cell r="AF612">
            <v>2.8999999999999998E-2</v>
          </cell>
          <cell r="AG612">
            <v>2.4E-2</v>
          </cell>
          <cell r="AH612">
            <v>5.2999999999999999E-2</v>
          </cell>
          <cell r="AI612" t="str">
            <v>O</v>
          </cell>
          <cell r="AJ612" t="str">
            <v>O</v>
          </cell>
          <cell r="AK612" t="str">
            <v>O</v>
          </cell>
          <cell r="AN612" t="str">
            <v>O</v>
          </cell>
          <cell r="AP612">
            <v>500</v>
          </cell>
          <cell r="AQ612">
            <v>5.2999999999999999E-2</v>
          </cell>
          <cell r="AR612" t="str">
            <v>SPCC</v>
          </cell>
          <cell r="AS612">
            <v>0</v>
          </cell>
          <cell r="AT612" t="e">
            <v>#N/A</v>
          </cell>
          <cell r="AU612">
            <v>0</v>
          </cell>
          <cell r="AV612">
            <v>0</v>
          </cell>
        </row>
        <row r="613">
          <cell r="J613" t="str">
            <v>006-00948</v>
          </cell>
          <cell r="K613" t="str">
            <v>NUT PROJ, SQUARE  8 mm</v>
          </cell>
          <cell r="L613" t="str">
            <v>95700-08200</v>
          </cell>
          <cell r="M613">
            <v>2</v>
          </cell>
          <cell r="N613" t="str">
            <v>CKD</v>
          </cell>
          <cell r="O613" t="str">
            <v>DYL</v>
          </cell>
          <cell r="R613" t="str">
            <v/>
          </cell>
          <cell r="S613" t="str">
            <v/>
          </cell>
          <cell r="T613" t="str">
            <v/>
          </cell>
          <cell r="AP613">
            <v>500</v>
          </cell>
          <cell r="AR613" t="str">
            <v/>
          </cell>
          <cell r="AS613">
            <v>0</v>
          </cell>
          <cell r="AT613" t="e">
            <v>#N/A</v>
          </cell>
          <cell r="AU613">
            <v>0</v>
          </cell>
          <cell r="AV613">
            <v>0</v>
          </cell>
        </row>
        <row r="614">
          <cell r="J614" t="str">
            <v>006-01024</v>
          </cell>
          <cell r="K614" t="str">
            <v>PATCH - 1</v>
          </cell>
          <cell r="L614" t="str">
            <v>5ES-F1655-00</v>
          </cell>
          <cell r="M614">
            <v>1</v>
          </cell>
          <cell r="N614" t="str">
            <v>VF</v>
          </cell>
          <cell r="O614" t="str">
            <v>MATEEN</v>
          </cell>
          <cell r="P614" t="str">
            <v>POL-PP07-01-21-18-0002</v>
          </cell>
          <cell r="R614" t="str">
            <v/>
          </cell>
          <cell r="S614" t="str">
            <v/>
          </cell>
          <cell r="T614" t="str">
            <v/>
          </cell>
          <cell r="AP614">
            <v>500</v>
          </cell>
          <cell r="AR614" t="str">
            <v/>
          </cell>
          <cell r="AS614">
            <v>8.33</v>
          </cell>
          <cell r="AT614">
            <v>8.33</v>
          </cell>
          <cell r="AU614">
            <v>8.33</v>
          </cell>
          <cell r="AV614">
            <v>0</v>
          </cell>
        </row>
        <row r="615">
          <cell r="J615" t="str">
            <v>006-00077</v>
          </cell>
          <cell r="K615" t="str">
            <v>BODY 1-1</v>
          </cell>
          <cell r="L615" t="str">
            <v>5ES-E471A-00</v>
          </cell>
          <cell r="M615">
            <v>1</v>
          </cell>
          <cell r="N615" t="str">
            <v>BM</v>
          </cell>
          <cell r="O615" t="str">
            <v>BEWL</v>
          </cell>
          <cell r="Q615" t="str">
            <v>005-12375</v>
          </cell>
          <cell r="R615" t="str">
            <v>SPCC SD*1</v>
          </cell>
          <cell r="S615" t="str">
            <v>SPCC SD</v>
          </cell>
          <cell r="T615" t="str">
            <v/>
          </cell>
          <cell r="V615">
            <v>1</v>
          </cell>
          <cell r="W615">
            <v>720</v>
          </cell>
          <cell r="X615">
            <v>1551</v>
          </cell>
          <cell r="Y615">
            <v>720</v>
          </cell>
          <cell r="Z615">
            <v>1551</v>
          </cell>
          <cell r="AA615">
            <v>720</v>
          </cell>
          <cell r="AB615">
            <v>259</v>
          </cell>
          <cell r="AC615">
            <v>6</v>
          </cell>
          <cell r="AD615">
            <v>1</v>
          </cell>
          <cell r="AE615">
            <v>6</v>
          </cell>
          <cell r="AF615">
            <v>8.0999999999999961E-2</v>
          </cell>
          <cell r="AG615">
            <v>1.381</v>
          </cell>
          <cell r="AH615">
            <v>1.462</v>
          </cell>
          <cell r="AI615" t="str">
            <v>O</v>
          </cell>
          <cell r="AJ615" t="str">
            <v>O</v>
          </cell>
          <cell r="AK615" t="str">
            <v>O</v>
          </cell>
          <cell r="AN615" t="str">
            <v>O</v>
          </cell>
          <cell r="AP615">
            <v>500</v>
          </cell>
          <cell r="AQ615">
            <v>1.4610000000000001</v>
          </cell>
          <cell r="AR615" t="str">
            <v>SPCC</v>
          </cell>
          <cell r="AS615">
            <v>0</v>
          </cell>
          <cell r="AT615" t="e">
            <v>#N/A</v>
          </cell>
          <cell r="AU615">
            <v>0</v>
          </cell>
          <cell r="AV615">
            <v>0</v>
          </cell>
        </row>
        <row r="616">
          <cell r="J616" t="str">
            <v>006-01008</v>
          </cell>
          <cell r="K616" t="str">
            <v>PARTITION 1-1</v>
          </cell>
          <cell r="L616" t="str">
            <v>1YJ-E471R-01</v>
          </cell>
          <cell r="M616">
            <v>1</v>
          </cell>
          <cell r="N616" t="str">
            <v>VM</v>
          </cell>
          <cell r="O616" t="str">
            <v>PANJA</v>
          </cell>
          <cell r="P616" t="str">
            <v>POP-PP07-01-21-18-0006</v>
          </cell>
          <cell r="Q616" t="str">
            <v>005-12376</v>
          </cell>
          <cell r="R616" t="str">
            <v>SPCC SD*1</v>
          </cell>
          <cell r="S616" t="str">
            <v>SPCC SD</v>
          </cell>
          <cell r="T616" t="str">
            <v/>
          </cell>
          <cell r="V616">
            <v>1</v>
          </cell>
          <cell r="W616">
            <v>914</v>
          </cell>
          <cell r="X616">
            <v>1828</v>
          </cell>
          <cell r="Y616">
            <v>104</v>
          </cell>
          <cell r="Z616">
            <v>914</v>
          </cell>
          <cell r="AA616">
            <v>104</v>
          </cell>
          <cell r="AB616">
            <v>114.25</v>
          </cell>
          <cell r="AC616">
            <v>8</v>
          </cell>
          <cell r="AD616">
            <v>17</v>
          </cell>
          <cell r="AE616">
            <v>136</v>
          </cell>
          <cell r="AF616">
            <v>4.1500000000000002E-2</v>
          </cell>
          <cell r="AG616">
            <v>5.5E-2</v>
          </cell>
          <cell r="AH616">
            <v>9.6500000000000002E-2</v>
          </cell>
          <cell r="AI616" t="str">
            <v>O</v>
          </cell>
          <cell r="AJ616" t="str">
            <v>O</v>
          </cell>
          <cell r="AK616" t="str">
            <v>O</v>
          </cell>
          <cell r="AN616" t="str">
            <v>O</v>
          </cell>
          <cell r="AP616">
            <v>500</v>
          </cell>
          <cell r="AQ616">
            <v>9.6000000000000002E-2</v>
          </cell>
          <cell r="AR616" t="str">
            <v>SPCC</v>
          </cell>
          <cell r="AS616">
            <v>6.1</v>
          </cell>
          <cell r="AT616">
            <v>6.1</v>
          </cell>
          <cell r="AU616">
            <v>0</v>
          </cell>
          <cell r="AV616">
            <v>6.1</v>
          </cell>
        </row>
        <row r="617">
          <cell r="J617" t="str">
            <v>006-01010</v>
          </cell>
          <cell r="K617" t="str">
            <v>PARTITION 1-2</v>
          </cell>
          <cell r="L617" t="str">
            <v>1YJ-E471T-01</v>
          </cell>
          <cell r="M617">
            <v>1</v>
          </cell>
          <cell r="N617" t="str">
            <v>VM</v>
          </cell>
          <cell r="O617" t="str">
            <v>PANJA</v>
          </cell>
          <cell r="P617" t="str">
            <v>POP-PP07-01-21-18-0006</v>
          </cell>
          <cell r="Q617" t="str">
            <v>005-12376</v>
          </cell>
          <cell r="R617" t="str">
            <v>SPCC SD*1</v>
          </cell>
          <cell r="S617" t="str">
            <v>SPCC SD</v>
          </cell>
          <cell r="T617" t="str">
            <v/>
          </cell>
          <cell r="V617">
            <v>1</v>
          </cell>
          <cell r="W617">
            <v>914</v>
          </cell>
          <cell r="X617">
            <v>1828</v>
          </cell>
          <cell r="Y617">
            <v>104</v>
          </cell>
          <cell r="Z617">
            <v>914</v>
          </cell>
          <cell r="AA617">
            <v>104</v>
          </cell>
          <cell r="AB617">
            <v>114.25</v>
          </cell>
          <cell r="AC617">
            <v>8</v>
          </cell>
          <cell r="AD617">
            <v>17</v>
          </cell>
          <cell r="AE617">
            <v>136</v>
          </cell>
          <cell r="AF617">
            <v>3.6500000000000005E-2</v>
          </cell>
          <cell r="AG617">
            <v>0.06</v>
          </cell>
          <cell r="AH617">
            <v>9.6500000000000002E-2</v>
          </cell>
          <cell r="AI617" t="str">
            <v>O</v>
          </cell>
          <cell r="AJ617" t="str">
            <v>O</v>
          </cell>
          <cell r="AK617" t="str">
            <v>O</v>
          </cell>
          <cell r="AN617" t="str">
            <v>O</v>
          </cell>
          <cell r="AP617">
            <v>500</v>
          </cell>
          <cell r="AQ617">
            <v>9.6000000000000002E-2</v>
          </cell>
          <cell r="AR617" t="str">
            <v>SPCC</v>
          </cell>
          <cell r="AS617">
            <v>0</v>
          </cell>
          <cell r="AT617" t="e">
            <v>#N/A</v>
          </cell>
          <cell r="AU617">
            <v>0</v>
          </cell>
          <cell r="AV617">
            <v>0</v>
          </cell>
        </row>
        <row r="618">
          <cell r="J618" t="str">
            <v>006-01012</v>
          </cell>
          <cell r="K618" t="str">
            <v>PARTITION 1-3</v>
          </cell>
          <cell r="L618" t="str">
            <v>1YJ-E471U-01</v>
          </cell>
          <cell r="M618">
            <v>2</v>
          </cell>
          <cell r="N618" t="str">
            <v>VM</v>
          </cell>
          <cell r="O618" t="str">
            <v>PANJA</v>
          </cell>
          <cell r="P618" t="str">
            <v>POP-PP07-01-21-18-0006</v>
          </cell>
          <cell r="Q618" t="str">
            <v>005-12376</v>
          </cell>
          <cell r="R618" t="str">
            <v>SPCC SD*1</v>
          </cell>
          <cell r="S618" t="str">
            <v>SPCC SD</v>
          </cell>
          <cell r="T618" t="str">
            <v/>
          </cell>
          <cell r="V618">
            <v>1</v>
          </cell>
          <cell r="W618">
            <v>914</v>
          </cell>
          <cell r="X618">
            <v>1828</v>
          </cell>
          <cell r="Y618">
            <v>104</v>
          </cell>
          <cell r="Z618">
            <v>914</v>
          </cell>
          <cell r="AA618">
            <v>104</v>
          </cell>
          <cell r="AB618">
            <v>114.25</v>
          </cell>
          <cell r="AC618">
            <v>8</v>
          </cell>
          <cell r="AD618">
            <v>17</v>
          </cell>
          <cell r="AE618">
            <v>136</v>
          </cell>
          <cell r="AF618">
            <v>0.153</v>
          </cell>
          <cell r="AG618">
            <v>0.04</v>
          </cell>
          <cell r="AH618">
            <v>0.193</v>
          </cell>
          <cell r="AI618" t="str">
            <v>O</v>
          </cell>
          <cell r="AJ618" t="str">
            <v>O</v>
          </cell>
          <cell r="AK618" t="str">
            <v>O</v>
          </cell>
          <cell r="AN618" t="str">
            <v>O</v>
          </cell>
          <cell r="AP618">
            <v>500</v>
          </cell>
          <cell r="AQ618">
            <v>9.6000000000000002E-2</v>
          </cell>
          <cell r="AR618" t="str">
            <v>SPCC</v>
          </cell>
          <cell r="AS618">
            <v>1.2</v>
          </cell>
          <cell r="AT618">
            <v>1.2</v>
          </cell>
          <cell r="AU618">
            <v>0</v>
          </cell>
          <cell r="AV618">
            <v>1.2</v>
          </cell>
        </row>
        <row r="619">
          <cell r="J619" t="str">
            <v>006-01014</v>
          </cell>
          <cell r="K619" t="str">
            <v>PARTITION 1-4</v>
          </cell>
          <cell r="L619" t="str">
            <v>5ES-E471V-00</v>
          </cell>
          <cell r="M619">
            <v>1</v>
          </cell>
          <cell r="N619" t="str">
            <v>BM</v>
          </cell>
          <cell r="O619" t="str">
            <v>BEWL</v>
          </cell>
          <cell r="Q619" t="str">
            <v>005-12379</v>
          </cell>
          <cell r="R619" t="str">
            <v>SPCC SD*1.2</v>
          </cell>
          <cell r="S619" t="str">
            <v>SPCC SD</v>
          </cell>
          <cell r="T619" t="str">
            <v/>
          </cell>
          <cell r="V619">
            <v>1.2</v>
          </cell>
          <cell r="W619">
            <v>914</v>
          </cell>
          <cell r="X619">
            <v>1828</v>
          </cell>
          <cell r="Y619">
            <v>90</v>
          </cell>
          <cell r="Z619">
            <v>914</v>
          </cell>
          <cell r="AA619">
            <v>90</v>
          </cell>
          <cell r="AB619">
            <v>91.4</v>
          </cell>
          <cell r="AC619">
            <v>10</v>
          </cell>
          <cell r="AD619">
            <v>20</v>
          </cell>
          <cell r="AE619">
            <v>200</v>
          </cell>
          <cell r="AF619">
            <v>5.5000000000000007E-2</v>
          </cell>
          <cell r="AG619">
            <v>0.03</v>
          </cell>
          <cell r="AH619">
            <v>8.5000000000000006E-2</v>
          </cell>
          <cell r="AI619" t="str">
            <v>O</v>
          </cell>
          <cell r="AJ619" t="str">
            <v>O</v>
          </cell>
          <cell r="AK619" t="str">
            <v>O</v>
          </cell>
          <cell r="AN619" t="str">
            <v>O</v>
          </cell>
          <cell r="AP619">
            <v>500</v>
          </cell>
          <cell r="AQ619">
            <v>7.9000000000000001E-2</v>
          </cell>
          <cell r="AR619" t="str">
            <v>SPCC</v>
          </cell>
          <cell r="AS619">
            <v>0</v>
          </cell>
          <cell r="AT619" t="e">
            <v>#N/A</v>
          </cell>
          <cell r="AU619">
            <v>0</v>
          </cell>
          <cell r="AV619">
            <v>0</v>
          </cell>
        </row>
        <row r="620">
          <cell r="J620" t="str">
            <v>006-00240</v>
          </cell>
          <cell r="K620" t="str">
            <v>BRACKET 1-1</v>
          </cell>
          <cell r="L620" t="str">
            <v>1YJ-E471K-01</v>
          </cell>
          <cell r="M620">
            <v>1</v>
          </cell>
          <cell r="N620" t="str">
            <v>BM</v>
          </cell>
          <cell r="O620" t="str">
            <v>BEWL</v>
          </cell>
          <cell r="Q620" t="str">
            <v>005-12386</v>
          </cell>
          <cell r="R620" t="str">
            <v>SPCC SD*2.3</v>
          </cell>
          <cell r="S620" t="str">
            <v>SPCC SD</v>
          </cell>
          <cell r="T620" t="str">
            <v/>
          </cell>
          <cell r="V620">
            <v>2.2999999999999998</v>
          </cell>
          <cell r="W620">
            <v>914</v>
          </cell>
          <cell r="X620">
            <v>1828</v>
          </cell>
          <cell r="Y620">
            <v>78</v>
          </cell>
          <cell r="Z620">
            <v>914</v>
          </cell>
          <cell r="AA620">
            <v>78</v>
          </cell>
          <cell r="AB620">
            <v>50.777777777777779</v>
          </cell>
          <cell r="AC620">
            <v>18</v>
          </cell>
          <cell r="AD620">
            <v>23</v>
          </cell>
          <cell r="AE620">
            <v>414</v>
          </cell>
          <cell r="AF620">
            <v>1.4999999999999999E-2</v>
          </cell>
          <cell r="AG620">
            <v>0.06</v>
          </cell>
          <cell r="AH620">
            <v>7.4999999999999997E-2</v>
          </cell>
          <cell r="AI620" t="str">
            <v>O</v>
          </cell>
          <cell r="AJ620" t="str">
            <v>O</v>
          </cell>
          <cell r="AK620" t="str">
            <v>O</v>
          </cell>
          <cell r="AN620" t="str">
            <v>O</v>
          </cell>
          <cell r="AP620">
            <v>500</v>
          </cell>
          <cell r="AQ620">
            <v>7.2999999999999995E-2</v>
          </cell>
          <cell r="AR620" t="str">
            <v>SPCC</v>
          </cell>
          <cell r="AS620">
            <v>0</v>
          </cell>
          <cell r="AT620" t="e">
            <v>#N/A</v>
          </cell>
          <cell r="AU620">
            <v>0</v>
          </cell>
          <cell r="AV620">
            <v>0</v>
          </cell>
        </row>
        <row r="621">
          <cell r="J621" t="str">
            <v>006-00241</v>
          </cell>
          <cell r="K621" t="str">
            <v>BRACKET 1-2</v>
          </cell>
          <cell r="L621" t="str">
            <v>1YJ-E471L-01</v>
          </cell>
          <cell r="M621">
            <v>1</v>
          </cell>
          <cell r="N621" t="str">
            <v>BM</v>
          </cell>
          <cell r="O621" t="str">
            <v>BEWL</v>
          </cell>
          <cell r="Q621" t="str">
            <v>005-12386</v>
          </cell>
          <cell r="R621" t="str">
            <v>SPCC SD*2.3</v>
          </cell>
          <cell r="S621" t="str">
            <v>SPCC SD</v>
          </cell>
          <cell r="T621" t="str">
            <v/>
          </cell>
          <cell r="V621">
            <v>2.2999999999999998</v>
          </cell>
          <cell r="W621">
            <v>914</v>
          </cell>
          <cell r="X621">
            <v>1828</v>
          </cell>
          <cell r="Y621">
            <v>90</v>
          </cell>
          <cell r="Z621">
            <v>914</v>
          </cell>
          <cell r="AA621">
            <v>90</v>
          </cell>
          <cell r="AB621">
            <v>50.777777777777779</v>
          </cell>
          <cell r="AC621">
            <v>18</v>
          </cell>
          <cell r="AD621">
            <v>20</v>
          </cell>
          <cell r="AE621">
            <v>360</v>
          </cell>
          <cell r="AF621">
            <v>3.6999999999999991E-2</v>
          </cell>
          <cell r="AG621">
            <v>0.05</v>
          </cell>
          <cell r="AH621">
            <v>8.6999999999999994E-2</v>
          </cell>
          <cell r="AI621" t="str">
            <v>O</v>
          </cell>
          <cell r="AJ621" t="str">
            <v>O</v>
          </cell>
          <cell r="AK621" t="str">
            <v>O</v>
          </cell>
          <cell r="AN621" t="str">
            <v>O</v>
          </cell>
          <cell r="AP621">
            <v>500</v>
          </cell>
          <cell r="AQ621">
            <v>8.4000000000000005E-2</v>
          </cell>
          <cell r="AR621" t="str">
            <v>SPCC</v>
          </cell>
          <cell r="AS621">
            <v>0</v>
          </cell>
          <cell r="AT621" t="e">
            <v>#N/A</v>
          </cell>
          <cell r="AU621">
            <v>0</v>
          </cell>
          <cell r="AV621">
            <v>0</v>
          </cell>
        </row>
        <row r="622">
          <cell r="J622" t="str">
            <v>006-00242</v>
          </cell>
          <cell r="K622" t="str">
            <v>BRACKET 1-3</v>
          </cell>
          <cell r="L622" t="str">
            <v>1YJ-E471M-01</v>
          </cell>
          <cell r="M622">
            <v>1</v>
          </cell>
          <cell r="N622" t="str">
            <v>VM</v>
          </cell>
          <cell r="O622" t="str">
            <v>IMZA</v>
          </cell>
          <cell r="P622" t="str">
            <v>POP-PP07-01-21-18-0009</v>
          </cell>
          <cell r="Q622" t="str">
            <v>005-12384</v>
          </cell>
          <cell r="R622" t="str">
            <v>SPCC SD*2</v>
          </cell>
          <cell r="S622" t="str">
            <v>SPCC SD</v>
          </cell>
          <cell r="T622" t="str">
            <v/>
          </cell>
          <cell r="V622">
            <v>2</v>
          </cell>
          <cell r="W622">
            <v>914</v>
          </cell>
          <cell r="X622">
            <v>1828</v>
          </cell>
          <cell r="Y622">
            <v>118</v>
          </cell>
          <cell r="Z622">
            <v>914</v>
          </cell>
          <cell r="AA622">
            <v>118</v>
          </cell>
          <cell r="AB622">
            <v>57.125</v>
          </cell>
          <cell r="AC622">
            <v>16</v>
          </cell>
          <cell r="AD622">
            <v>15</v>
          </cell>
          <cell r="AE622">
            <v>240</v>
          </cell>
          <cell r="AF622">
            <v>2.6999999999999996E-2</v>
          </cell>
          <cell r="AG622">
            <v>8.5000000000000006E-2</v>
          </cell>
          <cell r="AH622">
            <v>0.112</v>
          </cell>
          <cell r="AI622" t="str">
            <v>O</v>
          </cell>
          <cell r="AJ622" t="str">
            <v>O</v>
          </cell>
          <cell r="AK622" t="str">
            <v>O</v>
          </cell>
          <cell r="AN622" t="str">
            <v>O</v>
          </cell>
          <cell r="AP622">
            <v>500</v>
          </cell>
          <cell r="AQ622">
            <v>0.109</v>
          </cell>
          <cell r="AR622" t="str">
            <v>SPCC</v>
          </cell>
          <cell r="AS622">
            <v>1.85</v>
          </cell>
          <cell r="AT622">
            <v>1.85</v>
          </cell>
          <cell r="AU622">
            <v>0</v>
          </cell>
          <cell r="AV622">
            <v>1.85</v>
          </cell>
        </row>
        <row r="623">
          <cell r="J623" t="str">
            <v>006-01517</v>
          </cell>
          <cell r="K623" t="str">
            <v>STOPPER MAIN STAND</v>
          </cell>
          <cell r="L623" t="str">
            <v>1YJ-E477U-01</v>
          </cell>
          <cell r="M623">
            <v>1</v>
          </cell>
          <cell r="N623" t="str">
            <v>BM</v>
          </cell>
          <cell r="O623" t="str">
            <v>BEWL</v>
          </cell>
          <cell r="Q623" t="str">
            <v>005-12376</v>
          </cell>
          <cell r="R623" t="str">
            <v>SPCC SD*1</v>
          </cell>
          <cell r="S623" t="str">
            <v>SPCC SD</v>
          </cell>
          <cell r="T623" t="str">
            <v/>
          </cell>
          <cell r="V623">
            <v>1</v>
          </cell>
          <cell r="W623">
            <v>914</v>
          </cell>
          <cell r="X623">
            <v>1828</v>
          </cell>
          <cell r="Y623">
            <v>108</v>
          </cell>
          <cell r="Z623">
            <v>914</v>
          </cell>
          <cell r="AA623">
            <v>108</v>
          </cell>
          <cell r="AB623">
            <v>35.153846153846153</v>
          </cell>
          <cell r="AC623">
            <v>26</v>
          </cell>
          <cell r="AD623">
            <v>16</v>
          </cell>
          <cell r="AE623">
            <v>416</v>
          </cell>
          <cell r="AF623">
            <v>6.9999999999999993E-3</v>
          </cell>
          <cell r="AG623">
            <v>2.5000000000000001E-2</v>
          </cell>
          <cell r="AH623">
            <v>3.2000000000000001E-2</v>
          </cell>
          <cell r="AI623" t="str">
            <v>O</v>
          </cell>
          <cell r="AJ623" t="str">
            <v>O</v>
          </cell>
          <cell r="AK623" t="str">
            <v>O</v>
          </cell>
          <cell r="AN623" t="str">
            <v>O</v>
          </cell>
          <cell r="AP623">
            <v>500</v>
          </cell>
          <cell r="AQ623">
            <v>3.2000000000000001E-2</v>
          </cell>
          <cell r="AR623" t="str">
            <v>SPCC</v>
          </cell>
          <cell r="AS623">
            <v>0</v>
          </cell>
          <cell r="AT623" t="e">
            <v>#N/A</v>
          </cell>
          <cell r="AU623">
            <v>0</v>
          </cell>
          <cell r="AV623">
            <v>0</v>
          </cell>
        </row>
        <row r="624">
          <cell r="J624" t="str">
            <v>006-01213</v>
          </cell>
          <cell r="K624" t="str">
            <v>REINFORCEMENT 1</v>
          </cell>
          <cell r="L624" t="str">
            <v>1YJ-E476A-01</v>
          </cell>
          <cell r="M624">
            <v>1</v>
          </cell>
          <cell r="N624" t="str">
            <v>BM</v>
          </cell>
          <cell r="O624" t="str">
            <v>BEWL</v>
          </cell>
          <cell r="Q624" t="str">
            <v>005-12376</v>
          </cell>
          <cell r="R624" t="str">
            <v>SPCC SD*1</v>
          </cell>
          <cell r="S624" t="str">
            <v>SPCC SD</v>
          </cell>
          <cell r="T624" t="str">
            <v/>
          </cell>
          <cell r="V624">
            <v>1</v>
          </cell>
          <cell r="W624">
            <v>914</v>
          </cell>
          <cell r="X624">
            <v>1828</v>
          </cell>
          <cell r="Y624">
            <v>247</v>
          </cell>
          <cell r="Z624">
            <v>914</v>
          </cell>
          <cell r="AA624">
            <v>247</v>
          </cell>
          <cell r="AB624">
            <v>152.33333333333334</v>
          </cell>
          <cell r="AC624">
            <v>6</v>
          </cell>
          <cell r="AD624">
            <v>7</v>
          </cell>
          <cell r="AE624">
            <v>42</v>
          </cell>
          <cell r="AF624">
            <v>5.6999999999999995E-2</v>
          </cell>
          <cell r="AG624">
            <v>0.255</v>
          </cell>
          <cell r="AH624">
            <v>0.312</v>
          </cell>
          <cell r="AI624" t="str">
            <v>O</v>
          </cell>
          <cell r="AJ624" t="str">
            <v>O</v>
          </cell>
          <cell r="AK624" t="str">
            <v>O</v>
          </cell>
          <cell r="AN624" t="str">
            <v>O</v>
          </cell>
          <cell r="AP624">
            <v>500</v>
          </cell>
          <cell r="AQ624">
            <v>0.312</v>
          </cell>
          <cell r="AR624" t="str">
            <v>SPCC</v>
          </cell>
          <cell r="AS624">
            <v>0</v>
          </cell>
          <cell r="AT624" t="e">
            <v>#N/A</v>
          </cell>
          <cell r="AU624">
            <v>0</v>
          </cell>
          <cell r="AV624">
            <v>0</v>
          </cell>
        </row>
        <row r="625">
          <cell r="J625" t="str">
            <v>006-01230</v>
          </cell>
          <cell r="K625" t="str">
            <v>RING JOINT</v>
          </cell>
          <cell r="L625" t="str">
            <v>E1YJ-E4712-01</v>
          </cell>
          <cell r="M625">
            <v>1</v>
          </cell>
          <cell r="N625" t="str">
            <v>BM</v>
          </cell>
          <cell r="O625" t="str">
            <v>BEWL</v>
          </cell>
          <cell r="Q625" t="str">
            <v>005-12430</v>
          </cell>
          <cell r="R625" t="str">
            <v>STKM 11A-EC*4.25</v>
          </cell>
          <cell r="S625" t="str">
            <v>STKM 11A-EC</v>
          </cell>
          <cell r="T625" t="str">
            <v/>
          </cell>
          <cell r="U625">
            <v>44</v>
          </cell>
          <cell r="V625">
            <v>4.25</v>
          </cell>
          <cell r="X625">
            <v>4250</v>
          </cell>
          <cell r="Y625">
            <v>30</v>
          </cell>
          <cell r="AA625">
            <v>30</v>
          </cell>
          <cell r="AD625">
            <v>125</v>
          </cell>
          <cell r="AF625">
            <v>7.1599999999999997E-2</v>
          </cell>
          <cell r="AG625">
            <v>7.0000000000000007E-2</v>
          </cell>
          <cell r="AH625">
            <v>0.1416</v>
          </cell>
          <cell r="AI625" t="str">
            <v>O</v>
          </cell>
          <cell r="AJ625" t="str">
            <v>O</v>
          </cell>
          <cell r="AL625" t="str">
            <v>O</v>
          </cell>
          <cell r="AN625" t="str">
            <v>O</v>
          </cell>
          <cell r="AP625">
            <v>500</v>
          </cell>
          <cell r="AQ625">
            <v>0.14199999999999999</v>
          </cell>
          <cell r="AR625" t="str">
            <v>STKM</v>
          </cell>
          <cell r="AS625">
            <v>0</v>
          </cell>
          <cell r="AT625" t="e">
            <v>#N/A</v>
          </cell>
          <cell r="AU625">
            <v>0</v>
          </cell>
          <cell r="AV625">
            <v>0</v>
          </cell>
        </row>
        <row r="626">
          <cell r="J626" t="str">
            <v>006-01395</v>
          </cell>
          <cell r="K626" t="str">
            <v>SILENCER WITH FIBRE</v>
          </cell>
          <cell r="L626" t="str">
            <v>3AH-SUBP-00-S</v>
          </cell>
          <cell r="M626">
            <v>1</v>
          </cell>
          <cell r="N626" t="str">
            <v>VF</v>
          </cell>
          <cell r="O626" t="str">
            <v>PANJA</v>
          </cell>
          <cell r="P626" t="str">
            <v>POL-PP07-01-21-18-0026</v>
          </cell>
          <cell r="R626" t="str">
            <v/>
          </cell>
          <cell r="S626" t="str">
            <v/>
          </cell>
          <cell r="T626" t="str">
            <v/>
          </cell>
          <cell r="AP626">
            <v>500</v>
          </cell>
          <cell r="AR626" t="str">
            <v/>
          </cell>
          <cell r="AS626">
            <v>35</v>
          </cell>
          <cell r="AT626">
            <v>35</v>
          </cell>
          <cell r="AU626">
            <v>35</v>
          </cell>
          <cell r="AV626">
            <v>0</v>
          </cell>
        </row>
        <row r="627">
          <cell r="J627" t="str">
            <v>006-00153</v>
          </cell>
          <cell r="K627" t="str">
            <v>BOLT.WELD 8 X 20 mm</v>
          </cell>
          <cell r="L627" t="str">
            <v>90115-08006</v>
          </cell>
          <cell r="M627">
            <v>1</v>
          </cell>
          <cell r="N627" t="str">
            <v>CKD</v>
          </cell>
          <cell r="O627" t="str">
            <v>DYL</v>
          </cell>
          <cell r="R627" t="str">
            <v/>
          </cell>
          <cell r="S627" t="str">
            <v/>
          </cell>
          <cell r="T627" t="str">
            <v/>
          </cell>
          <cell r="AP627">
            <v>500</v>
          </cell>
          <cell r="AR627" t="str">
            <v/>
          </cell>
          <cell r="AS627">
            <v>0</v>
          </cell>
          <cell r="AT627" t="e">
            <v>#N/A</v>
          </cell>
          <cell r="AU627">
            <v>0</v>
          </cell>
          <cell r="AV627">
            <v>0</v>
          </cell>
        </row>
        <row r="628">
          <cell r="J628" t="str">
            <v>006-00154</v>
          </cell>
          <cell r="K628" t="str">
            <v>BOLT.WELD 8 X 17mm</v>
          </cell>
          <cell r="L628" t="str">
            <v>90115-08007</v>
          </cell>
          <cell r="M628">
            <v>1</v>
          </cell>
          <cell r="N628" t="str">
            <v>CKD</v>
          </cell>
          <cell r="O628" t="str">
            <v>DYL</v>
          </cell>
          <cell r="R628" t="str">
            <v/>
          </cell>
          <cell r="S628" t="str">
            <v/>
          </cell>
          <cell r="T628" t="str">
            <v/>
          </cell>
          <cell r="AP628">
            <v>500</v>
          </cell>
          <cell r="AR628" t="str">
            <v/>
          </cell>
          <cell r="AS628">
            <v>0</v>
          </cell>
          <cell r="AT628" t="e">
            <v>#N/A</v>
          </cell>
          <cell r="AU628">
            <v>0</v>
          </cell>
          <cell r="AV628">
            <v>0</v>
          </cell>
        </row>
        <row r="629">
          <cell r="J629" t="str">
            <v>006-00946</v>
          </cell>
          <cell r="K629" t="str">
            <v>NUT PROJ, SQUARE 5mm</v>
          </cell>
          <cell r="L629" t="str">
            <v>95700-05200</v>
          </cell>
          <cell r="M629">
            <v>3</v>
          </cell>
          <cell r="N629" t="str">
            <v>CKD</v>
          </cell>
          <cell r="O629" t="str">
            <v>DYL</v>
          </cell>
          <cell r="R629" t="str">
            <v/>
          </cell>
          <cell r="S629" t="str">
            <v/>
          </cell>
          <cell r="T629" t="str">
            <v/>
          </cell>
          <cell r="AP629">
            <v>500</v>
          </cell>
          <cell r="AR629" t="str">
            <v/>
          </cell>
          <cell r="AS629">
            <v>0</v>
          </cell>
          <cell r="AT629" t="e">
            <v>#N/A</v>
          </cell>
          <cell r="AU629">
            <v>0</v>
          </cell>
          <cell r="AV629">
            <v>0</v>
          </cell>
        </row>
        <row r="630">
          <cell r="J630" t="str">
            <v>006-00078</v>
          </cell>
          <cell r="K630" t="str">
            <v>BODY 1-1</v>
          </cell>
          <cell r="L630" t="str">
            <v>5HM-E471A-00</v>
          </cell>
          <cell r="M630">
            <v>1</v>
          </cell>
          <cell r="N630" t="str">
            <v>BM</v>
          </cell>
          <cell r="O630" t="str">
            <v>BEWL</v>
          </cell>
          <cell r="Q630" t="str">
            <v>005-12379</v>
          </cell>
          <cell r="R630" t="str">
            <v>SPCC SD*1.2</v>
          </cell>
          <cell r="S630" t="str">
            <v>SPCC SD</v>
          </cell>
          <cell r="T630" t="str">
            <v/>
          </cell>
          <cell r="V630">
            <v>1.2</v>
          </cell>
          <cell r="W630">
            <v>914</v>
          </cell>
          <cell r="X630">
            <v>1828</v>
          </cell>
          <cell r="Y630">
            <v>633</v>
          </cell>
          <cell r="Z630">
            <v>914</v>
          </cell>
          <cell r="AA630">
            <v>633</v>
          </cell>
          <cell r="AB630">
            <v>304.66666666666669</v>
          </cell>
          <cell r="AC630">
            <v>3</v>
          </cell>
          <cell r="AD630">
            <v>2</v>
          </cell>
          <cell r="AE630">
            <v>6</v>
          </cell>
          <cell r="AF630">
            <v>1.4000000000000001</v>
          </cell>
          <cell r="AG630">
            <v>1.3</v>
          </cell>
          <cell r="AH630">
            <v>2.7</v>
          </cell>
          <cell r="AI630" t="str">
            <v>O</v>
          </cell>
          <cell r="AJ630" t="str">
            <v>O</v>
          </cell>
          <cell r="AK630" t="str">
            <v>O</v>
          </cell>
          <cell r="AN630" t="str">
            <v>O</v>
          </cell>
          <cell r="AP630">
            <v>500</v>
          </cell>
          <cell r="AQ630">
            <v>2.6230000000000002</v>
          </cell>
          <cell r="AR630" t="str">
            <v>SPCC</v>
          </cell>
          <cell r="AS630">
            <v>0</v>
          </cell>
          <cell r="AT630" t="e">
            <v>#N/A</v>
          </cell>
          <cell r="AU630">
            <v>0</v>
          </cell>
          <cell r="AV630">
            <v>0</v>
          </cell>
        </row>
        <row r="631">
          <cell r="J631" t="str">
            <v>006-00079</v>
          </cell>
          <cell r="K631" t="str">
            <v>BODY 1-2</v>
          </cell>
          <cell r="L631" t="str">
            <v>5HM-E471E-00</v>
          </cell>
          <cell r="M631">
            <v>1</v>
          </cell>
          <cell r="N631" t="str">
            <v>BM</v>
          </cell>
          <cell r="O631" t="str">
            <v>BEWL</v>
          </cell>
          <cell r="Q631" t="str">
            <v>005-12379</v>
          </cell>
          <cell r="R631" t="str">
            <v>SPCC SD*1.2</v>
          </cell>
          <cell r="S631" t="str">
            <v>SPCC SD</v>
          </cell>
          <cell r="T631" t="str">
            <v/>
          </cell>
          <cell r="V631">
            <v>1.2</v>
          </cell>
          <cell r="W631">
            <v>914</v>
          </cell>
          <cell r="X631">
            <v>1828</v>
          </cell>
          <cell r="Y631">
            <v>131</v>
          </cell>
          <cell r="Z631">
            <v>914</v>
          </cell>
          <cell r="AA631">
            <v>131</v>
          </cell>
          <cell r="AB631">
            <v>152.33333333333334</v>
          </cell>
          <cell r="AC631">
            <v>6</v>
          </cell>
          <cell r="AD631">
            <v>13</v>
          </cell>
          <cell r="AE631">
            <v>78</v>
          </cell>
          <cell r="AF631">
            <v>0.19569999999999999</v>
          </cell>
          <cell r="AG631">
            <v>1.23E-2</v>
          </cell>
          <cell r="AH631">
            <v>0.20799999999999999</v>
          </cell>
          <cell r="AI631" t="str">
            <v>O</v>
          </cell>
          <cell r="AJ631" t="str">
            <v>O</v>
          </cell>
          <cell r="AK631" t="str">
            <v>O</v>
          </cell>
          <cell r="AN631" t="str">
            <v>O</v>
          </cell>
          <cell r="AP631">
            <v>500</v>
          </cell>
          <cell r="AQ631">
            <v>0.20200000000000001</v>
          </cell>
          <cell r="AR631" t="str">
            <v>SPCC</v>
          </cell>
          <cell r="AS631">
            <v>0</v>
          </cell>
          <cell r="AT631" t="e">
            <v>#N/A</v>
          </cell>
          <cell r="AU631">
            <v>0</v>
          </cell>
          <cell r="AV631">
            <v>0</v>
          </cell>
        </row>
        <row r="632">
          <cell r="J632" t="str">
            <v>006-00951</v>
          </cell>
          <cell r="K632" t="str">
            <v>NUT RING</v>
          </cell>
          <cell r="L632" t="str">
            <v>5HM-E4612-00</v>
          </cell>
          <cell r="M632">
            <v>1</v>
          </cell>
          <cell r="N632" t="str">
            <v>BM</v>
          </cell>
          <cell r="O632" t="str">
            <v>BEWL</v>
          </cell>
          <cell r="Q632" t="str">
            <v>005-12417</v>
          </cell>
          <cell r="R632" t="str">
            <v>SPHC*6</v>
          </cell>
          <cell r="S632" t="str">
            <v>SPHC</v>
          </cell>
          <cell r="T632" t="str">
            <v/>
          </cell>
          <cell r="V632">
            <v>6</v>
          </cell>
          <cell r="W632">
            <v>1220</v>
          </cell>
          <cell r="X632">
            <v>1220</v>
          </cell>
          <cell r="Y632">
            <v>76</v>
          </cell>
          <cell r="Z632">
            <v>1220</v>
          </cell>
          <cell r="AA632">
            <v>76</v>
          </cell>
          <cell r="AB632">
            <v>58.095238095238095</v>
          </cell>
          <cell r="AC632">
            <v>21</v>
          </cell>
          <cell r="AD632">
            <v>16</v>
          </cell>
          <cell r="AE632">
            <v>336</v>
          </cell>
          <cell r="AF632">
            <v>0.15899999999999997</v>
          </cell>
          <cell r="AG632">
            <v>0.05</v>
          </cell>
          <cell r="AH632">
            <v>0.20899999999999999</v>
          </cell>
          <cell r="AI632" t="str">
            <v>O</v>
          </cell>
          <cell r="AJ632" t="str">
            <v>O</v>
          </cell>
          <cell r="AK632" t="str">
            <v>O</v>
          </cell>
          <cell r="AN632" t="str">
            <v>O</v>
          </cell>
          <cell r="AP632">
            <v>500</v>
          </cell>
          <cell r="AQ632">
            <v>0.20899999999999999</v>
          </cell>
          <cell r="AR632" t="str">
            <v>SPHC</v>
          </cell>
          <cell r="AS632">
            <v>0</v>
          </cell>
          <cell r="AT632" t="e">
            <v>#N/A</v>
          </cell>
          <cell r="AU632">
            <v>0</v>
          </cell>
          <cell r="AV632">
            <v>0</v>
          </cell>
        </row>
        <row r="633">
          <cell r="J633" t="str">
            <v>006-01009</v>
          </cell>
          <cell r="K633" t="str">
            <v>PARTITION 1-1</v>
          </cell>
          <cell r="L633" t="str">
            <v>5HM-E471R-00</v>
          </cell>
          <cell r="M633">
            <v>1</v>
          </cell>
          <cell r="N633" t="str">
            <v>BM</v>
          </cell>
          <cell r="O633" t="str">
            <v>BEWL</v>
          </cell>
          <cell r="Q633" t="str">
            <v>005-12379</v>
          </cell>
          <cell r="R633" t="str">
            <v>SPCC SD*1.2</v>
          </cell>
          <cell r="S633" t="str">
            <v>SPCC SD</v>
          </cell>
          <cell r="T633" t="str">
            <v/>
          </cell>
          <cell r="V633">
            <v>1.2</v>
          </cell>
          <cell r="W633">
            <v>914</v>
          </cell>
          <cell r="X633">
            <v>1828</v>
          </cell>
          <cell r="Y633">
            <v>110</v>
          </cell>
          <cell r="Z633">
            <v>914</v>
          </cell>
          <cell r="AA633">
            <v>110</v>
          </cell>
          <cell r="AB633">
            <v>130.57142857142858</v>
          </cell>
          <cell r="AC633">
            <v>7</v>
          </cell>
          <cell r="AD633">
            <v>16</v>
          </cell>
          <cell r="AE633">
            <v>112</v>
          </cell>
          <cell r="AF633">
            <v>4.0000000000000036E-3</v>
          </cell>
          <cell r="AG633">
            <v>0.14099999999999999</v>
          </cell>
          <cell r="AH633">
            <v>0.14499999999999999</v>
          </cell>
          <cell r="AI633" t="str">
            <v>O</v>
          </cell>
          <cell r="AJ633" t="str">
            <v>O</v>
          </cell>
          <cell r="AK633" t="str">
            <v>O</v>
          </cell>
          <cell r="AN633" t="str">
            <v>O</v>
          </cell>
          <cell r="AP633">
            <v>500</v>
          </cell>
          <cell r="AQ633">
            <v>0.14099999999999999</v>
          </cell>
          <cell r="AR633" t="str">
            <v>SPCC</v>
          </cell>
          <cell r="AS633">
            <v>0</v>
          </cell>
          <cell r="AT633" t="e">
            <v>#N/A</v>
          </cell>
          <cell r="AU633">
            <v>0</v>
          </cell>
          <cell r="AV633">
            <v>0</v>
          </cell>
        </row>
        <row r="634">
          <cell r="J634" t="str">
            <v>006-01011</v>
          </cell>
          <cell r="K634" t="str">
            <v>PARTITION 1-2</v>
          </cell>
          <cell r="L634" t="str">
            <v>5HM-E471T-00</v>
          </cell>
          <cell r="M634">
            <v>1</v>
          </cell>
          <cell r="N634" t="str">
            <v>BM</v>
          </cell>
          <cell r="O634" t="str">
            <v>BEWL</v>
          </cell>
          <cell r="Q634" t="str">
            <v>005-12379</v>
          </cell>
          <cell r="R634" t="str">
            <v>SPCC SD*1.2</v>
          </cell>
          <cell r="S634" t="str">
            <v>SPCC SD</v>
          </cell>
          <cell r="T634" t="str">
            <v/>
          </cell>
          <cell r="V634">
            <v>1.2</v>
          </cell>
          <cell r="W634">
            <v>914</v>
          </cell>
          <cell r="X634">
            <v>1828</v>
          </cell>
          <cell r="Y634">
            <v>108</v>
          </cell>
          <cell r="Z634">
            <v>914</v>
          </cell>
          <cell r="AA634">
            <v>108</v>
          </cell>
          <cell r="AB634">
            <v>152.33333333333334</v>
          </cell>
          <cell r="AC634">
            <v>6</v>
          </cell>
          <cell r="AD634">
            <v>16</v>
          </cell>
          <cell r="AE634">
            <v>96</v>
          </cell>
          <cell r="AF634">
            <v>9.9000000000000005E-2</v>
          </cell>
          <cell r="AG634">
            <v>7.0000000000000007E-2</v>
          </cell>
          <cell r="AH634">
            <v>0.16900000000000001</v>
          </cell>
          <cell r="AI634" t="str">
            <v>O</v>
          </cell>
          <cell r="AJ634" t="str">
            <v>O</v>
          </cell>
          <cell r="AK634" t="str">
            <v>O</v>
          </cell>
          <cell r="AN634" t="str">
            <v>O</v>
          </cell>
          <cell r="AP634">
            <v>500</v>
          </cell>
          <cell r="AQ634">
            <v>0.16400000000000001</v>
          </cell>
          <cell r="AR634" t="str">
            <v>SPCC</v>
          </cell>
          <cell r="AS634">
            <v>0</v>
          </cell>
          <cell r="AT634" t="e">
            <v>#N/A</v>
          </cell>
          <cell r="AU634">
            <v>0</v>
          </cell>
          <cell r="AV634">
            <v>0</v>
          </cell>
        </row>
        <row r="635">
          <cell r="J635" t="str">
            <v>006-01013</v>
          </cell>
          <cell r="K635" t="str">
            <v>PARTITION 1-3</v>
          </cell>
          <cell r="L635" t="str">
            <v>5HM-E471U-00</v>
          </cell>
          <cell r="M635">
            <v>1</v>
          </cell>
          <cell r="N635" t="str">
            <v>BM</v>
          </cell>
          <cell r="O635" t="str">
            <v>BEWL</v>
          </cell>
          <cell r="Q635" t="str">
            <v>005-12379</v>
          </cell>
          <cell r="R635" t="str">
            <v>SPCC SD*1.2</v>
          </cell>
          <cell r="S635" t="str">
            <v>SPCC SD</v>
          </cell>
          <cell r="T635" t="str">
            <v/>
          </cell>
          <cell r="V635">
            <v>1.2</v>
          </cell>
          <cell r="W635">
            <v>914</v>
          </cell>
          <cell r="X635">
            <v>1828</v>
          </cell>
          <cell r="Y635">
            <v>112</v>
          </cell>
          <cell r="Z635">
            <v>914</v>
          </cell>
          <cell r="AA635">
            <v>112</v>
          </cell>
          <cell r="AB635">
            <v>152.33333333333334</v>
          </cell>
          <cell r="AC635">
            <v>6</v>
          </cell>
          <cell r="AD635">
            <v>16</v>
          </cell>
          <cell r="AE635">
            <v>96</v>
          </cell>
          <cell r="AF635">
            <v>9.9000000000000005E-2</v>
          </cell>
          <cell r="AG635">
            <v>7.0000000000000007E-2</v>
          </cell>
          <cell r="AH635">
            <v>0.16900000000000001</v>
          </cell>
          <cell r="AI635" t="str">
            <v>O</v>
          </cell>
          <cell r="AJ635" t="str">
            <v>O</v>
          </cell>
          <cell r="AK635" t="str">
            <v>O</v>
          </cell>
          <cell r="AN635" t="str">
            <v>O</v>
          </cell>
          <cell r="AP635">
            <v>500</v>
          </cell>
          <cell r="AQ635">
            <v>0.16400000000000001</v>
          </cell>
          <cell r="AR635" t="str">
            <v>SPCC</v>
          </cell>
          <cell r="AS635">
            <v>0</v>
          </cell>
          <cell r="AT635" t="e">
            <v>#N/A</v>
          </cell>
          <cell r="AU635">
            <v>0</v>
          </cell>
          <cell r="AV635">
            <v>0</v>
          </cell>
        </row>
        <row r="636">
          <cell r="J636" t="str">
            <v>006-01082</v>
          </cell>
          <cell r="K636" t="str">
            <v>PIPE 3</v>
          </cell>
          <cell r="L636" t="str">
            <v>5HM-E475F-00</v>
          </cell>
          <cell r="M636">
            <v>1</v>
          </cell>
          <cell r="N636" t="str">
            <v>BM</v>
          </cell>
          <cell r="O636" t="str">
            <v>BEWL</v>
          </cell>
          <cell r="Q636" t="str">
            <v>005-12379</v>
          </cell>
          <cell r="R636" t="str">
            <v>SPCC SD*1.2</v>
          </cell>
          <cell r="S636" t="str">
            <v>SPCC SD</v>
          </cell>
          <cell r="T636" t="str">
            <v/>
          </cell>
          <cell r="V636">
            <v>1.2</v>
          </cell>
          <cell r="W636">
            <v>914</v>
          </cell>
          <cell r="X636">
            <v>1828</v>
          </cell>
          <cell r="Y636">
            <v>310</v>
          </cell>
          <cell r="Z636">
            <v>914</v>
          </cell>
          <cell r="AA636">
            <v>310</v>
          </cell>
          <cell r="AB636">
            <v>182.8</v>
          </cell>
          <cell r="AC636">
            <v>5</v>
          </cell>
          <cell r="AD636">
            <v>3</v>
          </cell>
          <cell r="AE636">
            <v>15</v>
          </cell>
          <cell r="AF636">
            <v>0.48000000000000009</v>
          </cell>
          <cell r="AG636">
            <v>0.6</v>
          </cell>
          <cell r="AH636">
            <v>1.08</v>
          </cell>
          <cell r="AI636" t="str">
            <v>O</v>
          </cell>
          <cell r="AJ636" t="str">
            <v>O</v>
          </cell>
          <cell r="AK636" t="str">
            <v>O</v>
          </cell>
          <cell r="AN636" t="str">
            <v>O</v>
          </cell>
          <cell r="AP636">
            <v>500</v>
          </cell>
          <cell r="AQ636">
            <v>1.0489999999999999</v>
          </cell>
          <cell r="AR636" t="str">
            <v>SPCC</v>
          </cell>
          <cell r="AS636">
            <v>0</v>
          </cell>
          <cell r="AT636" t="e">
            <v>#N/A</v>
          </cell>
          <cell r="AU636">
            <v>0</v>
          </cell>
          <cell r="AV636">
            <v>0</v>
          </cell>
        </row>
        <row r="637">
          <cell r="J637" t="str">
            <v>006-01518</v>
          </cell>
          <cell r="K637" t="str">
            <v>STOPPER 1-1</v>
          </cell>
          <cell r="L637" t="str">
            <v>5HM-E477U-00</v>
          </cell>
          <cell r="M637">
            <v>1</v>
          </cell>
          <cell r="N637" t="str">
            <v>BM</v>
          </cell>
          <cell r="O637" t="str">
            <v>BEWL</v>
          </cell>
          <cell r="Q637" t="str">
            <v>005-12384</v>
          </cell>
          <cell r="R637" t="str">
            <v>SPCC SD*2</v>
          </cell>
          <cell r="S637" t="str">
            <v>SPCC SD</v>
          </cell>
          <cell r="T637" t="str">
            <v/>
          </cell>
          <cell r="V637">
            <v>2</v>
          </cell>
          <cell r="W637">
            <v>914</v>
          </cell>
          <cell r="X637">
            <v>1828</v>
          </cell>
          <cell r="Y637">
            <v>67</v>
          </cell>
          <cell r="Z637">
            <v>914</v>
          </cell>
          <cell r="AA637">
            <v>67</v>
          </cell>
          <cell r="AB637">
            <v>130.57142857142858</v>
          </cell>
          <cell r="AC637">
            <v>7</v>
          </cell>
          <cell r="AD637">
            <v>27</v>
          </cell>
          <cell r="AE637">
            <v>189</v>
          </cell>
          <cell r="AF637">
            <v>4.2005839822024452E-2</v>
          </cell>
          <cell r="AG637">
            <v>9.9994160177975536E-2</v>
          </cell>
          <cell r="AH637">
            <v>0.14199999999999999</v>
          </cell>
          <cell r="AI637" t="str">
            <v>O</v>
          </cell>
          <cell r="AJ637" t="str">
            <v>O</v>
          </cell>
          <cell r="AK637" t="str">
            <v>O</v>
          </cell>
          <cell r="AN637" t="str">
            <v>O</v>
          </cell>
          <cell r="AP637">
            <v>500</v>
          </cell>
          <cell r="AQ637">
            <v>0.13900000000000001</v>
          </cell>
          <cell r="AR637" t="str">
            <v>SPCC</v>
          </cell>
          <cell r="AS637">
            <v>0</v>
          </cell>
          <cell r="AT637" t="e">
            <v>#N/A</v>
          </cell>
          <cell r="AU637">
            <v>0</v>
          </cell>
          <cell r="AV637">
            <v>0</v>
          </cell>
        </row>
        <row r="638">
          <cell r="J638" t="str">
            <v>006-01713</v>
          </cell>
          <cell r="K638" t="str">
            <v>BODY PIPE 1-1</v>
          </cell>
          <cell r="L638" t="str">
            <v>3B1-E461A-00</v>
          </cell>
          <cell r="M638">
            <v>1</v>
          </cell>
          <cell r="N638" t="str">
            <v>BM</v>
          </cell>
          <cell r="O638" t="str">
            <v>BEWL</v>
          </cell>
          <cell r="Q638" t="str">
            <v>005-12422</v>
          </cell>
          <cell r="R638" t="str">
            <v>STKM 11A*1.2</v>
          </cell>
          <cell r="S638" t="str">
            <v>STKM 11A</v>
          </cell>
          <cell r="T638" t="str">
            <v/>
          </cell>
          <cell r="U638">
            <v>22.2</v>
          </cell>
          <cell r="V638">
            <v>1.2</v>
          </cell>
          <cell r="X638">
            <v>5500</v>
          </cell>
          <cell r="Y638">
            <v>417</v>
          </cell>
          <cell r="AA638">
            <v>417</v>
          </cell>
          <cell r="AC638">
            <v>14</v>
          </cell>
          <cell r="AD638">
            <v>14</v>
          </cell>
          <cell r="AF638">
            <v>5.0011679644048929E-2</v>
          </cell>
          <cell r="AG638">
            <v>0.19998832035595107</v>
          </cell>
          <cell r="AH638">
            <v>0.25</v>
          </cell>
          <cell r="AI638" t="str">
            <v>O</v>
          </cell>
          <cell r="AJ638" t="str">
            <v>O</v>
          </cell>
          <cell r="AL638" t="str">
            <v>O</v>
          </cell>
          <cell r="AN638" t="str">
            <v>O</v>
          </cell>
          <cell r="AP638">
            <v>500</v>
          </cell>
          <cell r="AQ638" t="e">
            <v>#DIV/0!</v>
          </cell>
          <cell r="AR638" t="str">
            <v>STKM</v>
          </cell>
          <cell r="AS638">
            <v>0</v>
          </cell>
          <cell r="AT638" t="e">
            <v>#N/A</v>
          </cell>
          <cell r="AU638">
            <v>0</v>
          </cell>
          <cell r="AV638">
            <v>0</v>
          </cell>
        </row>
        <row r="639">
          <cell r="J639" t="str">
            <v>006-01719</v>
          </cell>
          <cell r="K639" t="str">
            <v>PIPE 1</v>
          </cell>
          <cell r="L639" t="str">
            <v>3B1-E475A-00</v>
          </cell>
          <cell r="M639">
            <v>1</v>
          </cell>
          <cell r="N639" t="str">
            <v>VF</v>
          </cell>
          <cell r="O639" t="str">
            <v>NEW ENDIVOR</v>
          </cell>
          <cell r="P639" t="str">
            <v>POL-PP07-01-21-18-0012</v>
          </cell>
          <cell r="R639" t="str">
            <v/>
          </cell>
          <cell r="S639" t="str">
            <v/>
          </cell>
          <cell r="T639" t="str">
            <v/>
          </cell>
          <cell r="AP639">
            <v>500</v>
          </cell>
          <cell r="AR639" t="str">
            <v/>
          </cell>
          <cell r="AS639">
            <v>18.2</v>
          </cell>
          <cell r="AT639">
            <v>18.2</v>
          </cell>
          <cell r="AU639">
            <v>18.2</v>
          </cell>
          <cell r="AV639">
            <v>0</v>
          </cell>
        </row>
        <row r="640">
          <cell r="J640" t="str">
            <v>006-01081</v>
          </cell>
          <cell r="K640" t="str">
            <v>PIPE 2</v>
          </cell>
          <cell r="L640" t="str">
            <v>5HM-E475E-00</v>
          </cell>
          <cell r="M640">
            <v>1</v>
          </cell>
          <cell r="N640" t="str">
            <v>VF</v>
          </cell>
          <cell r="O640" t="str">
            <v>METALINE</v>
          </cell>
          <cell r="P640" t="str">
            <v>POL-PP07-01-21-18-0017</v>
          </cell>
          <cell r="R640" t="str">
            <v/>
          </cell>
          <cell r="S640" t="str">
            <v/>
          </cell>
          <cell r="T640" t="str">
            <v/>
          </cell>
          <cell r="AP640">
            <v>500</v>
          </cell>
          <cell r="AR640" t="str">
            <v/>
          </cell>
          <cell r="AS640">
            <v>29</v>
          </cell>
          <cell r="AT640">
            <v>29</v>
          </cell>
          <cell r="AU640">
            <v>29</v>
          </cell>
          <cell r="AV640">
            <v>0</v>
          </cell>
        </row>
        <row r="641">
          <cell r="J641" t="str">
            <v>006-01083</v>
          </cell>
          <cell r="K641" t="str">
            <v>PIPE 4</v>
          </cell>
          <cell r="L641" t="str">
            <v>5HM-E475G-00</v>
          </cell>
          <cell r="M641">
            <v>6</v>
          </cell>
          <cell r="N641" t="str">
            <v>VF</v>
          </cell>
          <cell r="O641" t="str">
            <v>METALINE</v>
          </cell>
          <cell r="P641" t="str">
            <v>POL-PP07-01-21-18-0017</v>
          </cell>
          <cell r="R641" t="str">
            <v/>
          </cell>
          <cell r="S641" t="str">
            <v/>
          </cell>
          <cell r="T641" t="str">
            <v/>
          </cell>
          <cell r="AP641">
            <v>500</v>
          </cell>
          <cell r="AR641" t="str">
            <v/>
          </cell>
          <cell r="AS641">
            <v>7.25</v>
          </cell>
          <cell r="AT641">
            <v>7.25</v>
          </cell>
          <cell r="AU641">
            <v>7.25</v>
          </cell>
          <cell r="AV641">
            <v>0</v>
          </cell>
        </row>
        <row r="642">
          <cell r="J642" t="str">
            <v>006-01085</v>
          </cell>
          <cell r="K642" t="str">
            <v>PIPE 5</v>
          </cell>
          <cell r="L642" t="str">
            <v>5HM-E475H-00</v>
          </cell>
          <cell r="M642">
            <v>1</v>
          </cell>
          <cell r="N642" t="str">
            <v>VF</v>
          </cell>
          <cell r="O642" t="str">
            <v>METALINE</v>
          </cell>
          <cell r="P642" t="str">
            <v>POL-PP07-01-21-18-0017</v>
          </cell>
          <cell r="R642" t="str">
            <v/>
          </cell>
          <cell r="S642" t="str">
            <v/>
          </cell>
          <cell r="T642" t="str">
            <v/>
          </cell>
          <cell r="AP642">
            <v>500</v>
          </cell>
          <cell r="AR642" t="str">
            <v/>
          </cell>
          <cell r="AS642">
            <v>6</v>
          </cell>
          <cell r="AT642">
            <v>6</v>
          </cell>
          <cell r="AU642">
            <v>6</v>
          </cell>
          <cell r="AV642">
            <v>0</v>
          </cell>
        </row>
        <row r="643">
          <cell r="J643" t="str">
            <v>006-02861</v>
          </cell>
          <cell r="K643" t="str">
            <v>NUT WELD 6 mm</v>
          </cell>
          <cell r="L643" t="str">
            <v>90174-06020</v>
          </cell>
          <cell r="M643">
            <v>2</v>
          </cell>
          <cell r="N643" t="str">
            <v>CKD</v>
          </cell>
          <cell r="O643" t="str">
            <v>DYL</v>
          </cell>
          <cell r="R643" t="str">
            <v/>
          </cell>
          <cell r="S643" t="str">
            <v/>
          </cell>
          <cell r="T643" t="str">
            <v/>
          </cell>
          <cell r="AP643">
            <v>500</v>
          </cell>
          <cell r="AR643" t="str">
            <v/>
          </cell>
          <cell r="AS643">
            <v>0</v>
          </cell>
          <cell r="AT643" t="e">
            <v>#N/A</v>
          </cell>
          <cell r="AU643">
            <v>0</v>
          </cell>
          <cell r="AV643">
            <v>0</v>
          </cell>
        </row>
        <row r="644">
          <cell r="J644" t="str">
            <v>006-01714</v>
          </cell>
          <cell r="K644" t="str">
            <v>BRACKET 1-1</v>
          </cell>
          <cell r="L644" t="str">
            <v>3B1-E461L-00</v>
          </cell>
          <cell r="M644">
            <v>1</v>
          </cell>
          <cell r="N644" t="str">
            <v>BM</v>
          </cell>
          <cell r="O644" t="str">
            <v>BEWL</v>
          </cell>
          <cell r="Q644" t="str">
            <v>005-12384</v>
          </cell>
          <cell r="R644" t="str">
            <v>SPCC SD*2</v>
          </cell>
          <cell r="S644" t="str">
            <v>SPCC SD</v>
          </cell>
          <cell r="T644" t="str">
            <v/>
          </cell>
          <cell r="V644">
            <v>2</v>
          </cell>
          <cell r="W644">
            <v>914</v>
          </cell>
          <cell r="X644">
            <v>1828</v>
          </cell>
          <cell r="Y644">
            <v>71</v>
          </cell>
          <cell r="Z644">
            <v>914</v>
          </cell>
          <cell r="AA644">
            <v>71</v>
          </cell>
          <cell r="AB644">
            <v>57.125</v>
          </cell>
          <cell r="AC644">
            <v>16</v>
          </cell>
          <cell r="AD644">
            <v>25</v>
          </cell>
          <cell r="AE644">
            <v>400</v>
          </cell>
          <cell r="AF644">
            <v>3.1000000000000007E-2</v>
          </cell>
          <cell r="AG644">
            <v>3.5999999999999997E-2</v>
          </cell>
          <cell r="AH644">
            <v>6.7000000000000004E-2</v>
          </cell>
          <cell r="AI644" t="str">
            <v>O</v>
          </cell>
          <cell r="AJ644" t="str">
            <v>O</v>
          </cell>
          <cell r="AK644" t="str">
            <v>O</v>
          </cell>
          <cell r="AN644" t="str">
            <v>O</v>
          </cell>
          <cell r="AP644">
            <v>500</v>
          </cell>
          <cell r="AQ644">
            <v>6.6000000000000003E-2</v>
          </cell>
          <cell r="AR644" t="str">
            <v>SPCC</v>
          </cell>
          <cell r="AS644">
            <v>0</v>
          </cell>
          <cell r="AT644" t="e">
            <v>#N/A</v>
          </cell>
          <cell r="AU644">
            <v>0</v>
          </cell>
          <cell r="AV644">
            <v>0</v>
          </cell>
        </row>
        <row r="645">
          <cell r="J645" t="str">
            <v>006-01715</v>
          </cell>
          <cell r="K645" t="str">
            <v>BRACKET 1-2</v>
          </cell>
          <cell r="L645" t="str">
            <v>3B1-E461M-00</v>
          </cell>
          <cell r="M645">
            <v>1</v>
          </cell>
          <cell r="N645" t="str">
            <v>BM</v>
          </cell>
          <cell r="O645" t="str">
            <v>BEWL</v>
          </cell>
          <cell r="Q645" t="str">
            <v>005-12384</v>
          </cell>
          <cell r="R645" t="str">
            <v>SPCC SD*2</v>
          </cell>
          <cell r="S645" t="str">
            <v>SPCC SD</v>
          </cell>
          <cell r="T645" t="str">
            <v/>
          </cell>
          <cell r="V645">
            <v>2</v>
          </cell>
          <cell r="W645">
            <v>914</v>
          </cell>
          <cell r="X645">
            <v>1828</v>
          </cell>
          <cell r="Y645">
            <v>71</v>
          </cell>
          <cell r="Z645">
            <v>914</v>
          </cell>
          <cell r="AA645">
            <v>71</v>
          </cell>
          <cell r="AB645">
            <v>60.93333333333333</v>
          </cell>
          <cell r="AC645">
            <v>15</v>
          </cell>
          <cell r="AD645">
            <v>25</v>
          </cell>
          <cell r="AE645">
            <v>375</v>
          </cell>
          <cell r="AF645">
            <v>2.9999999999999992E-2</v>
          </cell>
          <cell r="AG645">
            <v>4.2000000000000003E-2</v>
          </cell>
          <cell r="AH645">
            <v>7.1999999999999995E-2</v>
          </cell>
          <cell r="AI645" t="str">
            <v>O</v>
          </cell>
          <cell r="AJ645" t="str">
            <v>O</v>
          </cell>
          <cell r="AK645" t="str">
            <v>O</v>
          </cell>
          <cell r="AN645" t="str">
            <v>O</v>
          </cell>
          <cell r="AP645">
            <v>500</v>
          </cell>
          <cell r="AQ645">
            <v>7.0000000000000007E-2</v>
          </cell>
          <cell r="AR645" t="str">
            <v>SPCC</v>
          </cell>
          <cell r="AS645">
            <v>0</v>
          </cell>
          <cell r="AT645" t="e">
            <v>#N/A</v>
          </cell>
          <cell r="AU645">
            <v>0</v>
          </cell>
          <cell r="AV645">
            <v>0</v>
          </cell>
        </row>
        <row r="646">
          <cell r="J646" t="str">
            <v>006-01716</v>
          </cell>
          <cell r="K646" t="str">
            <v>BRACKET 2-1</v>
          </cell>
          <cell r="L646" t="str">
            <v>3B1-E462L-00</v>
          </cell>
          <cell r="M646">
            <v>1</v>
          </cell>
          <cell r="N646" t="str">
            <v>BM</v>
          </cell>
          <cell r="O646" t="str">
            <v>BEWL</v>
          </cell>
          <cell r="Q646" t="str">
            <v>005-12384</v>
          </cell>
          <cell r="R646" t="str">
            <v>SPCC SD*2</v>
          </cell>
          <cell r="S646" t="str">
            <v>SPCC SD</v>
          </cell>
          <cell r="T646" t="str">
            <v/>
          </cell>
          <cell r="V646">
            <v>2</v>
          </cell>
          <cell r="W646">
            <v>914</v>
          </cell>
          <cell r="X646">
            <v>1828</v>
          </cell>
          <cell r="Y646">
            <v>78</v>
          </cell>
          <cell r="Z646">
            <v>914</v>
          </cell>
          <cell r="AA646">
            <v>78</v>
          </cell>
          <cell r="AB646">
            <v>83.090909090909093</v>
          </cell>
          <cell r="AC646">
            <v>11</v>
          </cell>
          <cell r="AD646">
            <v>23</v>
          </cell>
          <cell r="AE646">
            <v>253</v>
          </cell>
          <cell r="AF646">
            <v>3.9999999999999994E-2</v>
          </cell>
          <cell r="AG646">
            <v>6.6000000000000003E-2</v>
          </cell>
          <cell r="AH646">
            <v>0.106</v>
          </cell>
          <cell r="AI646" t="str">
            <v>O</v>
          </cell>
          <cell r="AJ646" t="str">
            <v>O</v>
          </cell>
          <cell r="AK646" t="str">
            <v>O</v>
          </cell>
          <cell r="AN646" t="str">
            <v>O</v>
          </cell>
          <cell r="AP646">
            <v>500</v>
          </cell>
          <cell r="AQ646">
            <v>0.104</v>
          </cell>
          <cell r="AR646" t="str">
            <v>SPCC</v>
          </cell>
          <cell r="AS646">
            <v>0</v>
          </cell>
          <cell r="AT646" t="e">
            <v>#N/A</v>
          </cell>
          <cell r="AU646">
            <v>0</v>
          </cell>
          <cell r="AV646">
            <v>0</v>
          </cell>
        </row>
        <row r="647">
          <cell r="J647" t="str">
            <v>006-01717</v>
          </cell>
          <cell r="K647" t="str">
            <v>BRACKET 2-2</v>
          </cell>
          <cell r="L647" t="str">
            <v>3B1-E462L-00</v>
          </cell>
          <cell r="M647">
            <v>1</v>
          </cell>
          <cell r="N647" t="str">
            <v>BM</v>
          </cell>
          <cell r="O647" t="str">
            <v>BEWL</v>
          </cell>
          <cell r="Q647" t="str">
            <v>005-12384</v>
          </cell>
          <cell r="R647" t="str">
            <v>SPCC SD*2</v>
          </cell>
          <cell r="S647" t="str">
            <v>SPCC SD</v>
          </cell>
          <cell r="T647" t="str">
            <v/>
          </cell>
          <cell r="V647">
            <v>2</v>
          </cell>
          <cell r="W647">
            <v>914</v>
          </cell>
          <cell r="X647">
            <v>1828</v>
          </cell>
          <cell r="Y647">
            <v>78</v>
          </cell>
          <cell r="Z647">
            <v>914</v>
          </cell>
          <cell r="AA647">
            <v>78</v>
          </cell>
          <cell r="AB647">
            <v>65.285714285714292</v>
          </cell>
          <cell r="AC647">
            <v>14</v>
          </cell>
          <cell r="AD647">
            <v>23</v>
          </cell>
          <cell r="AE647">
            <v>322</v>
          </cell>
          <cell r="AF647">
            <v>4.0000000000000008E-2</v>
          </cell>
          <cell r="AG647">
            <v>4.3999999999999997E-2</v>
          </cell>
          <cell r="AH647">
            <v>8.4000000000000005E-2</v>
          </cell>
          <cell r="AI647" t="str">
            <v>O</v>
          </cell>
          <cell r="AJ647" t="str">
            <v>O</v>
          </cell>
          <cell r="AK647" t="str">
            <v>O</v>
          </cell>
          <cell r="AN647" t="str">
            <v>O</v>
          </cell>
          <cell r="AP647">
            <v>500</v>
          </cell>
          <cell r="AQ647">
            <v>8.1000000000000003E-2</v>
          </cell>
          <cell r="AR647" t="str">
            <v>SPCC</v>
          </cell>
          <cell r="AS647">
            <v>0</v>
          </cell>
          <cell r="AT647" t="e">
            <v>#N/A</v>
          </cell>
          <cell r="AU647">
            <v>0</v>
          </cell>
          <cell r="AV647">
            <v>0</v>
          </cell>
        </row>
        <row r="648">
          <cell r="J648" t="str">
            <v>006-01236</v>
          </cell>
          <cell r="K648" t="str">
            <v>RING STOP</v>
          </cell>
          <cell r="L648" t="str">
            <v>5HM-E4618-00</v>
          </cell>
          <cell r="M648">
            <v>1</v>
          </cell>
          <cell r="N648" t="str">
            <v>VF</v>
          </cell>
          <cell r="O648" t="str">
            <v>LEADING</v>
          </cell>
          <cell r="P648" t="str">
            <v>POL-PP07-01-21-18-0027</v>
          </cell>
          <cell r="R648" t="str">
            <v/>
          </cell>
          <cell r="S648" t="str">
            <v/>
          </cell>
          <cell r="T648" t="str">
            <v/>
          </cell>
          <cell r="AP648">
            <v>500</v>
          </cell>
          <cell r="AR648" t="str">
            <v/>
          </cell>
          <cell r="AS648">
            <v>15</v>
          </cell>
          <cell r="AT648">
            <v>15</v>
          </cell>
          <cell r="AU648">
            <v>15</v>
          </cell>
          <cell r="AV648">
            <v>0</v>
          </cell>
        </row>
        <row r="649">
          <cell r="J649" t="str">
            <v>006-01240</v>
          </cell>
          <cell r="K649" t="str">
            <v>RIVET ROUND</v>
          </cell>
          <cell r="L649" t="str">
            <v>90260-06027</v>
          </cell>
          <cell r="M649">
            <v>1</v>
          </cell>
          <cell r="N649" t="str">
            <v>VF</v>
          </cell>
          <cell r="O649" t="str">
            <v>PARAGON</v>
          </cell>
          <cell r="P649" t="str">
            <v>POL-PP07-01-21-18-0004</v>
          </cell>
          <cell r="R649" t="str">
            <v/>
          </cell>
          <cell r="S649" t="str">
            <v/>
          </cell>
          <cell r="T649" t="str">
            <v/>
          </cell>
          <cell r="AP649">
            <v>500</v>
          </cell>
          <cell r="AR649" t="str">
            <v/>
          </cell>
          <cell r="AS649">
            <v>1.8</v>
          </cell>
          <cell r="AT649">
            <v>1.8</v>
          </cell>
          <cell r="AU649">
            <v>1.8</v>
          </cell>
          <cell r="AV649">
            <v>0</v>
          </cell>
        </row>
        <row r="650">
          <cell r="J650" t="str">
            <v>006-00078</v>
          </cell>
          <cell r="K650" t="str">
            <v>BODY 1-1</v>
          </cell>
          <cell r="L650" t="str">
            <v>5HM-E471A-00</v>
          </cell>
          <cell r="M650">
            <v>1</v>
          </cell>
          <cell r="N650" t="str">
            <v>BM</v>
          </cell>
          <cell r="O650" t="str">
            <v>BEWL</v>
          </cell>
          <cell r="Q650" t="str">
            <v>005-12379</v>
          </cell>
          <cell r="R650" t="str">
            <v>SPCC SD*1.2</v>
          </cell>
          <cell r="S650" t="str">
            <v>SPCC SD</v>
          </cell>
          <cell r="T650" t="str">
            <v/>
          </cell>
          <cell r="V650">
            <v>1.2</v>
          </cell>
          <cell r="W650">
            <v>914</v>
          </cell>
          <cell r="X650">
            <v>1828</v>
          </cell>
          <cell r="Y650">
            <v>633</v>
          </cell>
          <cell r="Z650">
            <v>914</v>
          </cell>
          <cell r="AA650">
            <v>633</v>
          </cell>
          <cell r="AB650">
            <v>304.66666666666669</v>
          </cell>
          <cell r="AC650">
            <v>3</v>
          </cell>
          <cell r="AD650">
            <v>2</v>
          </cell>
          <cell r="AE650">
            <v>6</v>
          </cell>
          <cell r="AF650">
            <v>1.4000000000000001</v>
          </cell>
          <cell r="AG650">
            <v>1.3</v>
          </cell>
          <cell r="AH650">
            <v>2.7</v>
          </cell>
          <cell r="AI650" t="str">
            <v>O</v>
          </cell>
          <cell r="AJ650" t="str">
            <v>O</v>
          </cell>
          <cell r="AK650" t="str">
            <v>O</v>
          </cell>
          <cell r="AN650" t="str">
            <v>O</v>
          </cell>
          <cell r="AP650">
            <v>500</v>
          </cell>
          <cell r="AQ650">
            <v>2.6230000000000002</v>
          </cell>
          <cell r="AR650" t="str">
            <v>SPCC</v>
          </cell>
          <cell r="AS650">
            <v>0</v>
          </cell>
          <cell r="AT650" t="e">
            <v>#N/A</v>
          </cell>
          <cell r="AU650">
            <v>0</v>
          </cell>
          <cell r="AV650">
            <v>0</v>
          </cell>
        </row>
        <row r="651">
          <cell r="J651" t="str">
            <v>006-00079</v>
          </cell>
          <cell r="K651" t="str">
            <v>BODY 1-2</v>
          </cell>
          <cell r="L651" t="str">
            <v>5HM-E471E-00</v>
          </cell>
          <cell r="M651">
            <v>1</v>
          </cell>
          <cell r="N651" t="str">
            <v>BM</v>
          </cell>
          <cell r="O651" t="str">
            <v>BEWL</v>
          </cell>
          <cell r="Q651" t="str">
            <v>005-12379</v>
          </cell>
          <cell r="R651" t="str">
            <v>SPCC SD*1.2</v>
          </cell>
          <cell r="S651" t="str">
            <v>SPCC SD</v>
          </cell>
          <cell r="T651" t="str">
            <v/>
          </cell>
          <cell r="V651">
            <v>1.2</v>
          </cell>
          <cell r="W651">
            <v>914</v>
          </cell>
          <cell r="X651">
            <v>1828</v>
          </cell>
          <cell r="Y651">
            <v>131</v>
          </cell>
          <cell r="Z651">
            <v>914</v>
          </cell>
          <cell r="AA651">
            <v>131</v>
          </cell>
          <cell r="AB651">
            <v>152.33333333333334</v>
          </cell>
          <cell r="AC651">
            <v>6</v>
          </cell>
          <cell r="AD651">
            <v>13</v>
          </cell>
          <cell r="AE651">
            <v>78</v>
          </cell>
          <cell r="AF651">
            <v>0.19569999999999999</v>
          </cell>
          <cell r="AG651">
            <v>1.23E-2</v>
          </cell>
          <cell r="AH651">
            <v>0.20799999999999999</v>
          </cell>
          <cell r="AI651" t="str">
            <v>O</v>
          </cell>
          <cell r="AJ651" t="str">
            <v>O</v>
          </cell>
          <cell r="AK651" t="str">
            <v>O</v>
          </cell>
          <cell r="AN651" t="str">
            <v>O</v>
          </cell>
          <cell r="AP651">
            <v>500</v>
          </cell>
          <cell r="AQ651">
            <v>0.20200000000000001</v>
          </cell>
          <cell r="AR651" t="str">
            <v>SPCC</v>
          </cell>
          <cell r="AS651">
            <v>0</v>
          </cell>
          <cell r="AT651" t="e">
            <v>#N/A</v>
          </cell>
          <cell r="AU651">
            <v>0</v>
          </cell>
          <cell r="AV651">
            <v>0</v>
          </cell>
        </row>
        <row r="652">
          <cell r="J652" t="str">
            <v>006-00951</v>
          </cell>
          <cell r="K652" t="str">
            <v>NUT RING</v>
          </cell>
          <cell r="L652" t="str">
            <v>5HM-E4612-00</v>
          </cell>
          <cell r="M652">
            <v>1</v>
          </cell>
          <cell r="N652" t="str">
            <v>BM</v>
          </cell>
          <cell r="O652" t="str">
            <v>BEWL</v>
          </cell>
          <cell r="Q652" t="str">
            <v>005-12417</v>
          </cell>
          <cell r="R652" t="str">
            <v>SPHC*6</v>
          </cell>
          <cell r="S652" t="str">
            <v>SPHC</v>
          </cell>
          <cell r="T652" t="str">
            <v/>
          </cell>
          <cell r="V652">
            <v>6</v>
          </cell>
          <cell r="W652">
            <v>1220</v>
          </cell>
          <cell r="X652">
            <v>1220</v>
          </cell>
          <cell r="Y652">
            <v>76</v>
          </cell>
          <cell r="Z652">
            <v>1220</v>
          </cell>
          <cell r="AA652">
            <v>76</v>
          </cell>
          <cell r="AB652">
            <v>58.095238095238095</v>
          </cell>
          <cell r="AC652">
            <v>21</v>
          </cell>
          <cell r="AD652">
            <v>16</v>
          </cell>
          <cell r="AE652">
            <v>336</v>
          </cell>
          <cell r="AF652">
            <v>0.15899999999999997</v>
          </cell>
          <cell r="AG652">
            <v>0.05</v>
          </cell>
          <cell r="AH652">
            <v>0.20899999999999999</v>
          </cell>
          <cell r="AI652" t="str">
            <v>O</v>
          </cell>
          <cell r="AJ652" t="str">
            <v>O</v>
          </cell>
          <cell r="AK652" t="str">
            <v>O</v>
          </cell>
          <cell r="AN652" t="str">
            <v>O</v>
          </cell>
          <cell r="AP652">
            <v>500</v>
          </cell>
          <cell r="AQ652">
            <v>0.20899999999999999</v>
          </cell>
          <cell r="AR652" t="str">
            <v>SPHC</v>
          </cell>
          <cell r="AS652">
            <v>0</v>
          </cell>
          <cell r="AT652" t="e">
            <v>#N/A</v>
          </cell>
          <cell r="AU652">
            <v>0</v>
          </cell>
          <cell r="AV652">
            <v>0</v>
          </cell>
        </row>
        <row r="653">
          <cell r="J653" t="str">
            <v>006-01009</v>
          </cell>
          <cell r="K653" t="str">
            <v>PARTITION 1-1</v>
          </cell>
          <cell r="L653" t="str">
            <v>5HM-E471R-00</v>
          </cell>
          <cell r="M653">
            <v>1</v>
          </cell>
          <cell r="N653" t="str">
            <v>BM</v>
          </cell>
          <cell r="O653" t="str">
            <v>BEWL</v>
          </cell>
          <cell r="Q653" t="str">
            <v>005-12379</v>
          </cell>
          <cell r="R653" t="str">
            <v>SPCC SD*1.2</v>
          </cell>
          <cell r="S653" t="str">
            <v>SPCC SD</v>
          </cell>
          <cell r="T653" t="str">
            <v/>
          </cell>
          <cell r="V653">
            <v>1.2</v>
          </cell>
          <cell r="W653">
            <v>914</v>
          </cell>
          <cell r="X653">
            <v>1828</v>
          </cell>
          <cell r="Y653">
            <v>110</v>
          </cell>
          <cell r="Z653">
            <v>914</v>
          </cell>
          <cell r="AA653">
            <v>110</v>
          </cell>
          <cell r="AB653">
            <v>130.57142857142858</v>
          </cell>
          <cell r="AC653">
            <v>7</v>
          </cell>
          <cell r="AD653">
            <v>16</v>
          </cell>
          <cell r="AE653">
            <v>112</v>
          </cell>
          <cell r="AF653">
            <v>4.0000000000000036E-3</v>
          </cell>
          <cell r="AG653">
            <v>0.14099999999999999</v>
          </cell>
          <cell r="AH653">
            <v>0.14499999999999999</v>
          </cell>
          <cell r="AI653" t="str">
            <v>O</v>
          </cell>
          <cell r="AJ653" t="str">
            <v>O</v>
          </cell>
          <cell r="AK653" t="str">
            <v>O</v>
          </cell>
          <cell r="AN653" t="str">
            <v>O</v>
          </cell>
          <cell r="AP653">
            <v>500</v>
          </cell>
          <cell r="AQ653">
            <v>0.14099999999999999</v>
          </cell>
          <cell r="AR653" t="str">
            <v>SPCC</v>
          </cell>
          <cell r="AS653">
            <v>0</v>
          </cell>
          <cell r="AT653" t="e">
            <v>#N/A</v>
          </cell>
          <cell r="AU653">
            <v>0</v>
          </cell>
          <cell r="AV653">
            <v>0</v>
          </cell>
        </row>
        <row r="654">
          <cell r="J654" t="str">
            <v>006-01011</v>
          </cell>
          <cell r="K654" t="str">
            <v>PARTITION 1-2</v>
          </cell>
          <cell r="L654" t="str">
            <v>5HM-E471T-00</v>
          </cell>
          <cell r="M654">
            <v>1</v>
          </cell>
          <cell r="N654" t="str">
            <v>BM</v>
          </cell>
          <cell r="O654" t="str">
            <v>BEWL</v>
          </cell>
          <cell r="Q654" t="str">
            <v>005-12379</v>
          </cell>
          <cell r="R654" t="str">
            <v>SPCC SD*1.2</v>
          </cell>
          <cell r="S654" t="str">
            <v>SPCC SD</v>
          </cell>
          <cell r="T654" t="str">
            <v/>
          </cell>
          <cell r="V654">
            <v>1.2</v>
          </cell>
          <cell r="W654">
            <v>914</v>
          </cell>
          <cell r="X654">
            <v>1828</v>
          </cell>
          <cell r="Y654">
            <v>108</v>
          </cell>
          <cell r="Z654">
            <v>914</v>
          </cell>
          <cell r="AA654">
            <v>108</v>
          </cell>
          <cell r="AB654">
            <v>152.33333333333334</v>
          </cell>
          <cell r="AC654">
            <v>6</v>
          </cell>
          <cell r="AD654">
            <v>16</v>
          </cell>
          <cell r="AE654">
            <v>96</v>
          </cell>
          <cell r="AF654">
            <v>9.9000000000000005E-2</v>
          </cell>
          <cell r="AG654">
            <v>7.0000000000000007E-2</v>
          </cell>
          <cell r="AH654">
            <v>0.16900000000000001</v>
          </cell>
          <cell r="AI654" t="str">
            <v>O</v>
          </cell>
          <cell r="AJ654" t="str">
            <v>O</v>
          </cell>
          <cell r="AK654" t="str">
            <v>O</v>
          </cell>
          <cell r="AN654" t="str">
            <v>O</v>
          </cell>
          <cell r="AP654">
            <v>500</v>
          </cell>
          <cell r="AQ654">
            <v>0.16400000000000001</v>
          </cell>
          <cell r="AR654" t="str">
            <v>SPCC</v>
          </cell>
          <cell r="AS654">
            <v>0</v>
          </cell>
          <cell r="AT654" t="e">
            <v>#N/A</v>
          </cell>
          <cell r="AU654">
            <v>0</v>
          </cell>
          <cell r="AV654">
            <v>0</v>
          </cell>
        </row>
        <row r="655">
          <cell r="J655" t="str">
            <v>006-01013</v>
          </cell>
          <cell r="K655" t="str">
            <v>PARTITION 1-3</v>
          </cell>
          <cell r="L655" t="str">
            <v>5HM-E471U-00</v>
          </cell>
          <cell r="M655">
            <v>1</v>
          </cell>
          <cell r="N655" t="str">
            <v>BM</v>
          </cell>
          <cell r="O655" t="str">
            <v>BEWL</v>
          </cell>
          <cell r="Q655" t="str">
            <v>005-12379</v>
          </cell>
          <cell r="R655" t="str">
            <v>SPCC SD*1.2</v>
          </cell>
          <cell r="S655" t="str">
            <v>SPCC SD</v>
          </cell>
          <cell r="T655" t="str">
            <v/>
          </cell>
          <cell r="V655">
            <v>1.2</v>
          </cell>
          <cell r="W655">
            <v>914</v>
          </cell>
          <cell r="X655">
            <v>1828</v>
          </cell>
          <cell r="Y655">
            <v>112</v>
          </cell>
          <cell r="Z655">
            <v>914</v>
          </cell>
          <cell r="AA655">
            <v>112</v>
          </cell>
          <cell r="AB655">
            <v>152.33333333333334</v>
          </cell>
          <cell r="AC655">
            <v>6</v>
          </cell>
          <cell r="AD655">
            <v>16</v>
          </cell>
          <cell r="AE655">
            <v>96</v>
          </cell>
          <cell r="AF655">
            <v>9.9000000000000005E-2</v>
          </cell>
          <cell r="AG655">
            <v>7.0000000000000007E-2</v>
          </cell>
          <cell r="AH655">
            <v>0.16900000000000001</v>
          </cell>
          <cell r="AI655" t="str">
            <v>O</v>
          </cell>
          <cell r="AJ655" t="str">
            <v>O</v>
          </cell>
          <cell r="AK655" t="str">
            <v>O</v>
          </cell>
          <cell r="AN655" t="str">
            <v>O</v>
          </cell>
          <cell r="AP655">
            <v>500</v>
          </cell>
          <cell r="AQ655">
            <v>0.16400000000000001</v>
          </cell>
          <cell r="AR655" t="str">
            <v>SPCC</v>
          </cell>
          <cell r="AS655">
            <v>0</v>
          </cell>
          <cell r="AT655" t="e">
            <v>#N/A</v>
          </cell>
          <cell r="AU655">
            <v>0</v>
          </cell>
          <cell r="AV655">
            <v>0</v>
          </cell>
        </row>
        <row r="656">
          <cell r="J656" t="str">
            <v>006-01082</v>
          </cell>
          <cell r="K656" t="str">
            <v>PIPE 3</v>
          </cell>
          <cell r="L656" t="str">
            <v>5HM-E475F-00</v>
          </cell>
          <cell r="M656">
            <v>1</v>
          </cell>
          <cell r="N656" t="str">
            <v>BM</v>
          </cell>
          <cell r="O656" t="str">
            <v>BEWL</v>
          </cell>
          <cell r="Q656" t="str">
            <v>005-12379</v>
          </cell>
          <cell r="R656" t="str">
            <v>SPCC SD*1.2</v>
          </cell>
          <cell r="S656" t="str">
            <v>SPCC SD</v>
          </cell>
          <cell r="T656" t="str">
            <v/>
          </cell>
          <cell r="V656">
            <v>1.2</v>
          </cell>
          <cell r="W656">
            <v>914</v>
          </cell>
          <cell r="X656">
            <v>1828</v>
          </cell>
          <cell r="Y656">
            <v>310</v>
          </cell>
          <cell r="Z656">
            <v>914</v>
          </cell>
          <cell r="AA656">
            <v>310</v>
          </cell>
          <cell r="AB656">
            <v>182.8</v>
          </cell>
          <cell r="AC656">
            <v>5</v>
          </cell>
          <cell r="AD656">
            <v>3</v>
          </cell>
          <cell r="AE656">
            <v>15</v>
          </cell>
          <cell r="AF656">
            <v>0.48000000000000009</v>
          </cell>
          <cell r="AG656">
            <v>0.6</v>
          </cell>
          <cell r="AH656">
            <v>1.08</v>
          </cell>
          <cell r="AI656" t="str">
            <v>O</v>
          </cell>
          <cell r="AJ656" t="str">
            <v>O</v>
          </cell>
          <cell r="AK656" t="str">
            <v>O</v>
          </cell>
          <cell r="AN656" t="str">
            <v>O</v>
          </cell>
          <cell r="AP656">
            <v>500</v>
          </cell>
          <cell r="AQ656">
            <v>1.0489999999999999</v>
          </cell>
          <cell r="AR656" t="str">
            <v>SPCC</v>
          </cell>
          <cell r="AS656">
            <v>0</v>
          </cell>
          <cell r="AT656" t="e">
            <v>#N/A</v>
          </cell>
          <cell r="AU656">
            <v>0</v>
          </cell>
          <cell r="AV656">
            <v>0</v>
          </cell>
        </row>
        <row r="657">
          <cell r="J657" t="str">
            <v>006-01498</v>
          </cell>
          <cell r="K657" t="str">
            <v>STAY MUFFLER 1-1</v>
          </cell>
          <cell r="L657" t="str">
            <v>5HM-E4771-00</v>
          </cell>
          <cell r="M657">
            <v>1</v>
          </cell>
          <cell r="N657" t="str">
            <v>BM</v>
          </cell>
          <cell r="O657" t="str">
            <v>BEWL</v>
          </cell>
          <cell r="Q657" t="str">
            <v>005-12384</v>
          </cell>
          <cell r="R657" t="str">
            <v>SPCC SD*2</v>
          </cell>
          <cell r="S657" t="str">
            <v>SPCC SD</v>
          </cell>
          <cell r="T657" t="str">
            <v/>
          </cell>
          <cell r="V657">
            <v>2</v>
          </cell>
          <cell r="W657">
            <v>914</v>
          </cell>
          <cell r="X657">
            <v>1828</v>
          </cell>
          <cell r="Y657">
            <v>130</v>
          </cell>
          <cell r="Z657">
            <v>914</v>
          </cell>
          <cell r="AA657">
            <v>130</v>
          </cell>
          <cell r="AB657">
            <v>76.166666666666671</v>
          </cell>
          <cell r="AC657">
            <v>12</v>
          </cell>
          <cell r="AD657">
            <v>14</v>
          </cell>
          <cell r="AE657">
            <v>168</v>
          </cell>
          <cell r="AF657">
            <v>0.06</v>
          </cell>
          <cell r="AG657">
            <v>0.1</v>
          </cell>
          <cell r="AH657">
            <v>0.16</v>
          </cell>
          <cell r="AI657" t="str">
            <v>O</v>
          </cell>
          <cell r="AJ657" t="str">
            <v>O</v>
          </cell>
          <cell r="AK657" t="str">
            <v>O</v>
          </cell>
          <cell r="AN657" t="str">
            <v>O</v>
          </cell>
          <cell r="AP657">
            <v>500</v>
          </cell>
          <cell r="AQ657">
            <v>0.156</v>
          </cell>
          <cell r="AR657" t="str">
            <v>SPCC</v>
          </cell>
          <cell r="AS657">
            <v>0</v>
          </cell>
          <cell r="AT657" t="e">
            <v>#N/A</v>
          </cell>
          <cell r="AU657">
            <v>0</v>
          </cell>
          <cell r="AV657">
            <v>0</v>
          </cell>
        </row>
        <row r="658">
          <cell r="J658" t="str">
            <v>006-01518</v>
          </cell>
          <cell r="K658" t="str">
            <v>STOPPER 1-1</v>
          </cell>
          <cell r="L658" t="str">
            <v>5HM-E477U-00</v>
          </cell>
          <cell r="M658">
            <v>1</v>
          </cell>
          <cell r="N658" t="str">
            <v>BM</v>
          </cell>
          <cell r="O658" t="str">
            <v>BEWL</v>
          </cell>
          <cell r="Q658" t="str">
            <v>005-12384</v>
          </cell>
          <cell r="R658" t="str">
            <v>SPCC SD*2</v>
          </cell>
          <cell r="S658" t="str">
            <v>SPCC SD</v>
          </cell>
          <cell r="T658" t="str">
            <v/>
          </cell>
          <cell r="V658">
            <v>2</v>
          </cell>
          <cell r="W658">
            <v>914</v>
          </cell>
          <cell r="X658">
            <v>1828</v>
          </cell>
          <cell r="Y658">
            <v>67</v>
          </cell>
          <cell r="Z658">
            <v>914</v>
          </cell>
          <cell r="AA658">
            <v>67</v>
          </cell>
          <cell r="AB658">
            <v>130.57142857142858</v>
          </cell>
          <cell r="AC658">
            <v>7</v>
          </cell>
          <cell r="AD658">
            <v>27</v>
          </cell>
          <cell r="AE658">
            <v>189</v>
          </cell>
          <cell r="AF658">
            <v>4.2005839822024452E-2</v>
          </cell>
          <cell r="AG658">
            <v>9.9994160177975536E-2</v>
          </cell>
          <cell r="AH658">
            <v>0.14199999999999999</v>
          </cell>
          <cell r="AI658" t="str">
            <v>O</v>
          </cell>
          <cell r="AJ658" t="str">
            <v>O</v>
          </cell>
          <cell r="AK658" t="str">
            <v>O</v>
          </cell>
          <cell r="AN658" t="str">
            <v>O</v>
          </cell>
          <cell r="AP658">
            <v>500</v>
          </cell>
          <cell r="AQ658">
            <v>0.13900000000000001</v>
          </cell>
          <cell r="AR658" t="str">
            <v>SPCC</v>
          </cell>
          <cell r="AS658">
            <v>0</v>
          </cell>
          <cell r="AT658" t="e">
            <v>#N/A</v>
          </cell>
          <cell r="AU658">
            <v>0</v>
          </cell>
          <cell r="AV658">
            <v>0</v>
          </cell>
        </row>
        <row r="659">
          <cell r="J659" t="str">
            <v>006-00086</v>
          </cell>
          <cell r="K659" t="str">
            <v>BODY PIPE 1-1</v>
          </cell>
          <cell r="L659" t="str">
            <v>5HM-E461A-00</v>
          </cell>
          <cell r="M659">
            <v>1</v>
          </cell>
          <cell r="N659" t="str">
            <v>BM</v>
          </cell>
          <cell r="O659" t="str">
            <v>BEWL</v>
          </cell>
          <cell r="Q659" t="str">
            <v>005-12422</v>
          </cell>
          <cell r="R659" t="str">
            <v>STKM 11A*1.2</v>
          </cell>
          <cell r="S659" t="str">
            <v>STKM 11A</v>
          </cell>
          <cell r="T659" t="str">
            <v/>
          </cell>
          <cell r="U659">
            <v>22.2</v>
          </cell>
          <cell r="V659">
            <v>1.2</v>
          </cell>
          <cell r="X659">
            <v>5500</v>
          </cell>
          <cell r="Y659">
            <v>417</v>
          </cell>
          <cell r="AA659">
            <v>417</v>
          </cell>
          <cell r="AC659">
            <v>14</v>
          </cell>
          <cell r="AD659">
            <v>14</v>
          </cell>
          <cell r="AF659">
            <v>5.0011679644048929E-2</v>
          </cell>
          <cell r="AG659">
            <v>0.19998832035595107</v>
          </cell>
          <cell r="AH659">
            <v>0.25</v>
          </cell>
          <cell r="AI659" t="str">
            <v>O</v>
          </cell>
          <cell r="AJ659" t="str">
            <v>O</v>
          </cell>
          <cell r="AL659" t="str">
            <v>O</v>
          </cell>
          <cell r="AN659" t="str">
            <v>O</v>
          </cell>
          <cell r="AP659">
            <v>500</v>
          </cell>
          <cell r="AQ659" t="e">
            <v>#DIV/0!</v>
          </cell>
          <cell r="AR659" t="str">
            <v>STKM</v>
          </cell>
          <cell r="AS659">
            <v>0</v>
          </cell>
          <cell r="AT659" t="e">
            <v>#N/A</v>
          </cell>
          <cell r="AU659">
            <v>0</v>
          </cell>
          <cell r="AV659">
            <v>0</v>
          </cell>
        </row>
        <row r="660">
          <cell r="J660" t="str">
            <v>006-01719</v>
          </cell>
          <cell r="K660" t="str">
            <v>PIPE 1</v>
          </cell>
          <cell r="L660" t="str">
            <v>5HM-E475A-00</v>
          </cell>
          <cell r="M660">
            <v>1</v>
          </cell>
          <cell r="N660" t="str">
            <v>VF</v>
          </cell>
          <cell r="O660" t="str">
            <v>NEW ENDIVOR</v>
          </cell>
          <cell r="P660" t="str">
            <v>POL-PP07-01-21-18-0012</v>
          </cell>
          <cell r="R660" t="str">
            <v/>
          </cell>
          <cell r="S660" t="str">
            <v/>
          </cell>
          <cell r="T660" t="str">
            <v/>
          </cell>
          <cell r="AP660">
            <v>500</v>
          </cell>
          <cell r="AR660" t="str">
            <v/>
          </cell>
          <cell r="AS660">
            <v>18.2</v>
          </cell>
          <cell r="AT660">
            <v>18.2</v>
          </cell>
          <cell r="AU660">
            <v>18.2</v>
          </cell>
          <cell r="AV660">
            <v>0</v>
          </cell>
        </row>
        <row r="661">
          <cell r="J661" t="str">
            <v>006-01081</v>
          </cell>
          <cell r="K661" t="str">
            <v>PIPE 2</v>
          </cell>
          <cell r="L661" t="str">
            <v>5HM-E475E-00</v>
          </cell>
          <cell r="M661">
            <v>1</v>
          </cell>
          <cell r="N661" t="str">
            <v>VF</v>
          </cell>
          <cell r="O661" t="str">
            <v>METALINE</v>
          </cell>
          <cell r="P661" t="str">
            <v>POL-PP07-01-21-18-0017</v>
          </cell>
          <cell r="R661" t="str">
            <v/>
          </cell>
          <cell r="S661" t="str">
            <v/>
          </cell>
          <cell r="T661" t="str">
            <v/>
          </cell>
          <cell r="AP661">
            <v>500</v>
          </cell>
          <cell r="AR661" t="str">
            <v/>
          </cell>
          <cell r="AS661">
            <v>29</v>
          </cell>
          <cell r="AT661">
            <v>29</v>
          </cell>
          <cell r="AU661">
            <v>29</v>
          </cell>
          <cell r="AV661">
            <v>0</v>
          </cell>
        </row>
        <row r="662">
          <cell r="J662" t="str">
            <v>006-01083</v>
          </cell>
          <cell r="K662" t="str">
            <v>PIPE 4</v>
          </cell>
          <cell r="L662" t="str">
            <v>5HM-E475G-00</v>
          </cell>
          <cell r="M662">
            <v>6</v>
          </cell>
          <cell r="N662" t="str">
            <v>VF</v>
          </cell>
          <cell r="O662" t="str">
            <v>METALINE</v>
          </cell>
          <cell r="P662" t="str">
            <v>POL-PP07-01-21-18-0017</v>
          </cell>
          <cell r="R662" t="str">
            <v/>
          </cell>
          <cell r="S662" t="str">
            <v/>
          </cell>
          <cell r="T662" t="str">
            <v/>
          </cell>
          <cell r="AP662">
            <v>500</v>
          </cell>
          <cell r="AR662" t="str">
            <v/>
          </cell>
          <cell r="AS662">
            <v>7.25</v>
          </cell>
          <cell r="AT662">
            <v>7.25</v>
          </cell>
          <cell r="AU662">
            <v>7.25</v>
          </cell>
          <cell r="AV662">
            <v>0</v>
          </cell>
        </row>
        <row r="663">
          <cell r="J663" t="str">
            <v>006-01085</v>
          </cell>
          <cell r="K663" t="str">
            <v>PIPE 5</v>
          </cell>
          <cell r="L663" t="str">
            <v>5HM-E475H-00</v>
          </cell>
          <cell r="M663">
            <v>1</v>
          </cell>
          <cell r="N663" t="str">
            <v>VF</v>
          </cell>
          <cell r="O663" t="str">
            <v>METALINE</v>
          </cell>
          <cell r="P663" t="str">
            <v>POL-PP07-01-21-18-0017</v>
          </cell>
          <cell r="R663" t="str">
            <v/>
          </cell>
          <cell r="S663" t="str">
            <v/>
          </cell>
          <cell r="T663" t="str">
            <v/>
          </cell>
          <cell r="AP663">
            <v>500</v>
          </cell>
          <cell r="AR663" t="str">
            <v/>
          </cell>
          <cell r="AS663">
            <v>6</v>
          </cell>
          <cell r="AT663">
            <v>6</v>
          </cell>
          <cell r="AU663">
            <v>6</v>
          </cell>
          <cell r="AV663">
            <v>0</v>
          </cell>
        </row>
        <row r="664">
          <cell r="J664" t="str">
            <v>006-00962</v>
          </cell>
          <cell r="K664" t="str">
            <v>NUT WELD 6 mm</v>
          </cell>
          <cell r="L664" t="str">
            <v>90174-06016</v>
          </cell>
          <cell r="M664">
            <v>2</v>
          </cell>
          <cell r="N664" t="str">
            <v>CKD</v>
          </cell>
          <cell r="O664" t="str">
            <v>DYL</v>
          </cell>
          <cell r="R664" t="str">
            <v/>
          </cell>
          <cell r="S664" t="str">
            <v/>
          </cell>
          <cell r="T664" t="str">
            <v/>
          </cell>
          <cell r="AP664">
            <v>500</v>
          </cell>
          <cell r="AR664" t="str">
            <v/>
          </cell>
          <cell r="AS664">
            <v>0</v>
          </cell>
          <cell r="AT664" t="e">
            <v>#N/A</v>
          </cell>
          <cell r="AU664">
            <v>0</v>
          </cell>
          <cell r="AV664">
            <v>0</v>
          </cell>
        </row>
        <row r="665">
          <cell r="J665" t="str">
            <v>006-00155</v>
          </cell>
          <cell r="K665" t="str">
            <v>BOLT.WELD 8 X 16 mm</v>
          </cell>
          <cell r="L665" t="str">
            <v>90115-08012</v>
          </cell>
          <cell r="M665">
            <v>2</v>
          </cell>
          <cell r="N665" t="str">
            <v>CKD</v>
          </cell>
          <cell r="O665" t="str">
            <v>DYL</v>
          </cell>
          <cell r="R665" t="str">
            <v/>
          </cell>
          <cell r="S665" t="str">
            <v/>
          </cell>
          <cell r="T665" t="str">
            <v/>
          </cell>
          <cell r="AP665">
            <v>500</v>
          </cell>
          <cell r="AR665" t="str">
            <v/>
          </cell>
          <cell r="AS665">
            <v>0</v>
          </cell>
          <cell r="AT665" t="e">
            <v>#N/A</v>
          </cell>
          <cell r="AU665">
            <v>0</v>
          </cell>
          <cell r="AV665">
            <v>0</v>
          </cell>
        </row>
        <row r="666">
          <cell r="J666" t="str">
            <v>006-01236</v>
          </cell>
          <cell r="K666" t="str">
            <v>RING STOP</v>
          </cell>
          <cell r="L666" t="str">
            <v>5HM-E4618-00</v>
          </cell>
          <cell r="M666">
            <v>1</v>
          </cell>
          <cell r="N666" t="str">
            <v>VF</v>
          </cell>
          <cell r="O666" t="str">
            <v>LEADING</v>
          </cell>
          <cell r="P666" t="str">
            <v>POL-PP07-01-21-18-0027</v>
          </cell>
          <cell r="R666" t="str">
            <v/>
          </cell>
          <cell r="S666" t="str">
            <v/>
          </cell>
          <cell r="T666" t="str">
            <v/>
          </cell>
          <cell r="AP666">
            <v>500</v>
          </cell>
          <cell r="AR666" t="str">
            <v/>
          </cell>
          <cell r="AS666">
            <v>15</v>
          </cell>
          <cell r="AT666">
            <v>15</v>
          </cell>
          <cell r="AU666">
            <v>15</v>
          </cell>
          <cell r="AV666">
            <v>0</v>
          </cell>
        </row>
        <row r="667">
          <cell r="J667" t="str">
            <v>006-01240</v>
          </cell>
          <cell r="K667" t="str">
            <v>RIVET ROUND</v>
          </cell>
          <cell r="L667" t="str">
            <v>90260-06027</v>
          </cell>
          <cell r="M667">
            <v>1</v>
          </cell>
          <cell r="N667" t="str">
            <v>VF</v>
          </cell>
          <cell r="O667" t="str">
            <v>PARAGON</v>
          </cell>
          <cell r="P667" t="str">
            <v>POL-PP07-01-21-18-0004</v>
          </cell>
          <cell r="R667" t="str">
            <v/>
          </cell>
          <cell r="S667" t="str">
            <v/>
          </cell>
          <cell r="T667" t="str">
            <v/>
          </cell>
          <cell r="AP667">
            <v>500</v>
          </cell>
          <cell r="AR667" t="str">
            <v/>
          </cell>
          <cell r="AS667">
            <v>1.8</v>
          </cell>
          <cell r="AT667">
            <v>1.8</v>
          </cell>
          <cell r="AU667">
            <v>1.8</v>
          </cell>
          <cell r="AV667">
            <v>0</v>
          </cell>
        </row>
        <row r="668">
          <cell r="J668" t="str">
            <v>006-03468</v>
          </cell>
          <cell r="K668" t="str">
            <v>BODY PLATE CLUTCH</v>
          </cell>
          <cell r="L668" t="str">
            <v>5HM-E6324-00-S1</v>
          </cell>
          <cell r="M668">
            <v>3</v>
          </cell>
          <cell r="N668" t="str">
            <v>BM</v>
          </cell>
          <cell r="O668" t="str">
            <v>BEWL</v>
          </cell>
          <cell r="Q668" t="str">
            <v>005-12379</v>
          </cell>
          <cell r="R668" t="str">
            <v>SPCC SD*1.2</v>
          </cell>
          <cell r="S668" t="str">
            <v>SPCC SD</v>
          </cell>
          <cell r="T668" t="str">
            <v/>
          </cell>
          <cell r="V668">
            <v>1.2</v>
          </cell>
          <cell r="W668">
            <v>914</v>
          </cell>
          <cell r="X668">
            <v>1828</v>
          </cell>
          <cell r="Y668">
            <v>109</v>
          </cell>
          <cell r="Z668">
            <v>914</v>
          </cell>
          <cell r="AA668">
            <v>109</v>
          </cell>
          <cell r="AB668">
            <v>114.25</v>
          </cell>
          <cell r="AC668">
            <v>8</v>
          </cell>
          <cell r="AD668">
            <v>16</v>
          </cell>
          <cell r="AE668">
            <v>128</v>
          </cell>
          <cell r="AF668">
            <v>9.5000000000000001E-2</v>
          </cell>
          <cell r="AG668">
            <v>3.1E-2</v>
          </cell>
          <cell r="AH668">
            <v>0.126</v>
          </cell>
          <cell r="AI668" t="str">
            <v>O</v>
          </cell>
          <cell r="AJ668" t="str">
            <v>O</v>
          </cell>
          <cell r="AK668" t="str">
            <v>O</v>
          </cell>
          <cell r="AN668" t="str">
            <v>O</v>
          </cell>
          <cell r="AP668">
            <v>500</v>
          </cell>
          <cell r="AQ668">
            <v>0.123</v>
          </cell>
          <cell r="AR668" t="str">
            <v>SPCC</v>
          </cell>
          <cell r="AS668">
            <v>0</v>
          </cell>
          <cell r="AT668" t="e">
            <v>#N/A</v>
          </cell>
          <cell r="AU668">
            <v>0</v>
          </cell>
          <cell r="AV668">
            <v>0</v>
          </cell>
        </row>
        <row r="669">
          <cell r="J669" t="str">
            <v>006-03469</v>
          </cell>
          <cell r="K669" t="str">
            <v>BODY PLATE CLUTCH</v>
          </cell>
          <cell r="L669" t="str">
            <v>3AH-E6324-00-S1</v>
          </cell>
          <cell r="M669">
            <v>3</v>
          </cell>
          <cell r="N669" t="str">
            <v>BM</v>
          </cell>
          <cell r="O669" t="str">
            <v>BEWL</v>
          </cell>
          <cell r="Q669" t="str">
            <v>005-12384</v>
          </cell>
          <cell r="R669" t="str">
            <v>SPCC SD*2</v>
          </cell>
          <cell r="S669" t="str">
            <v>SPCC SD</v>
          </cell>
          <cell r="T669" t="str">
            <v/>
          </cell>
          <cell r="V669">
            <v>2</v>
          </cell>
          <cell r="W669">
            <v>914</v>
          </cell>
          <cell r="X669">
            <v>1828</v>
          </cell>
          <cell r="Y669">
            <v>120</v>
          </cell>
          <cell r="Z669">
            <v>914</v>
          </cell>
          <cell r="AA669">
            <v>120</v>
          </cell>
          <cell r="AB669">
            <v>130.57142857142858</v>
          </cell>
          <cell r="AC669">
            <v>7</v>
          </cell>
          <cell r="AD669">
            <v>15</v>
          </cell>
          <cell r="AE669">
            <v>105</v>
          </cell>
          <cell r="AF669">
            <v>5.8999999999999997E-2</v>
          </cell>
          <cell r="AG669">
            <v>0.19600000000000001</v>
          </cell>
          <cell r="AH669">
            <v>0.255</v>
          </cell>
          <cell r="AI669" t="str">
            <v>O</v>
          </cell>
          <cell r="AJ669" t="str">
            <v>O</v>
          </cell>
          <cell r="AK669" t="str">
            <v>O</v>
          </cell>
          <cell r="AN669" t="str">
            <v>O</v>
          </cell>
          <cell r="AP669">
            <v>500</v>
          </cell>
          <cell r="AQ669">
            <v>0.25</v>
          </cell>
          <cell r="AR669" t="str">
            <v>SPCC</v>
          </cell>
          <cell r="AS669">
            <v>0</v>
          </cell>
          <cell r="AT669" t="e">
            <v>#N/A</v>
          </cell>
          <cell r="AU669">
            <v>0</v>
          </cell>
          <cell r="AV669">
            <v>0</v>
          </cell>
        </row>
        <row r="670">
          <cell r="J670" t="str">
            <v>006-00786</v>
          </cell>
          <cell r="K670" t="str">
            <v>HOOK SIDE COVER</v>
          </cell>
          <cell r="L670" t="str">
            <v>4W8-F1331-00</v>
          </cell>
          <cell r="M670">
            <v>1</v>
          </cell>
          <cell r="N670" t="str">
            <v>BM</v>
          </cell>
          <cell r="O670" t="str">
            <v>BEWL</v>
          </cell>
          <cell r="Q670" t="str">
            <v>005-12383</v>
          </cell>
          <cell r="R670" t="str">
            <v>SPCC SD*1.6</v>
          </cell>
          <cell r="S670" t="str">
            <v>SPCC SD</v>
          </cell>
          <cell r="T670" t="str">
            <v/>
          </cell>
          <cell r="V670">
            <v>1.6</v>
          </cell>
          <cell r="W670">
            <v>914</v>
          </cell>
          <cell r="X670">
            <v>1828</v>
          </cell>
          <cell r="Y670">
            <v>49</v>
          </cell>
          <cell r="Z670">
            <v>914</v>
          </cell>
          <cell r="AA670">
            <v>49</v>
          </cell>
          <cell r="AB670">
            <v>31.517241379310345</v>
          </cell>
          <cell r="AC670">
            <v>29</v>
          </cell>
          <cell r="AD670">
            <v>37</v>
          </cell>
          <cell r="AE670">
            <v>1073</v>
          </cell>
          <cell r="AF670">
            <v>2E-3</v>
          </cell>
          <cell r="AG670">
            <v>1.2999999999999999E-2</v>
          </cell>
          <cell r="AH670">
            <v>1.4999999999999999E-2</v>
          </cell>
          <cell r="AI670" t="str">
            <v>O</v>
          </cell>
          <cell r="AJ670" t="str">
            <v>O</v>
          </cell>
          <cell r="AK670" t="str">
            <v>O</v>
          </cell>
          <cell r="AN670" t="str">
            <v>O</v>
          </cell>
          <cell r="AP670">
            <v>500</v>
          </cell>
          <cell r="AQ670">
            <v>0.02</v>
          </cell>
          <cell r="AR670" t="str">
            <v>SPCC</v>
          </cell>
          <cell r="AS670">
            <v>0</v>
          </cell>
          <cell r="AT670" t="e">
            <v>#N/A</v>
          </cell>
          <cell r="AU670">
            <v>0</v>
          </cell>
          <cell r="AV670">
            <v>0</v>
          </cell>
        </row>
        <row r="671">
          <cell r="J671" t="str">
            <v>006-00278</v>
          </cell>
          <cell r="K671" t="str">
            <v>BRACKET TANK FITTING L</v>
          </cell>
          <cell r="L671" t="str">
            <v>4W8-F1345-00</v>
          </cell>
          <cell r="M671">
            <v>1</v>
          </cell>
          <cell r="N671" t="str">
            <v>BM</v>
          </cell>
          <cell r="O671" t="str">
            <v>BEWL</v>
          </cell>
          <cell r="Q671" t="str">
            <v>005-12379</v>
          </cell>
          <cell r="R671" t="str">
            <v>SPCC SD*1.2</v>
          </cell>
          <cell r="S671" t="str">
            <v>SPCC SD</v>
          </cell>
          <cell r="T671" t="str">
            <v/>
          </cell>
          <cell r="V671">
            <v>1.2</v>
          </cell>
          <cell r="W671">
            <v>914</v>
          </cell>
          <cell r="X671">
            <v>1828</v>
          </cell>
          <cell r="Y671">
            <v>130.5</v>
          </cell>
          <cell r="Z671">
            <v>914</v>
          </cell>
          <cell r="AA671">
            <v>130.5</v>
          </cell>
          <cell r="AB671">
            <v>70.307692307692307</v>
          </cell>
          <cell r="AC671">
            <v>13</v>
          </cell>
          <cell r="AD671">
            <v>14</v>
          </cell>
          <cell r="AE671">
            <v>182</v>
          </cell>
          <cell r="AF671">
            <v>6.8999999999999992E-2</v>
          </cell>
          <cell r="AG671">
            <v>0.02</v>
          </cell>
          <cell r="AH671">
            <v>8.8999999999999996E-2</v>
          </cell>
          <cell r="AI671" t="str">
            <v>O</v>
          </cell>
          <cell r="AJ671" t="str">
            <v>O</v>
          </cell>
          <cell r="AK671" t="str">
            <v>O</v>
          </cell>
          <cell r="AN671" t="str">
            <v>O</v>
          </cell>
          <cell r="AP671">
            <v>500</v>
          </cell>
          <cell r="AQ671">
            <v>8.5999999999999993E-2</v>
          </cell>
          <cell r="AR671" t="str">
            <v>SPCC</v>
          </cell>
          <cell r="AS671">
            <v>0</v>
          </cell>
          <cell r="AT671" t="e">
            <v>#N/A</v>
          </cell>
          <cell r="AU671">
            <v>0</v>
          </cell>
          <cell r="AV671">
            <v>0</v>
          </cell>
        </row>
        <row r="672">
          <cell r="J672" t="str">
            <v>006-00279</v>
          </cell>
          <cell r="K672" t="str">
            <v>BRACKET TANK FITTING R</v>
          </cell>
          <cell r="L672" t="str">
            <v>4W8-F1346-00</v>
          </cell>
          <cell r="M672">
            <v>1</v>
          </cell>
          <cell r="N672" t="str">
            <v>BM</v>
          </cell>
          <cell r="O672" t="str">
            <v>BEWL</v>
          </cell>
          <cell r="Q672" t="str">
            <v>005-12379</v>
          </cell>
          <cell r="R672" t="str">
            <v>SPCC SD*1.2</v>
          </cell>
          <cell r="S672" t="str">
            <v>SPCC SD</v>
          </cell>
          <cell r="T672" t="str">
            <v/>
          </cell>
          <cell r="V672">
            <v>1.2</v>
          </cell>
          <cell r="W672">
            <v>914</v>
          </cell>
          <cell r="X672">
            <v>1828</v>
          </cell>
          <cell r="Y672">
            <v>130.5</v>
          </cell>
          <cell r="Z672">
            <v>914</v>
          </cell>
          <cell r="AA672">
            <v>130.5</v>
          </cell>
          <cell r="AB672">
            <v>70.307692307692307</v>
          </cell>
          <cell r="AC672">
            <v>13</v>
          </cell>
          <cell r="AD672">
            <v>14</v>
          </cell>
          <cell r="AE672">
            <v>182</v>
          </cell>
          <cell r="AF672">
            <v>6.8999999999999992E-2</v>
          </cell>
          <cell r="AG672">
            <v>0.02</v>
          </cell>
          <cell r="AH672">
            <v>8.8999999999999996E-2</v>
          </cell>
          <cell r="AI672" t="str">
            <v>O</v>
          </cell>
          <cell r="AJ672" t="str">
            <v>O</v>
          </cell>
          <cell r="AK672" t="str">
            <v>O</v>
          </cell>
          <cell r="AN672" t="str">
            <v>O</v>
          </cell>
          <cell r="AP672">
            <v>500</v>
          </cell>
          <cell r="AQ672">
            <v>8.5999999999999993E-2</v>
          </cell>
          <cell r="AR672" t="str">
            <v>SPCC</v>
          </cell>
          <cell r="AS672">
            <v>0</v>
          </cell>
          <cell r="AT672" t="e">
            <v>#N/A</v>
          </cell>
          <cell r="AU672">
            <v>0</v>
          </cell>
          <cell r="AV672">
            <v>0</v>
          </cell>
        </row>
        <row r="673">
          <cell r="J673" t="str">
            <v>006-00057</v>
          </cell>
          <cell r="K673" t="str">
            <v>BAR REAR CUSHION</v>
          </cell>
          <cell r="L673" t="str">
            <v>37R-F1383-00</v>
          </cell>
          <cell r="M673">
            <v>1</v>
          </cell>
          <cell r="N673" t="str">
            <v>BM</v>
          </cell>
          <cell r="O673" t="str">
            <v>BEWL</v>
          </cell>
          <cell r="Q673" t="str">
            <v>005-12437</v>
          </cell>
          <cell r="R673" t="str">
            <v/>
          </cell>
          <cell r="S673" t="str">
            <v xml:space="preserve">S 35 C  </v>
          </cell>
          <cell r="T673" t="str">
            <v/>
          </cell>
          <cell r="U673">
            <v>18</v>
          </cell>
          <cell r="X673">
            <v>6000</v>
          </cell>
          <cell r="Y673">
            <v>234</v>
          </cell>
          <cell r="AA673">
            <v>234</v>
          </cell>
          <cell r="AD673">
            <v>25</v>
          </cell>
          <cell r="AF673">
            <v>0.36899999999999999</v>
          </cell>
          <cell r="AG673">
            <v>0.123</v>
          </cell>
          <cell r="AH673">
            <v>0.49199999999999999</v>
          </cell>
          <cell r="AI673" t="str">
            <v>O</v>
          </cell>
          <cell r="AJ673" t="str">
            <v>O</v>
          </cell>
          <cell r="AL673" t="str">
            <v>O</v>
          </cell>
          <cell r="AN673" t="str">
            <v>O</v>
          </cell>
          <cell r="AP673">
            <v>500</v>
          </cell>
          <cell r="AQ673">
            <v>0.47899999999999998</v>
          </cell>
          <cell r="AR673" t="str">
            <v>S 35</v>
          </cell>
          <cell r="AS673">
            <v>0</v>
          </cell>
          <cell r="AT673" t="e">
            <v>#N/A</v>
          </cell>
          <cell r="AU673">
            <v>0</v>
          </cell>
          <cell r="AV673">
            <v>0</v>
          </cell>
        </row>
        <row r="674">
          <cell r="J674" t="str">
            <v>006-01210</v>
          </cell>
          <cell r="K674" t="str">
            <v>REINFORCEMENT UNDER</v>
          </cell>
          <cell r="L674" t="str">
            <v>5HM-F1226-00</v>
          </cell>
          <cell r="M674">
            <v>1</v>
          </cell>
          <cell r="N674" t="str">
            <v>BM</v>
          </cell>
          <cell r="O674" t="str">
            <v>BEWL</v>
          </cell>
          <cell r="Q674" t="str">
            <v>005-12372</v>
          </cell>
          <cell r="R674" t="str">
            <v>SPCC SD*0.8</v>
          </cell>
          <cell r="S674" t="str">
            <v>SPCC SD</v>
          </cell>
          <cell r="T674" t="str">
            <v/>
          </cell>
          <cell r="V674">
            <v>0.8</v>
          </cell>
          <cell r="W674">
            <v>914</v>
          </cell>
          <cell r="X674">
            <v>1828</v>
          </cell>
          <cell r="Y674">
            <v>220</v>
          </cell>
          <cell r="Z674">
            <v>914</v>
          </cell>
          <cell r="AA674">
            <v>220</v>
          </cell>
          <cell r="AB674">
            <v>152.33333333333334</v>
          </cell>
          <cell r="AC674">
            <v>6</v>
          </cell>
          <cell r="AD674">
            <v>8</v>
          </cell>
          <cell r="AE674">
            <v>48</v>
          </cell>
          <cell r="AF674">
            <v>9.9000000000000005E-2</v>
          </cell>
          <cell r="AG674">
            <v>0.12</v>
          </cell>
          <cell r="AH674">
            <v>0.219</v>
          </cell>
          <cell r="AI674" t="str">
            <v>O</v>
          </cell>
          <cell r="AJ674" t="str">
            <v>O</v>
          </cell>
          <cell r="AK674" t="str">
            <v>O</v>
          </cell>
          <cell r="AN674" t="str">
            <v>O</v>
          </cell>
          <cell r="AP674">
            <v>500</v>
          </cell>
          <cell r="AQ674">
            <v>0.219</v>
          </cell>
          <cell r="AR674" t="str">
            <v>SPCC</v>
          </cell>
          <cell r="AS674">
            <v>0</v>
          </cell>
          <cell r="AT674" t="e">
            <v>#N/A</v>
          </cell>
          <cell r="AU674">
            <v>0</v>
          </cell>
          <cell r="AV674">
            <v>0</v>
          </cell>
        </row>
        <row r="675">
          <cell r="J675" t="str">
            <v>006-03460</v>
          </cell>
          <cell r="K675" t="str">
            <v>PANEL FRAME L/S</v>
          </cell>
          <cell r="L675" t="str">
            <v>3AH-F1211-00</v>
          </cell>
          <cell r="M675">
            <v>1</v>
          </cell>
          <cell r="N675" t="str">
            <v>BM</v>
          </cell>
          <cell r="O675" t="str">
            <v>BEWL</v>
          </cell>
          <cell r="Q675" t="str">
            <v>005-12382</v>
          </cell>
          <cell r="R675" t="str">
            <v>SPCC SD*1.6</v>
          </cell>
          <cell r="S675" t="str">
            <v>SPCC SD</v>
          </cell>
          <cell r="T675" t="str">
            <v/>
          </cell>
          <cell r="V675">
            <v>1.6</v>
          </cell>
          <cell r="W675">
            <v>800</v>
          </cell>
          <cell r="X675">
            <v>1060</v>
          </cell>
          <cell r="Y675">
            <v>800</v>
          </cell>
          <cell r="Z675">
            <v>1060</v>
          </cell>
          <cell r="AA675">
            <v>800</v>
          </cell>
          <cell r="AB675">
            <v>1060</v>
          </cell>
          <cell r="AC675">
            <v>2</v>
          </cell>
          <cell r="AD675">
            <v>1</v>
          </cell>
          <cell r="AE675">
            <v>2</v>
          </cell>
          <cell r="AF675">
            <v>2.8699999999999997</v>
          </cell>
          <cell r="AG675">
            <v>2.48</v>
          </cell>
          <cell r="AH675">
            <v>5.35</v>
          </cell>
          <cell r="AI675" t="str">
            <v>O</v>
          </cell>
          <cell r="AJ675" t="str">
            <v>O</v>
          </cell>
          <cell r="AK675" t="str">
            <v>O</v>
          </cell>
          <cell r="AN675" t="str">
            <v>O</v>
          </cell>
          <cell r="AP675">
            <v>500</v>
          </cell>
          <cell r="AQ675">
            <v>5.3250000000000002</v>
          </cell>
          <cell r="AR675" t="str">
            <v>SPCC</v>
          </cell>
          <cell r="AS675">
            <v>0</v>
          </cell>
          <cell r="AT675" t="e">
            <v>#N/A</v>
          </cell>
          <cell r="AU675">
            <v>0</v>
          </cell>
          <cell r="AV675">
            <v>0</v>
          </cell>
        </row>
        <row r="676">
          <cell r="J676" t="str">
            <v>006-00985</v>
          </cell>
          <cell r="K676" t="str">
            <v>PANEL FRAME R/S</v>
          </cell>
          <cell r="L676" t="str">
            <v>3AH-F1221-00</v>
          </cell>
          <cell r="M676">
            <v>1</v>
          </cell>
          <cell r="N676" t="str">
            <v>BM</v>
          </cell>
          <cell r="O676" t="str">
            <v>BEWL</v>
          </cell>
          <cell r="Q676" t="str">
            <v>005-12382</v>
          </cell>
          <cell r="R676" t="str">
            <v>SPCC SD*1.6</v>
          </cell>
          <cell r="S676" t="str">
            <v>SPCC SD</v>
          </cell>
          <cell r="T676" t="str">
            <v/>
          </cell>
          <cell r="V676">
            <v>1.6</v>
          </cell>
          <cell r="W676">
            <v>800</v>
          </cell>
          <cell r="X676">
            <v>1060</v>
          </cell>
          <cell r="Y676">
            <v>800</v>
          </cell>
          <cell r="Z676">
            <v>1060</v>
          </cell>
          <cell r="AA676">
            <v>800</v>
          </cell>
          <cell r="AB676">
            <v>1060</v>
          </cell>
          <cell r="AC676">
            <v>2</v>
          </cell>
          <cell r="AD676">
            <v>1</v>
          </cell>
          <cell r="AE676">
            <v>2</v>
          </cell>
          <cell r="AF676">
            <v>2.6999999999999997</v>
          </cell>
          <cell r="AG676">
            <v>2.65</v>
          </cell>
          <cell r="AH676">
            <v>5.35</v>
          </cell>
          <cell r="AI676" t="str">
            <v>O</v>
          </cell>
          <cell r="AJ676" t="str">
            <v>O</v>
          </cell>
          <cell r="AK676" t="str">
            <v>O</v>
          </cell>
          <cell r="AN676" t="str">
            <v>O</v>
          </cell>
          <cell r="AP676">
            <v>500</v>
          </cell>
          <cell r="AQ676">
            <v>5.3250000000000002</v>
          </cell>
          <cell r="AR676" t="str">
            <v>SPCC</v>
          </cell>
          <cell r="AS676">
            <v>0</v>
          </cell>
          <cell r="AT676" t="e">
            <v>#N/A</v>
          </cell>
          <cell r="AU676">
            <v>0</v>
          </cell>
          <cell r="AV676">
            <v>0</v>
          </cell>
        </row>
        <row r="677">
          <cell r="J677" t="str">
            <v>006-01103</v>
          </cell>
          <cell r="K677" t="str">
            <v>PIPE,SUCTION</v>
          </cell>
          <cell r="L677" t="str">
            <v>4W8-F1356-00</v>
          </cell>
          <cell r="M677">
            <v>1</v>
          </cell>
          <cell r="N677" t="str">
            <v>VF</v>
          </cell>
          <cell r="O677" t="str">
            <v>EXCEL</v>
          </cell>
          <cell r="R677" t="str">
            <v/>
          </cell>
          <cell r="S677" t="str">
            <v/>
          </cell>
          <cell r="T677" t="str">
            <v/>
          </cell>
          <cell r="AP677">
            <v>500</v>
          </cell>
          <cell r="AR677" t="str">
            <v/>
          </cell>
          <cell r="AS677">
            <v>6</v>
          </cell>
          <cell r="AT677">
            <v>6</v>
          </cell>
          <cell r="AU677">
            <v>6</v>
          </cell>
          <cell r="AV677">
            <v>0</v>
          </cell>
        </row>
        <row r="678">
          <cell r="J678" t="str">
            <v>006-03414</v>
          </cell>
          <cell r="K678" t="str">
            <v>PATCH SECTION PIPE 1 &amp; 2</v>
          </cell>
          <cell r="L678" t="str">
            <v>4W8-F1251-00</v>
          </cell>
          <cell r="M678">
            <v>1</v>
          </cell>
          <cell r="N678" t="str">
            <v>BM</v>
          </cell>
          <cell r="O678" t="str">
            <v>BEWL</v>
          </cell>
          <cell r="Q678" t="str">
            <v>005-12383</v>
          </cell>
          <cell r="R678" t="str">
            <v>SPCC SD*1.6</v>
          </cell>
          <cell r="S678" t="str">
            <v>SPCC SD</v>
          </cell>
          <cell r="T678" t="str">
            <v/>
          </cell>
          <cell r="V678">
            <v>1.6</v>
          </cell>
          <cell r="W678">
            <v>914</v>
          </cell>
          <cell r="X678">
            <v>1828</v>
          </cell>
          <cell r="Y678">
            <v>124</v>
          </cell>
          <cell r="Z678">
            <v>914</v>
          </cell>
          <cell r="AA678">
            <v>124</v>
          </cell>
          <cell r="AB678">
            <v>101.55555555555556</v>
          </cell>
          <cell r="AC678">
            <v>9</v>
          </cell>
          <cell r="AD678">
            <v>14</v>
          </cell>
          <cell r="AE678">
            <v>126</v>
          </cell>
          <cell r="AF678">
            <v>0.125</v>
          </cell>
          <cell r="AG678">
            <v>4.4999999999999998E-2</v>
          </cell>
          <cell r="AH678">
            <v>0.17</v>
          </cell>
          <cell r="AI678" t="str">
            <v>O</v>
          </cell>
          <cell r="AJ678" t="str">
            <v>O</v>
          </cell>
          <cell r="AK678" t="str">
            <v>O</v>
          </cell>
          <cell r="AN678" t="str">
            <v>O</v>
          </cell>
          <cell r="AP678">
            <v>500</v>
          </cell>
          <cell r="AQ678">
            <v>0.16700000000000001</v>
          </cell>
          <cell r="AR678" t="str">
            <v>SPCC</v>
          </cell>
          <cell r="AS678">
            <v>0</v>
          </cell>
          <cell r="AT678" t="e">
            <v>#N/A</v>
          </cell>
          <cell r="AU678">
            <v>0</v>
          </cell>
          <cell r="AV678">
            <v>0</v>
          </cell>
        </row>
        <row r="679">
          <cell r="J679" t="str">
            <v>006-01101</v>
          </cell>
          <cell r="K679" t="str">
            <v>PIPE STEARING HEAD</v>
          </cell>
          <cell r="L679" t="str">
            <v>5DE-F1311-00</v>
          </cell>
          <cell r="M679">
            <v>1</v>
          </cell>
          <cell r="N679" t="str">
            <v>BM</v>
          </cell>
          <cell r="O679" t="str">
            <v>BEWL</v>
          </cell>
          <cell r="Q679" t="str">
            <v>005-12431</v>
          </cell>
          <cell r="R679" t="str">
            <v>STKM 11A*3.5</v>
          </cell>
          <cell r="S679" t="str">
            <v>STKM 11A</v>
          </cell>
          <cell r="T679" t="str">
            <v/>
          </cell>
          <cell r="U679">
            <v>48.6</v>
          </cell>
          <cell r="V679">
            <v>3.5</v>
          </cell>
          <cell r="X679">
            <v>5400</v>
          </cell>
          <cell r="Y679">
            <v>182</v>
          </cell>
          <cell r="AA679">
            <v>182</v>
          </cell>
          <cell r="AD679">
            <v>29</v>
          </cell>
          <cell r="AF679">
            <v>4.9999999999999933E-2</v>
          </cell>
          <cell r="AG679">
            <v>0.68</v>
          </cell>
          <cell r="AH679">
            <v>0.73</v>
          </cell>
          <cell r="AI679" t="str">
            <v>O</v>
          </cell>
          <cell r="AJ679" t="str">
            <v>O</v>
          </cell>
          <cell r="AL679" t="str">
            <v>O</v>
          </cell>
          <cell r="AN679" t="str">
            <v>O</v>
          </cell>
          <cell r="AP679">
            <v>500</v>
          </cell>
          <cell r="AQ679">
            <v>0.72499999999999998</v>
          </cell>
          <cell r="AR679" t="str">
            <v>STKM</v>
          </cell>
          <cell r="AS679">
            <v>0</v>
          </cell>
          <cell r="AT679" t="e">
            <v>#N/A</v>
          </cell>
          <cell r="AU679">
            <v>0</v>
          </cell>
          <cell r="AV679">
            <v>0</v>
          </cell>
        </row>
        <row r="680">
          <cell r="J680" t="str">
            <v>006-00255</v>
          </cell>
          <cell r="K680" t="str">
            <v>ENGINE BRACKET 1</v>
          </cell>
          <cell r="L680" t="str">
            <v>4W8-F1411-00</v>
          </cell>
          <cell r="M680">
            <v>1</v>
          </cell>
          <cell r="N680" t="str">
            <v>BM</v>
          </cell>
          <cell r="O680" t="str">
            <v>BEWL</v>
          </cell>
          <cell r="Q680" t="str">
            <v>005-12387</v>
          </cell>
          <cell r="R680" t="str">
            <v>SPCC SD*2.6</v>
          </cell>
          <cell r="S680" t="str">
            <v>SPCC SD</v>
          </cell>
          <cell r="T680" t="str">
            <v/>
          </cell>
          <cell r="V680">
            <v>2.6</v>
          </cell>
          <cell r="W680">
            <v>914</v>
          </cell>
          <cell r="X680">
            <v>1828</v>
          </cell>
          <cell r="Y680">
            <v>244</v>
          </cell>
          <cell r="Z680">
            <v>131</v>
          </cell>
          <cell r="AA680">
            <v>244</v>
          </cell>
          <cell r="AB680">
            <v>131</v>
          </cell>
          <cell r="AC680">
            <v>7</v>
          </cell>
          <cell r="AD680">
            <v>7</v>
          </cell>
          <cell r="AE680">
            <v>49</v>
          </cell>
          <cell r="AF680">
            <v>0.39499999999999996</v>
          </cell>
          <cell r="AG680">
            <v>0.32</v>
          </cell>
          <cell r="AH680">
            <v>0.71499999999999997</v>
          </cell>
          <cell r="AI680" t="str">
            <v>O</v>
          </cell>
          <cell r="AJ680" t="str">
            <v>O</v>
          </cell>
          <cell r="AK680" t="str">
            <v>O</v>
          </cell>
          <cell r="AN680" t="str">
            <v>O</v>
          </cell>
          <cell r="AP680">
            <v>500</v>
          </cell>
          <cell r="AQ680">
            <v>0.69599999999999995</v>
          </cell>
          <cell r="AR680" t="str">
            <v>SPCC</v>
          </cell>
          <cell r="AS680">
            <v>0</v>
          </cell>
          <cell r="AT680" t="e">
            <v>#N/A</v>
          </cell>
          <cell r="AU680">
            <v>0</v>
          </cell>
          <cell r="AV680">
            <v>0</v>
          </cell>
        </row>
        <row r="681">
          <cell r="J681" t="str">
            <v>006-00257</v>
          </cell>
          <cell r="K681" t="str">
            <v>ENGINE BRACKET 2</v>
          </cell>
          <cell r="L681" t="str">
            <v>4W8-F1419-00</v>
          </cell>
          <cell r="M681">
            <v>1</v>
          </cell>
          <cell r="N681" t="str">
            <v>BM</v>
          </cell>
          <cell r="O681" t="str">
            <v>BEWL</v>
          </cell>
          <cell r="Q681" t="str">
            <v>005-12386</v>
          </cell>
          <cell r="R681" t="str">
            <v>SPCC SD*2.3</v>
          </cell>
          <cell r="S681" t="str">
            <v>SPCC SD</v>
          </cell>
          <cell r="T681" t="str">
            <v/>
          </cell>
          <cell r="V681">
            <v>2.2999999999999998</v>
          </cell>
          <cell r="W681">
            <v>914</v>
          </cell>
          <cell r="X681">
            <v>1828</v>
          </cell>
          <cell r="Y681">
            <v>227</v>
          </cell>
          <cell r="Z681">
            <v>914</v>
          </cell>
          <cell r="AA681">
            <v>227</v>
          </cell>
          <cell r="AB681">
            <v>182.8</v>
          </cell>
          <cell r="AC681">
            <v>5</v>
          </cell>
          <cell r="AD681">
            <v>8</v>
          </cell>
          <cell r="AE681">
            <v>40</v>
          </cell>
          <cell r="AF681">
            <v>0.39600000000000002</v>
          </cell>
          <cell r="AG681">
            <v>0.38500000000000001</v>
          </cell>
          <cell r="AH681">
            <v>0.78100000000000003</v>
          </cell>
          <cell r="AI681" t="str">
            <v>O</v>
          </cell>
          <cell r="AJ681" t="str">
            <v>O</v>
          </cell>
          <cell r="AK681" t="str">
            <v>O</v>
          </cell>
          <cell r="AN681" t="str">
            <v>O</v>
          </cell>
          <cell r="AP681">
            <v>500</v>
          </cell>
          <cell r="AQ681">
            <v>0.754</v>
          </cell>
          <cell r="AR681" t="str">
            <v>SPCC</v>
          </cell>
          <cell r="AS681">
            <v>0</v>
          </cell>
          <cell r="AT681" t="e">
            <v>#N/A</v>
          </cell>
          <cell r="AU681">
            <v>0</v>
          </cell>
          <cell r="AV681">
            <v>0</v>
          </cell>
        </row>
        <row r="682">
          <cell r="J682" t="str">
            <v>006-03407</v>
          </cell>
          <cell r="K682" t="str">
            <v xml:space="preserve">BRACKET REAR FENDER </v>
          </cell>
          <cell r="L682" t="str">
            <v>4W8-F1261-00</v>
          </cell>
          <cell r="M682">
            <v>1</v>
          </cell>
          <cell r="N682" t="str">
            <v>BM</v>
          </cell>
          <cell r="O682" t="str">
            <v>BEWL</v>
          </cell>
          <cell r="Q682" t="str">
            <v>005-12383</v>
          </cell>
          <cell r="R682" t="str">
            <v>SPCC SD*1.6</v>
          </cell>
          <cell r="S682" t="str">
            <v>SPCC SD</v>
          </cell>
          <cell r="T682" t="str">
            <v/>
          </cell>
          <cell r="V682">
            <v>1.6</v>
          </cell>
          <cell r="W682">
            <v>914</v>
          </cell>
          <cell r="X682">
            <v>1828</v>
          </cell>
          <cell r="Y682">
            <v>150</v>
          </cell>
          <cell r="Z682">
            <v>914</v>
          </cell>
          <cell r="AA682">
            <v>150</v>
          </cell>
          <cell r="AB682">
            <v>35.153846153846153</v>
          </cell>
          <cell r="AC682">
            <v>26</v>
          </cell>
          <cell r="AD682">
            <v>12</v>
          </cell>
          <cell r="AE682">
            <v>312</v>
          </cell>
          <cell r="AF682">
            <v>2.1000000000000005E-2</v>
          </cell>
          <cell r="AG682">
            <v>4.8000000000000001E-2</v>
          </cell>
          <cell r="AH682">
            <v>6.9000000000000006E-2</v>
          </cell>
          <cell r="AI682" t="str">
            <v>O</v>
          </cell>
          <cell r="AJ682" t="str">
            <v>O</v>
          </cell>
          <cell r="AK682" t="str">
            <v>O</v>
          </cell>
          <cell r="AN682" t="str">
            <v>O</v>
          </cell>
          <cell r="AP682">
            <v>500</v>
          </cell>
          <cell r="AQ682">
            <v>6.7000000000000004E-2</v>
          </cell>
          <cell r="AR682" t="str">
            <v>SPCC</v>
          </cell>
          <cell r="AS682">
            <v>0</v>
          </cell>
          <cell r="AT682" t="e">
            <v>#N/A</v>
          </cell>
          <cell r="AU682">
            <v>0</v>
          </cell>
          <cell r="AV682">
            <v>0</v>
          </cell>
        </row>
        <row r="683">
          <cell r="J683" t="str">
            <v>006-00784</v>
          </cell>
          <cell r="K683" t="str">
            <v>HOOK BATTERY BAND</v>
          </cell>
          <cell r="L683" t="str">
            <v>4W8-F1365-00</v>
          </cell>
          <cell r="M683">
            <v>1</v>
          </cell>
          <cell r="N683" t="str">
            <v>BM</v>
          </cell>
          <cell r="O683" t="str">
            <v>BEWL</v>
          </cell>
          <cell r="Q683" t="str">
            <v>005-12379</v>
          </cell>
          <cell r="R683" t="str">
            <v>SPCC SD*1.2</v>
          </cell>
          <cell r="S683" t="str">
            <v>SPCC SD</v>
          </cell>
          <cell r="T683" t="str">
            <v/>
          </cell>
          <cell r="V683">
            <v>1.2</v>
          </cell>
          <cell r="W683">
            <v>914</v>
          </cell>
          <cell r="X683">
            <v>1828</v>
          </cell>
          <cell r="Y683">
            <v>20</v>
          </cell>
          <cell r="Z683">
            <v>914</v>
          </cell>
          <cell r="AA683">
            <v>20</v>
          </cell>
          <cell r="AB683">
            <v>50.777777777777779</v>
          </cell>
          <cell r="AC683">
            <v>18</v>
          </cell>
          <cell r="AD683">
            <v>91</v>
          </cell>
          <cell r="AE683">
            <v>1638</v>
          </cell>
          <cell r="AF683">
            <v>3.7999999999999996E-3</v>
          </cell>
          <cell r="AG683">
            <v>6.0000000000000001E-3</v>
          </cell>
          <cell r="AH683">
            <v>9.7999999999999997E-3</v>
          </cell>
          <cell r="AI683" t="str">
            <v>O</v>
          </cell>
          <cell r="AJ683" t="str">
            <v>O</v>
          </cell>
          <cell r="AK683" t="str">
            <v>O</v>
          </cell>
          <cell r="AN683" t="str">
            <v>O</v>
          </cell>
          <cell r="AP683">
            <v>500</v>
          </cell>
          <cell r="AQ683">
            <v>0.01</v>
          </cell>
          <cell r="AR683" t="str">
            <v>SPCC</v>
          </cell>
          <cell r="AS683">
            <v>0</v>
          </cell>
          <cell r="AT683" t="e">
            <v>#N/A</v>
          </cell>
          <cell r="AU683">
            <v>0</v>
          </cell>
          <cell r="AV683">
            <v>0</v>
          </cell>
        </row>
        <row r="684">
          <cell r="J684" t="str">
            <v>006-01539</v>
          </cell>
          <cell r="K684" t="str">
            <v>TUBE CROSS</v>
          </cell>
          <cell r="L684" t="str">
            <v>4W8-F1422-00</v>
          </cell>
          <cell r="M684">
            <v>1</v>
          </cell>
          <cell r="N684" t="str">
            <v>BM</v>
          </cell>
          <cell r="O684" t="str">
            <v>BEWL</v>
          </cell>
          <cell r="Q684" t="str">
            <v>005-12423</v>
          </cell>
          <cell r="R684" t="str">
            <v>STKM 11A-EC*2.8</v>
          </cell>
          <cell r="S684" t="str">
            <v>STKM 11A-EC</v>
          </cell>
          <cell r="T684" t="str">
            <v/>
          </cell>
          <cell r="U684">
            <v>22.2</v>
          </cell>
          <cell r="V684">
            <v>2.8</v>
          </cell>
          <cell r="X684">
            <v>4400</v>
          </cell>
          <cell r="Y684">
            <v>160</v>
          </cell>
          <cell r="AA684">
            <v>160</v>
          </cell>
          <cell r="AD684">
            <v>26</v>
          </cell>
          <cell r="AF684">
            <v>2.1000000000000019E-2</v>
          </cell>
          <cell r="AG684">
            <v>0.21</v>
          </cell>
          <cell r="AH684">
            <v>0.23100000000000001</v>
          </cell>
          <cell r="AI684" t="str">
            <v>O</v>
          </cell>
          <cell r="AJ684" t="str">
            <v>O</v>
          </cell>
          <cell r="AL684" t="str">
            <v>O</v>
          </cell>
          <cell r="AN684" t="str">
            <v>O</v>
          </cell>
          <cell r="AP684">
            <v>500</v>
          </cell>
          <cell r="AQ684">
            <v>0.22700000000000001</v>
          </cell>
          <cell r="AR684" t="str">
            <v>STKM</v>
          </cell>
          <cell r="AS684">
            <v>0</v>
          </cell>
          <cell r="AT684" t="e">
            <v>#N/A</v>
          </cell>
          <cell r="AU684">
            <v>0</v>
          </cell>
          <cell r="AV684">
            <v>0</v>
          </cell>
        </row>
        <row r="685">
          <cell r="J685" t="str">
            <v>006-02289</v>
          </cell>
          <cell r="K685" t="str">
            <v>PLATE Ø 10</v>
          </cell>
          <cell r="L685" t="str">
            <v>4W8-F1329-00</v>
          </cell>
          <cell r="M685">
            <v>2</v>
          </cell>
          <cell r="N685" t="str">
            <v>VF</v>
          </cell>
          <cell r="O685" t="str">
            <v>IMZA</v>
          </cell>
          <cell r="R685" t="str">
            <v/>
          </cell>
          <cell r="S685" t="str">
            <v/>
          </cell>
          <cell r="T685" t="str">
            <v/>
          </cell>
          <cell r="AP685">
            <v>500</v>
          </cell>
          <cell r="AR685" t="str">
            <v/>
          </cell>
          <cell r="AS685">
            <v>0</v>
          </cell>
          <cell r="AT685" t="e">
            <v>#N/A</v>
          </cell>
          <cell r="AU685">
            <v>0</v>
          </cell>
          <cell r="AV685">
            <v>0</v>
          </cell>
        </row>
        <row r="686">
          <cell r="J686" t="str">
            <v>006-00760</v>
          </cell>
          <cell r="K686" t="str">
            <v>HINGE OIL TANK</v>
          </cell>
          <cell r="L686" t="str">
            <v>4W8-F1796-00</v>
          </cell>
          <cell r="M686">
            <v>1</v>
          </cell>
          <cell r="N686" t="str">
            <v>BM</v>
          </cell>
          <cell r="O686" t="str">
            <v>BEWL</v>
          </cell>
          <cell r="Q686" t="str">
            <v>005-12384</v>
          </cell>
          <cell r="R686" t="str">
            <v>SPCC SD*2</v>
          </cell>
          <cell r="S686" t="str">
            <v>SPCC SD</v>
          </cell>
          <cell r="T686" t="str">
            <v/>
          </cell>
          <cell r="V686">
            <v>2</v>
          </cell>
          <cell r="W686">
            <v>914</v>
          </cell>
          <cell r="X686">
            <v>1828</v>
          </cell>
          <cell r="Y686">
            <v>92.5</v>
          </cell>
          <cell r="Z686">
            <v>914</v>
          </cell>
          <cell r="AA686">
            <v>92.5</v>
          </cell>
          <cell r="AB686">
            <v>27.696969696969695</v>
          </cell>
          <cell r="AC686">
            <v>33</v>
          </cell>
          <cell r="AD686">
            <v>19</v>
          </cell>
          <cell r="AE686">
            <v>627</v>
          </cell>
          <cell r="AF686">
            <v>1.7899999999999999E-2</v>
          </cell>
          <cell r="AG686">
            <v>2.5000000000000001E-2</v>
          </cell>
          <cell r="AH686">
            <v>4.2900000000000001E-2</v>
          </cell>
          <cell r="AI686" t="str">
            <v>O</v>
          </cell>
          <cell r="AJ686" t="str">
            <v>O</v>
          </cell>
          <cell r="AK686" t="str">
            <v>O</v>
          </cell>
          <cell r="AN686" t="str">
            <v>O</v>
          </cell>
          <cell r="AP686">
            <v>500</v>
          </cell>
          <cell r="AQ686">
            <v>4.2000000000000003E-2</v>
          </cell>
          <cell r="AR686" t="str">
            <v>SPCC</v>
          </cell>
          <cell r="AS686">
            <v>0</v>
          </cell>
          <cell r="AT686" t="e">
            <v>#N/A</v>
          </cell>
          <cell r="AU686">
            <v>0</v>
          </cell>
          <cell r="AV686">
            <v>0</v>
          </cell>
        </row>
        <row r="687">
          <cell r="J687" t="str">
            <v>006-00956</v>
          </cell>
          <cell r="K687" t="str">
            <v>NUT,T</v>
          </cell>
          <cell r="L687" t="str">
            <v>90180-08003</v>
          </cell>
          <cell r="M687">
            <v>1</v>
          </cell>
          <cell r="N687" t="str">
            <v>CKD</v>
          </cell>
          <cell r="O687" t="str">
            <v>DYL</v>
          </cell>
          <cell r="R687" t="str">
            <v/>
          </cell>
          <cell r="S687" t="str">
            <v/>
          </cell>
          <cell r="T687" t="str">
            <v/>
          </cell>
          <cell r="AP687">
            <v>500</v>
          </cell>
          <cell r="AR687" t="str">
            <v/>
          </cell>
          <cell r="AS687">
            <v>0</v>
          </cell>
          <cell r="AT687" t="e">
            <v>#N/A</v>
          </cell>
          <cell r="AU687">
            <v>0</v>
          </cell>
          <cell r="AV687">
            <v>0</v>
          </cell>
        </row>
        <row r="688">
          <cell r="J688" t="str">
            <v>006-00947</v>
          </cell>
          <cell r="K688" t="str">
            <v>NUT PROJ, SQUARE 6 MM</v>
          </cell>
          <cell r="L688" t="str">
            <v>95700-06200</v>
          </cell>
          <cell r="M688">
            <v>10</v>
          </cell>
          <cell r="N688" t="str">
            <v>CKD</v>
          </cell>
          <cell r="O688" t="str">
            <v>DYL</v>
          </cell>
          <cell r="R688" t="str">
            <v/>
          </cell>
          <cell r="S688" t="str">
            <v/>
          </cell>
          <cell r="T688" t="str">
            <v/>
          </cell>
          <cell r="AP688">
            <v>500</v>
          </cell>
          <cell r="AR688" t="str">
            <v/>
          </cell>
          <cell r="AS688">
            <v>0</v>
          </cell>
          <cell r="AT688" t="e">
            <v>#N/A</v>
          </cell>
          <cell r="AU688">
            <v>0</v>
          </cell>
          <cell r="AV688">
            <v>0</v>
          </cell>
        </row>
        <row r="689">
          <cell r="J689" t="str">
            <v>006-00948</v>
          </cell>
          <cell r="K689" t="str">
            <v>NUT PROJ, SQUARE  8 mm</v>
          </cell>
          <cell r="L689" t="str">
            <v>95700-08200</v>
          </cell>
          <cell r="M689">
            <v>6</v>
          </cell>
          <cell r="N689" t="str">
            <v>CKD</v>
          </cell>
          <cell r="O689" t="str">
            <v>DYL</v>
          </cell>
          <cell r="R689" t="str">
            <v/>
          </cell>
          <cell r="S689" t="str">
            <v/>
          </cell>
          <cell r="T689" t="str">
            <v/>
          </cell>
          <cell r="AP689">
            <v>500</v>
          </cell>
          <cell r="AR689" t="str">
            <v/>
          </cell>
          <cell r="AS689">
            <v>0</v>
          </cell>
          <cell r="AT689" t="e">
            <v>#N/A</v>
          </cell>
          <cell r="AU689">
            <v>0</v>
          </cell>
          <cell r="AV689">
            <v>0</v>
          </cell>
        </row>
        <row r="690">
          <cell r="J690" t="str">
            <v>006-02957</v>
          </cell>
          <cell r="K690" t="str">
            <v>PATCH LOCK</v>
          </cell>
          <cell r="L690" t="str">
            <v>3AH3-F1450-00</v>
          </cell>
          <cell r="M690">
            <v>1</v>
          </cell>
          <cell r="N690" t="str">
            <v>VF</v>
          </cell>
          <cell r="O690" t="str">
            <v>IZLAL RASOOL</v>
          </cell>
          <cell r="P690" t="str">
            <v>POL-PP07-01-21-18-0009</v>
          </cell>
          <cell r="R690" t="str">
            <v/>
          </cell>
          <cell r="S690" t="str">
            <v/>
          </cell>
          <cell r="T690" t="str">
            <v/>
          </cell>
          <cell r="AP690">
            <v>500</v>
          </cell>
          <cell r="AR690" t="str">
            <v/>
          </cell>
          <cell r="AS690">
            <v>0</v>
          </cell>
          <cell r="AT690">
            <v>2.4500000000000002</v>
          </cell>
          <cell r="AU690">
            <v>0</v>
          </cell>
          <cell r="AV690">
            <v>0</v>
          </cell>
        </row>
        <row r="691">
          <cell r="J691" t="str">
            <v>006-00055</v>
          </cell>
          <cell r="K691" t="str">
            <v>BAR CROSS TUBE</v>
          </cell>
          <cell r="L691" t="str">
            <v>4W8-F1413-00</v>
          </cell>
          <cell r="M691">
            <v>1</v>
          </cell>
          <cell r="N691" t="str">
            <v>VF</v>
          </cell>
          <cell r="O691" t="str">
            <v>M.R.PRECISON</v>
          </cell>
          <cell r="P691" t="str">
            <v>POL-PP07-01-21-18-0010</v>
          </cell>
          <cell r="R691" t="str">
            <v/>
          </cell>
          <cell r="S691" t="str">
            <v/>
          </cell>
          <cell r="T691" t="str">
            <v/>
          </cell>
          <cell r="AP691">
            <v>500</v>
          </cell>
          <cell r="AR691" t="str">
            <v/>
          </cell>
          <cell r="AS691">
            <v>0</v>
          </cell>
          <cell r="AT691" t="e">
            <v>#REF!</v>
          </cell>
          <cell r="AU691">
            <v>0</v>
          </cell>
          <cell r="AV691">
            <v>0</v>
          </cell>
        </row>
        <row r="692">
          <cell r="J692" t="str">
            <v>006-01091</v>
          </cell>
          <cell r="K692" t="str">
            <v>PIPE ENGINE MOUNT</v>
          </cell>
          <cell r="L692" t="str">
            <v>4W8-F1354-00</v>
          </cell>
          <cell r="M692">
            <v>1</v>
          </cell>
          <cell r="N692" t="str">
            <v>VF</v>
          </cell>
          <cell r="O692" t="str">
            <v>NEW ENDIVOR</v>
          </cell>
          <cell r="P692" t="str">
            <v>POL-PP07-01-21-18-0012</v>
          </cell>
          <cell r="R692" t="str">
            <v/>
          </cell>
          <cell r="S692" t="str">
            <v/>
          </cell>
          <cell r="T692" t="str">
            <v/>
          </cell>
          <cell r="AP692">
            <v>500</v>
          </cell>
          <cell r="AR692" t="str">
            <v/>
          </cell>
          <cell r="AS692">
            <v>7.5</v>
          </cell>
          <cell r="AT692">
            <v>7.5</v>
          </cell>
          <cell r="AU692">
            <v>7.5</v>
          </cell>
          <cell r="AV692">
            <v>0</v>
          </cell>
        </row>
        <row r="693">
          <cell r="J693" t="str">
            <v>006-01140</v>
          </cell>
          <cell r="K693" t="str">
            <v>PATCH Ø 15</v>
          </cell>
          <cell r="L693" t="str">
            <v>4W8-F1456-00</v>
          </cell>
          <cell r="M693">
            <v>2</v>
          </cell>
          <cell r="N693" t="str">
            <v>VF</v>
          </cell>
          <cell r="O693" t="str">
            <v>TAJI</v>
          </cell>
          <cell r="P693" t="str">
            <v>POL-PP07-01-21-18-0021</v>
          </cell>
          <cell r="R693" t="str">
            <v/>
          </cell>
          <cell r="S693" t="str">
            <v/>
          </cell>
          <cell r="T693" t="str">
            <v/>
          </cell>
          <cell r="AP693">
            <v>500</v>
          </cell>
          <cell r="AR693" t="str">
            <v/>
          </cell>
          <cell r="AS693">
            <v>1.7</v>
          </cell>
          <cell r="AT693">
            <v>1.7</v>
          </cell>
          <cell r="AU693">
            <v>1.7</v>
          </cell>
          <cell r="AV693">
            <v>0</v>
          </cell>
        </row>
        <row r="694">
          <cell r="J694" t="str">
            <v>006-01139</v>
          </cell>
          <cell r="K694" t="str">
            <v>PLATE PATCH Ø 9</v>
          </cell>
          <cell r="L694" t="str">
            <v>4W8-F1455-00</v>
          </cell>
          <cell r="M694">
            <v>1</v>
          </cell>
          <cell r="N694" t="str">
            <v>VF</v>
          </cell>
          <cell r="O694" t="str">
            <v>IZLAL RASOOL</v>
          </cell>
          <cell r="P694" t="str">
            <v>POL-PP07-01-21-18-0009</v>
          </cell>
          <cell r="R694" t="str">
            <v/>
          </cell>
          <cell r="S694" t="str">
            <v/>
          </cell>
          <cell r="T694" t="str">
            <v/>
          </cell>
          <cell r="AP694">
            <v>500</v>
          </cell>
          <cell r="AR694" t="str">
            <v/>
          </cell>
          <cell r="AS694">
            <v>0.8</v>
          </cell>
          <cell r="AT694">
            <v>0.8</v>
          </cell>
          <cell r="AU694">
            <v>0.8</v>
          </cell>
          <cell r="AV694">
            <v>0</v>
          </cell>
        </row>
        <row r="695">
          <cell r="J695" t="str">
            <v>006-00378</v>
          </cell>
          <cell r="K695" t="str">
            <v>CLAMP WIRE HARNESS</v>
          </cell>
          <cell r="L695" t="str">
            <v>90465-05052</v>
          </cell>
          <cell r="M695">
            <v>2</v>
          </cell>
          <cell r="N695" t="str">
            <v>VF</v>
          </cell>
          <cell r="O695" t="str">
            <v>M.S.ENGG</v>
          </cell>
          <cell r="P695" t="str">
            <v>POL-PP07-01-21-18-0046</v>
          </cell>
          <cell r="R695" t="str">
            <v/>
          </cell>
          <cell r="S695" t="str">
            <v/>
          </cell>
          <cell r="T695" t="str">
            <v/>
          </cell>
          <cell r="AP695">
            <v>500</v>
          </cell>
          <cell r="AR695" t="str">
            <v/>
          </cell>
          <cell r="AS695">
            <v>1.96</v>
          </cell>
          <cell r="AT695">
            <v>1.96</v>
          </cell>
          <cell r="AU695">
            <v>1.96</v>
          </cell>
          <cell r="AV695">
            <v>0</v>
          </cell>
        </row>
        <row r="696">
          <cell r="J696" t="str">
            <v>006-00789</v>
          </cell>
          <cell r="K696" t="str">
            <v>HOOK SPRING</v>
          </cell>
          <cell r="L696" t="str">
            <v>4W8-F1451-00</v>
          </cell>
          <cell r="M696">
            <v>1</v>
          </cell>
          <cell r="N696" t="str">
            <v>VF</v>
          </cell>
          <cell r="O696" t="str">
            <v>ORIENT</v>
          </cell>
          <cell r="P696" t="str">
            <v>POL-PP07-01-21-18-0008</v>
          </cell>
          <cell r="R696" t="str">
            <v/>
          </cell>
          <cell r="S696" t="str">
            <v/>
          </cell>
          <cell r="T696" t="str">
            <v/>
          </cell>
          <cell r="AP696">
            <v>500</v>
          </cell>
          <cell r="AR696" t="str">
            <v/>
          </cell>
          <cell r="AS696">
            <v>0.69</v>
          </cell>
          <cell r="AT696">
            <v>0.69</v>
          </cell>
          <cell r="AU696">
            <v>0.69</v>
          </cell>
          <cell r="AV696">
            <v>0</v>
          </cell>
        </row>
        <row r="697">
          <cell r="J697" t="str">
            <v>006-02956</v>
          </cell>
          <cell r="K697" t="str">
            <v>PIN SEAT BRACKET</v>
          </cell>
          <cell r="L697" t="str">
            <v>4W8-F1314-98</v>
          </cell>
          <cell r="M697">
            <v>2</v>
          </cell>
          <cell r="N697" t="str">
            <v>VF</v>
          </cell>
          <cell r="O697" t="str">
            <v>ORIENT</v>
          </cell>
          <cell r="P697" t="str">
            <v>POL-PP07-01-21-18-0008</v>
          </cell>
          <cell r="R697" t="str">
            <v/>
          </cell>
          <cell r="S697" t="str">
            <v/>
          </cell>
          <cell r="T697" t="str">
            <v/>
          </cell>
          <cell r="AP697">
            <v>500</v>
          </cell>
          <cell r="AR697" t="str">
            <v/>
          </cell>
          <cell r="AS697">
            <v>0.7</v>
          </cell>
          <cell r="AT697">
            <v>0.7</v>
          </cell>
          <cell r="AU697">
            <v>0.7</v>
          </cell>
          <cell r="AV697">
            <v>0</v>
          </cell>
        </row>
        <row r="698">
          <cell r="J698" t="str">
            <v>006-00174</v>
          </cell>
          <cell r="K698" t="str">
            <v>BOSS ENGINE MOUNT</v>
          </cell>
          <cell r="L698" t="str">
            <v>4W8-F1414-00</v>
          </cell>
          <cell r="M698">
            <v>2</v>
          </cell>
          <cell r="N698" t="str">
            <v>VF</v>
          </cell>
          <cell r="O698" t="str">
            <v>ORIENT</v>
          </cell>
          <cell r="P698" t="str">
            <v>POL-PP07-01-21-18-0008</v>
          </cell>
          <cell r="R698" t="str">
            <v/>
          </cell>
          <cell r="S698" t="str">
            <v/>
          </cell>
          <cell r="T698" t="str">
            <v/>
          </cell>
          <cell r="AP698">
            <v>500</v>
          </cell>
          <cell r="AR698" t="str">
            <v/>
          </cell>
          <cell r="AS698">
            <v>3.25</v>
          </cell>
          <cell r="AT698">
            <v>3.25</v>
          </cell>
          <cell r="AU698">
            <v>3.25</v>
          </cell>
          <cell r="AV698">
            <v>0</v>
          </cell>
        </row>
        <row r="699">
          <cell r="J699" t="str">
            <v>006-03072</v>
          </cell>
          <cell r="K699" t="str">
            <v>CARTON  FRAME  42'' x 29'' x 6.5"</v>
          </cell>
          <cell r="L699" t="str">
            <v>4W8-F1110-00-CT</v>
          </cell>
          <cell r="M699">
            <v>1</v>
          </cell>
          <cell r="N699" t="str">
            <v>VF</v>
          </cell>
          <cell r="O699" t="str">
            <v>AL MUSTAFA</v>
          </cell>
          <cell r="P699" t="str">
            <v>POL-PP07-01-21-18-0034</v>
          </cell>
          <cell r="R699" t="str">
            <v/>
          </cell>
          <cell r="S699" t="str">
            <v/>
          </cell>
          <cell r="T699" t="str">
            <v/>
          </cell>
          <cell r="AP699">
            <v>500</v>
          </cell>
          <cell r="AR699" t="str">
            <v/>
          </cell>
          <cell r="AS699">
            <v>90.6</v>
          </cell>
          <cell r="AT699">
            <v>90.6</v>
          </cell>
          <cell r="AU699">
            <v>90.6</v>
          </cell>
          <cell r="AV699">
            <v>0</v>
          </cell>
        </row>
        <row r="700">
          <cell r="J700" t="str">
            <v>006-03417</v>
          </cell>
          <cell r="K700" t="str">
            <v>POLYTHIN SIZE 36'' x 52''</v>
          </cell>
          <cell r="L700" t="str">
            <v>FRAME-SP</v>
          </cell>
          <cell r="M700">
            <v>1</v>
          </cell>
          <cell r="N700" t="str">
            <v>VF</v>
          </cell>
          <cell r="R700" t="str">
            <v/>
          </cell>
          <cell r="S700" t="str">
            <v/>
          </cell>
          <cell r="T700" t="str">
            <v/>
          </cell>
          <cell r="AP700">
            <v>500</v>
          </cell>
          <cell r="AR700" t="str">
            <v/>
          </cell>
          <cell r="AS700">
            <v>0</v>
          </cell>
          <cell r="AT700" t="e">
            <v>#N/A</v>
          </cell>
          <cell r="AU700">
            <v>0</v>
          </cell>
          <cell r="AV700">
            <v>0</v>
          </cell>
        </row>
        <row r="701">
          <cell r="J701" t="str">
            <v>006-00182</v>
          </cell>
          <cell r="K701" t="str">
            <v>BOX  BATTERY</v>
          </cell>
          <cell r="L701" t="str">
            <v>3AH-F177G-00</v>
          </cell>
          <cell r="M701">
            <v>1</v>
          </cell>
          <cell r="N701" t="str">
            <v>VM</v>
          </cell>
          <cell r="O701" t="str">
            <v>IMZA</v>
          </cell>
          <cell r="P701" t="str">
            <v>POP-PP07-01-21-18-0009</v>
          </cell>
          <cell r="Q701" t="str">
            <v>005-12372</v>
          </cell>
          <cell r="R701" t="str">
            <v>SPCC SD*0.8</v>
          </cell>
          <cell r="S701" t="str">
            <v>SPCC SD</v>
          </cell>
          <cell r="T701" t="str">
            <v/>
          </cell>
          <cell r="V701">
            <v>0.8</v>
          </cell>
          <cell r="W701">
            <v>914</v>
          </cell>
          <cell r="X701">
            <v>1828</v>
          </cell>
          <cell r="Y701">
            <v>407</v>
          </cell>
          <cell r="Z701">
            <v>914</v>
          </cell>
          <cell r="AA701">
            <v>407</v>
          </cell>
          <cell r="AB701">
            <v>152.33333333333334</v>
          </cell>
          <cell r="AC701">
            <v>6</v>
          </cell>
          <cell r="AD701">
            <v>4.333333333333333</v>
          </cell>
          <cell r="AE701">
            <v>26</v>
          </cell>
          <cell r="AF701">
            <v>0.123</v>
          </cell>
          <cell r="AG701">
            <v>0.28000000000000003</v>
          </cell>
          <cell r="AH701">
            <v>0.40300000000000002</v>
          </cell>
          <cell r="AP701">
            <v>500</v>
          </cell>
          <cell r="AQ701">
            <v>0.40400000000000003</v>
          </cell>
          <cell r="AR701" t="str">
            <v>SPCC</v>
          </cell>
          <cell r="AS701">
            <v>0</v>
          </cell>
          <cell r="AT701" t="e">
            <v>#N/A</v>
          </cell>
          <cell r="AU701">
            <v>0</v>
          </cell>
          <cell r="AV701">
            <v>0</v>
          </cell>
        </row>
        <row r="702">
          <cell r="J702" t="str">
            <v>006-00262</v>
          </cell>
          <cell r="K702" t="str">
            <v>BRACKET HORN</v>
          </cell>
          <cell r="L702" t="str">
            <v>4W8-F1343-00</v>
          </cell>
          <cell r="M702">
            <v>1</v>
          </cell>
          <cell r="N702" t="str">
            <v>VM</v>
          </cell>
          <cell r="O702" t="str">
            <v>IMZA</v>
          </cell>
          <cell r="P702" t="str">
            <v>POP-PP07-01-21-18-0009</v>
          </cell>
          <cell r="Q702" t="str">
            <v>005-12386</v>
          </cell>
          <cell r="R702" t="str">
            <v>SPCC SD*2.3</v>
          </cell>
          <cell r="S702" t="str">
            <v>SPCC SD</v>
          </cell>
          <cell r="T702" t="str">
            <v/>
          </cell>
          <cell r="V702">
            <v>2.2999999999999998</v>
          </cell>
          <cell r="W702">
            <v>914</v>
          </cell>
          <cell r="X702">
            <v>1828</v>
          </cell>
          <cell r="Y702">
            <v>203.5</v>
          </cell>
          <cell r="Z702">
            <v>914</v>
          </cell>
          <cell r="AA702">
            <v>203.5</v>
          </cell>
          <cell r="AB702">
            <v>70.307692307692307</v>
          </cell>
          <cell r="AC702">
            <v>13</v>
          </cell>
          <cell r="AD702">
            <v>8.3076923076923084</v>
          </cell>
          <cell r="AE702">
            <v>108</v>
          </cell>
          <cell r="AF702">
            <v>0.13899999999999998</v>
          </cell>
          <cell r="AG702">
            <v>0.15</v>
          </cell>
          <cell r="AH702">
            <v>0.28899999999999998</v>
          </cell>
          <cell r="AP702">
            <v>500</v>
          </cell>
          <cell r="AQ702">
            <v>0.27900000000000003</v>
          </cell>
          <cell r="AR702" t="str">
            <v>SPCC</v>
          </cell>
          <cell r="AS702">
            <v>1.5</v>
          </cell>
          <cell r="AT702">
            <v>1.5</v>
          </cell>
          <cell r="AU702">
            <v>0</v>
          </cell>
          <cell r="AV702">
            <v>1.5</v>
          </cell>
        </row>
        <row r="703">
          <cell r="J703" t="str">
            <v>006-00270</v>
          </cell>
          <cell r="K703" t="str">
            <v>BRACKET REAR CUSHION L</v>
          </cell>
          <cell r="L703" t="str">
            <v>4W8-F1381-00</v>
          </cell>
          <cell r="M703">
            <v>1</v>
          </cell>
          <cell r="N703" t="str">
            <v>VM</v>
          </cell>
          <cell r="O703" t="str">
            <v>IMZA</v>
          </cell>
          <cell r="P703" t="str">
            <v>POP-PP07-01-21-18-0009</v>
          </cell>
          <cell r="Q703" t="str">
            <v>005-12384</v>
          </cell>
          <cell r="R703" t="str">
            <v>SPCC SD*2</v>
          </cell>
          <cell r="S703" t="str">
            <v>SPCC SD</v>
          </cell>
          <cell r="T703" t="str">
            <v/>
          </cell>
          <cell r="V703">
            <v>2</v>
          </cell>
          <cell r="W703">
            <v>914</v>
          </cell>
          <cell r="X703">
            <v>1828</v>
          </cell>
          <cell r="Y703">
            <v>107.5</v>
          </cell>
          <cell r="Z703">
            <v>914</v>
          </cell>
          <cell r="AA703">
            <v>107.5</v>
          </cell>
          <cell r="AB703">
            <v>114.25</v>
          </cell>
          <cell r="AC703">
            <v>8</v>
          </cell>
          <cell r="AD703">
            <v>17</v>
          </cell>
          <cell r="AE703">
            <v>136</v>
          </cell>
          <cell r="AF703">
            <v>0.1409</v>
          </cell>
          <cell r="AG703">
            <v>5.7000000000000002E-2</v>
          </cell>
          <cell r="AH703">
            <v>0.19789999999999999</v>
          </cell>
          <cell r="AP703">
            <v>500</v>
          </cell>
          <cell r="AQ703">
            <v>0.193</v>
          </cell>
          <cell r="AR703" t="str">
            <v>SPCC</v>
          </cell>
          <cell r="AS703">
            <v>1.5</v>
          </cell>
          <cell r="AT703">
            <v>1.5</v>
          </cell>
          <cell r="AU703">
            <v>0</v>
          </cell>
          <cell r="AV703">
            <v>1.5</v>
          </cell>
        </row>
        <row r="704">
          <cell r="J704" t="str">
            <v>006-00271</v>
          </cell>
          <cell r="K704" t="str">
            <v>BRACKET REAR CUSHION R</v>
          </cell>
          <cell r="L704" t="str">
            <v>4W8-F1382-00</v>
          </cell>
          <cell r="M704">
            <v>1</v>
          </cell>
          <cell r="N704" t="str">
            <v>VM</v>
          </cell>
          <cell r="O704" t="str">
            <v>IMZA</v>
          </cell>
          <cell r="P704" t="str">
            <v>POP-PP07-01-21-18-0009</v>
          </cell>
          <cell r="Q704" t="str">
            <v>005-12384</v>
          </cell>
          <cell r="R704" t="str">
            <v>SPCC SD*2</v>
          </cell>
          <cell r="S704" t="str">
            <v>SPCC SD</v>
          </cell>
          <cell r="T704" t="str">
            <v/>
          </cell>
          <cell r="V704">
            <v>2</v>
          </cell>
          <cell r="W704">
            <v>914</v>
          </cell>
          <cell r="X704">
            <v>1828</v>
          </cell>
          <cell r="Y704">
            <v>107.5</v>
          </cell>
          <cell r="Z704">
            <v>914</v>
          </cell>
          <cell r="AA704">
            <v>107.5</v>
          </cell>
          <cell r="AB704">
            <v>114.25</v>
          </cell>
          <cell r="AC704">
            <v>8</v>
          </cell>
          <cell r="AD704">
            <v>17</v>
          </cell>
          <cell r="AE704">
            <v>136</v>
          </cell>
          <cell r="AF704">
            <v>0.1409</v>
          </cell>
          <cell r="AG704">
            <v>5.7000000000000002E-2</v>
          </cell>
          <cell r="AH704">
            <v>0.19789999999999999</v>
          </cell>
          <cell r="AP704">
            <v>500</v>
          </cell>
          <cell r="AQ704">
            <v>0.193</v>
          </cell>
          <cell r="AR704" t="str">
            <v>SPCC</v>
          </cell>
          <cell r="AS704">
            <v>1.5</v>
          </cell>
          <cell r="AT704">
            <v>1.5</v>
          </cell>
          <cell r="AU704">
            <v>0</v>
          </cell>
          <cell r="AV704">
            <v>1.5</v>
          </cell>
        </row>
        <row r="705">
          <cell r="J705" t="str">
            <v>006-00830</v>
          </cell>
          <cell r="K705" t="str">
            <v>LEDGE BATTERY</v>
          </cell>
          <cell r="L705" t="str">
            <v>4W8-F1241-01</v>
          </cell>
          <cell r="M705">
            <v>1</v>
          </cell>
          <cell r="N705" t="str">
            <v>VM</v>
          </cell>
          <cell r="O705" t="str">
            <v>MEM</v>
          </cell>
          <cell r="P705" t="str">
            <v>POP-PP07-01-21-18-0004</v>
          </cell>
          <cell r="Q705" t="str">
            <v>005-12372</v>
          </cell>
          <cell r="R705" t="str">
            <v>SPCC SD*0.8</v>
          </cell>
          <cell r="S705" t="str">
            <v>SPCC SD</v>
          </cell>
          <cell r="T705" t="str">
            <v/>
          </cell>
          <cell r="V705">
            <v>0.8</v>
          </cell>
          <cell r="W705">
            <v>914</v>
          </cell>
          <cell r="X705">
            <v>1828</v>
          </cell>
          <cell r="Y705">
            <v>137</v>
          </cell>
          <cell r="Z705">
            <v>914</v>
          </cell>
          <cell r="AA705">
            <v>137</v>
          </cell>
          <cell r="AB705">
            <v>114.25</v>
          </cell>
          <cell r="AC705">
            <v>8</v>
          </cell>
          <cell r="AD705">
            <v>13</v>
          </cell>
          <cell r="AE705">
            <v>104</v>
          </cell>
          <cell r="AF705">
            <v>1.100000000000001E-2</v>
          </cell>
          <cell r="AG705">
            <v>0.09</v>
          </cell>
          <cell r="AH705">
            <v>0.10100000000000001</v>
          </cell>
          <cell r="AP705">
            <v>500</v>
          </cell>
          <cell r="AQ705">
            <v>0.10100000000000001</v>
          </cell>
          <cell r="AR705" t="str">
            <v>SPCC</v>
          </cell>
          <cell r="AS705">
            <v>2.7</v>
          </cell>
          <cell r="AT705">
            <v>2.7</v>
          </cell>
          <cell r="AU705">
            <v>0</v>
          </cell>
          <cell r="AV705">
            <v>2.7</v>
          </cell>
        </row>
        <row r="706">
          <cell r="J706" t="str">
            <v>006-00786</v>
          </cell>
          <cell r="K706" t="str">
            <v>HOOK SIDE COVER</v>
          </cell>
          <cell r="L706" t="str">
            <v>4W8-F1331-00</v>
          </cell>
          <cell r="M706">
            <v>1</v>
          </cell>
          <cell r="N706" t="str">
            <v>BM</v>
          </cell>
          <cell r="O706" t="str">
            <v>BEWL</v>
          </cell>
          <cell r="Q706" t="str">
            <v>005-12383</v>
          </cell>
          <cell r="R706" t="str">
            <v>SPCC SD*1.6</v>
          </cell>
          <cell r="S706" t="str">
            <v>SPCC SD</v>
          </cell>
          <cell r="T706" t="str">
            <v/>
          </cell>
          <cell r="V706">
            <v>1.6</v>
          </cell>
          <cell r="W706">
            <v>914</v>
          </cell>
          <cell r="X706">
            <v>1828</v>
          </cell>
          <cell r="Y706">
            <v>49</v>
          </cell>
          <cell r="Z706">
            <v>914</v>
          </cell>
          <cell r="AA706">
            <v>49</v>
          </cell>
          <cell r="AB706">
            <v>31.517241379310345</v>
          </cell>
          <cell r="AC706">
            <v>29</v>
          </cell>
          <cell r="AD706">
            <v>37</v>
          </cell>
          <cell r="AE706">
            <v>1073</v>
          </cell>
          <cell r="AF706">
            <v>2E-3</v>
          </cell>
          <cell r="AG706">
            <v>1.2999999999999999E-2</v>
          </cell>
          <cell r="AH706">
            <v>1.4999999999999999E-2</v>
          </cell>
          <cell r="AI706" t="str">
            <v>O</v>
          </cell>
          <cell r="AJ706" t="str">
            <v>O</v>
          </cell>
          <cell r="AK706" t="str">
            <v>O</v>
          </cell>
          <cell r="AN706" t="str">
            <v>O</v>
          </cell>
          <cell r="AP706">
            <v>500</v>
          </cell>
          <cell r="AQ706">
            <v>0.02</v>
          </cell>
          <cell r="AR706" t="str">
            <v>SPCC</v>
          </cell>
          <cell r="AS706">
            <v>0</v>
          </cell>
          <cell r="AT706" t="e">
            <v>#N/A</v>
          </cell>
          <cell r="AU706">
            <v>0</v>
          </cell>
          <cell r="AV706">
            <v>0</v>
          </cell>
        </row>
        <row r="707">
          <cell r="J707" t="str">
            <v>006-00278</v>
          </cell>
          <cell r="K707" t="str">
            <v>BRACKET TANK FITTING L</v>
          </cell>
          <cell r="L707" t="str">
            <v>4W8-F1345-00</v>
          </cell>
          <cell r="M707">
            <v>1</v>
          </cell>
          <cell r="N707" t="str">
            <v>BM</v>
          </cell>
          <cell r="O707" t="str">
            <v>BEWL</v>
          </cell>
          <cell r="Q707" t="str">
            <v>005-12379</v>
          </cell>
          <cell r="R707" t="str">
            <v>SPCC SD*1.2</v>
          </cell>
          <cell r="S707" t="str">
            <v>SPCC SD</v>
          </cell>
          <cell r="T707" t="str">
            <v/>
          </cell>
          <cell r="V707">
            <v>1.2</v>
          </cell>
          <cell r="W707">
            <v>914</v>
          </cell>
          <cell r="X707">
            <v>1828</v>
          </cell>
          <cell r="Y707">
            <v>130.5</v>
          </cell>
          <cell r="Z707">
            <v>914</v>
          </cell>
          <cell r="AA707">
            <v>130.5</v>
          </cell>
          <cell r="AB707">
            <v>70.307692307692307</v>
          </cell>
          <cell r="AC707">
            <v>13</v>
          </cell>
          <cell r="AD707">
            <v>14</v>
          </cell>
          <cell r="AE707">
            <v>182</v>
          </cell>
          <cell r="AF707">
            <v>6.8999999999999992E-2</v>
          </cell>
          <cell r="AG707">
            <v>0.02</v>
          </cell>
          <cell r="AH707">
            <v>8.8999999999999996E-2</v>
          </cell>
          <cell r="AI707" t="str">
            <v>O</v>
          </cell>
          <cell r="AJ707" t="str">
            <v>O</v>
          </cell>
          <cell r="AK707" t="str">
            <v>O</v>
          </cell>
          <cell r="AN707" t="str">
            <v>O</v>
          </cell>
          <cell r="AP707">
            <v>500</v>
          </cell>
          <cell r="AQ707">
            <v>8.5999999999999993E-2</v>
          </cell>
          <cell r="AR707" t="str">
            <v>SPCC</v>
          </cell>
          <cell r="AS707">
            <v>0</v>
          </cell>
          <cell r="AT707" t="e">
            <v>#N/A</v>
          </cell>
          <cell r="AU707">
            <v>0</v>
          </cell>
          <cell r="AV707">
            <v>0</v>
          </cell>
        </row>
        <row r="708">
          <cell r="J708" t="str">
            <v>006-00279</v>
          </cell>
          <cell r="K708" t="str">
            <v>BRACKET TANK FITTING R</v>
          </cell>
          <cell r="L708" t="str">
            <v>4W8-F1346-00</v>
          </cell>
          <cell r="M708">
            <v>1</v>
          </cell>
          <cell r="N708" t="str">
            <v>BM</v>
          </cell>
          <cell r="O708" t="str">
            <v>BEWL</v>
          </cell>
          <cell r="Q708" t="str">
            <v>005-12379</v>
          </cell>
          <cell r="R708" t="str">
            <v>SPCC SD*1.2</v>
          </cell>
          <cell r="S708" t="str">
            <v>SPCC SD</v>
          </cell>
          <cell r="T708" t="str">
            <v/>
          </cell>
          <cell r="V708">
            <v>1.2</v>
          </cell>
          <cell r="W708">
            <v>914</v>
          </cell>
          <cell r="X708">
            <v>1828</v>
          </cell>
          <cell r="Y708">
            <v>130.5</v>
          </cell>
          <cell r="Z708">
            <v>914</v>
          </cell>
          <cell r="AA708">
            <v>130.5</v>
          </cell>
          <cell r="AB708">
            <v>70.307692307692307</v>
          </cell>
          <cell r="AC708">
            <v>13</v>
          </cell>
          <cell r="AD708">
            <v>14</v>
          </cell>
          <cell r="AE708">
            <v>182</v>
          </cell>
          <cell r="AF708">
            <v>6.8999999999999992E-2</v>
          </cell>
          <cell r="AG708">
            <v>0.02</v>
          </cell>
          <cell r="AH708">
            <v>8.8999999999999996E-2</v>
          </cell>
          <cell r="AI708" t="str">
            <v>O</v>
          </cell>
          <cell r="AJ708" t="str">
            <v>O</v>
          </cell>
          <cell r="AK708" t="str">
            <v>O</v>
          </cell>
          <cell r="AN708" t="str">
            <v>O</v>
          </cell>
          <cell r="AP708">
            <v>500</v>
          </cell>
          <cell r="AQ708">
            <v>8.5999999999999993E-2</v>
          </cell>
          <cell r="AR708" t="str">
            <v>SPCC</v>
          </cell>
          <cell r="AS708">
            <v>0</v>
          </cell>
          <cell r="AT708" t="e">
            <v>#N/A</v>
          </cell>
          <cell r="AU708">
            <v>0</v>
          </cell>
          <cell r="AV708">
            <v>0</v>
          </cell>
        </row>
        <row r="709">
          <cell r="J709" t="str">
            <v>006-00057</v>
          </cell>
          <cell r="K709" t="str">
            <v>BAR REAR CUSHION</v>
          </cell>
          <cell r="L709" t="str">
            <v>37R-F1383-00</v>
          </cell>
          <cell r="M709">
            <v>1</v>
          </cell>
          <cell r="N709" t="str">
            <v>BM</v>
          </cell>
          <cell r="O709" t="str">
            <v>BEWL</v>
          </cell>
          <cell r="Q709" t="str">
            <v>005-12437</v>
          </cell>
          <cell r="R709" t="str">
            <v/>
          </cell>
          <cell r="S709" t="str">
            <v xml:space="preserve">S 35 C  </v>
          </cell>
          <cell r="T709" t="str">
            <v/>
          </cell>
          <cell r="U709">
            <v>18</v>
          </cell>
          <cell r="X709">
            <v>6000</v>
          </cell>
          <cell r="Y709">
            <v>234</v>
          </cell>
          <cell r="AA709">
            <v>234</v>
          </cell>
          <cell r="AD709">
            <v>25</v>
          </cell>
          <cell r="AF709">
            <v>0.36899999999999999</v>
          </cell>
          <cell r="AG709">
            <v>0.123</v>
          </cell>
          <cell r="AH709">
            <v>0.49199999999999999</v>
          </cell>
          <cell r="AI709" t="str">
            <v>O</v>
          </cell>
          <cell r="AJ709" t="str">
            <v>O</v>
          </cell>
          <cell r="AL709" t="str">
            <v>O</v>
          </cell>
          <cell r="AN709" t="str">
            <v>O</v>
          </cell>
          <cell r="AP709">
            <v>500</v>
          </cell>
          <cell r="AQ709">
            <v>0.47899999999999998</v>
          </cell>
          <cell r="AR709" t="str">
            <v>S 35</v>
          </cell>
          <cell r="AS709">
            <v>0</v>
          </cell>
          <cell r="AT709" t="e">
            <v>#N/A</v>
          </cell>
          <cell r="AU709">
            <v>0</v>
          </cell>
          <cell r="AV709">
            <v>0</v>
          </cell>
        </row>
        <row r="710">
          <cell r="J710" t="str">
            <v>006-01210</v>
          </cell>
          <cell r="K710" t="str">
            <v>REINFORCEMENT UNDER</v>
          </cell>
          <cell r="L710" t="str">
            <v>5HM-F1226-00</v>
          </cell>
          <cell r="M710">
            <v>1</v>
          </cell>
          <cell r="N710" t="str">
            <v>BM</v>
          </cell>
          <cell r="O710" t="str">
            <v>BEWL</v>
          </cell>
          <cell r="Q710" t="str">
            <v>005-12372</v>
          </cell>
          <cell r="R710" t="str">
            <v>SPCC SD*0.8</v>
          </cell>
          <cell r="S710" t="str">
            <v>SPCC SD</v>
          </cell>
          <cell r="T710" t="str">
            <v/>
          </cell>
          <cell r="V710">
            <v>0.8</v>
          </cell>
          <cell r="W710">
            <v>914</v>
          </cell>
          <cell r="X710">
            <v>1828</v>
          </cell>
          <cell r="Y710">
            <v>220</v>
          </cell>
          <cell r="Z710">
            <v>914</v>
          </cell>
          <cell r="AA710">
            <v>220</v>
          </cell>
          <cell r="AB710">
            <v>152.33333333333334</v>
          </cell>
          <cell r="AC710">
            <v>6</v>
          </cell>
          <cell r="AD710">
            <v>8</v>
          </cell>
          <cell r="AE710">
            <v>48</v>
          </cell>
          <cell r="AF710">
            <v>9.9000000000000005E-2</v>
          </cell>
          <cell r="AG710">
            <v>0.12</v>
          </cell>
          <cell r="AH710">
            <v>0.219</v>
          </cell>
          <cell r="AI710" t="str">
            <v>O</v>
          </cell>
          <cell r="AJ710" t="str">
            <v>O</v>
          </cell>
          <cell r="AK710" t="str">
            <v>O</v>
          </cell>
          <cell r="AN710" t="str">
            <v>O</v>
          </cell>
          <cell r="AP710">
            <v>500</v>
          </cell>
          <cell r="AQ710">
            <v>0.219</v>
          </cell>
          <cell r="AR710" t="str">
            <v>SPCC</v>
          </cell>
          <cell r="AS710">
            <v>0</v>
          </cell>
          <cell r="AT710" t="e">
            <v>#N/A</v>
          </cell>
          <cell r="AU710">
            <v>0</v>
          </cell>
          <cell r="AV710">
            <v>0</v>
          </cell>
        </row>
        <row r="711">
          <cell r="J711" t="str">
            <v>006-03460</v>
          </cell>
          <cell r="K711" t="str">
            <v>PANEL FRAME L/S</v>
          </cell>
          <cell r="L711" t="str">
            <v>3AH-F1211-00</v>
          </cell>
          <cell r="M711">
            <v>1</v>
          </cell>
          <cell r="N711" t="str">
            <v>BM</v>
          </cell>
          <cell r="O711" t="str">
            <v>BEWL</v>
          </cell>
          <cell r="Q711" t="str">
            <v>005-12382</v>
          </cell>
          <cell r="R711" t="str">
            <v>SPCC SD*1.6</v>
          </cell>
          <cell r="S711" t="str">
            <v>SPCC SD</v>
          </cell>
          <cell r="T711" t="str">
            <v/>
          </cell>
          <cell r="V711">
            <v>1.6</v>
          </cell>
          <cell r="W711">
            <v>800</v>
          </cell>
          <cell r="X711">
            <v>1060</v>
          </cell>
          <cell r="Y711">
            <v>800</v>
          </cell>
          <cell r="Z711">
            <v>1060</v>
          </cell>
          <cell r="AA711">
            <v>800</v>
          </cell>
          <cell r="AB711">
            <v>1060</v>
          </cell>
          <cell r="AC711">
            <v>2</v>
          </cell>
          <cell r="AD711">
            <v>1</v>
          </cell>
          <cell r="AE711">
            <v>2</v>
          </cell>
          <cell r="AF711">
            <v>2.8699999999999997</v>
          </cell>
          <cell r="AG711">
            <v>2.48</v>
          </cell>
          <cell r="AH711">
            <v>5.35</v>
          </cell>
          <cell r="AI711" t="str">
            <v>O</v>
          </cell>
          <cell r="AJ711" t="str">
            <v>O</v>
          </cell>
          <cell r="AK711" t="str">
            <v>O</v>
          </cell>
          <cell r="AN711" t="str">
            <v>O</v>
          </cell>
          <cell r="AP711">
            <v>500</v>
          </cell>
          <cell r="AQ711">
            <v>5.3250000000000002</v>
          </cell>
          <cell r="AR711" t="str">
            <v>SPCC</v>
          </cell>
          <cell r="AS711">
            <v>0</v>
          </cell>
          <cell r="AT711" t="e">
            <v>#N/A</v>
          </cell>
          <cell r="AU711">
            <v>0</v>
          </cell>
          <cell r="AV711">
            <v>0</v>
          </cell>
        </row>
        <row r="712">
          <cell r="J712" t="str">
            <v>006-00985</v>
          </cell>
          <cell r="K712" t="str">
            <v>PANEL FRAME R/S</v>
          </cell>
          <cell r="L712" t="str">
            <v>3AH-F1221-00</v>
          </cell>
          <cell r="M712">
            <v>1</v>
          </cell>
          <cell r="N712" t="str">
            <v>BM</v>
          </cell>
          <cell r="O712" t="str">
            <v>BEWL</v>
          </cell>
          <cell r="Q712" t="str">
            <v>005-12382</v>
          </cell>
          <cell r="R712" t="str">
            <v>SPCC SD*1.6</v>
          </cell>
          <cell r="S712" t="str">
            <v>SPCC SD</v>
          </cell>
          <cell r="T712" t="str">
            <v/>
          </cell>
          <cell r="V712">
            <v>1.6</v>
          </cell>
          <cell r="W712">
            <v>800</v>
          </cell>
          <cell r="X712">
            <v>1060</v>
          </cell>
          <cell r="Y712">
            <v>800</v>
          </cell>
          <cell r="Z712">
            <v>1060</v>
          </cell>
          <cell r="AA712">
            <v>800</v>
          </cell>
          <cell r="AB712">
            <v>1060</v>
          </cell>
          <cell r="AC712">
            <v>2</v>
          </cell>
          <cell r="AD712">
            <v>1</v>
          </cell>
          <cell r="AE712">
            <v>2</v>
          </cell>
          <cell r="AF712">
            <v>2.6999999999999997</v>
          </cell>
          <cell r="AG712">
            <v>2.65</v>
          </cell>
          <cell r="AH712">
            <v>5.35</v>
          </cell>
          <cell r="AI712" t="str">
            <v>O</v>
          </cell>
          <cell r="AJ712" t="str">
            <v>O</v>
          </cell>
          <cell r="AK712" t="str">
            <v>O</v>
          </cell>
          <cell r="AN712" t="str">
            <v>O</v>
          </cell>
          <cell r="AP712">
            <v>500</v>
          </cell>
          <cell r="AQ712">
            <v>5.3250000000000002</v>
          </cell>
          <cell r="AR712" t="str">
            <v>SPCC</v>
          </cell>
          <cell r="AS712">
            <v>0</v>
          </cell>
          <cell r="AT712" t="e">
            <v>#N/A</v>
          </cell>
          <cell r="AU712">
            <v>0</v>
          </cell>
          <cell r="AV712">
            <v>0</v>
          </cell>
        </row>
        <row r="713">
          <cell r="J713" t="str">
            <v>006-01103</v>
          </cell>
          <cell r="K713" t="str">
            <v>PIPE,SUCTION</v>
          </cell>
          <cell r="L713" t="str">
            <v>4W8-F1356-00</v>
          </cell>
          <cell r="M713">
            <v>1</v>
          </cell>
          <cell r="N713" t="str">
            <v>VF</v>
          </cell>
          <cell r="O713" t="str">
            <v>EXCEL</v>
          </cell>
          <cell r="R713" t="str">
            <v/>
          </cell>
          <cell r="S713" t="str">
            <v/>
          </cell>
          <cell r="T713" t="str">
            <v/>
          </cell>
          <cell r="AP713">
            <v>500</v>
          </cell>
          <cell r="AR713" t="str">
            <v/>
          </cell>
          <cell r="AS713">
            <v>6</v>
          </cell>
          <cell r="AT713">
            <v>6</v>
          </cell>
          <cell r="AU713">
            <v>6</v>
          </cell>
          <cell r="AV713">
            <v>0</v>
          </cell>
        </row>
        <row r="714">
          <cell r="J714" t="str">
            <v>006-03414</v>
          </cell>
          <cell r="K714" t="str">
            <v>PATCH SECTION PIPE 1 &amp; 2</v>
          </cell>
          <cell r="L714" t="str">
            <v>4W8-F1251-00</v>
          </cell>
          <cell r="M714">
            <v>1</v>
          </cell>
          <cell r="N714" t="str">
            <v>BM</v>
          </cell>
          <cell r="O714" t="str">
            <v>BEWL</v>
          </cell>
          <cell r="Q714" t="str">
            <v>005-12383</v>
          </cell>
          <cell r="R714" t="str">
            <v>SPCC SD*1.6</v>
          </cell>
          <cell r="S714" t="str">
            <v>SPCC SD</v>
          </cell>
          <cell r="T714" t="str">
            <v/>
          </cell>
          <cell r="V714">
            <v>1.6</v>
          </cell>
          <cell r="W714">
            <v>914</v>
          </cell>
          <cell r="X714">
            <v>1828</v>
          </cell>
          <cell r="Y714">
            <v>124</v>
          </cell>
          <cell r="Z714">
            <v>914</v>
          </cell>
          <cell r="AA714">
            <v>124</v>
          </cell>
          <cell r="AB714">
            <v>101.55555555555556</v>
          </cell>
          <cell r="AC714">
            <v>9</v>
          </cell>
          <cell r="AD714">
            <v>14</v>
          </cell>
          <cell r="AE714">
            <v>126</v>
          </cell>
          <cell r="AF714">
            <v>0.125</v>
          </cell>
          <cell r="AG714">
            <v>4.4999999999999998E-2</v>
          </cell>
          <cell r="AH714">
            <v>0.17</v>
          </cell>
          <cell r="AI714" t="str">
            <v>O</v>
          </cell>
          <cell r="AJ714" t="str">
            <v>O</v>
          </cell>
          <cell r="AK714" t="str">
            <v>O</v>
          </cell>
          <cell r="AN714" t="str">
            <v>O</v>
          </cell>
          <cell r="AP714">
            <v>500</v>
          </cell>
          <cell r="AQ714">
            <v>0.16700000000000001</v>
          </cell>
          <cell r="AR714" t="str">
            <v>SPCC</v>
          </cell>
          <cell r="AS714">
            <v>0</v>
          </cell>
          <cell r="AT714" t="e">
            <v>#N/A</v>
          </cell>
          <cell r="AU714">
            <v>0</v>
          </cell>
          <cell r="AV714">
            <v>0</v>
          </cell>
        </row>
        <row r="715">
          <cell r="J715" t="str">
            <v>006-01101</v>
          </cell>
          <cell r="K715" t="str">
            <v>PIPE STEARING HEAD</v>
          </cell>
          <cell r="L715" t="str">
            <v>5DE-F1311-00</v>
          </cell>
          <cell r="M715">
            <v>1</v>
          </cell>
          <cell r="N715" t="str">
            <v>BM</v>
          </cell>
          <cell r="O715" t="str">
            <v>BEWL</v>
          </cell>
          <cell r="Q715" t="str">
            <v>005-12431</v>
          </cell>
          <cell r="R715" t="str">
            <v>STKM 11A*3.5</v>
          </cell>
          <cell r="S715" t="str">
            <v>STKM 11A</v>
          </cell>
          <cell r="T715" t="str">
            <v/>
          </cell>
          <cell r="U715">
            <v>48.6</v>
          </cell>
          <cell r="V715">
            <v>3.5</v>
          </cell>
          <cell r="X715">
            <v>5400</v>
          </cell>
          <cell r="Y715">
            <v>182</v>
          </cell>
          <cell r="AA715">
            <v>182</v>
          </cell>
          <cell r="AD715">
            <v>29</v>
          </cell>
          <cell r="AF715">
            <v>4.9999999999999933E-2</v>
          </cell>
          <cell r="AG715">
            <v>0.68</v>
          </cell>
          <cell r="AH715">
            <v>0.73</v>
          </cell>
          <cell r="AI715" t="str">
            <v>O</v>
          </cell>
          <cell r="AJ715" t="str">
            <v>O</v>
          </cell>
          <cell r="AL715" t="str">
            <v>O</v>
          </cell>
          <cell r="AN715" t="str">
            <v>O</v>
          </cell>
          <cell r="AP715">
            <v>500</v>
          </cell>
          <cell r="AQ715">
            <v>0.72499999999999998</v>
          </cell>
          <cell r="AR715" t="str">
            <v>STKM</v>
          </cell>
          <cell r="AS715">
            <v>0</v>
          </cell>
          <cell r="AT715" t="e">
            <v>#N/A</v>
          </cell>
          <cell r="AU715">
            <v>0</v>
          </cell>
          <cell r="AV715">
            <v>0</v>
          </cell>
        </row>
        <row r="716">
          <cell r="J716" t="str">
            <v>006-00255</v>
          </cell>
          <cell r="K716" t="str">
            <v>ENGINE BRACKET 1</v>
          </cell>
          <cell r="L716" t="str">
            <v>4W8-F1411-00</v>
          </cell>
          <cell r="M716">
            <v>1</v>
          </cell>
          <cell r="N716" t="str">
            <v>BM</v>
          </cell>
          <cell r="O716" t="str">
            <v>BEWL</v>
          </cell>
          <cell r="Q716" t="str">
            <v>005-12387</v>
          </cell>
          <cell r="R716" t="str">
            <v>SPCC SD*2.6</v>
          </cell>
          <cell r="S716" t="str">
            <v>SPCC SD</v>
          </cell>
          <cell r="T716" t="str">
            <v/>
          </cell>
          <cell r="V716">
            <v>2.6</v>
          </cell>
          <cell r="W716">
            <v>914</v>
          </cell>
          <cell r="X716">
            <v>1828</v>
          </cell>
          <cell r="Y716">
            <v>244</v>
          </cell>
          <cell r="Z716">
            <v>131</v>
          </cell>
          <cell r="AA716">
            <v>244</v>
          </cell>
          <cell r="AB716">
            <v>131</v>
          </cell>
          <cell r="AC716">
            <v>7</v>
          </cell>
          <cell r="AD716">
            <v>7</v>
          </cell>
          <cell r="AE716">
            <v>49</v>
          </cell>
          <cell r="AF716">
            <v>0.39499999999999996</v>
          </cell>
          <cell r="AG716">
            <v>0.32</v>
          </cell>
          <cell r="AH716">
            <v>0.71499999999999997</v>
          </cell>
          <cell r="AI716" t="str">
            <v>O</v>
          </cell>
          <cell r="AJ716" t="str">
            <v>O</v>
          </cell>
          <cell r="AK716" t="str">
            <v>O</v>
          </cell>
          <cell r="AN716" t="str">
            <v>O</v>
          </cell>
          <cell r="AP716">
            <v>500</v>
          </cell>
          <cell r="AQ716">
            <v>0.69599999999999995</v>
          </cell>
          <cell r="AR716" t="str">
            <v>SPCC</v>
          </cell>
          <cell r="AS716">
            <v>0</v>
          </cell>
          <cell r="AT716" t="e">
            <v>#N/A</v>
          </cell>
          <cell r="AU716">
            <v>0</v>
          </cell>
          <cell r="AV716">
            <v>0</v>
          </cell>
        </row>
        <row r="717">
          <cell r="J717" t="str">
            <v>006-00257</v>
          </cell>
          <cell r="K717" t="str">
            <v>ENGINE BRACKET 2</v>
          </cell>
          <cell r="L717" t="str">
            <v>4W8-F1419-00</v>
          </cell>
          <cell r="M717">
            <v>1</v>
          </cell>
          <cell r="N717" t="str">
            <v>BM</v>
          </cell>
          <cell r="O717" t="str">
            <v>BEWL</v>
          </cell>
          <cell r="Q717" t="str">
            <v>005-12386</v>
          </cell>
          <cell r="R717" t="str">
            <v>SPCC SD*2.3</v>
          </cell>
          <cell r="S717" t="str">
            <v>SPCC SD</v>
          </cell>
          <cell r="T717" t="str">
            <v/>
          </cell>
          <cell r="V717">
            <v>2.2999999999999998</v>
          </cell>
          <cell r="W717">
            <v>914</v>
          </cell>
          <cell r="X717">
            <v>1828</v>
          </cell>
          <cell r="Y717">
            <v>227</v>
          </cell>
          <cell r="Z717">
            <v>914</v>
          </cell>
          <cell r="AA717">
            <v>227</v>
          </cell>
          <cell r="AB717">
            <v>182.8</v>
          </cell>
          <cell r="AC717">
            <v>5</v>
          </cell>
          <cell r="AD717">
            <v>8</v>
          </cell>
          <cell r="AE717">
            <v>40</v>
          </cell>
          <cell r="AF717">
            <v>0.39600000000000002</v>
          </cell>
          <cell r="AG717">
            <v>0.38500000000000001</v>
          </cell>
          <cell r="AH717">
            <v>0.78100000000000003</v>
          </cell>
          <cell r="AI717" t="str">
            <v>O</v>
          </cell>
          <cell r="AJ717" t="str">
            <v>O</v>
          </cell>
          <cell r="AK717" t="str">
            <v>O</v>
          </cell>
          <cell r="AN717" t="str">
            <v>O</v>
          </cell>
          <cell r="AP717">
            <v>500</v>
          </cell>
          <cell r="AQ717">
            <v>0.754</v>
          </cell>
          <cell r="AR717" t="str">
            <v>SPCC</v>
          </cell>
          <cell r="AS717">
            <v>0</v>
          </cell>
          <cell r="AT717" t="e">
            <v>#N/A</v>
          </cell>
          <cell r="AU717">
            <v>0</v>
          </cell>
          <cell r="AV717">
            <v>0</v>
          </cell>
        </row>
        <row r="718">
          <cell r="J718" t="str">
            <v>006-03407</v>
          </cell>
          <cell r="K718" t="str">
            <v xml:space="preserve">BRACKET REAR FENDER </v>
          </cell>
          <cell r="L718" t="str">
            <v>4W8-F1261-00</v>
          </cell>
          <cell r="M718">
            <v>1</v>
          </cell>
          <cell r="N718" t="str">
            <v>BM</v>
          </cell>
          <cell r="O718" t="str">
            <v>BEWL</v>
          </cell>
          <cell r="Q718" t="str">
            <v>005-12383</v>
          </cell>
          <cell r="R718" t="str">
            <v>SPCC SD*1.6</v>
          </cell>
          <cell r="S718" t="str">
            <v>SPCC SD</v>
          </cell>
          <cell r="T718" t="str">
            <v/>
          </cell>
          <cell r="V718">
            <v>1.6</v>
          </cell>
          <cell r="W718">
            <v>914</v>
          </cell>
          <cell r="X718">
            <v>1828</v>
          </cell>
          <cell r="Y718">
            <v>150</v>
          </cell>
          <cell r="Z718">
            <v>914</v>
          </cell>
          <cell r="AA718">
            <v>150</v>
          </cell>
          <cell r="AB718">
            <v>35.153846153846153</v>
          </cell>
          <cell r="AC718">
            <v>26</v>
          </cell>
          <cell r="AD718">
            <v>12</v>
          </cell>
          <cell r="AE718">
            <v>312</v>
          </cell>
          <cell r="AF718">
            <v>2.1000000000000005E-2</v>
          </cell>
          <cell r="AG718">
            <v>4.8000000000000001E-2</v>
          </cell>
          <cell r="AH718">
            <v>6.9000000000000006E-2</v>
          </cell>
          <cell r="AI718" t="str">
            <v>O</v>
          </cell>
          <cell r="AJ718" t="str">
            <v>O</v>
          </cell>
          <cell r="AK718" t="str">
            <v>O</v>
          </cell>
          <cell r="AN718" t="str">
            <v>O</v>
          </cell>
          <cell r="AP718">
            <v>500</v>
          </cell>
          <cell r="AQ718">
            <v>6.7000000000000004E-2</v>
          </cell>
          <cell r="AR718" t="str">
            <v>SPCC</v>
          </cell>
          <cell r="AS718">
            <v>0</v>
          </cell>
          <cell r="AT718" t="e">
            <v>#N/A</v>
          </cell>
          <cell r="AU718">
            <v>0</v>
          </cell>
          <cell r="AV718">
            <v>0</v>
          </cell>
        </row>
        <row r="719">
          <cell r="J719" t="str">
            <v>006-00784</v>
          </cell>
          <cell r="K719" t="str">
            <v>HOOK BATTERY BAND</v>
          </cell>
          <cell r="L719" t="str">
            <v>4W8-F1365-00</v>
          </cell>
          <cell r="M719">
            <v>1</v>
          </cell>
          <cell r="N719" t="str">
            <v>BM</v>
          </cell>
          <cell r="O719" t="str">
            <v>BEWL</v>
          </cell>
          <cell r="Q719" t="str">
            <v>005-12379</v>
          </cell>
          <cell r="R719" t="str">
            <v>SPCC SD*1.2</v>
          </cell>
          <cell r="S719" t="str">
            <v>SPCC SD</v>
          </cell>
          <cell r="T719" t="str">
            <v/>
          </cell>
          <cell r="V719">
            <v>1.2</v>
          </cell>
          <cell r="W719">
            <v>914</v>
          </cell>
          <cell r="X719">
            <v>1828</v>
          </cell>
          <cell r="Y719">
            <v>20</v>
          </cell>
          <cell r="Z719">
            <v>914</v>
          </cell>
          <cell r="AA719">
            <v>20</v>
          </cell>
          <cell r="AB719">
            <v>50.777777777777779</v>
          </cell>
          <cell r="AC719">
            <v>18</v>
          </cell>
          <cell r="AD719">
            <v>91</v>
          </cell>
          <cell r="AE719">
            <v>1638</v>
          </cell>
          <cell r="AF719">
            <v>3.7999999999999996E-3</v>
          </cell>
          <cell r="AG719">
            <v>6.0000000000000001E-3</v>
          </cell>
          <cell r="AH719">
            <v>9.7999999999999997E-3</v>
          </cell>
          <cell r="AI719" t="str">
            <v>O</v>
          </cell>
          <cell r="AJ719" t="str">
            <v>O</v>
          </cell>
          <cell r="AK719" t="str">
            <v>O</v>
          </cell>
          <cell r="AN719" t="str">
            <v>O</v>
          </cell>
          <cell r="AP719">
            <v>500</v>
          </cell>
          <cell r="AQ719">
            <v>0.01</v>
          </cell>
          <cell r="AR719" t="str">
            <v>SPCC</v>
          </cell>
          <cell r="AS719">
            <v>0</v>
          </cell>
          <cell r="AT719" t="e">
            <v>#N/A</v>
          </cell>
          <cell r="AU719">
            <v>0</v>
          </cell>
          <cell r="AV719">
            <v>0</v>
          </cell>
        </row>
        <row r="720">
          <cell r="J720" t="str">
            <v>006-01539</v>
          </cell>
          <cell r="K720" t="str">
            <v>TUBE CROSS</v>
          </cell>
          <cell r="L720" t="str">
            <v>4W8-F1422-00</v>
          </cell>
          <cell r="M720">
            <v>1</v>
          </cell>
          <cell r="N720" t="str">
            <v>BM</v>
          </cell>
          <cell r="O720" t="str">
            <v>BEWL</v>
          </cell>
          <cell r="Q720" t="str">
            <v>005-12423</v>
          </cell>
          <cell r="R720" t="str">
            <v>STKM 11A-EC*2.8</v>
          </cell>
          <cell r="S720" t="str">
            <v>STKM 11A-EC</v>
          </cell>
          <cell r="T720" t="str">
            <v/>
          </cell>
          <cell r="U720">
            <v>22.2</v>
          </cell>
          <cell r="V720">
            <v>2.8</v>
          </cell>
          <cell r="X720">
            <v>4400</v>
          </cell>
          <cell r="Y720">
            <v>160</v>
          </cell>
          <cell r="AA720">
            <v>160</v>
          </cell>
          <cell r="AD720">
            <v>26</v>
          </cell>
          <cell r="AF720">
            <v>2.1000000000000019E-2</v>
          </cell>
          <cell r="AG720">
            <v>0.21</v>
          </cell>
          <cell r="AH720">
            <v>0.23100000000000001</v>
          </cell>
          <cell r="AI720" t="str">
            <v>O</v>
          </cell>
          <cell r="AJ720" t="str">
            <v>O</v>
          </cell>
          <cell r="AL720" t="str">
            <v>O</v>
          </cell>
          <cell r="AN720" t="str">
            <v>O</v>
          </cell>
          <cell r="AP720">
            <v>500</v>
          </cell>
          <cell r="AQ720">
            <v>0.22700000000000001</v>
          </cell>
          <cell r="AR720" t="str">
            <v>STKM</v>
          </cell>
          <cell r="AS720">
            <v>0</v>
          </cell>
          <cell r="AT720" t="e">
            <v>#N/A</v>
          </cell>
          <cell r="AU720">
            <v>0</v>
          </cell>
          <cell r="AV720">
            <v>0</v>
          </cell>
        </row>
        <row r="721">
          <cell r="J721" t="str">
            <v>006-02289</v>
          </cell>
          <cell r="K721" t="str">
            <v>PLATE Ø 10</v>
          </cell>
          <cell r="L721" t="str">
            <v>4W8-F1329-00</v>
          </cell>
          <cell r="M721">
            <v>2</v>
          </cell>
          <cell r="N721" t="str">
            <v>VF</v>
          </cell>
          <cell r="O721" t="str">
            <v>IMZA</v>
          </cell>
          <cell r="R721" t="str">
            <v/>
          </cell>
          <cell r="S721" t="str">
            <v/>
          </cell>
          <cell r="T721" t="str">
            <v/>
          </cell>
          <cell r="AP721">
            <v>500</v>
          </cell>
          <cell r="AR721" t="str">
            <v/>
          </cell>
          <cell r="AS721">
            <v>0</v>
          </cell>
          <cell r="AT721" t="e">
            <v>#N/A</v>
          </cell>
          <cell r="AU721">
            <v>0</v>
          </cell>
          <cell r="AV721">
            <v>0</v>
          </cell>
        </row>
        <row r="722">
          <cell r="J722" t="str">
            <v>006-00760</v>
          </cell>
          <cell r="K722" t="str">
            <v>HINGE OIL TANK</v>
          </cell>
          <cell r="L722" t="str">
            <v>4W8-F1796-00</v>
          </cell>
          <cell r="M722">
            <v>1</v>
          </cell>
          <cell r="N722" t="str">
            <v>BM</v>
          </cell>
          <cell r="O722" t="str">
            <v>BEWL</v>
          </cell>
          <cell r="Q722" t="str">
            <v>005-12384</v>
          </cell>
          <cell r="R722" t="str">
            <v>SPCC SD*2</v>
          </cell>
          <cell r="S722" t="str">
            <v>SPCC SD</v>
          </cell>
          <cell r="T722" t="str">
            <v/>
          </cell>
          <cell r="V722">
            <v>2</v>
          </cell>
          <cell r="W722">
            <v>914</v>
          </cell>
          <cell r="X722">
            <v>1828</v>
          </cell>
          <cell r="Y722">
            <v>92.5</v>
          </cell>
          <cell r="Z722">
            <v>914</v>
          </cell>
          <cell r="AA722">
            <v>92.5</v>
          </cell>
          <cell r="AB722">
            <v>27.696969696969695</v>
          </cell>
          <cell r="AC722">
            <v>33</v>
          </cell>
          <cell r="AD722">
            <v>19</v>
          </cell>
          <cell r="AE722">
            <v>627</v>
          </cell>
          <cell r="AF722">
            <v>1.7899999999999999E-2</v>
          </cell>
          <cell r="AG722">
            <v>2.5000000000000001E-2</v>
          </cell>
          <cell r="AH722">
            <v>4.2900000000000001E-2</v>
          </cell>
          <cell r="AI722" t="str">
            <v>O</v>
          </cell>
          <cell r="AJ722" t="str">
            <v>O</v>
          </cell>
          <cell r="AK722" t="str">
            <v>O</v>
          </cell>
          <cell r="AN722" t="str">
            <v>O</v>
          </cell>
          <cell r="AP722">
            <v>500</v>
          </cell>
          <cell r="AQ722">
            <v>4.2000000000000003E-2</v>
          </cell>
          <cell r="AR722" t="str">
            <v>SPCC</v>
          </cell>
          <cell r="AS722">
            <v>0</v>
          </cell>
          <cell r="AT722" t="e">
            <v>#N/A</v>
          </cell>
          <cell r="AU722">
            <v>0</v>
          </cell>
          <cell r="AV722">
            <v>0</v>
          </cell>
        </row>
        <row r="723">
          <cell r="J723" t="str">
            <v>006-00956</v>
          </cell>
          <cell r="K723" t="str">
            <v>NUT,T</v>
          </cell>
          <cell r="L723" t="str">
            <v>90180-08003</v>
          </cell>
          <cell r="M723">
            <v>1</v>
          </cell>
          <cell r="N723" t="str">
            <v>CKD</v>
          </cell>
          <cell r="O723" t="str">
            <v>DYL</v>
          </cell>
          <cell r="R723" t="str">
            <v/>
          </cell>
          <cell r="S723" t="str">
            <v/>
          </cell>
          <cell r="T723" t="str">
            <v/>
          </cell>
          <cell r="AP723">
            <v>500</v>
          </cell>
          <cell r="AR723" t="str">
            <v/>
          </cell>
          <cell r="AS723">
            <v>0</v>
          </cell>
          <cell r="AT723" t="e">
            <v>#N/A</v>
          </cell>
          <cell r="AU723">
            <v>0</v>
          </cell>
          <cell r="AV723">
            <v>0</v>
          </cell>
        </row>
        <row r="724">
          <cell r="J724" t="str">
            <v>006-00947</v>
          </cell>
          <cell r="K724" t="str">
            <v>NUT PROJ, SQUARE 6 MM</v>
          </cell>
          <cell r="L724" t="str">
            <v>95700-06200</v>
          </cell>
          <cell r="M724">
            <v>10</v>
          </cell>
          <cell r="N724" t="str">
            <v>CKD</v>
          </cell>
          <cell r="O724" t="str">
            <v>DYL</v>
          </cell>
          <cell r="R724" t="str">
            <v/>
          </cell>
          <cell r="S724" t="str">
            <v/>
          </cell>
          <cell r="T724" t="str">
            <v/>
          </cell>
          <cell r="AP724">
            <v>500</v>
          </cell>
          <cell r="AR724" t="str">
            <v/>
          </cell>
          <cell r="AS724">
            <v>0</v>
          </cell>
          <cell r="AT724" t="e">
            <v>#N/A</v>
          </cell>
          <cell r="AU724">
            <v>0</v>
          </cell>
          <cell r="AV724">
            <v>0</v>
          </cell>
        </row>
        <row r="725">
          <cell r="J725" t="str">
            <v>006-00948</v>
          </cell>
          <cell r="K725" t="str">
            <v>NUT PROJ, SQUARE  8 mm</v>
          </cell>
          <cell r="L725" t="str">
            <v>95700-08200</v>
          </cell>
          <cell r="M725">
            <v>6</v>
          </cell>
          <cell r="N725" t="str">
            <v>CKD</v>
          </cell>
          <cell r="O725" t="str">
            <v>DYL</v>
          </cell>
          <cell r="R725" t="str">
            <v/>
          </cell>
          <cell r="S725" t="str">
            <v/>
          </cell>
          <cell r="T725" t="str">
            <v/>
          </cell>
          <cell r="AP725">
            <v>500</v>
          </cell>
          <cell r="AR725" t="str">
            <v/>
          </cell>
          <cell r="AS725">
            <v>0</v>
          </cell>
          <cell r="AT725" t="e">
            <v>#N/A</v>
          </cell>
          <cell r="AU725">
            <v>0</v>
          </cell>
          <cell r="AV725">
            <v>0</v>
          </cell>
        </row>
        <row r="726">
          <cell r="J726" t="str">
            <v>006-02957</v>
          </cell>
          <cell r="K726" t="str">
            <v>PATCH LOCK</v>
          </cell>
          <cell r="L726" t="str">
            <v>3AH3-F1450-00</v>
          </cell>
          <cell r="M726">
            <v>1</v>
          </cell>
          <cell r="N726" t="str">
            <v>VF</v>
          </cell>
          <cell r="O726" t="str">
            <v>IZLAL RASOOL</v>
          </cell>
          <cell r="P726" t="str">
            <v>POL-PP07-01-21-18-0009</v>
          </cell>
          <cell r="R726" t="str">
            <v/>
          </cell>
          <cell r="S726" t="str">
            <v/>
          </cell>
          <cell r="T726" t="str">
            <v/>
          </cell>
          <cell r="AP726">
            <v>500</v>
          </cell>
          <cell r="AR726" t="str">
            <v/>
          </cell>
          <cell r="AS726">
            <v>2.4500000000000002</v>
          </cell>
          <cell r="AT726">
            <v>2.4500000000000002</v>
          </cell>
          <cell r="AU726">
            <v>2.4500000000000002</v>
          </cell>
          <cell r="AV726">
            <v>0</v>
          </cell>
        </row>
        <row r="727">
          <cell r="J727" t="str">
            <v>006-00055</v>
          </cell>
          <cell r="K727" t="str">
            <v>BAR CROSS TUBE</v>
          </cell>
          <cell r="L727" t="str">
            <v>4W8-F1413-00</v>
          </cell>
          <cell r="M727">
            <v>1</v>
          </cell>
          <cell r="N727" t="str">
            <v>VF</v>
          </cell>
          <cell r="O727" t="str">
            <v>M.R.PRECISON</v>
          </cell>
          <cell r="P727" t="str">
            <v>POL-PP07-01-21-18-0010</v>
          </cell>
          <cell r="R727" t="str">
            <v/>
          </cell>
          <cell r="S727" t="str">
            <v/>
          </cell>
          <cell r="T727" t="str">
            <v/>
          </cell>
          <cell r="AP727">
            <v>500</v>
          </cell>
          <cell r="AR727" t="str">
            <v/>
          </cell>
          <cell r="AS727">
            <v>0</v>
          </cell>
          <cell r="AT727" t="e">
            <v>#REF!</v>
          </cell>
          <cell r="AU727">
            <v>0</v>
          </cell>
          <cell r="AV727">
            <v>0</v>
          </cell>
        </row>
        <row r="728">
          <cell r="J728" t="str">
            <v>006-01091</v>
          </cell>
          <cell r="K728" t="str">
            <v>PIPE ENGINE MOUNT</v>
          </cell>
          <cell r="L728" t="str">
            <v>4W8-F1354-00</v>
          </cell>
          <cell r="M728">
            <v>1</v>
          </cell>
          <cell r="N728" t="str">
            <v>VF</v>
          </cell>
          <cell r="O728" t="str">
            <v>NEW ENDIVOR</v>
          </cell>
          <cell r="P728" t="str">
            <v>POL-PP07-01-21-18-0012</v>
          </cell>
          <cell r="R728" t="str">
            <v/>
          </cell>
          <cell r="S728" t="str">
            <v/>
          </cell>
          <cell r="T728" t="str">
            <v/>
          </cell>
          <cell r="AP728">
            <v>500</v>
          </cell>
          <cell r="AR728" t="str">
            <v/>
          </cell>
          <cell r="AS728">
            <v>7.5</v>
          </cell>
          <cell r="AT728">
            <v>7.5</v>
          </cell>
          <cell r="AU728">
            <v>7.5</v>
          </cell>
          <cell r="AV728">
            <v>0</v>
          </cell>
        </row>
        <row r="729">
          <cell r="J729" t="str">
            <v>006-01140</v>
          </cell>
          <cell r="K729" t="str">
            <v>PATCH Ø 15</v>
          </cell>
          <cell r="L729" t="str">
            <v>4W8-F1456-00</v>
          </cell>
          <cell r="M729">
            <v>2</v>
          </cell>
          <cell r="N729" t="str">
            <v>VF</v>
          </cell>
          <cell r="O729" t="str">
            <v>TAJI</v>
          </cell>
          <cell r="P729" t="str">
            <v>POL-PP07-01-21-18-0021</v>
          </cell>
          <cell r="R729" t="str">
            <v/>
          </cell>
          <cell r="S729" t="str">
            <v/>
          </cell>
          <cell r="T729" t="str">
            <v/>
          </cell>
          <cell r="AP729">
            <v>500</v>
          </cell>
          <cell r="AR729" t="str">
            <v/>
          </cell>
          <cell r="AS729">
            <v>1.7</v>
          </cell>
          <cell r="AT729">
            <v>1.7</v>
          </cell>
          <cell r="AU729">
            <v>1.7</v>
          </cell>
          <cell r="AV729">
            <v>0</v>
          </cell>
        </row>
        <row r="730">
          <cell r="J730" t="str">
            <v>006-01139</v>
          </cell>
          <cell r="K730" t="str">
            <v>PLATE PATCH Ø 9</v>
          </cell>
          <cell r="L730" t="str">
            <v>4W8-F1455-00</v>
          </cell>
          <cell r="M730">
            <v>1</v>
          </cell>
          <cell r="N730" t="str">
            <v>VF</v>
          </cell>
          <cell r="O730" t="str">
            <v>IZLAL RASOOL</v>
          </cell>
          <cell r="P730" t="str">
            <v>POL-PP07-01-21-18-0009</v>
          </cell>
          <cell r="R730" t="str">
            <v/>
          </cell>
          <cell r="S730" t="str">
            <v/>
          </cell>
          <cell r="T730" t="str">
            <v/>
          </cell>
          <cell r="AP730">
            <v>500</v>
          </cell>
          <cell r="AR730" t="str">
            <v/>
          </cell>
          <cell r="AS730">
            <v>0.8</v>
          </cell>
          <cell r="AT730">
            <v>0.8</v>
          </cell>
          <cell r="AU730">
            <v>0.8</v>
          </cell>
          <cell r="AV730">
            <v>0</v>
          </cell>
        </row>
        <row r="731">
          <cell r="J731" t="str">
            <v>006-00378</v>
          </cell>
          <cell r="K731" t="str">
            <v>CLAMP WIRE HARNESS</v>
          </cell>
          <cell r="L731" t="str">
            <v>90465-05052</v>
          </cell>
          <cell r="M731">
            <v>2</v>
          </cell>
          <cell r="N731" t="str">
            <v>VF</v>
          </cell>
          <cell r="O731" t="str">
            <v>M.S.ENGG</v>
          </cell>
          <cell r="P731" t="str">
            <v>POL-PP07-01-21-18-0046</v>
          </cell>
          <cell r="R731" t="str">
            <v/>
          </cell>
          <cell r="S731" t="str">
            <v/>
          </cell>
          <cell r="T731" t="str">
            <v/>
          </cell>
          <cell r="AP731">
            <v>500</v>
          </cell>
          <cell r="AR731" t="str">
            <v/>
          </cell>
          <cell r="AS731">
            <v>1.96</v>
          </cell>
          <cell r="AT731">
            <v>1.96</v>
          </cell>
          <cell r="AU731">
            <v>1.96</v>
          </cell>
          <cell r="AV731">
            <v>0</v>
          </cell>
        </row>
        <row r="732">
          <cell r="J732" t="str">
            <v>006-00789</v>
          </cell>
          <cell r="K732" t="str">
            <v>HOOK SPRING</v>
          </cell>
          <cell r="L732" t="str">
            <v>4W8-F1451-00</v>
          </cell>
          <cell r="M732">
            <v>1</v>
          </cell>
          <cell r="N732" t="str">
            <v>VF</v>
          </cell>
          <cell r="O732" t="str">
            <v>ORIENT</v>
          </cell>
          <cell r="P732" t="str">
            <v>POL-PP07-01-21-18-0008</v>
          </cell>
          <cell r="R732" t="str">
            <v/>
          </cell>
          <cell r="S732" t="str">
            <v/>
          </cell>
          <cell r="T732" t="str">
            <v/>
          </cell>
          <cell r="AP732">
            <v>500</v>
          </cell>
          <cell r="AR732" t="str">
            <v/>
          </cell>
          <cell r="AS732">
            <v>0.69</v>
          </cell>
          <cell r="AT732">
            <v>0.69</v>
          </cell>
          <cell r="AU732">
            <v>0.69</v>
          </cell>
          <cell r="AV732">
            <v>0</v>
          </cell>
        </row>
        <row r="733">
          <cell r="J733" t="str">
            <v>006-02956</v>
          </cell>
          <cell r="K733" t="str">
            <v>PIN SEAT BRACKET</v>
          </cell>
          <cell r="L733" t="str">
            <v>4W8-F1314-98</v>
          </cell>
          <cell r="M733">
            <v>2</v>
          </cell>
          <cell r="N733" t="str">
            <v>VF</v>
          </cell>
          <cell r="O733" t="str">
            <v>ORIENT</v>
          </cell>
          <cell r="P733" t="str">
            <v>POL-PP07-01-21-18-0008</v>
          </cell>
          <cell r="R733" t="str">
            <v/>
          </cell>
          <cell r="S733" t="str">
            <v/>
          </cell>
          <cell r="T733" t="str">
            <v/>
          </cell>
          <cell r="AP733">
            <v>500</v>
          </cell>
          <cell r="AR733" t="str">
            <v/>
          </cell>
          <cell r="AS733">
            <v>0.7</v>
          </cell>
          <cell r="AT733">
            <v>0.7</v>
          </cell>
          <cell r="AU733">
            <v>0.7</v>
          </cell>
          <cell r="AV733">
            <v>0</v>
          </cell>
        </row>
        <row r="734">
          <cell r="J734" t="str">
            <v>006-00174</v>
          </cell>
          <cell r="K734" t="str">
            <v>BOSS ENGINE MOUNT</v>
          </cell>
          <cell r="L734" t="str">
            <v>4W8-F1414-00</v>
          </cell>
          <cell r="M734">
            <v>2</v>
          </cell>
          <cell r="N734" t="str">
            <v>VF</v>
          </cell>
          <cell r="O734" t="str">
            <v>ORIENT</v>
          </cell>
          <cell r="P734" t="str">
            <v>POL-PP07-01-21-18-0008</v>
          </cell>
          <cell r="R734" t="str">
            <v/>
          </cell>
          <cell r="S734" t="str">
            <v/>
          </cell>
          <cell r="T734" t="str">
            <v/>
          </cell>
          <cell r="AP734">
            <v>500</v>
          </cell>
          <cell r="AR734" t="str">
            <v/>
          </cell>
          <cell r="AS734">
            <v>3.25</v>
          </cell>
          <cell r="AT734">
            <v>3.25</v>
          </cell>
          <cell r="AU734">
            <v>3.25</v>
          </cell>
          <cell r="AV734">
            <v>0</v>
          </cell>
        </row>
        <row r="735">
          <cell r="J735" t="str">
            <v>006-03072</v>
          </cell>
          <cell r="K735" t="str">
            <v>CARTON  FRAME  42'' x 29'' x 6.5"</v>
          </cell>
          <cell r="L735" t="str">
            <v>4W8-F1110-00-CT</v>
          </cell>
          <cell r="M735">
            <v>1</v>
          </cell>
          <cell r="N735" t="str">
            <v>VF</v>
          </cell>
          <cell r="O735" t="str">
            <v>AL MUSTAFA</v>
          </cell>
          <cell r="P735" t="str">
            <v>POL-PP07-01-21-18-0034</v>
          </cell>
          <cell r="R735" t="str">
            <v/>
          </cell>
          <cell r="S735" t="str">
            <v/>
          </cell>
          <cell r="T735" t="str">
            <v/>
          </cell>
          <cell r="AP735">
            <v>500</v>
          </cell>
          <cell r="AR735" t="str">
            <v/>
          </cell>
          <cell r="AS735">
            <v>0</v>
          </cell>
          <cell r="AT735" t="e">
            <v>#N/A</v>
          </cell>
          <cell r="AU735">
            <v>0</v>
          </cell>
          <cell r="AV735">
            <v>0</v>
          </cell>
        </row>
        <row r="736">
          <cell r="J736" t="str">
            <v>006-03417</v>
          </cell>
          <cell r="K736" t="str">
            <v>POLYTHIN SIZE 36'' x 52''</v>
          </cell>
          <cell r="L736" t="str">
            <v>FRAME-SP</v>
          </cell>
          <cell r="M736">
            <v>1</v>
          </cell>
          <cell r="N736" t="str">
            <v>VF</v>
          </cell>
          <cell r="R736" t="str">
            <v/>
          </cell>
          <cell r="S736" t="str">
            <v/>
          </cell>
          <cell r="T736" t="str">
            <v/>
          </cell>
          <cell r="AP736">
            <v>500</v>
          </cell>
          <cell r="AR736" t="str">
            <v/>
          </cell>
          <cell r="AS736">
            <v>0</v>
          </cell>
          <cell r="AT736" t="e">
            <v>#N/A</v>
          </cell>
          <cell r="AU736">
            <v>0</v>
          </cell>
          <cell r="AV736">
            <v>0</v>
          </cell>
        </row>
        <row r="737">
          <cell r="J737" t="str">
            <v>006-00182</v>
          </cell>
          <cell r="K737" t="str">
            <v>BOX  BATTERY</v>
          </cell>
          <cell r="L737" t="str">
            <v>3AH-F177G-00</v>
          </cell>
          <cell r="M737">
            <v>1</v>
          </cell>
          <cell r="N737" t="str">
            <v>VM</v>
          </cell>
          <cell r="O737" t="str">
            <v>IMZA</v>
          </cell>
          <cell r="P737" t="str">
            <v>POP-PP07-01-21-18-0009</v>
          </cell>
          <cell r="Q737" t="str">
            <v>005-12372</v>
          </cell>
          <cell r="R737" t="str">
            <v>SPCC SD*0.8</v>
          </cell>
          <cell r="S737" t="str">
            <v>SPCC SD</v>
          </cell>
          <cell r="T737" t="str">
            <v/>
          </cell>
          <cell r="V737">
            <v>0.8</v>
          </cell>
          <cell r="W737">
            <v>914</v>
          </cell>
          <cell r="X737">
            <v>1828</v>
          </cell>
          <cell r="Y737">
            <v>407</v>
          </cell>
          <cell r="Z737">
            <v>914</v>
          </cell>
          <cell r="AA737">
            <v>407</v>
          </cell>
          <cell r="AB737">
            <v>152.33333333333334</v>
          </cell>
          <cell r="AC737">
            <v>6</v>
          </cell>
          <cell r="AD737">
            <v>4.333333333333333</v>
          </cell>
          <cell r="AE737">
            <v>26</v>
          </cell>
          <cell r="AF737">
            <v>0.123</v>
          </cell>
          <cell r="AG737">
            <v>0.28000000000000003</v>
          </cell>
          <cell r="AH737">
            <v>0.40300000000000002</v>
          </cell>
          <cell r="AP737">
            <v>500</v>
          </cell>
          <cell r="AQ737">
            <v>0.40400000000000003</v>
          </cell>
          <cell r="AR737" t="str">
            <v>SPCC</v>
          </cell>
          <cell r="AS737">
            <v>0</v>
          </cell>
          <cell r="AT737" t="e">
            <v>#N/A</v>
          </cell>
          <cell r="AU737">
            <v>0</v>
          </cell>
          <cell r="AV737">
            <v>0</v>
          </cell>
        </row>
        <row r="738">
          <cell r="J738" t="str">
            <v>006-00262</v>
          </cell>
          <cell r="K738" t="str">
            <v>BRACKET HORN</v>
          </cell>
          <cell r="L738" t="str">
            <v>4W8-F1343-00</v>
          </cell>
          <cell r="M738">
            <v>1</v>
          </cell>
          <cell r="N738" t="str">
            <v>VM</v>
          </cell>
          <cell r="O738" t="str">
            <v>IMZA</v>
          </cell>
          <cell r="P738" t="str">
            <v>POP-PP07-01-21-18-0009</v>
          </cell>
          <cell r="Q738" t="str">
            <v>005-12386</v>
          </cell>
          <cell r="R738" t="str">
            <v>SPCC SD*2.3</v>
          </cell>
          <cell r="S738" t="str">
            <v>SPCC SD</v>
          </cell>
          <cell r="T738" t="str">
            <v/>
          </cell>
          <cell r="V738">
            <v>2.2999999999999998</v>
          </cell>
          <cell r="W738">
            <v>914</v>
          </cell>
          <cell r="X738">
            <v>1828</v>
          </cell>
          <cell r="Y738">
            <v>203.5</v>
          </cell>
          <cell r="Z738">
            <v>914</v>
          </cell>
          <cell r="AA738">
            <v>203.5</v>
          </cell>
          <cell r="AB738">
            <v>70.307692307692307</v>
          </cell>
          <cell r="AC738">
            <v>13</v>
          </cell>
          <cell r="AD738">
            <v>8.3076923076923084</v>
          </cell>
          <cell r="AE738">
            <v>108</v>
          </cell>
          <cell r="AF738">
            <v>0.13899999999999998</v>
          </cell>
          <cell r="AG738">
            <v>0.15</v>
          </cell>
          <cell r="AH738">
            <v>0.28899999999999998</v>
          </cell>
          <cell r="AP738">
            <v>500</v>
          </cell>
          <cell r="AQ738">
            <v>0.27900000000000003</v>
          </cell>
          <cell r="AR738" t="str">
            <v>SPCC</v>
          </cell>
          <cell r="AS738">
            <v>1.5</v>
          </cell>
          <cell r="AT738">
            <v>1.5</v>
          </cell>
          <cell r="AU738">
            <v>0</v>
          </cell>
          <cell r="AV738">
            <v>1.5</v>
          </cell>
        </row>
        <row r="739">
          <cell r="J739" t="str">
            <v>006-00270</v>
          </cell>
          <cell r="K739" t="str">
            <v>BRACKET REAR CUSHION L</v>
          </cell>
          <cell r="L739" t="str">
            <v>4W8-F1381-00</v>
          </cell>
          <cell r="M739">
            <v>1</v>
          </cell>
          <cell r="N739" t="str">
            <v>VM</v>
          </cell>
          <cell r="O739" t="str">
            <v>IMZA</v>
          </cell>
          <cell r="P739" t="str">
            <v>POP-PP07-01-21-18-0009</v>
          </cell>
          <cell r="Q739" t="str">
            <v>005-12384</v>
          </cell>
          <cell r="R739" t="str">
            <v>SPCC SD*2</v>
          </cell>
          <cell r="S739" t="str">
            <v>SPCC SD</v>
          </cell>
          <cell r="T739" t="str">
            <v/>
          </cell>
          <cell r="V739">
            <v>2</v>
          </cell>
          <cell r="W739">
            <v>914</v>
          </cell>
          <cell r="X739">
            <v>1828</v>
          </cell>
          <cell r="Y739">
            <v>107.5</v>
          </cell>
          <cell r="Z739">
            <v>914</v>
          </cell>
          <cell r="AA739">
            <v>107.5</v>
          </cell>
          <cell r="AB739">
            <v>114.25</v>
          </cell>
          <cell r="AC739">
            <v>8</v>
          </cell>
          <cell r="AD739">
            <v>17</v>
          </cell>
          <cell r="AE739">
            <v>136</v>
          </cell>
          <cell r="AF739">
            <v>0.1409</v>
          </cell>
          <cell r="AG739">
            <v>5.7000000000000002E-2</v>
          </cell>
          <cell r="AH739">
            <v>0.19789999999999999</v>
          </cell>
          <cell r="AP739">
            <v>500</v>
          </cell>
          <cell r="AQ739">
            <v>0.193</v>
          </cell>
          <cell r="AR739" t="str">
            <v>SPCC</v>
          </cell>
          <cell r="AS739">
            <v>1.5</v>
          </cell>
          <cell r="AT739">
            <v>1.5</v>
          </cell>
          <cell r="AU739">
            <v>0</v>
          </cell>
          <cell r="AV739">
            <v>1.5</v>
          </cell>
        </row>
        <row r="740">
          <cell r="J740" t="str">
            <v>006-00271</v>
          </cell>
          <cell r="K740" t="str">
            <v>BRACKET REAR CUSHION R</v>
          </cell>
          <cell r="L740" t="str">
            <v>4W8-F1382-00</v>
          </cell>
          <cell r="M740">
            <v>1</v>
          </cell>
          <cell r="N740" t="str">
            <v>VM</v>
          </cell>
          <cell r="O740" t="str">
            <v>IMZA</v>
          </cell>
          <cell r="P740" t="str">
            <v>POP-PP07-01-21-18-0009</v>
          </cell>
          <cell r="Q740" t="str">
            <v>005-12384</v>
          </cell>
          <cell r="R740" t="str">
            <v>SPCC SD*2</v>
          </cell>
          <cell r="S740" t="str">
            <v>SPCC SD</v>
          </cell>
          <cell r="T740" t="str">
            <v/>
          </cell>
          <cell r="V740">
            <v>2</v>
          </cell>
          <cell r="W740">
            <v>914</v>
          </cell>
          <cell r="X740">
            <v>1828</v>
          </cell>
          <cell r="Y740">
            <v>107.5</v>
          </cell>
          <cell r="Z740">
            <v>914</v>
          </cell>
          <cell r="AA740">
            <v>107.5</v>
          </cell>
          <cell r="AB740">
            <v>114.25</v>
          </cell>
          <cell r="AC740">
            <v>8</v>
          </cell>
          <cell r="AD740">
            <v>17</v>
          </cell>
          <cell r="AE740">
            <v>136</v>
          </cell>
          <cell r="AF740">
            <v>0.1409</v>
          </cell>
          <cell r="AG740">
            <v>5.7000000000000002E-2</v>
          </cell>
          <cell r="AH740">
            <v>0.19789999999999999</v>
          </cell>
          <cell r="AP740">
            <v>500</v>
          </cell>
          <cell r="AQ740">
            <v>0.193</v>
          </cell>
          <cell r="AR740" t="str">
            <v>SPCC</v>
          </cell>
          <cell r="AS740">
            <v>1.5</v>
          </cell>
          <cell r="AT740">
            <v>1.5</v>
          </cell>
          <cell r="AU740">
            <v>0</v>
          </cell>
          <cell r="AV740">
            <v>1.5</v>
          </cell>
        </row>
        <row r="741">
          <cell r="J741" t="str">
            <v>006-00830</v>
          </cell>
          <cell r="K741" t="str">
            <v>LEDGE BATTERY</v>
          </cell>
          <cell r="L741" t="str">
            <v>4W8-F1241-01</v>
          </cell>
          <cell r="M741">
            <v>1</v>
          </cell>
          <cell r="N741" t="str">
            <v>VM</v>
          </cell>
          <cell r="O741" t="str">
            <v>MEM</v>
          </cell>
          <cell r="P741" t="str">
            <v>POP-PP07-01-21-18-0004</v>
          </cell>
          <cell r="Q741" t="str">
            <v>005-12372</v>
          </cell>
          <cell r="R741" t="str">
            <v>SPCC SD*0.8</v>
          </cell>
          <cell r="S741" t="str">
            <v>SPCC SD</v>
          </cell>
          <cell r="T741" t="str">
            <v/>
          </cell>
          <cell r="V741">
            <v>0.8</v>
          </cell>
          <cell r="W741">
            <v>914</v>
          </cell>
          <cell r="X741">
            <v>1828</v>
          </cell>
          <cell r="Y741">
            <v>137</v>
          </cell>
          <cell r="Z741">
            <v>914</v>
          </cell>
          <cell r="AA741">
            <v>137</v>
          </cell>
          <cell r="AB741">
            <v>114.25</v>
          </cell>
          <cell r="AC741">
            <v>8</v>
          </cell>
          <cell r="AD741">
            <v>13</v>
          </cell>
          <cell r="AE741">
            <v>104</v>
          </cell>
          <cell r="AF741">
            <v>1.100000000000001E-2</v>
          </cell>
          <cell r="AG741">
            <v>0.09</v>
          </cell>
          <cell r="AH741">
            <v>0.10100000000000001</v>
          </cell>
          <cell r="AP741">
            <v>500</v>
          </cell>
          <cell r="AQ741">
            <v>0.10100000000000001</v>
          </cell>
          <cell r="AR741" t="str">
            <v>SPCC</v>
          </cell>
          <cell r="AS741">
            <v>2.7</v>
          </cell>
          <cell r="AT741">
            <v>2.7</v>
          </cell>
          <cell r="AU741">
            <v>0</v>
          </cell>
          <cell r="AV741">
            <v>2.7</v>
          </cell>
        </row>
        <row r="742">
          <cell r="J742" t="str">
            <v>006-00997</v>
          </cell>
          <cell r="K742" t="str">
            <v>PANEL OUTER</v>
          </cell>
          <cell r="L742" t="str">
            <v>58A-F175A-00</v>
          </cell>
          <cell r="M742">
            <v>1</v>
          </cell>
          <cell r="N742" t="str">
            <v>BM</v>
          </cell>
          <cell r="O742" t="str">
            <v>BEWL</v>
          </cell>
          <cell r="Q742" t="str">
            <v>005-12393</v>
          </cell>
          <cell r="R742" t="str">
            <v>SPCEN*0.8</v>
          </cell>
          <cell r="S742" t="str">
            <v>SPCEN</v>
          </cell>
          <cell r="T742" t="str">
            <v/>
          </cell>
          <cell r="V742">
            <v>0.8</v>
          </cell>
          <cell r="W742">
            <v>914</v>
          </cell>
          <cell r="X742">
            <v>1828</v>
          </cell>
          <cell r="Y742">
            <v>365</v>
          </cell>
          <cell r="Z742">
            <v>914</v>
          </cell>
          <cell r="AA742">
            <v>365</v>
          </cell>
          <cell r="AB742">
            <v>304.66666666666669</v>
          </cell>
          <cell r="AC742">
            <v>3</v>
          </cell>
          <cell r="AD742">
            <v>5</v>
          </cell>
          <cell r="AE742">
            <v>15</v>
          </cell>
          <cell r="AF742">
            <v>0.19899999999999995</v>
          </cell>
          <cell r="AG742">
            <v>0.5</v>
          </cell>
          <cell r="AH742">
            <v>0.69899999999999995</v>
          </cell>
          <cell r="AI742" t="str">
            <v>O</v>
          </cell>
          <cell r="AJ742" t="str">
            <v>O</v>
          </cell>
          <cell r="AK742" t="str">
            <v>O</v>
          </cell>
          <cell r="AN742" t="str">
            <v>O</v>
          </cell>
          <cell r="AP742">
            <v>500</v>
          </cell>
          <cell r="AQ742">
            <v>0.7</v>
          </cell>
          <cell r="AR742" t="str">
            <v>SPCE</v>
          </cell>
          <cell r="AS742">
            <v>0</v>
          </cell>
          <cell r="AT742" t="e">
            <v>#N/A</v>
          </cell>
          <cell r="AU742">
            <v>0</v>
          </cell>
          <cell r="AV742">
            <v>0</v>
          </cell>
        </row>
        <row r="743">
          <cell r="J743" t="str">
            <v>006-00991</v>
          </cell>
          <cell r="K743" t="str">
            <v>PANEL INNER</v>
          </cell>
          <cell r="L743" t="str">
            <v>4W8-F175E-00</v>
          </cell>
          <cell r="M743">
            <v>1</v>
          </cell>
          <cell r="N743" t="str">
            <v>BM</v>
          </cell>
          <cell r="O743" t="str">
            <v>BEWL</v>
          </cell>
          <cell r="Q743" t="str">
            <v>005-12372</v>
          </cell>
          <cell r="R743" t="str">
            <v>SPCC SD*0.8</v>
          </cell>
          <cell r="S743" t="str">
            <v>SPCC SD</v>
          </cell>
          <cell r="T743" t="str">
            <v/>
          </cell>
          <cell r="V743">
            <v>0.8</v>
          </cell>
          <cell r="W743">
            <v>914</v>
          </cell>
          <cell r="X743">
            <v>1828</v>
          </cell>
          <cell r="Y743">
            <v>336</v>
          </cell>
          <cell r="Z743">
            <v>914</v>
          </cell>
          <cell r="AA743">
            <v>336</v>
          </cell>
          <cell r="AB743">
            <v>228.5</v>
          </cell>
          <cell r="AC743">
            <v>4</v>
          </cell>
          <cell r="AD743">
            <v>5</v>
          </cell>
          <cell r="AE743">
            <v>20</v>
          </cell>
          <cell r="AF743">
            <v>0.16500000000000004</v>
          </cell>
          <cell r="AG743">
            <v>0.36</v>
          </cell>
          <cell r="AH743">
            <v>0.52500000000000002</v>
          </cell>
          <cell r="AI743" t="str">
            <v>O</v>
          </cell>
          <cell r="AJ743" t="str">
            <v>O</v>
          </cell>
          <cell r="AK743" t="str">
            <v>O</v>
          </cell>
          <cell r="AN743" t="str">
            <v>O</v>
          </cell>
          <cell r="AP743">
            <v>500</v>
          </cell>
          <cell r="AQ743">
            <v>0.52500000000000002</v>
          </cell>
          <cell r="AR743" t="str">
            <v>SPCC</v>
          </cell>
          <cell r="AS743">
            <v>0</v>
          </cell>
          <cell r="AT743" t="e">
            <v>#N/A</v>
          </cell>
          <cell r="AU743">
            <v>0</v>
          </cell>
          <cell r="AV743">
            <v>0</v>
          </cell>
        </row>
        <row r="744">
          <cell r="J744" t="str">
            <v>006-00177</v>
          </cell>
          <cell r="K744" t="str">
            <v>BOSS INDICATOR</v>
          </cell>
          <cell r="L744" t="str">
            <v>58A-F175M-00</v>
          </cell>
          <cell r="M744">
            <v>1</v>
          </cell>
          <cell r="N744" t="str">
            <v>VM</v>
          </cell>
          <cell r="O744" t="str">
            <v>IMZA</v>
          </cell>
          <cell r="P744" t="str">
            <v>POP-PP07-01-21-18-0009</v>
          </cell>
          <cell r="Q744" t="str">
            <v>005-12384</v>
          </cell>
          <cell r="R744" t="str">
            <v>SPCC SD*2</v>
          </cell>
          <cell r="S744" t="str">
            <v>SPCC SD</v>
          </cell>
          <cell r="T744" t="str">
            <v/>
          </cell>
          <cell r="V744">
            <v>2</v>
          </cell>
          <cell r="W744">
            <v>914</v>
          </cell>
          <cell r="X744">
            <v>1828</v>
          </cell>
          <cell r="Y744">
            <v>56</v>
          </cell>
          <cell r="Z744">
            <v>914</v>
          </cell>
          <cell r="AA744">
            <v>56</v>
          </cell>
          <cell r="AB744">
            <v>57.125</v>
          </cell>
          <cell r="AC744">
            <v>16</v>
          </cell>
          <cell r="AD744">
            <v>32</v>
          </cell>
          <cell r="AE744">
            <v>512</v>
          </cell>
          <cell r="AF744">
            <v>2.4999999999999953E-3</v>
          </cell>
          <cell r="AG744">
            <v>0.05</v>
          </cell>
          <cell r="AH744">
            <v>5.2499999999999998E-2</v>
          </cell>
          <cell r="AI744" t="str">
            <v>O</v>
          </cell>
          <cell r="AJ744" t="str">
            <v>O</v>
          </cell>
          <cell r="AK744" t="str">
            <v>O</v>
          </cell>
          <cell r="AN744" t="str">
            <v>O</v>
          </cell>
          <cell r="AP744">
            <v>500</v>
          </cell>
          <cell r="AQ744">
            <v>5.0999999999999997E-2</v>
          </cell>
          <cell r="AR744" t="str">
            <v>SPCC</v>
          </cell>
          <cell r="AS744">
            <v>5.25</v>
          </cell>
          <cell r="AT744">
            <v>5.25</v>
          </cell>
          <cell r="AU744">
            <v>0</v>
          </cell>
          <cell r="AV744">
            <v>5.25</v>
          </cell>
        </row>
        <row r="745">
          <cell r="J745" t="str">
            <v>006-00760</v>
          </cell>
          <cell r="K745" t="str">
            <v>HINGE OIL TANK</v>
          </cell>
          <cell r="L745" t="str">
            <v>4W8-F1796-00</v>
          </cell>
          <cell r="M745">
            <v>1</v>
          </cell>
          <cell r="N745" t="str">
            <v>BM</v>
          </cell>
          <cell r="O745" t="str">
            <v>BEWL</v>
          </cell>
          <cell r="Q745" t="str">
            <v>005-12384</v>
          </cell>
          <cell r="R745" t="str">
            <v>SPCC SD*2</v>
          </cell>
          <cell r="S745" t="str">
            <v>SPCC SD</v>
          </cell>
          <cell r="T745" t="str">
            <v/>
          </cell>
          <cell r="V745">
            <v>2</v>
          </cell>
          <cell r="W745">
            <v>914</v>
          </cell>
          <cell r="X745">
            <v>1828</v>
          </cell>
          <cell r="Y745">
            <v>98</v>
          </cell>
          <cell r="Z745">
            <v>914</v>
          </cell>
          <cell r="AA745">
            <v>98</v>
          </cell>
          <cell r="AB745">
            <v>38.083333333333336</v>
          </cell>
          <cell r="AC745">
            <v>24</v>
          </cell>
          <cell r="AD745">
            <v>18</v>
          </cell>
          <cell r="AE745">
            <v>432</v>
          </cell>
          <cell r="AF745">
            <v>3.0300000000000001E-2</v>
          </cell>
          <cell r="AG745">
            <v>3.2000000000000001E-2</v>
          </cell>
          <cell r="AH745">
            <v>6.2300000000000001E-2</v>
          </cell>
          <cell r="AI745" t="str">
            <v>O</v>
          </cell>
          <cell r="AJ745" t="str">
            <v>O</v>
          </cell>
          <cell r="AK745" t="str">
            <v>O</v>
          </cell>
          <cell r="AN745" t="str">
            <v>O</v>
          </cell>
          <cell r="AP745">
            <v>500</v>
          </cell>
          <cell r="AQ745">
            <v>6.0999999999999999E-2</v>
          </cell>
          <cell r="AR745" t="str">
            <v>SPCC</v>
          </cell>
          <cell r="AS745">
            <v>0</v>
          </cell>
          <cell r="AT745" t="e">
            <v>#N/A</v>
          </cell>
          <cell r="AU745">
            <v>0</v>
          </cell>
          <cell r="AV745">
            <v>0</v>
          </cell>
        </row>
        <row r="746">
          <cell r="J746" t="str">
            <v>006-02803</v>
          </cell>
          <cell r="K746" t="str">
            <v>TUBE FILLER</v>
          </cell>
          <cell r="L746" t="str">
            <v>4W8-F1752-00</v>
          </cell>
          <cell r="M746">
            <v>1</v>
          </cell>
          <cell r="N746" t="str">
            <v>VM</v>
          </cell>
          <cell r="O746" t="str">
            <v>HAYAT</v>
          </cell>
          <cell r="P746" t="str">
            <v>POL-PP07-01-21-18-0037</v>
          </cell>
          <cell r="Q746" t="str">
            <v>005-12387</v>
          </cell>
          <cell r="R746" t="str">
            <v>SPCC SD*2.6</v>
          </cell>
          <cell r="S746" t="str">
            <v>SPCC SD</v>
          </cell>
          <cell r="T746" t="str">
            <v/>
          </cell>
          <cell r="V746">
            <v>2.6</v>
          </cell>
          <cell r="W746">
            <v>914</v>
          </cell>
          <cell r="X746">
            <v>1828</v>
          </cell>
          <cell r="Y746">
            <v>58</v>
          </cell>
          <cell r="Z746">
            <v>48</v>
          </cell>
          <cell r="AA746">
            <v>58</v>
          </cell>
          <cell r="AB746">
            <v>48</v>
          </cell>
          <cell r="AE746">
            <v>578</v>
          </cell>
          <cell r="AF746">
            <v>3.4000000000000002E-2</v>
          </cell>
          <cell r="AG746">
            <v>2.5000000000000001E-2</v>
          </cell>
          <cell r="AH746">
            <v>5.9000000000000004E-2</v>
          </cell>
          <cell r="AI746" t="str">
            <v>O</v>
          </cell>
          <cell r="AJ746" t="str">
            <v>O</v>
          </cell>
          <cell r="AK746" t="str">
            <v>O</v>
          </cell>
          <cell r="AN746" t="str">
            <v>O</v>
          </cell>
          <cell r="AP746">
            <v>500</v>
          </cell>
          <cell r="AQ746" t="e">
            <v>#DIV/0!</v>
          </cell>
          <cell r="AR746" t="str">
            <v>SPCC</v>
          </cell>
          <cell r="AS746">
            <v>7.83</v>
          </cell>
          <cell r="AT746">
            <v>7.83</v>
          </cell>
          <cell r="AU746">
            <v>0</v>
          </cell>
          <cell r="AV746">
            <v>7.83</v>
          </cell>
        </row>
        <row r="747">
          <cell r="J747" t="str">
            <v>006-01580</v>
          </cell>
          <cell r="K747" t="str">
            <v>WASHER PLATE</v>
          </cell>
          <cell r="L747" t="str">
            <v>4W8-F1751-00</v>
          </cell>
          <cell r="M747">
            <v>1</v>
          </cell>
          <cell r="N747" t="str">
            <v>VF</v>
          </cell>
          <cell r="O747" t="str">
            <v>ALI ENGG</v>
          </cell>
          <cell r="P747" t="str">
            <v>POL-PP07-01-21-18-0016</v>
          </cell>
          <cell r="R747" t="str">
            <v/>
          </cell>
          <cell r="S747" t="str">
            <v/>
          </cell>
          <cell r="T747" t="str">
            <v/>
          </cell>
          <cell r="AP747">
            <v>500</v>
          </cell>
          <cell r="AR747" t="str">
            <v/>
          </cell>
          <cell r="AS747">
            <v>3.25</v>
          </cell>
          <cell r="AT747">
            <v>3.25</v>
          </cell>
          <cell r="AU747">
            <v>3.25</v>
          </cell>
          <cell r="AV747">
            <v>0</v>
          </cell>
        </row>
        <row r="748">
          <cell r="J748" t="str">
            <v>006-00784</v>
          </cell>
          <cell r="K748" t="str">
            <v>HOOK BATTERY BAND</v>
          </cell>
          <cell r="L748" t="str">
            <v>4W8-F1365-00</v>
          </cell>
          <cell r="M748">
            <v>1</v>
          </cell>
          <cell r="N748" t="str">
            <v>BM</v>
          </cell>
          <cell r="O748" t="str">
            <v>BEWL</v>
          </cell>
          <cell r="Q748" t="str">
            <v>005-12379</v>
          </cell>
          <cell r="R748" t="str">
            <v>SPCC SD*1.2</v>
          </cell>
          <cell r="S748" t="str">
            <v>SPCC SD</v>
          </cell>
          <cell r="T748" t="str">
            <v/>
          </cell>
          <cell r="V748">
            <v>1.2</v>
          </cell>
          <cell r="W748">
            <v>914</v>
          </cell>
          <cell r="X748">
            <v>1828</v>
          </cell>
          <cell r="Y748">
            <v>20</v>
          </cell>
          <cell r="Z748">
            <v>914</v>
          </cell>
          <cell r="AA748">
            <v>20</v>
          </cell>
          <cell r="AB748">
            <v>50.777777777777779</v>
          </cell>
          <cell r="AC748">
            <v>18</v>
          </cell>
          <cell r="AD748">
            <v>91</v>
          </cell>
          <cell r="AE748">
            <v>1638</v>
          </cell>
          <cell r="AF748">
            <v>4.0000000000000001E-3</v>
          </cell>
          <cell r="AG748">
            <v>6.0000000000000001E-3</v>
          </cell>
          <cell r="AH748">
            <v>0.01</v>
          </cell>
          <cell r="AI748" t="str">
            <v>O</v>
          </cell>
          <cell r="AJ748" t="str">
            <v>O</v>
          </cell>
          <cell r="AK748" t="str">
            <v>O</v>
          </cell>
          <cell r="AN748" t="str">
            <v>O</v>
          </cell>
          <cell r="AP748">
            <v>500</v>
          </cell>
          <cell r="AQ748">
            <v>0.01</v>
          </cell>
          <cell r="AR748" t="str">
            <v>SPCC</v>
          </cell>
          <cell r="AS748">
            <v>0</v>
          </cell>
          <cell r="AT748" t="e">
            <v>#N/A</v>
          </cell>
          <cell r="AU748">
            <v>0</v>
          </cell>
          <cell r="AV748">
            <v>0</v>
          </cell>
        </row>
        <row r="749">
          <cell r="J749" t="str">
            <v>006-00173</v>
          </cell>
          <cell r="K749" t="str">
            <v>BOSS CONNECTOR</v>
          </cell>
          <cell r="L749" t="str">
            <v>4W8-F1753-00</v>
          </cell>
          <cell r="M749">
            <v>1</v>
          </cell>
          <cell r="N749" t="str">
            <v>VF</v>
          </cell>
          <cell r="O749" t="str">
            <v>METALINE</v>
          </cell>
          <cell r="P749" t="str">
            <v>POL-PP07-01-21-18-0017</v>
          </cell>
          <cell r="R749" t="str">
            <v/>
          </cell>
          <cell r="S749" t="str">
            <v/>
          </cell>
          <cell r="T749" t="str">
            <v/>
          </cell>
          <cell r="AP749">
            <v>500</v>
          </cell>
          <cell r="AR749" t="str">
            <v/>
          </cell>
          <cell r="AS749">
            <v>2.5</v>
          </cell>
          <cell r="AT749">
            <v>2.5</v>
          </cell>
          <cell r="AU749">
            <v>2.5</v>
          </cell>
          <cell r="AV749">
            <v>0</v>
          </cell>
        </row>
        <row r="750">
          <cell r="J750" t="str">
            <v>006-00405</v>
          </cell>
          <cell r="K750" t="str">
            <v>COLLAR OIL TANK</v>
          </cell>
          <cell r="L750" t="str">
            <v>4W8-F1748-00</v>
          </cell>
          <cell r="M750">
            <v>1</v>
          </cell>
          <cell r="N750" t="str">
            <v>VF</v>
          </cell>
          <cell r="O750" t="str">
            <v>METALINE</v>
          </cell>
          <cell r="P750" t="str">
            <v>POL-PP07-01-21-18-0017</v>
          </cell>
          <cell r="R750" t="str">
            <v/>
          </cell>
          <cell r="S750" t="str">
            <v/>
          </cell>
          <cell r="T750" t="str">
            <v/>
          </cell>
          <cell r="AP750">
            <v>500</v>
          </cell>
          <cell r="AR750" t="str">
            <v/>
          </cell>
          <cell r="AS750">
            <v>5</v>
          </cell>
          <cell r="AT750">
            <v>5</v>
          </cell>
          <cell r="AU750">
            <v>5</v>
          </cell>
          <cell r="AV750">
            <v>0</v>
          </cell>
        </row>
        <row r="751">
          <cell r="J751" t="str">
            <v>006-00997</v>
          </cell>
          <cell r="K751" t="str">
            <v>PANEL OUTER</v>
          </cell>
          <cell r="L751" t="str">
            <v>58A-F175A-00</v>
          </cell>
          <cell r="M751">
            <v>1</v>
          </cell>
          <cell r="N751" t="str">
            <v>BM</v>
          </cell>
          <cell r="O751" t="str">
            <v>BEWL</v>
          </cell>
          <cell r="Q751" t="str">
            <v>005-12393</v>
          </cell>
          <cell r="R751" t="str">
            <v>SPCEN*0.8</v>
          </cell>
          <cell r="S751" t="str">
            <v>SPCEN</v>
          </cell>
          <cell r="T751" t="str">
            <v/>
          </cell>
          <cell r="V751">
            <v>0.8</v>
          </cell>
          <cell r="W751">
            <v>914</v>
          </cell>
          <cell r="X751">
            <v>1828</v>
          </cell>
          <cell r="Y751">
            <v>365</v>
          </cell>
          <cell r="Z751">
            <v>914</v>
          </cell>
          <cell r="AA751">
            <v>365</v>
          </cell>
          <cell r="AB751">
            <v>304.66666666666669</v>
          </cell>
          <cell r="AC751">
            <v>3</v>
          </cell>
          <cell r="AD751">
            <v>5</v>
          </cell>
          <cell r="AE751">
            <v>15</v>
          </cell>
          <cell r="AF751">
            <v>0.19899999999999995</v>
          </cell>
          <cell r="AG751">
            <v>0.5</v>
          </cell>
          <cell r="AH751">
            <v>0.69899999999999995</v>
          </cell>
          <cell r="AI751" t="str">
            <v>O</v>
          </cell>
          <cell r="AJ751" t="str">
            <v>O</v>
          </cell>
          <cell r="AK751" t="str">
            <v>O</v>
          </cell>
          <cell r="AN751" t="str">
            <v>O</v>
          </cell>
          <cell r="AP751">
            <v>500</v>
          </cell>
          <cell r="AQ751">
            <v>0.7</v>
          </cell>
          <cell r="AR751" t="str">
            <v>SPCE</v>
          </cell>
          <cell r="AS751">
            <v>0</v>
          </cell>
          <cell r="AT751" t="e">
            <v>#N/A</v>
          </cell>
          <cell r="AU751">
            <v>0</v>
          </cell>
          <cell r="AV751">
            <v>0</v>
          </cell>
        </row>
        <row r="752">
          <cell r="J752" t="str">
            <v>006-00991</v>
          </cell>
          <cell r="K752" t="str">
            <v>PANEL INNER</v>
          </cell>
          <cell r="L752" t="str">
            <v>4W8-F175E-00</v>
          </cell>
          <cell r="M752">
            <v>1</v>
          </cell>
          <cell r="N752" t="str">
            <v>BM</v>
          </cell>
          <cell r="O752" t="str">
            <v>BEWL</v>
          </cell>
          <cell r="Q752" t="str">
            <v>005-12372</v>
          </cell>
          <cell r="R752" t="str">
            <v>SPCC SD*0.8</v>
          </cell>
          <cell r="S752" t="str">
            <v>SPCC SD</v>
          </cell>
          <cell r="T752" t="str">
            <v/>
          </cell>
          <cell r="V752">
            <v>0.8</v>
          </cell>
          <cell r="W752">
            <v>914</v>
          </cell>
          <cell r="X752">
            <v>1828</v>
          </cell>
          <cell r="Y752">
            <v>336</v>
          </cell>
          <cell r="Z752">
            <v>914</v>
          </cell>
          <cell r="AA752">
            <v>336</v>
          </cell>
          <cell r="AB752">
            <v>228.5</v>
          </cell>
          <cell r="AC752">
            <v>4</v>
          </cell>
          <cell r="AD752">
            <v>5</v>
          </cell>
          <cell r="AE752">
            <v>20</v>
          </cell>
          <cell r="AF752">
            <v>0.16500000000000004</v>
          </cell>
          <cell r="AG752">
            <v>0.36</v>
          </cell>
          <cell r="AH752">
            <v>0.52500000000000002</v>
          </cell>
          <cell r="AI752" t="str">
            <v>O</v>
          </cell>
          <cell r="AJ752" t="str">
            <v>O</v>
          </cell>
          <cell r="AK752" t="str">
            <v>O</v>
          </cell>
          <cell r="AN752" t="str">
            <v>O</v>
          </cell>
          <cell r="AP752">
            <v>500</v>
          </cell>
          <cell r="AQ752">
            <v>0.52500000000000002</v>
          </cell>
          <cell r="AR752" t="str">
            <v>SPCC</v>
          </cell>
          <cell r="AS752">
            <v>0</v>
          </cell>
          <cell r="AT752" t="e">
            <v>#N/A</v>
          </cell>
          <cell r="AU752">
            <v>0</v>
          </cell>
          <cell r="AV752">
            <v>0</v>
          </cell>
        </row>
        <row r="753">
          <cell r="J753" t="str">
            <v>006-00177</v>
          </cell>
          <cell r="K753" t="str">
            <v>BOSS INDICATOR</v>
          </cell>
          <cell r="L753" t="str">
            <v>58A-F175M-00</v>
          </cell>
          <cell r="M753">
            <v>1</v>
          </cell>
          <cell r="N753" t="str">
            <v>VM</v>
          </cell>
          <cell r="O753" t="str">
            <v>IMZA</v>
          </cell>
          <cell r="P753" t="str">
            <v>POP-PP07-01-21-18-0009</v>
          </cell>
          <cell r="Q753" t="str">
            <v>005-12384</v>
          </cell>
          <cell r="R753" t="str">
            <v>SPCC SD*2</v>
          </cell>
          <cell r="S753" t="str">
            <v>SPCC SD</v>
          </cell>
          <cell r="T753" t="str">
            <v/>
          </cell>
          <cell r="V753">
            <v>2</v>
          </cell>
          <cell r="W753">
            <v>914</v>
          </cell>
          <cell r="X753">
            <v>1828</v>
          </cell>
          <cell r="Y753">
            <v>56</v>
          </cell>
          <cell r="Z753">
            <v>914</v>
          </cell>
          <cell r="AA753">
            <v>56</v>
          </cell>
          <cell r="AB753">
            <v>57.125</v>
          </cell>
          <cell r="AC753">
            <v>16</v>
          </cell>
          <cell r="AD753">
            <v>32</v>
          </cell>
          <cell r="AE753">
            <v>512</v>
          </cell>
          <cell r="AF753">
            <v>2.4999999999999953E-3</v>
          </cell>
          <cell r="AG753">
            <v>0.05</v>
          </cell>
          <cell r="AH753">
            <v>5.2499999999999998E-2</v>
          </cell>
          <cell r="AI753" t="str">
            <v>O</v>
          </cell>
          <cell r="AJ753" t="str">
            <v>O</v>
          </cell>
          <cell r="AK753" t="str">
            <v>O</v>
          </cell>
          <cell r="AN753" t="str">
            <v>O</v>
          </cell>
          <cell r="AP753">
            <v>500</v>
          </cell>
          <cell r="AQ753">
            <v>5.0999999999999997E-2</v>
          </cell>
          <cell r="AR753" t="str">
            <v>SPCC</v>
          </cell>
          <cell r="AS753">
            <v>5.25</v>
          </cell>
          <cell r="AT753">
            <v>5.25</v>
          </cell>
          <cell r="AU753">
            <v>0</v>
          </cell>
          <cell r="AV753">
            <v>5.25</v>
          </cell>
        </row>
        <row r="754">
          <cell r="J754" t="str">
            <v>006-00760</v>
          </cell>
          <cell r="K754" t="str">
            <v>HINGE OIL TANK</v>
          </cell>
          <cell r="L754" t="str">
            <v>4W8-F1796-00</v>
          </cell>
          <cell r="M754">
            <v>1</v>
          </cell>
          <cell r="N754" t="str">
            <v>BM</v>
          </cell>
          <cell r="O754" t="str">
            <v>BEWL</v>
          </cell>
          <cell r="Q754" t="str">
            <v>005-12384</v>
          </cell>
          <cell r="R754" t="str">
            <v>SPCC SD*2</v>
          </cell>
          <cell r="S754" t="str">
            <v>SPCC SD</v>
          </cell>
          <cell r="T754" t="str">
            <v/>
          </cell>
          <cell r="V754">
            <v>2</v>
          </cell>
          <cell r="W754">
            <v>914</v>
          </cell>
          <cell r="X754">
            <v>1828</v>
          </cell>
          <cell r="Y754">
            <v>98</v>
          </cell>
          <cell r="Z754">
            <v>914</v>
          </cell>
          <cell r="AA754">
            <v>98</v>
          </cell>
          <cell r="AB754">
            <v>38.083333333333336</v>
          </cell>
          <cell r="AC754">
            <v>24</v>
          </cell>
          <cell r="AD754">
            <v>18</v>
          </cell>
          <cell r="AE754">
            <v>432</v>
          </cell>
          <cell r="AF754">
            <v>3.0300000000000001E-2</v>
          </cell>
          <cell r="AG754">
            <v>3.2000000000000001E-2</v>
          </cell>
          <cell r="AH754">
            <v>6.2300000000000001E-2</v>
          </cell>
          <cell r="AI754" t="str">
            <v>O</v>
          </cell>
          <cell r="AJ754" t="str">
            <v>O</v>
          </cell>
          <cell r="AK754" t="str">
            <v>O</v>
          </cell>
          <cell r="AN754" t="str">
            <v>O</v>
          </cell>
          <cell r="AP754">
            <v>500</v>
          </cell>
          <cell r="AQ754">
            <v>6.0999999999999999E-2</v>
          </cell>
          <cell r="AR754" t="str">
            <v>SPCC</v>
          </cell>
          <cell r="AS754">
            <v>0</v>
          </cell>
          <cell r="AT754" t="e">
            <v>#N/A</v>
          </cell>
          <cell r="AU754">
            <v>0</v>
          </cell>
          <cell r="AV754">
            <v>0</v>
          </cell>
        </row>
        <row r="755">
          <cell r="J755" t="str">
            <v>006-02803</v>
          </cell>
          <cell r="K755" t="str">
            <v>TUBE FILLER</v>
          </cell>
          <cell r="L755" t="str">
            <v>4W8-F1752-00</v>
          </cell>
          <cell r="M755">
            <v>1</v>
          </cell>
          <cell r="N755" t="str">
            <v>VM</v>
          </cell>
          <cell r="O755" t="str">
            <v>HAYAT</v>
          </cell>
          <cell r="P755" t="str">
            <v>POL-PP07-01-21-18-0037</v>
          </cell>
          <cell r="Q755" t="str">
            <v>005-12387</v>
          </cell>
          <cell r="R755" t="str">
            <v>SPCC SD*2.6</v>
          </cell>
          <cell r="S755" t="str">
            <v>SPCC SD</v>
          </cell>
          <cell r="T755" t="str">
            <v/>
          </cell>
          <cell r="V755">
            <v>2.6</v>
          </cell>
          <cell r="W755">
            <v>914</v>
          </cell>
          <cell r="X755">
            <v>1828</v>
          </cell>
          <cell r="Y755">
            <v>58</v>
          </cell>
          <cell r="Z755">
            <v>48</v>
          </cell>
          <cell r="AA755">
            <v>58</v>
          </cell>
          <cell r="AB755">
            <v>48</v>
          </cell>
          <cell r="AE755">
            <v>578</v>
          </cell>
          <cell r="AF755">
            <v>3.4000000000000002E-2</v>
          </cell>
          <cell r="AG755">
            <v>2.5000000000000001E-2</v>
          </cell>
          <cell r="AH755">
            <v>5.9000000000000004E-2</v>
          </cell>
          <cell r="AI755" t="str">
            <v>O</v>
          </cell>
          <cell r="AJ755" t="str">
            <v>O</v>
          </cell>
          <cell r="AK755" t="str">
            <v>O</v>
          </cell>
          <cell r="AN755" t="str">
            <v>O</v>
          </cell>
          <cell r="AP755">
            <v>500</v>
          </cell>
          <cell r="AQ755">
            <v>5.8999999999999997E-2</v>
          </cell>
          <cell r="AR755" t="str">
            <v>SPCC</v>
          </cell>
          <cell r="AS755">
            <v>0</v>
          </cell>
          <cell r="AT755" t="e">
            <v>#N/A</v>
          </cell>
          <cell r="AU755">
            <v>0</v>
          </cell>
          <cell r="AV755">
            <v>0</v>
          </cell>
        </row>
        <row r="756">
          <cell r="J756" t="str">
            <v>006-01580</v>
          </cell>
          <cell r="K756" t="str">
            <v>WASHER PLATE</v>
          </cell>
          <cell r="L756" t="str">
            <v>4W8-F1751-00</v>
          </cell>
          <cell r="M756">
            <v>1</v>
          </cell>
          <cell r="N756" t="str">
            <v>VF</v>
          </cell>
          <cell r="O756" t="str">
            <v>ALI ENGG</v>
          </cell>
          <cell r="P756" t="str">
            <v>POL-PP07-01-21-18-0016</v>
          </cell>
          <cell r="R756" t="str">
            <v/>
          </cell>
          <cell r="S756" t="str">
            <v/>
          </cell>
          <cell r="T756" t="str">
            <v/>
          </cell>
          <cell r="AP756">
            <v>500</v>
          </cell>
          <cell r="AR756" t="str">
            <v/>
          </cell>
          <cell r="AS756">
            <v>3.25</v>
          </cell>
          <cell r="AT756">
            <v>3.25</v>
          </cell>
          <cell r="AU756">
            <v>3.25</v>
          </cell>
          <cell r="AV756">
            <v>0</v>
          </cell>
        </row>
        <row r="757">
          <cell r="J757" t="str">
            <v>006-00784</v>
          </cell>
          <cell r="K757" t="str">
            <v>HOOK BATTERY BAND</v>
          </cell>
          <cell r="L757" t="str">
            <v>4W8-F1365-00</v>
          </cell>
          <cell r="M757">
            <v>1</v>
          </cell>
          <cell r="N757" t="str">
            <v>BM</v>
          </cell>
          <cell r="O757" t="str">
            <v>BEWL</v>
          </cell>
          <cell r="Q757" t="str">
            <v>005-12379</v>
          </cell>
          <cell r="R757" t="str">
            <v>SPCC SD*1.2</v>
          </cell>
          <cell r="S757" t="str">
            <v>SPCC SD</v>
          </cell>
          <cell r="T757" t="str">
            <v/>
          </cell>
          <cell r="V757">
            <v>1.2</v>
          </cell>
          <cell r="W757">
            <v>914</v>
          </cell>
          <cell r="X757">
            <v>1828</v>
          </cell>
          <cell r="Y757">
            <v>20</v>
          </cell>
          <cell r="Z757">
            <v>914</v>
          </cell>
          <cell r="AA757">
            <v>20</v>
          </cell>
          <cell r="AB757">
            <v>50.777777777777779</v>
          </cell>
          <cell r="AC757">
            <v>18</v>
          </cell>
          <cell r="AD757">
            <v>91</v>
          </cell>
          <cell r="AE757">
            <v>1638</v>
          </cell>
          <cell r="AF757">
            <v>4.0000000000000001E-3</v>
          </cell>
          <cell r="AG757">
            <v>6.0000000000000001E-3</v>
          </cell>
          <cell r="AH757">
            <v>0.01</v>
          </cell>
          <cell r="AI757" t="str">
            <v>O</v>
          </cell>
          <cell r="AJ757" t="str">
            <v>O</v>
          </cell>
          <cell r="AK757" t="str">
            <v>O</v>
          </cell>
          <cell r="AN757" t="str">
            <v>O</v>
          </cell>
          <cell r="AP757">
            <v>500</v>
          </cell>
          <cell r="AQ757">
            <v>0.01</v>
          </cell>
          <cell r="AR757" t="str">
            <v>SPCC</v>
          </cell>
          <cell r="AS757">
            <v>0</v>
          </cell>
          <cell r="AT757" t="e">
            <v>#N/A</v>
          </cell>
          <cell r="AU757">
            <v>0</v>
          </cell>
          <cell r="AV757">
            <v>0</v>
          </cell>
        </row>
        <row r="758">
          <cell r="J758" t="str">
            <v>006-00173</v>
          </cell>
          <cell r="K758" t="str">
            <v>BOSS CONNECTOR</v>
          </cell>
          <cell r="L758" t="str">
            <v>4W8-F1753-00</v>
          </cell>
          <cell r="M758">
            <v>1</v>
          </cell>
          <cell r="N758" t="str">
            <v>VF</v>
          </cell>
          <cell r="O758" t="str">
            <v>METALINE</v>
          </cell>
          <cell r="P758" t="str">
            <v>POL-PP07-01-21-18-0017</v>
          </cell>
          <cell r="R758" t="str">
            <v/>
          </cell>
          <cell r="S758" t="str">
            <v/>
          </cell>
          <cell r="T758" t="str">
            <v/>
          </cell>
          <cell r="AP758">
            <v>500</v>
          </cell>
          <cell r="AR758" t="str">
            <v/>
          </cell>
          <cell r="AS758">
            <v>2.5</v>
          </cell>
          <cell r="AT758">
            <v>2.5</v>
          </cell>
          <cell r="AU758">
            <v>2.5</v>
          </cell>
          <cell r="AV758">
            <v>0</v>
          </cell>
        </row>
        <row r="759">
          <cell r="J759" t="str">
            <v>006-00405</v>
          </cell>
          <cell r="K759" t="str">
            <v>COLLAR OIL TANK</v>
          </cell>
          <cell r="L759" t="str">
            <v>4W8-F1748-00</v>
          </cell>
          <cell r="M759">
            <v>1</v>
          </cell>
          <cell r="N759" t="str">
            <v>VF</v>
          </cell>
          <cell r="O759" t="str">
            <v>METALINE</v>
          </cell>
          <cell r="P759" t="str">
            <v>POL-PP07-01-21-18-0017</v>
          </cell>
          <cell r="R759" t="str">
            <v/>
          </cell>
          <cell r="S759" t="str">
            <v/>
          </cell>
          <cell r="T759" t="str">
            <v/>
          </cell>
          <cell r="AP759">
            <v>500</v>
          </cell>
          <cell r="AR759" t="str">
            <v/>
          </cell>
          <cell r="AS759">
            <v>5</v>
          </cell>
          <cell r="AT759">
            <v>5</v>
          </cell>
          <cell r="AU759">
            <v>5</v>
          </cell>
          <cell r="AV759">
            <v>0</v>
          </cell>
        </row>
        <row r="760">
          <cell r="J760" t="str">
            <v>006-00997</v>
          </cell>
          <cell r="K760" t="str">
            <v>PANEL OUTER</v>
          </cell>
          <cell r="L760" t="str">
            <v>58A-F175A-00</v>
          </cell>
          <cell r="M760">
            <v>1</v>
          </cell>
          <cell r="N760" t="str">
            <v>BM</v>
          </cell>
          <cell r="O760" t="str">
            <v>BEWL</v>
          </cell>
          <cell r="Q760" t="str">
            <v>005-12393</v>
          </cell>
          <cell r="R760" t="str">
            <v>SPCEN*0.8</v>
          </cell>
          <cell r="S760" t="str">
            <v>SPCEN</v>
          </cell>
          <cell r="T760" t="str">
            <v/>
          </cell>
          <cell r="V760">
            <v>0.8</v>
          </cell>
          <cell r="W760">
            <v>914</v>
          </cell>
          <cell r="X760">
            <v>1828</v>
          </cell>
          <cell r="Y760">
            <v>365</v>
          </cell>
          <cell r="Z760">
            <v>914</v>
          </cell>
          <cell r="AA760">
            <v>365</v>
          </cell>
          <cell r="AB760">
            <v>304.66666666666669</v>
          </cell>
          <cell r="AC760">
            <v>3</v>
          </cell>
          <cell r="AD760">
            <v>5</v>
          </cell>
          <cell r="AE760">
            <v>15</v>
          </cell>
          <cell r="AF760">
            <v>0.19899999999999995</v>
          </cell>
          <cell r="AG760">
            <v>0.5</v>
          </cell>
          <cell r="AH760">
            <v>0.69899999999999995</v>
          </cell>
          <cell r="AI760" t="str">
            <v>O</v>
          </cell>
          <cell r="AJ760" t="str">
            <v>O</v>
          </cell>
          <cell r="AK760" t="str">
            <v>O</v>
          </cell>
          <cell r="AN760" t="str">
            <v>O</v>
          </cell>
          <cell r="AP760">
            <v>500</v>
          </cell>
          <cell r="AQ760">
            <v>0.7</v>
          </cell>
          <cell r="AR760" t="str">
            <v>SPCE</v>
          </cell>
          <cell r="AS760">
            <v>0</v>
          </cell>
          <cell r="AT760" t="e">
            <v>#N/A</v>
          </cell>
          <cell r="AU760">
            <v>0</v>
          </cell>
          <cell r="AV760">
            <v>0</v>
          </cell>
        </row>
        <row r="761">
          <cell r="J761" t="str">
            <v>006-00991</v>
          </cell>
          <cell r="K761" t="str">
            <v>PANEL INNER</v>
          </cell>
          <cell r="L761" t="str">
            <v>4W8-F175E-00</v>
          </cell>
          <cell r="M761">
            <v>1</v>
          </cell>
          <cell r="N761" t="str">
            <v>BM</v>
          </cell>
          <cell r="O761" t="str">
            <v>BEWL</v>
          </cell>
          <cell r="Q761" t="str">
            <v>005-12372</v>
          </cell>
          <cell r="R761" t="str">
            <v>SPCC SD*0.8</v>
          </cell>
          <cell r="S761" t="str">
            <v>SPCC SD</v>
          </cell>
          <cell r="T761" t="str">
            <v/>
          </cell>
          <cell r="V761">
            <v>0.8</v>
          </cell>
          <cell r="W761">
            <v>914</v>
          </cell>
          <cell r="X761">
            <v>1828</v>
          </cell>
          <cell r="Y761">
            <v>336</v>
          </cell>
          <cell r="Z761">
            <v>914</v>
          </cell>
          <cell r="AA761">
            <v>336</v>
          </cell>
          <cell r="AB761">
            <v>228.5</v>
          </cell>
          <cell r="AC761">
            <v>4</v>
          </cell>
          <cell r="AD761">
            <v>5</v>
          </cell>
          <cell r="AE761">
            <v>20</v>
          </cell>
          <cell r="AF761">
            <v>0.16500000000000004</v>
          </cell>
          <cell r="AG761">
            <v>0.36</v>
          </cell>
          <cell r="AH761">
            <v>0.52500000000000002</v>
          </cell>
          <cell r="AI761" t="str">
            <v>O</v>
          </cell>
          <cell r="AJ761" t="str">
            <v>O</v>
          </cell>
          <cell r="AK761" t="str">
            <v>O</v>
          </cell>
          <cell r="AN761" t="str">
            <v>O</v>
          </cell>
          <cell r="AP761">
            <v>500</v>
          </cell>
          <cell r="AQ761">
            <v>0.52500000000000002</v>
          </cell>
          <cell r="AR761" t="str">
            <v>SPCC</v>
          </cell>
          <cell r="AS761">
            <v>0</v>
          </cell>
          <cell r="AT761" t="e">
            <v>#N/A</v>
          </cell>
          <cell r="AU761">
            <v>0</v>
          </cell>
          <cell r="AV761">
            <v>0</v>
          </cell>
        </row>
        <row r="762">
          <cell r="J762" t="str">
            <v>006-00177</v>
          </cell>
          <cell r="K762" t="str">
            <v>BOSS INDICATOR</v>
          </cell>
          <cell r="L762" t="str">
            <v>58A-F175M-00</v>
          </cell>
          <cell r="M762">
            <v>1</v>
          </cell>
          <cell r="N762" t="str">
            <v>VM</v>
          </cell>
          <cell r="O762" t="str">
            <v>IMZA</v>
          </cell>
          <cell r="P762" t="str">
            <v>POP-PP07-01-21-18-0009</v>
          </cell>
          <cell r="Q762" t="str">
            <v>005-12384</v>
          </cell>
          <cell r="R762" t="str">
            <v>SPCC SD*2</v>
          </cell>
          <cell r="S762" t="str">
            <v>SPCC SD</v>
          </cell>
          <cell r="T762" t="str">
            <v/>
          </cell>
          <cell r="V762">
            <v>2</v>
          </cell>
          <cell r="W762">
            <v>914</v>
          </cell>
          <cell r="X762">
            <v>1828</v>
          </cell>
          <cell r="Y762">
            <v>56</v>
          </cell>
          <cell r="Z762">
            <v>914</v>
          </cell>
          <cell r="AA762">
            <v>56</v>
          </cell>
          <cell r="AB762">
            <v>57.125</v>
          </cell>
          <cell r="AC762">
            <v>16</v>
          </cell>
          <cell r="AD762">
            <v>32</v>
          </cell>
          <cell r="AE762">
            <v>512</v>
          </cell>
          <cell r="AF762">
            <v>2.4999999999999953E-3</v>
          </cell>
          <cell r="AG762">
            <v>0.05</v>
          </cell>
          <cell r="AH762">
            <v>5.2499999999999998E-2</v>
          </cell>
          <cell r="AI762" t="str">
            <v>O</v>
          </cell>
          <cell r="AJ762" t="str">
            <v>O</v>
          </cell>
          <cell r="AK762" t="str">
            <v>O</v>
          </cell>
          <cell r="AN762" t="str">
            <v>O</v>
          </cell>
          <cell r="AP762">
            <v>500</v>
          </cell>
          <cell r="AQ762">
            <v>5.0999999999999997E-2</v>
          </cell>
          <cell r="AR762" t="str">
            <v>SPCC</v>
          </cell>
          <cell r="AS762">
            <v>5.25</v>
          </cell>
          <cell r="AT762">
            <v>5.25</v>
          </cell>
          <cell r="AU762">
            <v>0</v>
          </cell>
          <cell r="AV762">
            <v>5.25</v>
          </cell>
        </row>
        <row r="763">
          <cell r="J763" t="str">
            <v>006-00760</v>
          </cell>
          <cell r="K763" t="str">
            <v>HINGE OIL TANK</v>
          </cell>
          <cell r="L763" t="str">
            <v>4W8-F1796-00</v>
          </cell>
          <cell r="M763">
            <v>1</v>
          </cell>
          <cell r="N763" t="str">
            <v>BM</v>
          </cell>
          <cell r="O763" t="str">
            <v>BEWL</v>
          </cell>
          <cell r="Q763" t="str">
            <v>005-12384</v>
          </cell>
          <cell r="R763" t="str">
            <v>SPCC SD*2</v>
          </cell>
          <cell r="S763" t="str">
            <v>SPCC SD</v>
          </cell>
          <cell r="T763" t="str">
            <v/>
          </cell>
          <cell r="V763">
            <v>2</v>
          </cell>
          <cell r="W763">
            <v>914</v>
          </cell>
          <cell r="X763">
            <v>1828</v>
          </cell>
          <cell r="Y763">
            <v>98</v>
          </cell>
          <cell r="Z763">
            <v>914</v>
          </cell>
          <cell r="AA763">
            <v>98</v>
          </cell>
          <cell r="AB763">
            <v>38.083333333333336</v>
          </cell>
          <cell r="AC763">
            <v>24</v>
          </cell>
          <cell r="AD763">
            <v>18</v>
          </cell>
          <cell r="AE763">
            <v>432</v>
          </cell>
          <cell r="AF763">
            <v>3.0300000000000001E-2</v>
          </cell>
          <cell r="AG763">
            <v>3.2000000000000001E-2</v>
          </cell>
          <cell r="AH763">
            <v>6.2300000000000001E-2</v>
          </cell>
          <cell r="AI763" t="str">
            <v>O</v>
          </cell>
          <cell r="AJ763" t="str">
            <v>O</v>
          </cell>
          <cell r="AK763" t="str">
            <v>O</v>
          </cell>
          <cell r="AN763" t="str">
            <v>O</v>
          </cell>
          <cell r="AP763">
            <v>500</v>
          </cell>
          <cell r="AQ763">
            <v>6.0999999999999999E-2</v>
          </cell>
          <cell r="AR763" t="str">
            <v>SPCC</v>
          </cell>
          <cell r="AS763">
            <v>0</v>
          </cell>
          <cell r="AT763" t="e">
            <v>#N/A</v>
          </cell>
          <cell r="AU763">
            <v>0</v>
          </cell>
          <cell r="AV763">
            <v>0</v>
          </cell>
        </row>
        <row r="764">
          <cell r="J764" t="str">
            <v>006-02803</v>
          </cell>
          <cell r="K764" t="str">
            <v>TUBE FILLER</v>
          </cell>
          <cell r="L764" t="str">
            <v>4W8-F1752-00</v>
          </cell>
          <cell r="M764">
            <v>1</v>
          </cell>
          <cell r="N764" t="str">
            <v>VM</v>
          </cell>
          <cell r="O764" t="str">
            <v>HAYAT</v>
          </cell>
          <cell r="P764" t="str">
            <v>POL-PP07-01-21-18-0037</v>
          </cell>
          <cell r="Q764" t="str">
            <v>005-12387</v>
          </cell>
          <cell r="R764" t="str">
            <v>SPCC SD*2.6</v>
          </cell>
          <cell r="S764" t="str">
            <v>SPCC SD</v>
          </cell>
          <cell r="T764" t="str">
            <v/>
          </cell>
          <cell r="V764">
            <v>2.6</v>
          </cell>
          <cell r="W764">
            <v>914</v>
          </cell>
          <cell r="X764">
            <v>1828</v>
          </cell>
          <cell r="Y764">
            <v>58</v>
          </cell>
          <cell r="Z764">
            <v>48</v>
          </cell>
          <cell r="AA764">
            <v>58</v>
          </cell>
          <cell r="AB764">
            <v>48</v>
          </cell>
          <cell r="AE764">
            <v>578</v>
          </cell>
          <cell r="AF764">
            <v>3.4000000000000002E-2</v>
          </cell>
          <cell r="AG764">
            <v>2.5000000000000001E-2</v>
          </cell>
          <cell r="AH764">
            <v>5.9000000000000004E-2</v>
          </cell>
          <cell r="AI764" t="str">
            <v>O</v>
          </cell>
          <cell r="AJ764" t="str">
            <v>O</v>
          </cell>
          <cell r="AK764" t="str">
            <v>O</v>
          </cell>
          <cell r="AN764" t="str">
            <v>O</v>
          </cell>
          <cell r="AP764">
            <v>500</v>
          </cell>
          <cell r="AQ764">
            <v>5.8999999999999997E-2</v>
          </cell>
          <cell r="AR764" t="str">
            <v>SPCC</v>
          </cell>
          <cell r="AS764">
            <v>7.83</v>
          </cell>
          <cell r="AT764">
            <v>7.83</v>
          </cell>
          <cell r="AU764">
            <v>0</v>
          </cell>
          <cell r="AV764">
            <v>7.83</v>
          </cell>
        </row>
        <row r="765">
          <cell r="J765" t="str">
            <v>006-01580</v>
          </cell>
          <cell r="K765" t="str">
            <v>WASHER PLATE</v>
          </cell>
          <cell r="L765" t="str">
            <v>4W8-F1751-00</v>
          </cell>
          <cell r="M765">
            <v>1</v>
          </cell>
          <cell r="N765" t="str">
            <v>VF</v>
          </cell>
          <cell r="O765" t="str">
            <v>ALI ENGG</v>
          </cell>
          <cell r="P765" t="str">
            <v>POL-PP07-01-21-18-0016</v>
          </cell>
          <cell r="R765" t="str">
            <v/>
          </cell>
          <cell r="S765" t="str">
            <v/>
          </cell>
          <cell r="T765" t="str">
            <v/>
          </cell>
          <cell r="AP765">
            <v>500</v>
          </cell>
          <cell r="AR765" t="str">
            <v/>
          </cell>
          <cell r="AS765">
            <v>3.25</v>
          </cell>
          <cell r="AT765">
            <v>3.25</v>
          </cell>
          <cell r="AU765">
            <v>3.25</v>
          </cell>
          <cell r="AV765">
            <v>0</v>
          </cell>
        </row>
        <row r="766">
          <cell r="J766" t="str">
            <v>006-00784</v>
          </cell>
          <cell r="K766" t="str">
            <v>HOOK BATTERY BAND</v>
          </cell>
          <cell r="L766" t="str">
            <v>4W8-F1365-00</v>
          </cell>
          <cell r="M766">
            <v>1</v>
          </cell>
          <cell r="N766" t="str">
            <v>BM</v>
          </cell>
          <cell r="O766" t="str">
            <v>BEWL</v>
          </cell>
          <cell r="Q766" t="str">
            <v>005-12379</v>
          </cell>
          <cell r="R766" t="str">
            <v>SPCC SD*1.2</v>
          </cell>
          <cell r="S766" t="str">
            <v>SPCC SD</v>
          </cell>
          <cell r="T766" t="str">
            <v/>
          </cell>
          <cell r="V766">
            <v>1.2</v>
          </cell>
          <cell r="W766">
            <v>914</v>
          </cell>
          <cell r="X766">
            <v>1828</v>
          </cell>
          <cell r="Y766">
            <v>20</v>
          </cell>
          <cell r="Z766">
            <v>914</v>
          </cell>
          <cell r="AA766">
            <v>20</v>
          </cell>
          <cell r="AB766">
            <v>50.777777777777779</v>
          </cell>
          <cell r="AC766">
            <v>18</v>
          </cell>
          <cell r="AD766">
            <v>91</v>
          </cell>
          <cell r="AE766">
            <v>1638</v>
          </cell>
          <cell r="AF766">
            <v>4.0000000000000001E-3</v>
          </cell>
          <cell r="AG766">
            <v>6.0000000000000001E-3</v>
          </cell>
          <cell r="AH766">
            <v>0.01</v>
          </cell>
          <cell r="AI766" t="str">
            <v>O</v>
          </cell>
          <cell r="AJ766" t="str">
            <v>O</v>
          </cell>
          <cell r="AK766" t="str">
            <v>O</v>
          </cell>
          <cell r="AN766" t="str">
            <v>O</v>
          </cell>
          <cell r="AP766">
            <v>500</v>
          </cell>
          <cell r="AQ766">
            <v>0.01</v>
          </cell>
          <cell r="AR766" t="str">
            <v>SPCC</v>
          </cell>
          <cell r="AS766">
            <v>0</v>
          </cell>
          <cell r="AT766" t="e">
            <v>#N/A</v>
          </cell>
          <cell r="AU766">
            <v>0</v>
          </cell>
          <cell r="AV766">
            <v>0</v>
          </cell>
        </row>
        <row r="767">
          <cell r="J767" t="str">
            <v>006-00173</v>
          </cell>
          <cell r="K767" t="str">
            <v>BOSS CONNECTOR</v>
          </cell>
          <cell r="L767" t="str">
            <v>4W8-F1753-00</v>
          </cell>
          <cell r="M767">
            <v>1</v>
          </cell>
          <cell r="N767" t="str">
            <v>VF</v>
          </cell>
          <cell r="O767" t="str">
            <v>METALINE</v>
          </cell>
          <cell r="P767" t="str">
            <v>POL-PP07-01-21-18-0017</v>
          </cell>
          <cell r="R767" t="str">
            <v/>
          </cell>
          <cell r="S767" t="str">
            <v/>
          </cell>
          <cell r="T767" t="str">
            <v/>
          </cell>
          <cell r="AP767">
            <v>500</v>
          </cell>
          <cell r="AR767" t="str">
            <v/>
          </cell>
          <cell r="AS767">
            <v>2.5</v>
          </cell>
          <cell r="AT767">
            <v>2.5</v>
          </cell>
          <cell r="AU767">
            <v>2.5</v>
          </cell>
          <cell r="AV767">
            <v>0</v>
          </cell>
        </row>
        <row r="768">
          <cell r="J768" t="str">
            <v>006-00405</v>
          </cell>
          <cell r="K768" t="str">
            <v>COLLAR OIL TANK</v>
          </cell>
          <cell r="L768" t="str">
            <v>4W8-F1748-00</v>
          </cell>
          <cell r="M768">
            <v>1</v>
          </cell>
          <cell r="N768" t="str">
            <v>VF</v>
          </cell>
          <cell r="O768" t="str">
            <v>METALINE</v>
          </cell>
          <cell r="P768" t="str">
            <v>POL-PP07-01-21-18-0017</v>
          </cell>
          <cell r="R768" t="str">
            <v/>
          </cell>
          <cell r="S768" t="str">
            <v/>
          </cell>
          <cell r="T768" t="str">
            <v/>
          </cell>
          <cell r="AP768">
            <v>500</v>
          </cell>
          <cell r="AR768" t="str">
            <v/>
          </cell>
          <cell r="AS768">
            <v>5</v>
          </cell>
          <cell r="AT768">
            <v>5</v>
          </cell>
          <cell r="AU768">
            <v>5</v>
          </cell>
          <cell r="AV768">
            <v>0</v>
          </cell>
        </row>
        <row r="769">
          <cell r="J769" t="str">
            <v>006-03495</v>
          </cell>
          <cell r="K769" t="str">
            <v>BODY FRONT FENDER</v>
          </cell>
          <cell r="L769" t="str">
            <v>3AHB-F1510-00-93-S1</v>
          </cell>
          <cell r="M769">
            <v>1</v>
          </cell>
          <cell r="N769" t="str">
            <v>BM</v>
          </cell>
          <cell r="O769" t="str">
            <v>BEWL</v>
          </cell>
          <cell r="Q769" t="str">
            <v>005-10948</v>
          </cell>
          <cell r="R769" t="str">
            <v>SPCEN*0.8</v>
          </cell>
          <cell r="S769" t="str">
            <v>SPCEN</v>
          </cell>
          <cell r="T769" t="str">
            <v/>
          </cell>
          <cell r="V769">
            <v>0.8</v>
          </cell>
          <cell r="W769">
            <v>1100</v>
          </cell>
          <cell r="X769">
            <v>2100</v>
          </cell>
          <cell r="Y769">
            <v>275</v>
          </cell>
          <cell r="Z769">
            <v>1000</v>
          </cell>
          <cell r="AA769">
            <v>275</v>
          </cell>
          <cell r="AB769">
            <v>1000</v>
          </cell>
          <cell r="AC769">
            <v>1</v>
          </cell>
          <cell r="AD769">
            <v>4</v>
          </cell>
          <cell r="AE769">
            <v>1</v>
          </cell>
          <cell r="AF769">
            <v>1.335</v>
          </cell>
          <cell r="AG769">
            <v>0.73499999999999999</v>
          </cell>
          <cell r="AH769">
            <v>2.0699999999999998</v>
          </cell>
          <cell r="AP769">
            <v>500</v>
          </cell>
          <cell r="AQ769">
            <v>14.507</v>
          </cell>
          <cell r="AR769" t="str">
            <v>SPCE</v>
          </cell>
          <cell r="AS769">
            <v>0</v>
          </cell>
          <cell r="AT769" t="e">
            <v>#N/A</v>
          </cell>
          <cell r="AU769">
            <v>0</v>
          </cell>
          <cell r="AV769">
            <v>0</v>
          </cell>
        </row>
        <row r="770">
          <cell r="J770" t="str">
            <v>006-03496</v>
          </cell>
          <cell r="K770" t="str">
            <v>PATCH FENDER STAY</v>
          </cell>
          <cell r="L770" t="str">
            <v>3AHB-F1510-00-93-S2</v>
          </cell>
          <cell r="M770">
            <v>2</v>
          </cell>
          <cell r="N770" t="str">
            <v>BM</v>
          </cell>
          <cell r="O770" t="str">
            <v>BEWL</v>
          </cell>
          <cell r="Q770" t="str">
            <v>005-12379</v>
          </cell>
          <cell r="R770" t="str">
            <v>SPCC SD*1.2</v>
          </cell>
          <cell r="S770" t="str">
            <v>SPCC SD</v>
          </cell>
          <cell r="T770" t="str">
            <v/>
          </cell>
          <cell r="V770">
            <v>1.2</v>
          </cell>
          <cell r="W770">
            <v>914</v>
          </cell>
          <cell r="X770">
            <v>1828</v>
          </cell>
          <cell r="AE770">
            <v>2248</v>
          </cell>
          <cell r="AF770">
            <v>3.0000000000000001E-3</v>
          </cell>
          <cell r="AG770">
            <v>4.0000000000000001E-3</v>
          </cell>
          <cell r="AH770">
            <v>7.0000000000000001E-3</v>
          </cell>
          <cell r="AP770">
            <v>500</v>
          </cell>
          <cell r="AQ770">
            <v>7.0000000000000001E-3</v>
          </cell>
          <cell r="AR770" t="str">
            <v>SPCC</v>
          </cell>
          <cell r="AS770">
            <v>0</v>
          </cell>
          <cell r="AT770" t="e">
            <v>#N/A</v>
          </cell>
          <cell r="AU770">
            <v>0</v>
          </cell>
          <cell r="AV770">
            <v>0</v>
          </cell>
        </row>
        <row r="771">
          <cell r="J771" t="str">
            <v>006-03497</v>
          </cell>
          <cell r="K771" t="str">
            <v>STAY FENDER-1</v>
          </cell>
          <cell r="L771" t="str">
            <v>3AHB-F1510-00-93-S3</v>
          </cell>
          <cell r="M771">
            <v>2</v>
          </cell>
          <cell r="N771" t="str">
            <v>BM</v>
          </cell>
          <cell r="O771" t="str">
            <v>BEWL</v>
          </cell>
          <cell r="Q771" t="str">
            <v>005-12379</v>
          </cell>
          <cell r="R771" t="str">
            <v>SPCC SD*1.2</v>
          </cell>
          <cell r="S771" t="str">
            <v>SPCC SD</v>
          </cell>
          <cell r="T771" t="str">
            <v/>
          </cell>
          <cell r="V771">
            <v>1.2</v>
          </cell>
          <cell r="W771">
            <v>914</v>
          </cell>
          <cell r="X771">
            <v>1828</v>
          </cell>
          <cell r="AE771">
            <v>27</v>
          </cell>
          <cell r="AF771">
            <v>0.17889999999999995</v>
          </cell>
          <cell r="AG771">
            <v>0.4</v>
          </cell>
          <cell r="AH771">
            <v>0.57889999999999997</v>
          </cell>
          <cell r="AP771">
            <v>500</v>
          </cell>
          <cell r="AQ771">
            <v>0.58299999999999996</v>
          </cell>
          <cell r="AR771" t="str">
            <v>SPCC</v>
          </cell>
          <cell r="AS771">
            <v>0</v>
          </cell>
          <cell r="AT771" t="e">
            <v>#N/A</v>
          </cell>
          <cell r="AU771">
            <v>0</v>
          </cell>
          <cell r="AV771">
            <v>0</v>
          </cell>
        </row>
        <row r="772">
          <cell r="J772" t="str">
            <v>006-03498</v>
          </cell>
          <cell r="K772" t="str">
            <v>STAY FENDER-2</v>
          </cell>
          <cell r="L772" t="str">
            <v>3AHB-F1510-00-93-S4</v>
          </cell>
          <cell r="M772">
            <v>2</v>
          </cell>
          <cell r="N772" t="str">
            <v>BM</v>
          </cell>
          <cell r="O772" t="str">
            <v>BEWL</v>
          </cell>
          <cell r="Q772" t="str">
            <v>005-12379</v>
          </cell>
          <cell r="R772" t="str">
            <v>SPCC SD*1.2</v>
          </cell>
          <cell r="S772" t="str">
            <v>SPCC SD</v>
          </cell>
          <cell r="T772" t="str">
            <v/>
          </cell>
          <cell r="V772">
            <v>1.2</v>
          </cell>
          <cell r="W772">
            <v>914</v>
          </cell>
          <cell r="X772">
            <v>1828</v>
          </cell>
          <cell r="AE772">
            <v>16</v>
          </cell>
          <cell r="AF772">
            <v>0.78200000000000003</v>
          </cell>
          <cell r="AG772">
            <v>0.2</v>
          </cell>
          <cell r="AH772">
            <v>0.98199999999999998</v>
          </cell>
          <cell r="AP772">
            <v>500</v>
          </cell>
          <cell r="AQ772">
            <v>0.98399999999999999</v>
          </cell>
          <cell r="AR772" t="str">
            <v>SPCC</v>
          </cell>
          <cell r="AS772">
            <v>0</v>
          </cell>
          <cell r="AT772" t="e">
            <v>#N/A</v>
          </cell>
          <cell r="AU772">
            <v>0</v>
          </cell>
          <cell r="AV772">
            <v>0</v>
          </cell>
        </row>
        <row r="773">
          <cell r="J773" t="str">
            <v>006-03499</v>
          </cell>
          <cell r="K773" t="str">
            <v>BODY FRONT FENDER</v>
          </cell>
          <cell r="L773" t="str">
            <v>3AH-F1610-00-S1</v>
          </cell>
          <cell r="M773">
            <v>1</v>
          </cell>
          <cell r="N773" t="str">
            <v>BM</v>
          </cell>
          <cell r="O773" t="str">
            <v>BEWL</v>
          </cell>
          <cell r="Q773" t="str">
            <v>005-12626</v>
          </cell>
          <cell r="R773" t="str">
            <v>SPCC SD*0.6</v>
          </cell>
          <cell r="S773" t="str">
            <v>SPCC SD</v>
          </cell>
          <cell r="T773" t="str">
            <v/>
          </cell>
          <cell r="V773">
            <v>0.6</v>
          </cell>
          <cell r="W773">
            <v>914</v>
          </cell>
          <cell r="X773">
            <v>1200</v>
          </cell>
          <cell r="AE773">
            <v>4</v>
          </cell>
          <cell r="AF773">
            <v>0.47820000000000007</v>
          </cell>
          <cell r="AG773">
            <v>0.57999999999999996</v>
          </cell>
          <cell r="AH773">
            <v>1.0582</v>
          </cell>
          <cell r="AP773">
            <v>500</v>
          </cell>
          <cell r="AQ773">
            <v>1.2909999999999999</v>
          </cell>
          <cell r="AR773" t="str">
            <v>SPCC</v>
          </cell>
          <cell r="AS773">
            <v>0</v>
          </cell>
          <cell r="AT773" t="e">
            <v>#N/A</v>
          </cell>
          <cell r="AU773">
            <v>0</v>
          </cell>
          <cell r="AV773">
            <v>0</v>
          </cell>
        </row>
        <row r="774">
          <cell r="J774" t="str">
            <v>006-03500</v>
          </cell>
          <cell r="K774" t="str">
            <v>PLATE STAY FITTING</v>
          </cell>
          <cell r="L774" t="str">
            <v>3AH-F1610-00-S2</v>
          </cell>
          <cell r="M774">
            <v>4</v>
          </cell>
          <cell r="N774" t="str">
            <v>BM</v>
          </cell>
          <cell r="O774" t="str">
            <v>BEWL</v>
          </cell>
          <cell r="Q774" t="str">
            <v>005-12372</v>
          </cell>
          <cell r="R774" t="str">
            <v>SPCC SD*0.8</v>
          </cell>
          <cell r="S774" t="str">
            <v>SPCC SD</v>
          </cell>
          <cell r="T774" t="str">
            <v/>
          </cell>
          <cell r="V774">
            <v>0.8</v>
          </cell>
          <cell r="W774">
            <v>914</v>
          </cell>
          <cell r="X774">
            <v>1828</v>
          </cell>
          <cell r="AE774">
            <v>79</v>
          </cell>
          <cell r="AF774">
            <v>5.3000000000000005E-2</v>
          </cell>
          <cell r="AG774">
            <v>0.08</v>
          </cell>
          <cell r="AH774">
            <v>0.13300000000000001</v>
          </cell>
          <cell r="AP774">
            <v>500</v>
          </cell>
          <cell r="AQ774">
            <v>0.13300000000000001</v>
          </cell>
          <cell r="AR774" t="str">
            <v>SPCC</v>
          </cell>
          <cell r="AS774">
            <v>0</v>
          </cell>
          <cell r="AT774" t="e">
            <v>#N/A</v>
          </cell>
          <cell r="AU774">
            <v>0</v>
          </cell>
          <cell r="AV774">
            <v>0</v>
          </cell>
        </row>
        <row r="775">
          <cell r="J775" t="str">
            <v>006-03501</v>
          </cell>
          <cell r="K775" t="str">
            <v>STAY CENTRE</v>
          </cell>
          <cell r="L775" t="str">
            <v>3AH-F1610-00-S3</v>
          </cell>
          <cell r="M775">
            <v>1</v>
          </cell>
          <cell r="N775" t="str">
            <v>BM</v>
          </cell>
          <cell r="O775" t="str">
            <v>BEWL</v>
          </cell>
          <cell r="Q775" t="str">
            <v>005-12376</v>
          </cell>
          <cell r="R775" t="str">
            <v>SPCC SD*1</v>
          </cell>
          <cell r="S775" t="str">
            <v>SPCC SD</v>
          </cell>
          <cell r="T775" t="str">
            <v/>
          </cell>
          <cell r="V775">
            <v>1</v>
          </cell>
          <cell r="W775">
            <v>914</v>
          </cell>
          <cell r="X775">
            <v>1828</v>
          </cell>
          <cell r="AE775">
            <v>32</v>
          </cell>
          <cell r="AF775">
            <v>0.18749999999999997</v>
          </cell>
          <cell r="AG775">
            <v>0.22</v>
          </cell>
          <cell r="AH775">
            <v>0.40749999999999997</v>
          </cell>
          <cell r="AP775">
            <v>500</v>
          </cell>
          <cell r="AQ775">
            <v>0.41</v>
          </cell>
          <cell r="AR775" t="str">
            <v>SPCC</v>
          </cell>
          <cell r="AS775">
            <v>0</v>
          </cell>
          <cell r="AT775" t="e">
            <v>#N/A</v>
          </cell>
          <cell r="AU775">
            <v>0</v>
          </cell>
          <cell r="AV775">
            <v>0</v>
          </cell>
        </row>
        <row r="776">
          <cell r="J776" t="str">
            <v>006-03502</v>
          </cell>
          <cell r="K776" t="str">
            <v>PATCH FENDER STAY</v>
          </cell>
          <cell r="L776" t="str">
            <v>3AH-F1610-00-S4</v>
          </cell>
          <cell r="M776">
            <v>2</v>
          </cell>
          <cell r="N776" t="str">
            <v>BM</v>
          </cell>
          <cell r="O776" t="str">
            <v>BEWL</v>
          </cell>
          <cell r="Q776" t="str">
            <v>005-12376</v>
          </cell>
          <cell r="R776" t="str">
            <v>SPCC SD*1</v>
          </cell>
          <cell r="S776" t="str">
            <v>SPCC SD</v>
          </cell>
          <cell r="T776" t="str">
            <v/>
          </cell>
          <cell r="V776">
            <v>1</v>
          </cell>
          <cell r="W776">
            <v>914</v>
          </cell>
          <cell r="X776">
            <v>1828</v>
          </cell>
          <cell r="AE776">
            <v>819</v>
          </cell>
          <cell r="AF776">
            <v>6.1999999999999989E-3</v>
          </cell>
          <cell r="AG776">
            <v>0.01</v>
          </cell>
          <cell r="AH776">
            <v>1.6199999999999999E-2</v>
          </cell>
          <cell r="AP776">
            <v>500</v>
          </cell>
          <cell r="AQ776">
            <v>1.6E-2</v>
          </cell>
          <cell r="AR776" t="str">
            <v>SPCC</v>
          </cell>
          <cell r="AS776">
            <v>0</v>
          </cell>
          <cell r="AT776" t="e">
            <v>#N/A</v>
          </cell>
          <cell r="AU776">
            <v>0</v>
          </cell>
          <cell r="AV776">
            <v>0</v>
          </cell>
        </row>
        <row r="777">
          <cell r="J777" t="str">
            <v>006-03503</v>
          </cell>
          <cell r="K777" t="str">
            <v>FLAP</v>
          </cell>
          <cell r="L777" t="str">
            <v>3AH-F1610-00-S5</v>
          </cell>
          <cell r="M777">
            <v>1</v>
          </cell>
          <cell r="N777" t="str">
            <v>BM</v>
          </cell>
          <cell r="O777" t="str">
            <v>BEWL</v>
          </cell>
          <cell r="Q777" t="str">
            <v>005-12372</v>
          </cell>
          <cell r="R777" t="str">
            <v>SPCE*0.8</v>
          </cell>
          <cell r="S777" t="str">
            <v>SPCE</v>
          </cell>
          <cell r="T777" t="str">
            <v/>
          </cell>
          <cell r="V777">
            <v>0.8</v>
          </cell>
          <cell r="W777">
            <v>914</v>
          </cell>
          <cell r="X777">
            <v>1828</v>
          </cell>
          <cell r="AE777">
            <v>54</v>
          </cell>
          <cell r="AF777">
            <v>0.10300000000000001</v>
          </cell>
          <cell r="AG777">
            <v>0.09</v>
          </cell>
          <cell r="AH777">
            <v>0.193</v>
          </cell>
          <cell r="AP777">
            <v>500</v>
          </cell>
          <cell r="AQ777">
            <v>0.19400000000000001</v>
          </cell>
          <cell r="AR777" t="str">
            <v>SPCE</v>
          </cell>
          <cell r="AS777">
            <v>0</v>
          </cell>
          <cell r="AT777" t="e">
            <v>#N/A</v>
          </cell>
          <cell r="AU777">
            <v>0</v>
          </cell>
          <cell r="AV777">
            <v>0</v>
          </cell>
        </row>
        <row r="778">
          <cell r="J778" t="str">
            <v>006-03504</v>
          </cell>
          <cell r="K778" t="str">
            <v>STAY CROSS</v>
          </cell>
          <cell r="L778" t="str">
            <v>3AH-F1610-00-S6</v>
          </cell>
          <cell r="M778">
            <v>2</v>
          </cell>
          <cell r="N778" t="str">
            <v>BM</v>
          </cell>
          <cell r="O778" t="str">
            <v>BEWL</v>
          </cell>
          <cell r="Q778" t="str">
            <v>005-12376</v>
          </cell>
          <cell r="R778" t="str">
            <v>SPCC SD*1</v>
          </cell>
          <cell r="S778" t="str">
            <v>SPCC SD</v>
          </cell>
          <cell r="T778" t="str">
            <v/>
          </cell>
          <cell r="V778">
            <v>1</v>
          </cell>
          <cell r="W778">
            <v>914</v>
          </cell>
          <cell r="X778">
            <v>1828</v>
          </cell>
          <cell r="AE778">
            <v>27</v>
          </cell>
          <cell r="AF778">
            <v>0.20899999999999996</v>
          </cell>
          <cell r="AG778">
            <v>0.28000000000000003</v>
          </cell>
          <cell r="AH778">
            <v>0.48899999999999999</v>
          </cell>
          <cell r="AP778">
            <v>500</v>
          </cell>
          <cell r="AQ778">
            <v>0.48599999999999999</v>
          </cell>
          <cell r="AR778" t="str">
            <v>SPCC</v>
          </cell>
          <cell r="AS778">
            <v>0</v>
          </cell>
          <cell r="AT778" t="e">
            <v>#N/A</v>
          </cell>
          <cell r="AU778">
            <v>0</v>
          </cell>
          <cell r="AV778">
            <v>0</v>
          </cell>
        </row>
        <row r="779">
          <cell r="J779" t="str">
            <v>006-03505</v>
          </cell>
          <cell r="K779" t="str">
            <v>PRESSURE PLATE</v>
          </cell>
          <cell r="L779" t="str">
            <v>3AH-E6350-00-S1</v>
          </cell>
          <cell r="M779">
            <v>1</v>
          </cell>
          <cell r="N779" t="str">
            <v>BM</v>
          </cell>
          <cell r="Q779" t="str">
            <v>005-12387</v>
          </cell>
          <cell r="R779" t="str">
            <v>SPCC SD*2.6</v>
          </cell>
          <cell r="S779" t="str">
            <v>SPCC SD</v>
          </cell>
          <cell r="T779" t="str">
            <v/>
          </cell>
          <cell r="V779">
            <v>2.6</v>
          </cell>
          <cell r="W779">
            <v>914</v>
          </cell>
          <cell r="X779">
            <v>1828</v>
          </cell>
          <cell r="AE779">
            <v>195</v>
          </cell>
          <cell r="AF779">
            <v>9.4999999999999987E-2</v>
          </cell>
          <cell r="AG779">
            <v>0.08</v>
          </cell>
          <cell r="AH779">
            <v>0.17499999999999999</v>
          </cell>
          <cell r="AP779">
            <v>500</v>
          </cell>
          <cell r="AQ779">
            <v>0.17499999999999999</v>
          </cell>
          <cell r="AR779" t="str">
            <v>SPCC</v>
          </cell>
          <cell r="AS779">
            <v>0</v>
          </cell>
          <cell r="AT779" t="e">
            <v>#N/A</v>
          </cell>
          <cell r="AU779">
            <v>0</v>
          </cell>
          <cell r="AV779">
            <v>0</v>
          </cell>
        </row>
        <row r="780">
          <cell r="J780" t="str">
            <v>006-03506</v>
          </cell>
          <cell r="K780" t="str">
            <v>ROD PUSH</v>
          </cell>
          <cell r="L780" t="str">
            <v>3AH-E6350-00-S2</v>
          </cell>
          <cell r="M780">
            <v>1</v>
          </cell>
          <cell r="N780" t="str">
            <v>VF</v>
          </cell>
          <cell r="R780" t="str">
            <v/>
          </cell>
          <cell r="S780" t="str">
            <v/>
          </cell>
          <cell r="T780" t="str">
            <v/>
          </cell>
          <cell r="AP780">
            <v>500</v>
          </cell>
          <cell r="AR780" t="str">
            <v/>
          </cell>
          <cell r="AS780">
            <v>0</v>
          </cell>
          <cell r="AT780" t="e">
            <v>#N/A</v>
          </cell>
          <cell r="AU780">
            <v>0</v>
          </cell>
          <cell r="AV780">
            <v>0</v>
          </cell>
        </row>
        <row r="781">
          <cell r="J781" t="str">
            <v>006-03468</v>
          </cell>
          <cell r="K781" t="str">
            <v>BODY PLATE CLUTCH</v>
          </cell>
          <cell r="L781" t="str">
            <v>5HM-E6324-00-S1</v>
          </cell>
          <cell r="M781">
            <v>1</v>
          </cell>
          <cell r="N781" t="str">
            <v>BM</v>
          </cell>
          <cell r="O781" t="str">
            <v>BEWL</v>
          </cell>
          <cell r="Q781" t="str">
            <v>005-12379</v>
          </cell>
          <cell r="R781" t="str">
            <v>SPCC SD*1.2</v>
          </cell>
          <cell r="S781" t="str">
            <v>SPCC SD</v>
          </cell>
          <cell r="T781" t="str">
            <v/>
          </cell>
          <cell r="V781">
            <v>1.2</v>
          </cell>
          <cell r="W781">
            <v>914</v>
          </cell>
          <cell r="X781">
            <v>1828</v>
          </cell>
          <cell r="Y781">
            <v>109</v>
          </cell>
          <cell r="Z781">
            <v>914</v>
          </cell>
          <cell r="AA781">
            <v>109</v>
          </cell>
          <cell r="AB781">
            <v>114</v>
          </cell>
          <cell r="AC781">
            <v>8</v>
          </cell>
          <cell r="AD781">
            <v>16</v>
          </cell>
          <cell r="AE781">
            <v>128</v>
          </cell>
          <cell r="AF781">
            <v>9.5000000000000001E-2</v>
          </cell>
          <cell r="AG781">
            <v>3.1E-2</v>
          </cell>
          <cell r="AH781">
            <v>0.126</v>
          </cell>
          <cell r="AP781">
            <v>500</v>
          </cell>
          <cell r="AQ781">
            <v>0.123</v>
          </cell>
          <cell r="AR781" t="str">
            <v>SPCC</v>
          </cell>
          <cell r="AS781">
            <v>0</v>
          </cell>
          <cell r="AT781" t="e">
            <v>#N/A</v>
          </cell>
          <cell r="AU781">
            <v>0</v>
          </cell>
          <cell r="AV781">
            <v>0</v>
          </cell>
        </row>
        <row r="782">
          <cell r="J782" t="str">
            <v>006-01045</v>
          </cell>
          <cell r="K782" t="str">
            <v>PIN</v>
          </cell>
          <cell r="L782" t="str">
            <v>90249-03819</v>
          </cell>
          <cell r="M782">
            <v>3</v>
          </cell>
          <cell r="N782" t="str">
            <v>VF</v>
          </cell>
          <cell r="O782" t="str">
            <v>EXCEL</v>
          </cell>
          <cell r="P782" t="str">
            <v>POL-PP07-01-21-18-0040</v>
          </cell>
          <cell r="R782" t="str">
            <v/>
          </cell>
          <cell r="S782" t="str">
            <v/>
          </cell>
          <cell r="T782" t="str">
            <v/>
          </cell>
          <cell r="AP782">
            <v>500</v>
          </cell>
          <cell r="AR782" t="str">
            <v/>
          </cell>
          <cell r="AS782">
            <v>1.75</v>
          </cell>
          <cell r="AT782">
            <v>1.75</v>
          </cell>
          <cell r="AU782">
            <v>1.75</v>
          </cell>
          <cell r="AV782">
            <v>0</v>
          </cell>
        </row>
        <row r="783">
          <cell r="J783" t="str">
            <v>006-03468</v>
          </cell>
          <cell r="K783" t="str">
            <v>BODY PLATE CLUTCH</v>
          </cell>
          <cell r="L783" t="str">
            <v>5HM-E6324-00-S1</v>
          </cell>
          <cell r="M783">
            <v>3</v>
          </cell>
          <cell r="N783" t="str">
            <v>BM</v>
          </cell>
          <cell r="O783" t="str">
            <v>BEWL</v>
          </cell>
          <cell r="Q783" t="str">
            <v>005-12379</v>
          </cell>
          <cell r="R783" t="str">
            <v>SPCC SD*1.2</v>
          </cell>
          <cell r="S783" t="str">
            <v>SPCC SD</v>
          </cell>
          <cell r="T783" t="str">
            <v/>
          </cell>
          <cell r="V783">
            <v>1.2</v>
          </cell>
          <cell r="W783">
            <v>914</v>
          </cell>
          <cell r="X783">
            <v>1828</v>
          </cell>
          <cell r="Y783">
            <v>109</v>
          </cell>
          <cell r="Z783">
            <v>914</v>
          </cell>
          <cell r="AA783">
            <v>109</v>
          </cell>
          <cell r="AB783">
            <v>114.25</v>
          </cell>
          <cell r="AC783">
            <v>8</v>
          </cell>
          <cell r="AD783">
            <v>16</v>
          </cell>
          <cell r="AE783">
            <v>128</v>
          </cell>
          <cell r="AF783">
            <v>9.5000000000000001E-2</v>
          </cell>
          <cell r="AG783">
            <v>3.1E-2</v>
          </cell>
          <cell r="AH783">
            <v>0.126</v>
          </cell>
          <cell r="AI783" t="str">
            <v>O</v>
          </cell>
          <cell r="AJ783" t="str">
            <v>O</v>
          </cell>
          <cell r="AK783" t="str">
            <v>O</v>
          </cell>
          <cell r="AN783" t="str">
            <v>O</v>
          </cell>
          <cell r="AP783">
            <v>1958</v>
          </cell>
          <cell r="AQ783">
            <v>0.123</v>
          </cell>
          <cell r="AR783" t="str">
            <v>SPCC</v>
          </cell>
          <cell r="AS783">
            <v>0</v>
          </cell>
          <cell r="AT783" t="e">
            <v>#N/A</v>
          </cell>
          <cell r="AU783">
            <v>0</v>
          </cell>
          <cell r="AV783">
            <v>0</v>
          </cell>
        </row>
        <row r="784">
          <cell r="J784" t="str">
            <v>006-03469</v>
          </cell>
          <cell r="K784" t="str">
            <v>BODY PLATE CLUTCH</v>
          </cell>
          <cell r="L784" t="str">
            <v>3AH-E6324-00-S1</v>
          </cell>
          <cell r="M784">
            <v>3</v>
          </cell>
          <cell r="N784" t="str">
            <v>BM</v>
          </cell>
          <cell r="O784" t="str">
            <v>BEWL</v>
          </cell>
          <cell r="Q784" t="str">
            <v>005-12384</v>
          </cell>
          <cell r="R784" t="str">
            <v>SPCC SD*2</v>
          </cell>
          <cell r="S784" t="str">
            <v>SPCC SD</v>
          </cell>
          <cell r="T784" t="str">
            <v/>
          </cell>
          <cell r="V784">
            <v>2</v>
          </cell>
          <cell r="W784">
            <v>914</v>
          </cell>
          <cell r="X784">
            <v>1828</v>
          </cell>
          <cell r="Y784">
            <v>120</v>
          </cell>
          <cell r="Z784">
            <v>914</v>
          </cell>
          <cell r="AA784">
            <v>120</v>
          </cell>
          <cell r="AB784">
            <v>130.57142857142858</v>
          </cell>
          <cell r="AC784">
            <v>7</v>
          </cell>
          <cell r="AD784">
            <v>15</v>
          </cell>
          <cell r="AE784">
            <v>105</v>
          </cell>
          <cell r="AF784">
            <v>5.8666666666666673E-2</v>
          </cell>
          <cell r="AG784">
            <v>0.19633333333333333</v>
          </cell>
          <cell r="AH784">
            <v>0.255</v>
          </cell>
          <cell r="AI784" t="str">
            <v>O</v>
          </cell>
          <cell r="AJ784" t="str">
            <v>O</v>
          </cell>
          <cell r="AK784" t="str">
            <v>O</v>
          </cell>
          <cell r="AN784" t="str">
            <v>O</v>
          </cell>
          <cell r="AP784">
            <v>2875</v>
          </cell>
          <cell r="AQ784">
            <v>0.25</v>
          </cell>
          <cell r="AR784" t="str">
            <v>SPCC</v>
          </cell>
          <cell r="AS784">
            <v>0</v>
          </cell>
          <cell r="AT784" t="e">
            <v>#N/A</v>
          </cell>
          <cell r="AU784">
            <v>0</v>
          </cell>
          <cell r="AV784">
            <v>0</v>
          </cell>
        </row>
        <row r="785">
          <cell r="J785" t="str">
            <v>006-03468</v>
          </cell>
          <cell r="K785" t="str">
            <v>BODY PLATE CLUTCH</v>
          </cell>
          <cell r="L785" t="str">
            <v>5HM-E6324-00-S1</v>
          </cell>
          <cell r="M785">
            <v>1</v>
          </cell>
          <cell r="N785" t="str">
            <v>BM</v>
          </cell>
          <cell r="O785" t="str">
            <v>BEWL</v>
          </cell>
          <cell r="Q785" t="str">
            <v>005-12379</v>
          </cell>
          <cell r="R785" t="str">
            <v>SPCC SD*1.2</v>
          </cell>
          <cell r="S785" t="str">
            <v>SPCC SD</v>
          </cell>
          <cell r="T785" t="str">
            <v/>
          </cell>
          <cell r="V785">
            <v>1.2</v>
          </cell>
          <cell r="W785">
            <v>914</v>
          </cell>
          <cell r="X785">
            <v>1828</v>
          </cell>
          <cell r="Y785">
            <v>109</v>
          </cell>
          <cell r="Z785">
            <v>914</v>
          </cell>
          <cell r="AA785">
            <v>109</v>
          </cell>
          <cell r="AB785">
            <v>114</v>
          </cell>
          <cell r="AC785">
            <v>8</v>
          </cell>
          <cell r="AD785">
            <v>16</v>
          </cell>
          <cell r="AE785">
            <v>128</v>
          </cell>
          <cell r="AF785">
            <v>9.5000000000000001E-2</v>
          </cell>
          <cell r="AG785">
            <v>3.1E-2</v>
          </cell>
          <cell r="AH785">
            <v>0.126</v>
          </cell>
          <cell r="AI785" t="str">
            <v>O</v>
          </cell>
          <cell r="AJ785" t="str">
            <v>O</v>
          </cell>
          <cell r="AK785" t="str">
            <v>O</v>
          </cell>
          <cell r="AN785" t="str">
            <v>O</v>
          </cell>
          <cell r="AP785">
            <v>1958</v>
          </cell>
          <cell r="AQ785">
            <v>0.123</v>
          </cell>
          <cell r="AR785" t="str">
            <v>SPCC</v>
          </cell>
          <cell r="AS785">
            <v>0</v>
          </cell>
          <cell r="AT785" t="e">
            <v>#N/A</v>
          </cell>
          <cell r="AU785">
            <v>0</v>
          </cell>
          <cell r="AV785">
            <v>0</v>
          </cell>
        </row>
        <row r="786">
          <cell r="J786" t="str">
            <v>006-01045</v>
          </cell>
          <cell r="K786" t="str">
            <v>PIN</v>
          </cell>
          <cell r="L786" t="str">
            <v>90249-03819</v>
          </cell>
          <cell r="M786">
            <v>3</v>
          </cell>
          <cell r="N786" t="str">
            <v>VF</v>
          </cell>
          <cell r="O786" t="str">
            <v>EXCEL</v>
          </cell>
          <cell r="P786" t="str">
            <v>POL-PP07-01-21-18-0040</v>
          </cell>
          <cell r="R786" t="str">
            <v/>
          </cell>
          <cell r="S786" t="str">
            <v/>
          </cell>
          <cell r="T786" t="str">
            <v/>
          </cell>
          <cell r="AP786">
            <v>1958</v>
          </cell>
          <cell r="AR786" t="str">
            <v/>
          </cell>
          <cell r="AS786">
            <v>1.75</v>
          </cell>
          <cell r="AT786">
            <v>1.75</v>
          </cell>
          <cell r="AU786">
            <v>1.75</v>
          </cell>
          <cell r="AV786">
            <v>0</v>
          </cell>
        </row>
        <row r="787">
          <cell r="J787" t="str">
            <v>006-03472</v>
          </cell>
          <cell r="K787" t="str">
            <v>BODY STOPPER KICK</v>
          </cell>
          <cell r="L787" t="str">
            <v>3AH-E5668-10-S1</v>
          </cell>
          <cell r="M787">
            <v>1</v>
          </cell>
          <cell r="N787" t="str">
            <v>BM</v>
          </cell>
          <cell r="O787" t="str">
            <v>BEWL</v>
          </cell>
          <cell r="Q787" t="str">
            <v>005-12413</v>
          </cell>
          <cell r="R787" t="str">
            <v>SCM 415*6</v>
          </cell>
          <cell r="S787" t="str">
            <v>SCM 415</v>
          </cell>
          <cell r="T787" t="str">
            <v/>
          </cell>
          <cell r="V787">
            <v>6</v>
          </cell>
          <cell r="W787">
            <v>88</v>
          </cell>
          <cell r="X787">
            <v>1000</v>
          </cell>
          <cell r="Y787">
            <v>88</v>
          </cell>
          <cell r="Z787">
            <v>100</v>
          </cell>
          <cell r="AA787">
            <v>88</v>
          </cell>
          <cell r="AB787">
            <v>100</v>
          </cell>
          <cell r="AC787">
            <v>56</v>
          </cell>
          <cell r="AD787">
            <v>1</v>
          </cell>
          <cell r="AE787">
            <v>56</v>
          </cell>
          <cell r="AF787">
            <v>4.8999999999999995E-2</v>
          </cell>
          <cell r="AG787">
            <v>2.5000000000000001E-2</v>
          </cell>
          <cell r="AH787">
            <v>7.3999999999999996E-2</v>
          </cell>
          <cell r="AI787" t="str">
            <v>O</v>
          </cell>
          <cell r="AJ787" t="str">
            <v>O</v>
          </cell>
          <cell r="AK787" t="str">
            <v>O</v>
          </cell>
          <cell r="AN787" t="str">
            <v>O</v>
          </cell>
          <cell r="AP787">
            <v>2875</v>
          </cell>
          <cell r="AQ787">
            <v>7.3999999999999996E-2</v>
          </cell>
          <cell r="AR787" t="str">
            <v xml:space="preserve">SCM </v>
          </cell>
          <cell r="AS787">
            <v>0</v>
          </cell>
          <cell r="AT787" t="e">
            <v>#N/A</v>
          </cell>
          <cell r="AU787">
            <v>0</v>
          </cell>
          <cell r="AV787">
            <v>0</v>
          </cell>
        </row>
        <row r="788">
          <cell r="J788" t="str">
            <v>006-03473</v>
          </cell>
          <cell r="K788" t="str">
            <v>BODY STOPPER KICK</v>
          </cell>
          <cell r="L788" t="str">
            <v>5HM-E5668-00-S1</v>
          </cell>
          <cell r="M788">
            <v>1</v>
          </cell>
          <cell r="N788" t="str">
            <v>BM</v>
          </cell>
          <cell r="O788" t="str">
            <v>BEWL</v>
          </cell>
          <cell r="Q788" t="str">
            <v>005-12413</v>
          </cell>
          <cell r="R788" t="str">
            <v>SCM 415*6</v>
          </cell>
          <cell r="S788" t="str">
            <v>SCM 415</v>
          </cell>
          <cell r="T788" t="str">
            <v/>
          </cell>
          <cell r="V788">
            <v>6</v>
          </cell>
          <cell r="W788">
            <v>88</v>
          </cell>
          <cell r="X788">
            <v>1000</v>
          </cell>
          <cell r="Y788">
            <v>88</v>
          </cell>
          <cell r="Z788">
            <v>100</v>
          </cell>
          <cell r="AA788">
            <v>88</v>
          </cell>
          <cell r="AB788">
            <v>100</v>
          </cell>
          <cell r="AC788">
            <v>58</v>
          </cell>
          <cell r="AD788">
            <v>1</v>
          </cell>
          <cell r="AE788">
            <v>58</v>
          </cell>
          <cell r="AF788">
            <v>4.5999999999999992E-2</v>
          </cell>
          <cell r="AG788">
            <v>2.5000000000000001E-2</v>
          </cell>
          <cell r="AH788">
            <v>7.0999999999999994E-2</v>
          </cell>
          <cell r="AI788" t="str">
            <v>O</v>
          </cell>
          <cell r="AJ788" t="str">
            <v>O</v>
          </cell>
          <cell r="AK788" t="str">
            <v>O</v>
          </cell>
          <cell r="AN788" t="str">
            <v>O</v>
          </cell>
          <cell r="AP788">
            <v>1958</v>
          </cell>
          <cell r="AQ788">
            <v>7.0999999999999994E-2</v>
          </cell>
          <cell r="AR788" t="str">
            <v xml:space="preserve">SCM </v>
          </cell>
          <cell r="AS788">
            <v>0</v>
          </cell>
          <cell r="AT788" t="e">
            <v>#N/A</v>
          </cell>
          <cell r="AU788">
            <v>0</v>
          </cell>
          <cell r="AV788">
            <v>0</v>
          </cell>
        </row>
        <row r="789">
          <cell r="J789" t="str">
            <v>006-00997</v>
          </cell>
          <cell r="K789" t="str">
            <v>PANEL OUTER</v>
          </cell>
          <cell r="L789" t="str">
            <v>58A-F175A-00</v>
          </cell>
          <cell r="M789">
            <v>1</v>
          </cell>
          <cell r="N789" t="str">
            <v>BM</v>
          </cell>
          <cell r="O789" t="str">
            <v>BEWL</v>
          </cell>
          <cell r="Q789" t="str">
            <v>005-12393</v>
          </cell>
          <cell r="R789" t="str">
            <v>SPCEN*0.8</v>
          </cell>
          <cell r="S789" t="str">
            <v>SPCEN</v>
          </cell>
          <cell r="T789" t="str">
            <v/>
          </cell>
          <cell r="V789">
            <v>0.8</v>
          </cell>
          <cell r="W789">
            <v>914</v>
          </cell>
          <cell r="X789">
            <v>1828</v>
          </cell>
          <cell r="Y789">
            <v>365</v>
          </cell>
          <cell r="Z789">
            <v>914</v>
          </cell>
          <cell r="AA789">
            <v>365</v>
          </cell>
          <cell r="AB789">
            <v>304.66666666666669</v>
          </cell>
          <cell r="AC789">
            <v>3</v>
          </cell>
          <cell r="AD789">
            <v>5</v>
          </cell>
          <cell r="AE789">
            <v>15</v>
          </cell>
          <cell r="AF789">
            <v>0.19899999999999995</v>
          </cell>
          <cell r="AG789">
            <v>0.5</v>
          </cell>
          <cell r="AH789">
            <v>0.69899999999999995</v>
          </cell>
          <cell r="AI789" t="str">
            <v>O</v>
          </cell>
          <cell r="AJ789" t="str">
            <v>O</v>
          </cell>
          <cell r="AK789" t="str">
            <v>O</v>
          </cell>
          <cell r="AN789" t="str">
            <v>O</v>
          </cell>
          <cell r="AQ789">
            <v>0.7</v>
          </cell>
          <cell r="AR789" t="str">
            <v>SPCE</v>
          </cell>
          <cell r="AS789">
            <v>0</v>
          </cell>
          <cell r="AT789" t="e">
            <v>#N/A</v>
          </cell>
          <cell r="AU789">
            <v>0</v>
          </cell>
          <cell r="AV789">
            <v>0</v>
          </cell>
        </row>
        <row r="790">
          <cell r="J790" t="str">
            <v>006-00991</v>
          </cell>
          <cell r="K790" t="str">
            <v>PANEL INNER</v>
          </cell>
          <cell r="L790" t="str">
            <v>4W8-F175E-00</v>
          </cell>
          <cell r="M790">
            <v>1</v>
          </cell>
          <cell r="N790" t="str">
            <v>BM</v>
          </cell>
          <cell r="O790" t="str">
            <v>BEWL</v>
          </cell>
          <cell r="Q790" t="str">
            <v>005-12372</v>
          </cell>
          <cell r="R790" t="str">
            <v>SPCC SD*0.8</v>
          </cell>
          <cell r="S790" t="str">
            <v>SPCC SD</v>
          </cell>
          <cell r="T790" t="str">
            <v/>
          </cell>
          <cell r="V790">
            <v>0.8</v>
          </cell>
          <cell r="W790">
            <v>914</v>
          </cell>
          <cell r="X790">
            <v>1828</v>
          </cell>
          <cell r="Y790">
            <v>336</v>
          </cell>
          <cell r="Z790">
            <v>914</v>
          </cell>
          <cell r="AA790">
            <v>336</v>
          </cell>
          <cell r="AB790">
            <v>228.5</v>
          </cell>
          <cell r="AC790">
            <v>4</v>
          </cell>
          <cell r="AD790">
            <v>5</v>
          </cell>
          <cell r="AE790">
            <v>20</v>
          </cell>
          <cell r="AF790">
            <v>0.16500000000000004</v>
          </cell>
          <cell r="AG790">
            <v>0.36</v>
          </cell>
          <cell r="AH790">
            <v>0.52500000000000002</v>
          </cell>
          <cell r="AI790" t="str">
            <v>O</v>
          </cell>
          <cell r="AJ790" t="str">
            <v>O</v>
          </cell>
          <cell r="AK790" t="str">
            <v>O</v>
          </cell>
          <cell r="AN790" t="str">
            <v>O</v>
          </cell>
          <cell r="AQ790">
            <v>0.52500000000000002</v>
          </cell>
          <cell r="AR790" t="str">
            <v>SPCC</v>
          </cell>
          <cell r="AS790">
            <v>0</v>
          </cell>
          <cell r="AT790" t="e">
            <v>#N/A</v>
          </cell>
          <cell r="AU790">
            <v>0</v>
          </cell>
          <cell r="AV790">
            <v>0</v>
          </cell>
        </row>
        <row r="791">
          <cell r="J791" t="str">
            <v>006-00177</v>
          </cell>
          <cell r="K791" t="str">
            <v>BOSS INDICATOR</v>
          </cell>
          <cell r="L791" t="str">
            <v>58A-F175M-00</v>
          </cell>
          <cell r="M791">
            <v>1</v>
          </cell>
          <cell r="N791" t="str">
            <v>VM</v>
          </cell>
          <cell r="O791" t="str">
            <v>IMZA</v>
          </cell>
          <cell r="P791" t="str">
            <v>POP-PP07-01-21-18-0009</v>
          </cell>
          <cell r="Q791" t="str">
            <v>005-12384</v>
          </cell>
          <cell r="R791" t="str">
            <v>SPCC SD*2</v>
          </cell>
          <cell r="S791" t="str">
            <v>SPCC SD</v>
          </cell>
          <cell r="T791" t="str">
            <v/>
          </cell>
          <cell r="V791">
            <v>2</v>
          </cell>
          <cell r="W791">
            <v>914</v>
          </cell>
          <cell r="X791">
            <v>1828</v>
          </cell>
          <cell r="Y791">
            <v>56</v>
          </cell>
          <cell r="Z791">
            <v>914</v>
          </cell>
          <cell r="AA791">
            <v>56</v>
          </cell>
          <cell r="AB791">
            <v>57.125</v>
          </cell>
          <cell r="AC791">
            <v>16</v>
          </cell>
          <cell r="AD791">
            <v>32</v>
          </cell>
          <cell r="AE791">
            <v>512</v>
          </cell>
          <cell r="AF791">
            <v>2.4999999999999953E-3</v>
          </cell>
          <cell r="AG791">
            <v>0.05</v>
          </cell>
          <cell r="AH791">
            <v>5.2499999999999998E-2</v>
          </cell>
          <cell r="AI791" t="str">
            <v>O</v>
          </cell>
          <cell r="AJ791" t="str">
            <v>O</v>
          </cell>
          <cell r="AK791" t="str">
            <v>O</v>
          </cell>
          <cell r="AN791" t="str">
            <v>O</v>
          </cell>
          <cell r="AQ791">
            <v>5.0999999999999997E-2</v>
          </cell>
          <cell r="AR791" t="str">
            <v>SPCC</v>
          </cell>
          <cell r="AS791">
            <v>5.25</v>
          </cell>
          <cell r="AT791">
            <v>5.25</v>
          </cell>
          <cell r="AU791">
            <v>0</v>
          </cell>
          <cell r="AV791">
            <v>5.25</v>
          </cell>
        </row>
        <row r="792">
          <cell r="J792" t="str">
            <v>006-00760</v>
          </cell>
          <cell r="K792" t="str">
            <v>HINGE OIL TANK</v>
          </cell>
          <cell r="L792" t="str">
            <v>4W8-F1796-00</v>
          </cell>
          <cell r="M792">
            <v>1</v>
          </cell>
          <cell r="N792" t="str">
            <v>BM</v>
          </cell>
          <cell r="O792" t="str">
            <v>BEWL</v>
          </cell>
          <cell r="Q792" t="str">
            <v>005-12384</v>
          </cell>
          <cell r="R792" t="str">
            <v>SPCC SD*2</v>
          </cell>
          <cell r="S792" t="str">
            <v>SPCC SD</v>
          </cell>
          <cell r="T792" t="str">
            <v/>
          </cell>
          <cell r="V792">
            <v>2</v>
          </cell>
          <cell r="W792">
            <v>914</v>
          </cell>
          <cell r="X792">
            <v>1828</v>
          </cell>
          <cell r="Y792">
            <v>98</v>
          </cell>
          <cell r="Z792">
            <v>914</v>
          </cell>
          <cell r="AA792">
            <v>98</v>
          </cell>
          <cell r="AB792">
            <v>38.083333333333336</v>
          </cell>
          <cell r="AC792">
            <v>24</v>
          </cell>
          <cell r="AD792">
            <v>18</v>
          </cell>
          <cell r="AE792">
            <v>432</v>
          </cell>
          <cell r="AF792">
            <v>3.0300000000000001E-2</v>
          </cell>
          <cell r="AG792">
            <v>3.2000000000000001E-2</v>
          </cell>
          <cell r="AH792">
            <v>6.2300000000000001E-2</v>
          </cell>
          <cell r="AI792" t="str">
            <v>O</v>
          </cell>
          <cell r="AJ792" t="str">
            <v>O</v>
          </cell>
          <cell r="AK792" t="str">
            <v>O</v>
          </cell>
          <cell r="AN792" t="str">
            <v>O</v>
          </cell>
          <cell r="AQ792">
            <v>6.0999999999999999E-2</v>
          </cell>
          <cell r="AR792" t="str">
            <v>SPCC</v>
          </cell>
          <cell r="AS792">
            <v>0</v>
          </cell>
          <cell r="AT792" t="e">
            <v>#N/A</v>
          </cell>
          <cell r="AU792">
            <v>0</v>
          </cell>
          <cell r="AV792">
            <v>0</v>
          </cell>
        </row>
        <row r="793">
          <cell r="J793" t="str">
            <v>006-02803</v>
          </cell>
          <cell r="K793" t="str">
            <v>TUBE FILLER</v>
          </cell>
          <cell r="L793" t="str">
            <v>58A-F4114-01</v>
          </cell>
          <cell r="M793">
            <v>1</v>
          </cell>
          <cell r="N793" t="str">
            <v>VM</v>
          </cell>
          <cell r="O793" t="str">
            <v>HAYAT</v>
          </cell>
          <cell r="P793" t="str">
            <v>POL-PP07-01-21-18-0037</v>
          </cell>
          <cell r="Q793" t="str">
            <v>005-12387</v>
          </cell>
          <cell r="R793" t="str">
            <v>SPCC SD*2.6</v>
          </cell>
          <cell r="S793" t="str">
            <v>SPCC SD</v>
          </cell>
          <cell r="T793" t="str">
            <v/>
          </cell>
          <cell r="V793">
            <v>2.6</v>
          </cell>
          <cell r="W793">
            <v>914</v>
          </cell>
          <cell r="X793">
            <v>1828</v>
          </cell>
          <cell r="Y793">
            <v>58</v>
          </cell>
          <cell r="Z793">
            <v>48</v>
          </cell>
          <cell r="AA793">
            <v>58</v>
          </cell>
          <cell r="AB793">
            <v>48</v>
          </cell>
          <cell r="AE793">
            <v>578</v>
          </cell>
          <cell r="AF793">
            <v>3.4000000000000002E-2</v>
          </cell>
          <cell r="AG793">
            <v>2.5000000000000001E-2</v>
          </cell>
          <cell r="AH793">
            <v>5.9000000000000004E-2</v>
          </cell>
          <cell r="AI793" t="str">
            <v>O</v>
          </cell>
          <cell r="AJ793" t="str">
            <v>O</v>
          </cell>
          <cell r="AK793" t="str">
            <v>O</v>
          </cell>
          <cell r="AN793" t="str">
            <v>O</v>
          </cell>
          <cell r="AQ793">
            <v>5.8999999999999997E-2</v>
          </cell>
          <cell r="AR793" t="str">
            <v>SPCC</v>
          </cell>
          <cell r="AS793">
            <v>7.83</v>
          </cell>
          <cell r="AT793">
            <v>7.83</v>
          </cell>
          <cell r="AU793">
            <v>0</v>
          </cell>
          <cell r="AV793">
            <v>7.83</v>
          </cell>
        </row>
        <row r="794">
          <cell r="J794" t="str">
            <v>006-01580</v>
          </cell>
          <cell r="K794" t="str">
            <v>WASHER PLATE</v>
          </cell>
          <cell r="L794" t="str">
            <v>90201-11157</v>
          </cell>
          <cell r="M794">
            <v>1</v>
          </cell>
          <cell r="N794" t="str">
            <v>VF</v>
          </cell>
          <cell r="O794" t="str">
            <v>ALI ENGG</v>
          </cell>
          <cell r="P794" t="str">
            <v>POL-PP07-01-21-18-0016</v>
          </cell>
          <cell r="Q794" t="str">
            <v>005-12372</v>
          </cell>
          <cell r="R794" t="str">
            <v>SPCC SD*0.8</v>
          </cell>
          <cell r="S794" t="str">
            <v>SPCC SD</v>
          </cell>
          <cell r="T794" t="str">
            <v/>
          </cell>
          <cell r="V794">
            <v>0.8</v>
          </cell>
          <cell r="W794">
            <v>914</v>
          </cell>
          <cell r="X794">
            <v>1828</v>
          </cell>
          <cell r="Y794">
            <v>26</v>
          </cell>
          <cell r="Z794">
            <v>27</v>
          </cell>
          <cell r="AA794">
            <v>26</v>
          </cell>
          <cell r="AB794">
            <v>27</v>
          </cell>
          <cell r="AC794">
            <v>35</v>
          </cell>
          <cell r="AD794">
            <v>70</v>
          </cell>
          <cell r="AE794">
            <v>2450</v>
          </cell>
          <cell r="AF794">
            <v>2.1999999999999997E-3</v>
          </cell>
          <cell r="AG794">
            <v>2E-3</v>
          </cell>
          <cell r="AH794">
            <v>4.1999999999999997E-3</v>
          </cell>
          <cell r="AI794" t="str">
            <v>O</v>
          </cell>
          <cell r="AJ794" t="str">
            <v>O</v>
          </cell>
          <cell r="AK794" t="str">
            <v>O</v>
          </cell>
          <cell r="AN794" t="str">
            <v>O</v>
          </cell>
          <cell r="AQ794">
            <v>4.0000000000000001E-3</v>
          </cell>
          <cell r="AR794" t="str">
            <v>SPCC</v>
          </cell>
          <cell r="AS794">
            <v>3.25</v>
          </cell>
          <cell r="AT794">
            <v>3.25</v>
          </cell>
          <cell r="AU794">
            <v>3.25</v>
          </cell>
          <cell r="AV794">
            <v>0</v>
          </cell>
        </row>
        <row r="795">
          <cell r="J795" t="str">
            <v>006-00784</v>
          </cell>
          <cell r="K795" t="str">
            <v>HOOK BATTERY BAND</v>
          </cell>
          <cell r="L795" t="str">
            <v>4W8-F1365-00</v>
          </cell>
          <cell r="M795">
            <v>1</v>
          </cell>
          <cell r="N795" t="str">
            <v>BM</v>
          </cell>
          <cell r="O795" t="str">
            <v>BEWL</v>
          </cell>
          <cell r="Q795" t="str">
            <v>005-12379</v>
          </cell>
          <cell r="R795" t="str">
            <v>SPCC SD*1.2</v>
          </cell>
          <cell r="S795" t="str">
            <v>SPCC SD</v>
          </cell>
          <cell r="T795" t="str">
            <v/>
          </cell>
          <cell r="V795">
            <v>1.2</v>
          </cell>
          <cell r="W795">
            <v>914</v>
          </cell>
          <cell r="X795">
            <v>1828</v>
          </cell>
          <cell r="Y795">
            <v>20</v>
          </cell>
          <cell r="Z795">
            <v>914</v>
          </cell>
          <cell r="AA795">
            <v>20</v>
          </cell>
          <cell r="AB795">
            <v>50.777777777777779</v>
          </cell>
          <cell r="AC795">
            <v>18</v>
          </cell>
          <cell r="AD795">
            <v>91</v>
          </cell>
          <cell r="AE795">
            <v>1638</v>
          </cell>
          <cell r="AF795">
            <v>4.0000000000000001E-3</v>
          </cell>
          <cell r="AG795">
            <v>6.0000000000000001E-3</v>
          </cell>
          <cell r="AH795">
            <v>0.01</v>
          </cell>
          <cell r="AI795" t="str">
            <v>O</v>
          </cell>
          <cell r="AJ795" t="str">
            <v>O</v>
          </cell>
          <cell r="AK795" t="str">
            <v>O</v>
          </cell>
          <cell r="AN795" t="str">
            <v>O</v>
          </cell>
          <cell r="AQ795">
            <v>0.01</v>
          </cell>
          <cell r="AR795" t="str">
            <v>SPCC</v>
          </cell>
          <cell r="AS795">
            <v>0</v>
          </cell>
          <cell r="AT795" t="e">
            <v>#N/A</v>
          </cell>
          <cell r="AU795">
            <v>0</v>
          </cell>
          <cell r="AV795">
            <v>0</v>
          </cell>
        </row>
        <row r="796">
          <cell r="J796" t="str">
            <v>006-00173</v>
          </cell>
          <cell r="K796" t="str">
            <v>BOSS CONNECTOR</v>
          </cell>
          <cell r="L796" t="str">
            <v>4W8-F1753-00</v>
          </cell>
          <cell r="M796">
            <v>1</v>
          </cell>
          <cell r="N796" t="str">
            <v>VF</v>
          </cell>
          <cell r="O796" t="str">
            <v>METALINE</v>
          </cell>
          <cell r="P796" t="str">
            <v>POL-PP07-01-21-18-0017</v>
          </cell>
          <cell r="Q796" t="str">
            <v>005-12418</v>
          </cell>
          <cell r="R796" t="str">
            <v>STKM 11A*1</v>
          </cell>
          <cell r="S796" t="str">
            <v>STKM 11A</v>
          </cell>
          <cell r="T796" t="str">
            <v/>
          </cell>
          <cell r="U796">
            <v>6</v>
          </cell>
          <cell r="V796">
            <v>1</v>
          </cell>
          <cell r="X796">
            <v>3660</v>
          </cell>
          <cell r="AE796">
            <v>150</v>
          </cell>
          <cell r="AF796">
            <v>1E-3</v>
          </cell>
          <cell r="AG796">
            <v>2E-3</v>
          </cell>
          <cell r="AH796">
            <v>3.0000000000000001E-3</v>
          </cell>
          <cell r="AI796" t="str">
            <v>O</v>
          </cell>
          <cell r="AJ796" t="str">
            <v>O</v>
          </cell>
          <cell r="AL796" t="str">
            <v>O</v>
          </cell>
          <cell r="AN796" t="str">
            <v>O</v>
          </cell>
          <cell r="AQ796">
            <v>3.0000000000000001E-3</v>
          </cell>
          <cell r="AR796" t="str">
            <v>STKM</v>
          </cell>
          <cell r="AS796">
            <v>2.5</v>
          </cell>
          <cell r="AT796">
            <v>2.5</v>
          </cell>
          <cell r="AU796">
            <v>2.5</v>
          </cell>
          <cell r="AV796">
            <v>0</v>
          </cell>
        </row>
        <row r="797">
          <cell r="J797" t="str">
            <v>006-00405</v>
          </cell>
          <cell r="K797" t="str">
            <v>COLLAR OIL TANK</v>
          </cell>
          <cell r="L797" t="str">
            <v>4W8-F1748-00</v>
          </cell>
          <cell r="M797">
            <v>1</v>
          </cell>
          <cell r="N797" t="str">
            <v>VF</v>
          </cell>
          <cell r="O797" t="str">
            <v>METALINE</v>
          </cell>
          <cell r="P797" t="str">
            <v>POL-PP07-01-21-18-0017</v>
          </cell>
          <cell r="Q797" t="str">
            <v>005-12420</v>
          </cell>
          <cell r="R797" t="str">
            <v>STKM 11A*1.6</v>
          </cell>
          <cell r="S797" t="str">
            <v>STKM 11A</v>
          </cell>
          <cell r="T797" t="str">
            <v/>
          </cell>
          <cell r="U797">
            <v>14</v>
          </cell>
          <cell r="V797">
            <v>1.6</v>
          </cell>
          <cell r="X797">
            <v>5500</v>
          </cell>
          <cell r="AE797">
            <v>96</v>
          </cell>
          <cell r="AF797">
            <v>2.4999999999999988E-3</v>
          </cell>
          <cell r="AG797">
            <v>2.5499999999999998E-2</v>
          </cell>
          <cell r="AH797">
            <v>2.7999999999999997E-2</v>
          </cell>
          <cell r="AI797" t="str">
            <v>O</v>
          </cell>
          <cell r="AJ797" t="str">
            <v>O</v>
          </cell>
          <cell r="AL797" t="str">
            <v>O</v>
          </cell>
          <cell r="AN797" t="str">
            <v>O</v>
          </cell>
          <cell r="AQ797">
            <v>2.8000000000000001E-2</v>
          </cell>
          <cell r="AR797" t="str">
            <v>STKM</v>
          </cell>
          <cell r="AS797">
            <v>5</v>
          </cell>
          <cell r="AT797">
            <v>5</v>
          </cell>
          <cell r="AU797">
            <v>5</v>
          </cell>
          <cell r="AV797">
            <v>0</v>
          </cell>
        </row>
        <row r="798">
          <cell r="K798" t="str">
            <v>PANEL OUTER 2</v>
          </cell>
          <cell r="M798">
            <v>1</v>
          </cell>
          <cell r="N798" t="str">
            <v>BM</v>
          </cell>
          <cell r="T798" t="str">
            <v>SPCEN</v>
          </cell>
          <cell r="V798">
            <v>0.8</v>
          </cell>
          <cell r="W798">
            <v>1500</v>
          </cell>
          <cell r="X798">
            <v>1500</v>
          </cell>
          <cell r="Y798">
            <v>750</v>
          </cell>
          <cell r="Z798">
            <v>1500</v>
          </cell>
          <cell r="AA798">
            <v>750</v>
          </cell>
          <cell r="AB798">
            <v>500</v>
          </cell>
          <cell r="AC798">
            <v>3</v>
          </cell>
          <cell r="AE798">
            <v>6</v>
          </cell>
          <cell r="AF798">
            <v>1.5669999999999999</v>
          </cell>
          <cell r="AG798">
            <v>0.78800000000000003</v>
          </cell>
          <cell r="AH798">
            <v>2.355</v>
          </cell>
        </row>
      </sheetData>
      <sheetData sheetId="2"/>
      <sheetData sheetId="3">
        <row r="3">
          <cell r="A3" t="str">
            <v xml:space="preserve">  DIE NO  </v>
          </cell>
        </row>
      </sheetData>
      <sheetData sheetId="4">
        <row r="1">
          <cell r="A1" t="str">
            <v>MACHINE</v>
          </cell>
        </row>
      </sheetData>
      <sheetData sheetId="5">
        <row r="1">
          <cell r="A1" t="str">
            <v>ID. #</v>
          </cell>
        </row>
      </sheetData>
      <sheetData sheetId="6" refreshError="1">
        <row r="3">
          <cell r="A3" t="str">
            <v xml:space="preserve">  DIE NO  </v>
          </cell>
          <cell r="B3" t="str">
            <v>PART NAME</v>
          </cell>
          <cell r="C3" t="str">
            <v xml:space="preserve">  DIE NAME &amp; SPECIFICATIONS </v>
          </cell>
          <cell r="D3" t="str">
            <v>PROCESS</v>
          </cell>
          <cell r="E3" t="str">
            <v>CYCLE TIME</v>
          </cell>
          <cell r="F3" t="str">
            <v>YEAR</v>
          </cell>
          <cell r="G3" t="str">
            <v>QTY</v>
          </cell>
          <cell r="H3" t="str">
            <v>MACHINE</v>
          </cell>
          <cell r="I3" t="str">
            <v>CONNECTING LOAD (KWH)</v>
          </cell>
          <cell r="J3" t="str">
            <v xml:space="preserve">   MAKER </v>
          </cell>
          <cell r="K3" t="str">
            <v xml:space="preserve">   MODEL </v>
          </cell>
          <cell r="L3" t="str">
            <v xml:space="preserve">  COUNTRY </v>
          </cell>
          <cell r="M3" t="str">
            <v xml:space="preserve"> YEAR</v>
          </cell>
          <cell r="N3" t="str">
            <v xml:space="preserve">  HIST COST </v>
          </cell>
          <cell r="O3" t="str">
            <v xml:space="preserve">  LIFE (PCS) </v>
          </cell>
          <cell r="P3" t="str">
            <v xml:space="preserve"> COST / PIECE </v>
          </cell>
          <cell r="Q3" t="str">
            <v>TOTAL DISPATCH                                               ( MANUFACTURE TO MAY'2007)</v>
          </cell>
        </row>
        <row r="4">
          <cell r="A4" t="str">
            <v>T 56-1</v>
          </cell>
          <cell r="B4" t="str">
            <v>MBR NO. 15/16</v>
          </cell>
          <cell r="C4" t="str">
            <v>MBR RR FR SIDE L/R , 15/16</v>
          </cell>
          <cell r="D4" t="str">
            <v>BLANK</v>
          </cell>
          <cell r="E4">
            <v>0.42</v>
          </cell>
          <cell r="G4">
            <v>1</v>
          </cell>
          <cell r="H4" t="str">
            <v>Press 150 Ton Mech</v>
          </cell>
          <cell r="I4">
            <v>11.5</v>
          </cell>
          <cell r="J4" t="str">
            <v>IMC</v>
          </cell>
          <cell r="K4" t="str">
            <v>COROLLA</v>
          </cell>
          <cell r="L4" t="str">
            <v>PAK</v>
          </cell>
          <cell r="N4">
            <v>150000</v>
          </cell>
          <cell r="O4">
            <v>300000</v>
          </cell>
          <cell r="P4">
            <v>0.5</v>
          </cell>
          <cell r="Q4" t="str">
            <v>15 NO = 116612                                          16 NO = 116469</v>
          </cell>
        </row>
        <row r="5">
          <cell r="A5" t="str">
            <v>T 56-2</v>
          </cell>
          <cell r="C5" t="str">
            <v>MBR RR FR SIDE L/R , 15/16</v>
          </cell>
          <cell r="D5" t="str">
            <v>BENDING</v>
          </cell>
          <cell r="E5">
            <v>0.42</v>
          </cell>
          <cell r="G5">
            <v>1</v>
          </cell>
          <cell r="H5" t="str">
            <v>Press 110 Ton Mech</v>
          </cell>
          <cell r="I5">
            <v>8.3000000000000007</v>
          </cell>
          <cell r="J5" t="str">
            <v>IMC</v>
          </cell>
          <cell r="K5" t="str">
            <v>COROLLA</v>
          </cell>
          <cell r="L5" t="str">
            <v>PAK</v>
          </cell>
          <cell r="N5">
            <v>110000</v>
          </cell>
          <cell r="O5">
            <v>300000</v>
          </cell>
          <cell r="P5">
            <v>0.36666666666666664</v>
          </cell>
        </row>
        <row r="6">
          <cell r="A6" t="str">
            <v>T 56-3</v>
          </cell>
          <cell r="C6" t="str">
            <v>MBR RR FR SIDE R , 15</v>
          </cell>
          <cell r="D6" t="str">
            <v>FORMING</v>
          </cell>
          <cell r="E6">
            <v>0.53</v>
          </cell>
          <cell r="G6">
            <v>1</v>
          </cell>
          <cell r="H6" t="str">
            <v>Press 150 Ton Mech</v>
          </cell>
          <cell r="I6">
            <v>11.5</v>
          </cell>
          <cell r="J6" t="str">
            <v>IMC</v>
          </cell>
          <cell r="K6" t="str">
            <v>COROLLA</v>
          </cell>
          <cell r="L6" t="str">
            <v>PAK</v>
          </cell>
          <cell r="N6">
            <v>150000</v>
          </cell>
          <cell r="O6">
            <v>300000</v>
          </cell>
          <cell r="P6">
            <v>0.5</v>
          </cell>
        </row>
        <row r="7">
          <cell r="A7" t="str">
            <v>T 56-4</v>
          </cell>
          <cell r="C7" t="str">
            <v>MBR RR FR SIDE L/R , 15/16</v>
          </cell>
          <cell r="D7" t="str">
            <v>TOP PIERCING</v>
          </cell>
          <cell r="E7">
            <v>0.53</v>
          </cell>
          <cell r="G7">
            <v>1</v>
          </cell>
          <cell r="H7" t="str">
            <v>Press 150 Ton Mech</v>
          </cell>
          <cell r="I7">
            <v>11.5</v>
          </cell>
          <cell r="J7" t="str">
            <v>IMC</v>
          </cell>
          <cell r="K7" t="str">
            <v>COROLLA</v>
          </cell>
          <cell r="L7" t="str">
            <v>PAK</v>
          </cell>
          <cell r="N7">
            <v>150000</v>
          </cell>
          <cell r="O7">
            <v>300000</v>
          </cell>
          <cell r="P7">
            <v>0.5</v>
          </cell>
        </row>
        <row r="8">
          <cell r="A8" t="str">
            <v>T 56-5</v>
          </cell>
          <cell r="C8" t="str">
            <v>MBR RR FR SIDE R , 15</v>
          </cell>
          <cell r="D8" t="str">
            <v>SIDE PIERCING - 1</v>
          </cell>
          <cell r="E8">
            <v>0.42</v>
          </cell>
          <cell r="G8">
            <v>1</v>
          </cell>
          <cell r="H8" t="str">
            <v>Press 110 Ton Mech</v>
          </cell>
          <cell r="I8">
            <v>8.3000000000000007</v>
          </cell>
          <cell r="J8" t="str">
            <v>IMC</v>
          </cell>
          <cell r="K8" t="str">
            <v>COROLLA</v>
          </cell>
          <cell r="L8" t="str">
            <v>PAK</v>
          </cell>
          <cell r="N8">
            <v>110000</v>
          </cell>
          <cell r="O8">
            <v>300000</v>
          </cell>
          <cell r="P8">
            <v>0.36666666666666664</v>
          </cell>
        </row>
        <row r="9">
          <cell r="A9" t="str">
            <v>T 56-6</v>
          </cell>
          <cell r="C9" t="str">
            <v>MBR RR FR SIDE L/R , 15/16</v>
          </cell>
          <cell r="D9" t="str">
            <v>SIDE PIERCING - 2</v>
          </cell>
          <cell r="E9">
            <v>0.42</v>
          </cell>
          <cell r="G9">
            <v>1</v>
          </cell>
          <cell r="H9" t="str">
            <v>Press 50 Ton Mech</v>
          </cell>
          <cell r="I9">
            <v>3.8</v>
          </cell>
          <cell r="J9" t="str">
            <v>IMC</v>
          </cell>
          <cell r="K9" t="str">
            <v>COROLLA</v>
          </cell>
          <cell r="L9" t="str">
            <v>PAK</v>
          </cell>
          <cell r="N9">
            <v>50000</v>
          </cell>
          <cell r="O9">
            <v>300000</v>
          </cell>
          <cell r="P9">
            <v>0.16666666666666666</v>
          </cell>
        </row>
        <row r="10">
          <cell r="A10" t="str">
            <v>T 57-1</v>
          </cell>
          <cell r="C10" t="str">
            <v>MBR RR FR SIDE L , 16</v>
          </cell>
          <cell r="D10" t="str">
            <v>FORMING</v>
          </cell>
          <cell r="E10">
            <v>0.53</v>
          </cell>
          <cell r="G10">
            <v>1</v>
          </cell>
          <cell r="H10" t="str">
            <v>Press 150 Ton Mech</v>
          </cell>
          <cell r="I10">
            <v>11.5</v>
          </cell>
          <cell r="J10" t="str">
            <v>IMC</v>
          </cell>
          <cell r="K10" t="str">
            <v>COROLLA</v>
          </cell>
          <cell r="L10" t="str">
            <v>PAK</v>
          </cell>
          <cell r="N10">
            <v>300000</v>
          </cell>
          <cell r="O10">
            <v>300000</v>
          </cell>
          <cell r="P10">
            <v>1</v>
          </cell>
        </row>
        <row r="11">
          <cell r="A11" t="str">
            <v>T 57-2</v>
          </cell>
          <cell r="C11" t="str">
            <v>MBR RR FR SIDE L , 16</v>
          </cell>
          <cell r="D11" t="str">
            <v>SIDE PIERCING - 1</v>
          </cell>
          <cell r="E11">
            <v>0.42</v>
          </cell>
          <cell r="G11">
            <v>1</v>
          </cell>
          <cell r="H11" t="str">
            <v>Press 110 Ton Mech</v>
          </cell>
          <cell r="I11">
            <v>8.3000000000000007</v>
          </cell>
          <cell r="J11" t="str">
            <v>IMC</v>
          </cell>
          <cell r="K11" t="str">
            <v>COROLLA</v>
          </cell>
          <cell r="L11" t="str">
            <v>PAK</v>
          </cell>
          <cell r="N11">
            <v>300000</v>
          </cell>
          <cell r="O11">
            <v>300000</v>
          </cell>
          <cell r="P11">
            <v>1</v>
          </cell>
        </row>
        <row r="12">
          <cell r="A12" t="str">
            <v>T 53-1</v>
          </cell>
          <cell r="B12" t="str">
            <v>ROCKER R/L</v>
          </cell>
          <cell r="C12" t="str">
            <v>PANEL -1 R/L</v>
          </cell>
          <cell r="D12" t="str">
            <v>BLANK</v>
          </cell>
          <cell r="E12">
            <v>0.28000000000000003</v>
          </cell>
          <cell r="G12">
            <v>1</v>
          </cell>
          <cell r="H12" t="str">
            <v>Press 50 Ton Mech</v>
          </cell>
          <cell r="I12">
            <v>3.8</v>
          </cell>
          <cell r="J12" t="str">
            <v>IMC</v>
          </cell>
          <cell r="K12" t="str">
            <v>COROLLA</v>
          </cell>
          <cell r="L12" t="str">
            <v>PAK</v>
          </cell>
          <cell r="N12">
            <v>50000</v>
          </cell>
          <cell r="O12">
            <v>300000</v>
          </cell>
          <cell r="P12">
            <v>0.16666666666666666</v>
          </cell>
          <cell r="Q12" t="str">
            <v>ROCKER R = 117568                                     ROCKER L = 116926</v>
          </cell>
        </row>
        <row r="13">
          <cell r="A13" t="str">
            <v>T 53-2</v>
          </cell>
          <cell r="C13" t="str">
            <v>PANEL -1 R/L</v>
          </cell>
          <cell r="D13" t="str">
            <v>FORMING</v>
          </cell>
          <cell r="E13">
            <v>0.42</v>
          </cell>
          <cell r="G13">
            <v>1</v>
          </cell>
          <cell r="H13" t="str">
            <v>Press 110 Ton Mech</v>
          </cell>
          <cell r="I13">
            <v>8.3000000000000007</v>
          </cell>
          <cell r="J13" t="str">
            <v>IMC</v>
          </cell>
          <cell r="K13" t="str">
            <v>COROLLA</v>
          </cell>
          <cell r="L13" t="str">
            <v>PAK</v>
          </cell>
          <cell r="N13">
            <v>150000</v>
          </cell>
          <cell r="O13">
            <v>300000</v>
          </cell>
          <cell r="P13">
            <v>0.5</v>
          </cell>
        </row>
        <row r="14">
          <cell r="A14" t="str">
            <v>T 53-3</v>
          </cell>
          <cell r="C14" t="str">
            <v>PANEL -1 R/L</v>
          </cell>
          <cell r="D14" t="str">
            <v>PIERCING - 1</v>
          </cell>
          <cell r="E14">
            <v>0.47</v>
          </cell>
          <cell r="G14">
            <v>1</v>
          </cell>
          <cell r="H14" t="str">
            <v>Press 110 Ton Mech</v>
          </cell>
          <cell r="I14">
            <v>8.3000000000000007</v>
          </cell>
          <cell r="J14" t="str">
            <v>IMC</v>
          </cell>
          <cell r="K14" t="str">
            <v>COROLLA</v>
          </cell>
          <cell r="L14" t="str">
            <v>PAK</v>
          </cell>
          <cell r="N14">
            <v>50000</v>
          </cell>
          <cell r="O14">
            <v>300000</v>
          </cell>
          <cell r="P14">
            <v>0.16666666666666666</v>
          </cell>
        </row>
        <row r="15">
          <cell r="A15" t="str">
            <v>T 53-4</v>
          </cell>
          <cell r="C15" t="str">
            <v>PANEL -1 R/L</v>
          </cell>
          <cell r="D15" t="str">
            <v>PIERCING - 2</v>
          </cell>
          <cell r="E15">
            <v>0.21</v>
          </cell>
          <cell r="G15">
            <v>1</v>
          </cell>
          <cell r="H15" t="str">
            <v>Press 50 Ton Mech</v>
          </cell>
          <cell r="I15">
            <v>3.8</v>
          </cell>
          <cell r="J15" t="str">
            <v>IMC</v>
          </cell>
          <cell r="K15" t="str">
            <v>COROLLA</v>
          </cell>
          <cell r="L15" t="str">
            <v>PAK</v>
          </cell>
          <cell r="N15">
            <v>50000</v>
          </cell>
          <cell r="O15">
            <v>300000</v>
          </cell>
          <cell r="P15">
            <v>0.16666666666666666</v>
          </cell>
        </row>
        <row r="16">
          <cell r="A16" t="str">
            <v>T 53-5</v>
          </cell>
          <cell r="C16" t="str">
            <v>PANEL -1 R/L</v>
          </cell>
          <cell r="D16" t="str">
            <v>BENDING LH</v>
          </cell>
          <cell r="E16">
            <v>0.6</v>
          </cell>
          <cell r="G16">
            <v>1</v>
          </cell>
          <cell r="H16" t="str">
            <v>Press 150 Ton Mech</v>
          </cell>
          <cell r="I16">
            <v>11.5</v>
          </cell>
          <cell r="J16" t="str">
            <v>IMC</v>
          </cell>
          <cell r="K16" t="str">
            <v>COROLLA</v>
          </cell>
          <cell r="L16" t="str">
            <v>PAK</v>
          </cell>
          <cell r="N16">
            <v>150000</v>
          </cell>
          <cell r="O16">
            <v>300000</v>
          </cell>
          <cell r="P16">
            <v>0.5</v>
          </cell>
        </row>
        <row r="17">
          <cell r="A17" t="str">
            <v>T 53-6</v>
          </cell>
          <cell r="C17" t="str">
            <v>PANEL -1 R/L</v>
          </cell>
          <cell r="D17" t="str">
            <v>BENDING RH</v>
          </cell>
          <cell r="E17">
            <v>0.53</v>
          </cell>
          <cell r="G17">
            <v>1</v>
          </cell>
          <cell r="H17" t="str">
            <v>Press 150 Ton Mech</v>
          </cell>
          <cell r="I17">
            <v>11.5</v>
          </cell>
          <cell r="J17" t="str">
            <v>IMC</v>
          </cell>
          <cell r="K17" t="str">
            <v>COROLLA</v>
          </cell>
          <cell r="L17" t="str">
            <v>PAK</v>
          </cell>
          <cell r="N17">
            <v>150000</v>
          </cell>
          <cell r="O17">
            <v>300000</v>
          </cell>
          <cell r="P17">
            <v>0.5</v>
          </cell>
        </row>
        <row r="18">
          <cell r="A18" t="str">
            <v>T 54-1</v>
          </cell>
          <cell r="C18" t="str">
            <v>PANEL -2 R/L</v>
          </cell>
          <cell r="D18" t="str">
            <v>BLANK</v>
          </cell>
          <cell r="E18">
            <v>0.25</v>
          </cell>
          <cell r="G18">
            <v>1</v>
          </cell>
          <cell r="H18" t="str">
            <v>Press 50 Ton Mech</v>
          </cell>
          <cell r="I18">
            <v>3.8</v>
          </cell>
          <cell r="J18" t="str">
            <v>IMC</v>
          </cell>
          <cell r="K18" t="str">
            <v>COROLLA</v>
          </cell>
          <cell r="L18" t="str">
            <v>PAK</v>
          </cell>
          <cell r="N18">
            <v>50000</v>
          </cell>
          <cell r="O18">
            <v>300000</v>
          </cell>
          <cell r="P18">
            <v>0.16666666666666666</v>
          </cell>
        </row>
        <row r="19">
          <cell r="A19" t="str">
            <v>T 54-2</v>
          </cell>
          <cell r="C19" t="str">
            <v>PANEL -2 R/L</v>
          </cell>
          <cell r="D19" t="str">
            <v>FORMING</v>
          </cell>
          <cell r="E19">
            <v>0.3</v>
          </cell>
          <cell r="G19">
            <v>1</v>
          </cell>
          <cell r="H19" t="str">
            <v>Press 110 Ton Mech</v>
          </cell>
          <cell r="I19">
            <v>11.5</v>
          </cell>
          <cell r="J19" t="str">
            <v>IMC</v>
          </cell>
          <cell r="K19" t="str">
            <v>COROLLA</v>
          </cell>
          <cell r="L19" t="str">
            <v>PAK</v>
          </cell>
          <cell r="N19">
            <v>100000</v>
          </cell>
          <cell r="O19">
            <v>300000</v>
          </cell>
          <cell r="P19">
            <v>0.33333333333333331</v>
          </cell>
        </row>
        <row r="20">
          <cell r="A20" t="str">
            <v>T 54-3</v>
          </cell>
          <cell r="C20" t="str">
            <v>PANEL -2 R/L</v>
          </cell>
          <cell r="D20" t="str">
            <v>PIERCING</v>
          </cell>
          <cell r="E20">
            <v>0.3</v>
          </cell>
          <cell r="G20">
            <v>1</v>
          </cell>
          <cell r="H20" t="str">
            <v>Press 50 Ton Mech</v>
          </cell>
          <cell r="I20">
            <v>3.8</v>
          </cell>
          <cell r="J20" t="str">
            <v>IMC</v>
          </cell>
          <cell r="K20" t="str">
            <v>COROLLA</v>
          </cell>
          <cell r="L20" t="str">
            <v>PAK</v>
          </cell>
          <cell r="N20">
            <v>50000</v>
          </cell>
          <cell r="O20">
            <v>300000</v>
          </cell>
          <cell r="P20">
            <v>0.16666666666666666</v>
          </cell>
        </row>
        <row r="21">
          <cell r="A21" t="str">
            <v>T 51-1</v>
          </cell>
          <cell r="C21" t="str">
            <v>BODY ROCKER R/L</v>
          </cell>
          <cell r="D21" t="str">
            <v>BLANK</v>
          </cell>
          <cell r="E21">
            <v>0.5</v>
          </cell>
          <cell r="G21">
            <v>1</v>
          </cell>
          <cell r="H21" t="str">
            <v>Press 300 Ton Mech</v>
          </cell>
          <cell r="I21">
            <v>33</v>
          </cell>
          <cell r="J21" t="str">
            <v>IMC</v>
          </cell>
          <cell r="K21" t="str">
            <v>COROLLA</v>
          </cell>
          <cell r="L21" t="str">
            <v>PAK</v>
          </cell>
          <cell r="N21">
            <v>300000</v>
          </cell>
          <cell r="O21">
            <v>300000</v>
          </cell>
          <cell r="P21">
            <v>1</v>
          </cell>
        </row>
        <row r="22">
          <cell r="A22" t="str">
            <v>T 51-2</v>
          </cell>
          <cell r="C22" t="str">
            <v>BODY ROCKER L</v>
          </cell>
          <cell r="D22" t="str">
            <v>FORMING</v>
          </cell>
          <cell r="E22">
            <v>0.7</v>
          </cell>
          <cell r="G22">
            <v>1</v>
          </cell>
          <cell r="H22" t="str">
            <v>Press 300 Ton Mech</v>
          </cell>
          <cell r="I22">
            <v>33</v>
          </cell>
          <cell r="J22" t="str">
            <v>IMC</v>
          </cell>
          <cell r="K22" t="str">
            <v>COROLLA</v>
          </cell>
          <cell r="L22" t="str">
            <v>PAK</v>
          </cell>
          <cell r="N22">
            <v>300000</v>
          </cell>
          <cell r="O22">
            <v>300000</v>
          </cell>
          <cell r="P22">
            <v>1</v>
          </cell>
        </row>
        <row r="23">
          <cell r="A23" t="str">
            <v>T 51-3</v>
          </cell>
          <cell r="C23" t="str">
            <v>BODY ROCKER L</v>
          </cell>
          <cell r="D23" t="str">
            <v>PIERCING - 1</v>
          </cell>
          <cell r="E23">
            <v>0.52</v>
          </cell>
          <cell r="G23">
            <v>1</v>
          </cell>
          <cell r="H23" t="str">
            <v>Press 300 Ton Mech</v>
          </cell>
          <cell r="I23">
            <v>33</v>
          </cell>
          <cell r="J23" t="str">
            <v>IMC</v>
          </cell>
          <cell r="K23" t="str">
            <v>COROLLA</v>
          </cell>
          <cell r="L23" t="str">
            <v>PAK</v>
          </cell>
          <cell r="N23">
            <v>300000</v>
          </cell>
          <cell r="O23">
            <v>300000</v>
          </cell>
          <cell r="P23">
            <v>1</v>
          </cell>
        </row>
        <row r="24">
          <cell r="A24" t="str">
            <v>T 51-4</v>
          </cell>
          <cell r="C24" t="str">
            <v>BODY ROCKER L</v>
          </cell>
          <cell r="D24" t="str">
            <v>BENDING - 1</v>
          </cell>
          <cell r="E24">
            <v>0.6</v>
          </cell>
          <cell r="G24">
            <v>1</v>
          </cell>
          <cell r="H24" t="str">
            <v>Press 50 Ton Mech</v>
          </cell>
          <cell r="I24">
            <v>3.8</v>
          </cell>
          <cell r="J24" t="str">
            <v>IMC</v>
          </cell>
          <cell r="K24" t="str">
            <v>COROLLA</v>
          </cell>
          <cell r="L24" t="str">
            <v>PAK</v>
          </cell>
          <cell r="N24">
            <v>50000</v>
          </cell>
          <cell r="O24">
            <v>300000</v>
          </cell>
          <cell r="P24">
            <v>0.16666666666666666</v>
          </cell>
        </row>
        <row r="25">
          <cell r="A25" t="str">
            <v>T 51-5</v>
          </cell>
          <cell r="C25" t="str">
            <v>BODY ROCKER L</v>
          </cell>
          <cell r="D25" t="str">
            <v>BENDING - 2</v>
          </cell>
          <cell r="E25">
            <v>0.52</v>
          </cell>
          <cell r="G25">
            <v>1</v>
          </cell>
          <cell r="H25" t="str">
            <v>Press 300 Ton Mech</v>
          </cell>
          <cell r="I25">
            <v>33</v>
          </cell>
          <cell r="J25" t="str">
            <v>IMC</v>
          </cell>
          <cell r="K25" t="str">
            <v>COROLLA</v>
          </cell>
          <cell r="L25" t="str">
            <v>PAK</v>
          </cell>
          <cell r="N25">
            <v>300000</v>
          </cell>
          <cell r="O25">
            <v>300000</v>
          </cell>
          <cell r="P25">
            <v>1</v>
          </cell>
        </row>
        <row r="26">
          <cell r="A26" t="str">
            <v>T 51-5A</v>
          </cell>
          <cell r="C26" t="str">
            <v>BODY ROCKER L</v>
          </cell>
          <cell r="D26" t="str">
            <v>RESTRICK</v>
          </cell>
          <cell r="E26">
            <v>0.52</v>
          </cell>
          <cell r="G26">
            <v>1</v>
          </cell>
          <cell r="H26" t="str">
            <v>Press 300 Ton Mech</v>
          </cell>
          <cell r="I26">
            <v>33</v>
          </cell>
          <cell r="J26" t="str">
            <v>IMC</v>
          </cell>
          <cell r="K26" t="str">
            <v>COROLLA</v>
          </cell>
          <cell r="L26" t="str">
            <v>PAK</v>
          </cell>
          <cell r="O26">
            <v>300000</v>
          </cell>
          <cell r="P26">
            <v>0</v>
          </cell>
        </row>
        <row r="27">
          <cell r="A27" t="str">
            <v>T 51-6</v>
          </cell>
          <cell r="C27" t="str">
            <v>BODY ROCKER R/L</v>
          </cell>
          <cell r="D27" t="str">
            <v>PIERCING - 2</v>
          </cell>
          <cell r="E27">
            <v>0.6</v>
          </cell>
          <cell r="G27">
            <v>1</v>
          </cell>
          <cell r="H27" t="str">
            <v>Press 50 Ton Mech</v>
          </cell>
          <cell r="I27">
            <v>3.8</v>
          </cell>
          <cell r="J27" t="str">
            <v>IMC</v>
          </cell>
          <cell r="K27" t="str">
            <v>COROLLA</v>
          </cell>
          <cell r="L27" t="str">
            <v>PAK</v>
          </cell>
          <cell r="N27">
            <v>50000</v>
          </cell>
          <cell r="O27">
            <v>300000</v>
          </cell>
          <cell r="P27">
            <v>0.16666666666666666</v>
          </cell>
        </row>
        <row r="28">
          <cell r="A28" t="str">
            <v>T 52-1</v>
          </cell>
          <cell r="C28" t="str">
            <v>BODY ROCKER R</v>
          </cell>
          <cell r="D28" t="str">
            <v>FORMING</v>
          </cell>
          <cell r="E28">
            <v>0.7</v>
          </cell>
          <cell r="G28">
            <v>1</v>
          </cell>
          <cell r="H28" t="str">
            <v>Press 300 Ton Mech</v>
          </cell>
          <cell r="I28">
            <v>33</v>
          </cell>
          <cell r="J28" t="str">
            <v>IMC</v>
          </cell>
          <cell r="K28" t="str">
            <v>COROLLA</v>
          </cell>
          <cell r="L28" t="str">
            <v>PAK</v>
          </cell>
          <cell r="N28">
            <v>300000</v>
          </cell>
          <cell r="O28">
            <v>300000</v>
          </cell>
          <cell r="P28">
            <v>1</v>
          </cell>
        </row>
        <row r="29">
          <cell r="A29" t="str">
            <v>T 52-2</v>
          </cell>
          <cell r="C29" t="str">
            <v>BODY ROCKER R</v>
          </cell>
          <cell r="D29" t="str">
            <v>PIERCING - 1</v>
          </cell>
          <cell r="E29">
            <v>0.52</v>
          </cell>
          <cell r="G29">
            <v>1</v>
          </cell>
          <cell r="H29" t="str">
            <v>Press 300 Ton Mech</v>
          </cell>
          <cell r="I29">
            <v>33</v>
          </cell>
          <cell r="J29" t="str">
            <v>IMC</v>
          </cell>
          <cell r="K29" t="str">
            <v>COROLLA</v>
          </cell>
          <cell r="L29" t="str">
            <v>PAK</v>
          </cell>
          <cell r="N29">
            <v>300000</v>
          </cell>
          <cell r="O29">
            <v>300000</v>
          </cell>
          <cell r="P29">
            <v>1</v>
          </cell>
        </row>
        <row r="30">
          <cell r="A30" t="str">
            <v>T 52-3</v>
          </cell>
          <cell r="C30" t="str">
            <v>BODY ROCKER R</v>
          </cell>
          <cell r="D30" t="str">
            <v>BENDING -1</v>
          </cell>
          <cell r="E30">
            <v>0.6</v>
          </cell>
          <cell r="G30">
            <v>1</v>
          </cell>
          <cell r="H30" t="str">
            <v>Press 50 Ton Mech</v>
          </cell>
          <cell r="I30">
            <v>3.8</v>
          </cell>
          <cell r="J30" t="str">
            <v>IMC</v>
          </cell>
          <cell r="K30" t="str">
            <v>COROLLA</v>
          </cell>
          <cell r="L30" t="str">
            <v>PAK</v>
          </cell>
          <cell r="N30">
            <v>50000</v>
          </cell>
          <cell r="O30">
            <v>300000</v>
          </cell>
          <cell r="P30">
            <v>0.16666666666666666</v>
          </cell>
        </row>
        <row r="31">
          <cell r="A31" t="str">
            <v>T 52-4</v>
          </cell>
          <cell r="C31" t="str">
            <v>BODY ROCKER R</v>
          </cell>
          <cell r="D31" t="str">
            <v>BENDING - 2</v>
          </cell>
          <cell r="E31">
            <v>0.52</v>
          </cell>
          <cell r="G31">
            <v>1</v>
          </cell>
          <cell r="H31" t="str">
            <v>Press 300 Ton Mech</v>
          </cell>
          <cell r="I31">
            <v>33</v>
          </cell>
          <cell r="J31" t="str">
            <v>IMC</v>
          </cell>
          <cell r="K31" t="str">
            <v>COROLLA</v>
          </cell>
          <cell r="L31" t="str">
            <v>PAK</v>
          </cell>
          <cell r="N31">
            <v>300000</v>
          </cell>
          <cell r="O31">
            <v>300000</v>
          </cell>
          <cell r="P31">
            <v>1</v>
          </cell>
        </row>
        <row r="32">
          <cell r="A32" t="str">
            <v>T 52-5</v>
          </cell>
          <cell r="C32" t="str">
            <v>BODY ROCKER R</v>
          </cell>
          <cell r="D32" t="str">
            <v>RESTRICK</v>
          </cell>
          <cell r="E32">
            <v>0.52</v>
          </cell>
          <cell r="G32">
            <v>1</v>
          </cell>
          <cell r="H32" t="str">
            <v>Press 300 Ton Mech</v>
          </cell>
          <cell r="I32">
            <v>33</v>
          </cell>
          <cell r="J32" t="str">
            <v>IMC</v>
          </cell>
          <cell r="K32" t="str">
            <v>COROLLA</v>
          </cell>
          <cell r="L32" t="str">
            <v>PAK</v>
          </cell>
          <cell r="N32">
            <v>300000</v>
          </cell>
          <cell r="O32">
            <v>300000</v>
          </cell>
          <cell r="P32">
            <v>1</v>
          </cell>
        </row>
        <row r="33">
          <cell r="A33" t="str">
            <v>T 55-1</v>
          </cell>
          <cell r="D33" t="str">
            <v>BLANK</v>
          </cell>
          <cell r="E33">
            <v>0.28000000000000003</v>
          </cell>
          <cell r="H33" t="str">
            <v>Press 50 Ton Mech</v>
          </cell>
          <cell r="I33">
            <v>3.8</v>
          </cell>
          <cell r="J33" t="str">
            <v>IMC</v>
          </cell>
          <cell r="K33" t="str">
            <v>COROLLA</v>
          </cell>
          <cell r="L33" t="str">
            <v>PAK</v>
          </cell>
          <cell r="N33">
            <v>50000</v>
          </cell>
          <cell r="O33">
            <v>300000</v>
          </cell>
          <cell r="P33">
            <v>0.16666666666666666</v>
          </cell>
        </row>
        <row r="34">
          <cell r="A34" t="str">
            <v>T 55-2</v>
          </cell>
          <cell r="D34" t="str">
            <v>FORMING</v>
          </cell>
          <cell r="E34">
            <v>0.28000000000000003</v>
          </cell>
          <cell r="H34" t="str">
            <v>Press 50 Ton Mech</v>
          </cell>
          <cell r="I34">
            <v>3.8</v>
          </cell>
          <cell r="J34" t="str">
            <v>IMC</v>
          </cell>
          <cell r="K34" t="str">
            <v>COROLLA</v>
          </cell>
          <cell r="L34" t="str">
            <v>PAK</v>
          </cell>
          <cell r="N34">
            <v>50000</v>
          </cell>
          <cell r="O34">
            <v>300000</v>
          </cell>
          <cell r="P34">
            <v>0.16666666666666666</v>
          </cell>
        </row>
        <row r="35">
          <cell r="A35" t="str">
            <v>T 55-3</v>
          </cell>
          <cell r="D35" t="str">
            <v>PIERCING</v>
          </cell>
          <cell r="E35">
            <v>0.21</v>
          </cell>
          <cell r="H35" t="str">
            <v>Press 50 Ton Mech</v>
          </cell>
          <cell r="I35">
            <v>3.8</v>
          </cell>
          <cell r="J35" t="str">
            <v>IMC</v>
          </cell>
          <cell r="K35" t="str">
            <v>COROLLA</v>
          </cell>
          <cell r="L35" t="str">
            <v>PAK</v>
          </cell>
          <cell r="N35">
            <v>50000</v>
          </cell>
          <cell r="O35">
            <v>300000</v>
          </cell>
          <cell r="P35">
            <v>0.16666666666666666</v>
          </cell>
        </row>
        <row r="36">
          <cell r="A36" t="str">
            <v>T 55-4</v>
          </cell>
          <cell r="D36" t="str">
            <v>UP BENDING</v>
          </cell>
          <cell r="E36">
            <v>0.21</v>
          </cell>
          <cell r="H36" t="str">
            <v>Press 50 Ton Mech</v>
          </cell>
          <cell r="I36">
            <v>3.8</v>
          </cell>
          <cell r="J36" t="str">
            <v>IMC</v>
          </cell>
          <cell r="K36" t="str">
            <v>COROLLA</v>
          </cell>
          <cell r="L36" t="str">
            <v>PAK</v>
          </cell>
          <cell r="N36">
            <v>50000</v>
          </cell>
          <cell r="O36">
            <v>300000</v>
          </cell>
          <cell r="P36">
            <v>0.16666666666666666</v>
          </cell>
        </row>
        <row r="37">
          <cell r="A37" t="str">
            <v>T 69-1</v>
          </cell>
          <cell r="B37" t="str">
            <v>MBR NO. 11/12</v>
          </cell>
          <cell r="C37" t="str">
            <v>MBR FR FLR SIDE R , 11</v>
          </cell>
          <cell r="D37" t="str">
            <v>DRAWING</v>
          </cell>
          <cell r="E37">
            <v>0.76</v>
          </cell>
          <cell r="G37">
            <v>1</v>
          </cell>
          <cell r="H37" t="str">
            <v>Press 500 Ton Hyd</v>
          </cell>
          <cell r="I37">
            <v>74</v>
          </cell>
          <cell r="J37" t="str">
            <v>IMC</v>
          </cell>
          <cell r="K37" t="str">
            <v>COROLLA</v>
          </cell>
          <cell r="L37" t="str">
            <v>PAK</v>
          </cell>
          <cell r="N37">
            <v>300000</v>
          </cell>
          <cell r="O37">
            <v>300000</v>
          </cell>
          <cell r="P37">
            <v>1</v>
          </cell>
          <cell r="Q37" t="str">
            <v>11 NO = 104268                             12 NO = 105382</v>
          </cell>
        </row>
        <row r="38">
          <cell r="A38" t="str">
            <v>T 69-2</v>
          </cell>
          <cell r="C38" t="str">
            <v>MBR FR FLR SIDE R , 11</v>
          </cell>
          <cell r="D38" t="str">
            <v>TRIMMING</v>
          </cell>
          <cell r="E38">
            <v>0.6</v>
          </cell>
          <cell r="G38">
            <v>1</v>
          </cell>
          <cell r="H38" t="str">
            <v>Press 300 Ton Mech</v>
          </cell>
          <cell r="I38">
            <v>33</v>
          </cell>
          <cell r="J38" t="str">
            <v>IMC</v>
          </cell>
          <cell r="K38" t="str">
            <v>COROLLA</v>
          </cell>
          <cell r="L38" t="str">
            <v>PAK</v>
          </cell>
          <cell r="N38">
            <v>300000</v>
          </cell>
          <cell r="O38">
            <v>300000</v>
          </cell>
          <cell r="P38">
            <v>1</v>
          </cell>
        </row>
        <row r="39">
          <cell r="A39" t="str">
            <v>T 69-3</v>
          </cell>
          <cell r="C39" t="str">
            <v>MBR FR FLR SIDE R , 11</v>
          </cell>
          <cell r="D39" t="str">
            <v>BENDING / RESTRIK</v>
          </cell>
          <cell r="E39">
            <v>0.53</v>
          </cell>
          <cell r="G39">
            <v>1</v>
          </cell>
          <cell r="H39" t="str">
            <v>Press 300 Ton Mech</v>
          </cell>
          <cell r="I39">
            <v>33</v>
          </cell>
          <cell r="J39" t="str">
            <v>IMC</v>
          </cell>
          <cell r="K39" t="str">
            <v>COROLLA</v>
          </cell>
          <cell r="L39" t="str">
            <v>PAK</v>
          </cell>
          <cell r="N39">
            <v>300000</v>
          </cell>
          <cell r="O39">
            <v>300000</v>
          </cell>
          <cell r="P39">
            <v>1</v>
          </cell>
        </row>
        <row r="40">
          <cell r="A40" t="str">
            <v>T 69-4</v>
          </cell>
          <cell r="C40" t="str">
            <v>MBR FR FLR SIDE R , 11</v>
          </cell>
          <cell r="D40" t="str">
            <v>TOP PIERCING</v>
          </cell>
          <cell r="E40">
            <v>0.6</v>
          </cell>
          <cell r="G40">
            <v>1</v>
          </cell>
          <cell r="H40" t="str">
            <v>Press 150 Ton Mech</v>
          </cell>
          <cell r="I40">
            <v>11.5</v>
          </cell>
          <cell r="J40" t="str">
            <v>IMC</v>
          </cell>
          <cell r="K40" t="str">
            <v>COROLLA</v>
          </cell>
          <cell r="L40" t="str">
            <v>PAK</v>
          </cell>
          <cell r="N40">
            <v>150000</v>
          </cell>
          <cell r="O40">
            <v>300000</v>
          </cell>
          <cell r="P40">
            <v>0.5</v>
          </cell>
        </row>
        <row r="41">
          <cell r="A41" t="str">
            <v>T 69-5</v>
          </cell>
          <cell r="C41" t="str">
            <v>MBR FR FLR SIDE R , 11</v>
          </cell>
          <cell r="D41" t="str">
            <v>SIDE PIERCING</v>
          </cell>
          <cell r="E41">
            <v>0.6</v>
          </cell>
          <cell r="G41">
            <v>1</v>
          </cell>
          <cell r="H41" t="str">
            <v>Press 110 Ton Mech</v>
          </cell>
          <cell r="I41">
            <v>8.3000000000000007</v>
          </cell>
          <cell r="J41" t="str">
            <v>IMC</v>
          </cell>
          <cell r="K41" t="str">
            <v>COROLLA</v>
          </cell>
          <cell r="L41" t="str">
            <v>PAK</v>
          </cell>
          <cell r="N41">
            <v>110000</v>
          </cell>
          <cell r="O41">
            <v>300000</v>
          </cell>
          <cell r="P41">
            <v>0.36666666666666664</v>
          </cell>
        </row>
        <row r="42">
          <cell r="A42" t="str">
            <v>T 68-1</v>
          </cell>
          <cell r="C42" t="str">
            <v>MBR FR FLR SIDE RH / LH , 11/12</v>
          </cell>
          <cell r="D42" t="str">
            <v>BLANKING</v>
          </cell>
          <cell r="E42">
            <v>0.53</v>
          </cell>
          <cell r="G42">
            <v>1</v>
          </cell>
          <cell r="H42" t="str">
            <v>Press 300 Ton Mech</v>
          </cell>
          <cell r="I42">
            <v>33</v>
          </cell>
          <cell r="J42" t="str">
            <v>IMC</v>
          </cell>
          <cell r="K42" t="str">
            <v>COROLLA</v>
          </cell>
          <cell r="L42" t="str">
            <v>PAK</v>
          </cell>
          <cell r="N42">
            <v>300000</v>
          </cell>
          <cell r="O42">
            <v>300000</v>
          </cell>
          <cell r="P42">
            <v>1</v>
          </cell>
        </row>
        <row r="43">
          <cell r="A43" t="str">
            <v>T 68-2</v>
          </cell>
          <cell r="C43" t="str">
            <v>MBR FR FLR SIDE L , 12</v>
          </cell>
          <cell r="D43" t="str">
            <v>DRAWING</v>
          </cell>
          <cell r="E43">
            <v>0.76</v>
          </cell>
          <cell r="G43">
            <v>1</v>
          </cell>
          <cell r="H43" t="str">
            <v>Press 500 Ton Hyd</v>
          </cell>
          <cell r="I43">
            <v>74</v>
          </cell>
          <cell r="J43" t="str">
            <v>IMC</v>
          </cell>
          <cell r="K43" t="str">
            <v>COROLLA</v>
          </cell>
          <cell r="L43" t="str">
            <v>PAK</v>
          </cell>
          <cell r="N43">
            <v>300000</v>
          </cell>
          <cell r="O43">
            <v>300000</v>
          </cell>
          <cell r="P43">
            <v>1</v>
          </cell>
        </row>
        <row r="44">
          <cell r="A44" t="str">
            <v>T 68-3</v>
          </cell>
          <cell r="C44" t="str">
            <v>MBR FR FLR SIDE L , 12</v>
          </cell>
          <cell r="D44" t="str">
            <v>TRIMMING</v>
          </cell>
          <cell r="E44">
            <v>0.6</v>
          </cell>
          <cell r="G44">
            <v>1</v>
          </cell>
          <cell r="H44" t="str">
            <v>Press 300 Ton Mech</v>
          </cell>
          <cell r="I44">
            <v>33</v>
          </cell>
          <cell r="J44" t="str">
            <v>IMC</v>
          </cell>
          <cell r="K44" t="str">
            <v>COROLLA</v>
          </cell>
          <cell r="L44" t="str">
            <v>PAK</v>
          </cell>
          <cell r="N44">
            <v>300000</v>
          </cell>
          <cell r="O44">
            <v>300000</v>
          </cell>
          <cell r="P44">
            <v>1</v>
          </cell>
        </row>
        <row r="45">
          <cell r="A45" t="str">
            <v>T 68-4</v>
          </cell>
          <cell r="C45" t="str">
            <v>MBR FR FLR SIDE L , 12</v>
          </cell>
          <cell r="D45" t="str">
            <v>BENDING / RESTRIK</v>
          </cell>
          <cell r="E45">
            <v>0.53</v>
          </cell>
          <cell r="G45">
            <v>1</v>
          </cell>
          <cell r="H45" t="str">
            <v>Press 150 Ton Mech</v>
          </cell>
          <cell r="I45">
            <v>11.5</v>
          </cell>
          <cell r="J45" t="str">
            <v>IMC</v>
          </cell>
          <cell r="K45" t="str">
            <v>COROLLA</v>
          </cell>
          <cell r="L45" t="str">
            <v>PAK</v>
          </cell>
          <cell r="N45">
            <v>300000</v>
          </cell>
          <cell r="O45">
            <v>300000</v>
          </cell>
          <cell r="P45">
            <v>1</v>
          </cell>
        </row>
        <row r="46">
          <cell r="A46" t="str">
            <v>T 68-5</v>
          </cell>
          <cell r="C46" t="str">
            <v>MBR FR FLR SIDE L , 12</v>
          </cell>
          <cell r="D46" t="str">
            <v>TOP PIERCING</v>
          </cell>
          <cell r="E46">
            <v>0.6</v>
          </cell>
          <cell r="G46">
            <v>1</v>
          </cell>
          <cell r="H46" t="str">
            <v>Press 150 Ton Mech</v>
          </cell>
          <cell r="I46">
            <v>11.5</v>
          </cell>
          <cell r="J46" t="str">
            <v>IMC</v>
          </cell>
          <cell r="K46" t="str">
            <v>COROLLA</v>
          </cell>
          <cell r="L46" t="str">
            <v>PAK</v>
          </cell>
          <cell r="N46">
            <v>150000</v>
          </cell>
          <cell r="O46">
            <v>300000</v>
          </cell>
          <cell r="P46">
            <v>0.5</v>
          </cell>
        </row>
        <row r="47">
          <cell r="A47" t="str">
            <v>T 68-6</v>
          </cell>
          <cell r="C47" t="str">
            <v>MBR FR FLR SIDE L , 12</v>
          </cell>
          <cell r="D47" t="str">
            <v>SIDE PIERCING</v>
          </cell>
          <cell r="E47">
            <v>0.6</v>
          </cell>
          <cell r="G47">
            <v>1</v>
          </cell>
          <cell r="H47" t="str">
            <v>Press 110 Ton Mech</v>
          </cell>
          <cell r="I47">
            <v>8.3000000000000007</v>
          </cell>
          <cell r="J47" t="str">
            <v>IMC</v>
          </cell>
          <cell r="K47" t="str">
            <v>COROLLA</v>
          </cell>
          <cell r="L47" t="str">
            <v>PAK</v>
          </cell>
          <cell r="N47">
            <v>100000</v>
          </cell>
          <cell r="O47">
            <v>300000</v>
          </cell>
          <cell r="P47">
            <v>0.33333333333333331</v>
          </cell>
        </row>
        <row r="48">
          <cell r="A48" t="str">
            <v>T 77-1</v>
          </cell>
          <cell r="B48" t="str">
            <v>MBR FR FLR CROSS , 61 NO</v>
          </cell>
          <cell r="C48" t="str">
            <v>MBR FR FLR CROSS , 61</v>
          </cell>
          <cell r="D48" t="str">
            <v>DRAWING</v>
          </cell>
          <cell r="E48">
            <v>0.7</v>
          </cell>
          <cell r="G48">
            <v>1</v>
          </cell>
          <cell r="H48" t="str">
            <v>Press 300 Ton Hyd</v>
          </cell>
          <cell r="I48">
            <v>74</v>
          </cell>
          <cell r="J48" t="str">
            <v>IMC</v>
          </cell>
          <cell r="K48" t="str">
            <v>COROLLA</v>
          </cell>
          <cell r="L48" t="str">
            <v>PAK</v>
          </cell>
          <cell r="N48">
            <v>300000</v>
          </cell>
          <cell r="O48">
            <v>300000</v>
          </cell>
          <cell r="P48">
            <v>1</v>
          </cell>
          <cell r="Q48">
            <v>103974</v>
          </cell>
        </row>
        <row r="49">
          <cell r="A49" t="str">
            <v>T 77-2</v>
          </cell>
          <cell r="C49" t="str">
            <v>MBR FR FLR CROSS , 61</v>
          </cell>
          <cell r="D49" t="str">
            <v>TRIMMING</v>
          </cell>
          <cell r="E49">
            <v>0.42</v>
          </cell>
          <cell r="G49">
            <v>1</v>
          </cell>
          <cell r="H49" t="str">
            <v>Press 300 Ton Mech</v>
          </cell>
          <cell r="I49">
            <v>33</v>
          </cell>
          <cell r="J49" t="str">
            <v>IMC</v>
          </cell>
          <cell r="K49" t="str">
            <v>COROLLA</v>
          </cell>
          <cell r="L49" t="str">
            <v>PAK</v>
          </cell>
          <cell r="N49">
            <v>300000</v>
          </cell>
          <cell r="O49">
            <v>300000</v>
          </cell>
          <cell r="P49">
            <v>1</v>
          </cell>
        </row>
        <row r="50">
          <cell r="A50" t="str">
            <v>T 77-3</v>
          </cell>
          <cell r="C50" t="str">
            <v>MBR FR FLR CROSS , 61</v>
          </cell>
          <cell r="D50" t="str">
            <v>BENDING / RESTRIK</v>
          </cell>
          <cell r="E50">
            <v>0.53</v>
          </cell>
          <cell r="G50">
            <v>1</v>
          </cell>
          <cell r="H50" t="str">
            <v>Press 300 Ton Mech</v>
          </cell>
          <cell r="I50">
            <v>33</v>
          </cell>
          <cell r="J50" t="str">
            <v>IMC</v>
          </cell>
          <cell r="K50" t="str">
            <v>COROLLA</v>
          </cell>
          <cell r="L50" t="str">
            <v>PAK</v>
          </cell>
          <cell r="N50">
            <v>300000</v>
          </cell>
          <cell r="O50">
            <v>300000</v>
          </cell>
          <cell r="P50">
            <v>1</v>
          </cell>
        </row>
        <row r="51">
          <cell r="A51" t="str">
            <v>T 77-4</v>
          </cell>
          <cell r="C51" t="str">
            <v>MBR FR FLR CROSS , 61</v>
          </cell>
          <cell r="D51" t="str">
            <v>PIERCING</v>
          </cell>
          <cell r="E51">
            <v>0.53</v>
          </cell>
          <cell r="G51">
            <v>1</v>
          </cell>
          <cell r="H51" t="str">
            <v>Press 300 Ton Mech</v>
          </cell>
          <cell r="I51">
            <v>33</v>
          </cell>
          <cell r="J51" t="str">
            <v>IMC</v>
          </cell>
          <cell r="K51" t="str">
            <v>COROLLA</v>
          </cell>
          <cell r="L51" t="str">
            <v>PAK</v>
          </cell>
          <cell r="N51">
            <v>300000</v>
          </cell>
          <cell r="O51">
            <v>300000</v>
          </cell>
          <cell r="P51">
            <v>1</v>
          </cell>
        </row>
        <row r="52">
          <cell r="A52" t="str">
            <v>T 70-1</v>
          </cell>
          <cell r="B52" t="str">
            <v>MBR FLR SIDE INN R/L ,13/14</v>
          </cell>
          <cell r="C52" t="str">
            <v>MBR FLR SIDE INN R/L , 13/14</v>
          </cell>
          <cell r="D52" t="str">
            <v>BLANKING</v>
          </cell>
          <cell r="E52">
            <v>0.53</v>
          </cell>
          <cell r="G52">
            <v>1</v>
          </cell>
          <cell r="H52" t="str">
            <v>Press 500 Ton Hyd</v>
          </cell>
          <cell r="I52">
            <v>74</v>
          </cell>
          <cell r="J52" t="str">
            <v>IMC</v>
          </cell>
          <cell r="K52" t="str">
            <v>COROLLA</v>
          </cell>
          <cell r="L52" t="str">
            <v>PAK</v>
          </cell>
          <cell r="N52">
            <v>300000</v>
          </cell>
          <cell r="O52">
            <v>300000</v>
          </cell>
          <cell r="P52">
            <v>1</v>
          </cell>
          <cell r="Q52" t="str">
            <v>13 NO = 103133                                14 NO = 103652</v>
          </cell>
        </row>
        <row r="53">
          <cell r="A53" t="str">
            <v>T 70-2</v>
          </cell>
          <cell r="C53" t="str">
            <v>MBR FLR SIDE INN R/L , 13/14</v>
          </cell>
          <cell r="D53" t="str">
            <v>DRAWING</v>
          </cell>
          <cell r="E53">
            <v>0.76</v>
          </cell>
          <cell r="G53">
            <v>1</v>
          </cell>
          <cell r="H53" t="str">
            <v>Press 300 Ton Mech</v>
          </cell>
          <cell r="I53">
            <v>33</v>
          </cell>
          <cell r="J53" t="str">
            <v>IMC</v>
          </cell>
          <cell r="K53" t="str">
            <v>COROLLA</v>
          </cell>
          <cell r="L53" t="str">
            <v>PAK</v>
          </cell>
          <cell r="N53">
            <v>300000</v>
          </cell>
          <cell r="O53">
            <v>300000</v>
          </cell>
          <cell r="P53">
            <v>1</v>
          </cell>
        </row>
        <row r="54">
          <cell r="A54" t="str">
            <v>T 70-3</v>
          </cell>
          <cell r="C54" t="str">
            <v>MBR FLR SIDE INN R/L , 13/14</v>
          </cell>
          <cell r="D54" t="str">
            <v>TRIMMING</v>
          </cell>
          <cell r="E54">
            <v>0.53</v>
          </cell>
          <cell r="G54">
            <v>1</v>
          </cell>
          <cell r="H54" t="str">
            <v>Press 300 Ton Mech</v>
          </cell>
          <cell r="I54">
            <v>33</v>
          </cell>
          <cell r="J54" t="str">
            <v>IMC</v>
          </cell>
          <cell r="K54" t="str">
            <v>COROLLA</v>
          </cell>
          <cell r="L54" t="str">
            <v>PAK</v>
          </cell>
          <cell r="N54">
            <v>300000</v>
          </cell>
          <cell r="O54">
            <v>300000</v>
          </cell>
          <cell r="P54">
            <v>1</v>
          </cell>
        </row>
        <row r="55">
          <cell r="A55" t="str">
            <v>T 70-4</v>
          </cell>
          <cell r="C55" t="str">
            <v>MBR FLR SIDE INN R/L , 13/14</v>
          </cell>
          <cell r="D55" t="str">
            <v>RESTRICK</v>
          </cell>
          <cell r="E55">
            <v>0.53</v>
          </cell>
          <cell r="G55">
            <v>1</v>
          </cell>
          <cell r="H55" t="str">
            <v>Press 300 Ton Mech</v>
          </cell>
          <cell r="I55">
            <v>33</v>
          </cell>
          <cell r="J55" t="str">
            <v>IMC</v>
          </cell>
          <cell r="K55" t="str">
            <v>COROLLA</v>
          </cell>
          <cell r="L55" t="str">
            <v>PAK</v>
          </cell>
          <cell r="N55">
            <v>300000</v>
          </cell>
          <cell r="O55">
            <v>300000</v>
          </cell>
          <cell r="P55">
            <v>1</v>
          </cell>
        </row>
        <row r="56">
          <cell r="A56" t="str">
            <v>T 70-5</v>
          </cell>
          <cell r="C56" t="str">
            <v>MBR FLR SIDE INN R/L , 13/14</v>
          </cell>
          <cell r="D56" t="str">
            <v>PIERCING</v>
          </cell>
          <cell r="E56">
            <v>0.21</v>
          </cell>
          <cell r="G56">
            <v>1</v>
          </cell>
          <cell r="H56" t="str">
            <v>Press 150 Ton Mech</v>
          </cell>
          <cell r="I56">
            <v>11.5</v>
          </cell>
          <cell r="J56" t="str">
            <v>IMC</v>
          </cell>
          <cell r="K56" t="str">
            <v>COROLLA</v>
          </cell>
          <cell r="L56" t="str">
            <v>PAK</v>
          </cell>
          <cell r="N56">
            <v>150000</v>
          </cell>
          <cell r="O56">
            <v>300000</v>
          </cell>
          <cell r="P56">
            <v>0.5</v>
          </cell>
        </row>
        <row r="57">
          <cell r="A57" t="str">
            <v>T 61-1</v>
          </cell>
          <cell r="B57" t="str">
            <v>ENGINE BRACKET FR 0D130 / 21010</v>
          </cell>
          <cell r="C57" t="str">
            <v>ENGINE BRACKET FRONT</v>
          </cell>
          <cell r="D57" t="str">
            <v>BLANKING</v>
          </cell>
          <cell r="E57">
            <v>0.42</v>
          </cell>
          <cell r="G57">
            <v>1</v>
          </cell>
          <cell r="H57" t="str">
            <v>Press 150 Ton Mech</v>
          </cell>
          <cell r="I57">
            <v>11.5</v>
          </cell>
          <cell r="J57" t="str">
            <v>IMC</v>
          </cell>
          <cell r="K57" t="str">
            <v>COROLLA</v>
          </cell>
          <cell r="L57" t="str">
            <v>PAK</v>
          </cell>
          <cell r="N57">
            <v>150000</v>
          </cell>
          <cell r="O57">
            <v>300000</v>
          </cell>
          <cell r="P57">
            <v>0.5</v>
          </cell>
          <cell r="Q57">
            <v>61707</v>
          </cell>
        </row>
        <row r="58">
          <cell r="A58" t="str">
            <v>T 61-2</v>
          </cell>
          <cell r="C58" t="str">
            <v>ENGINE BRACKET FRONT</v>
          </cell>
          <cell r="D58" t="str">
            <v>DRAWING</v>
          </cell>
          <cell r="E58">
            <v>0.53</v>
          </cell>
          <cell r="G58">
            <v>1</v>
          </cell>
          <cell r="H58" t="str">
            <v>Press 150 Ton Mech</v>
          </cell>
          <cell r="I58">
            <v>11.5</v>
          </cell>
          <cell r="J58" t="str">
            <v>IMC</v>
          </cell>
          <cell r="K58" t="str">
            <v>COROLLA</v>
          </cell>
          <cell r="L58" t="str">
            <v>PAK</v>
          </cell>
          <cell r="N58">
            <v>150000</v>
          </cell>
          <cell r="O58">
            <v>300000</v>
          </cell>
          <cell r="P58">
            <v>0.5</v>
          </cell>
        </row>
        <row r="59">
          <cell r="A59" t="str">
            <v>T 61-3</v>
          </cell>
          <cell r="C59" t="str">
            <v>ENGINE BRACKET FRONT</v>
          </cell>
          <cell r="D59" t="str">
            <v>PIERCING - 1</v>
          </cell>
          <cell r="E59">
            <v>0.53</v>
          </cell>
          <cell r="G59">
            <v>1</v>
          </cell>
          <cell r="H59" t="str">
            <v>Press 50 Ton Mech</v>
          </cell>
          <cell r="I59">
            <v>3.8</v>
          </cell>
          <cell r="J59" t="str">
            <v>IMC</v>
          </cell>
          <cell r="K59" t="str">
            <v>COROLLA</v>
          </cell>
          <cell r="L59" t="str">
            <v>PAK</v>
          </cell>
          <cell r="N59">
            <v>50000</v>
          </cell>
          <cell r="O59">
            <v>300000</v>
          </cell>
          <cell r="P59">
            <v>0.16666666666666666</v>
          </cell>
        </row>
        <row r="60">
          <cell r="A60" t="str">
            <v>T 61-4</v>
          </cell>
          <cell r="C60" t="str">
            <v>ENGINE BRACKET FRONT</v>
          </cell>
          <cell r="D60" t="str">
            <v>PIERCING - 2</v>
          </cell>
          <cell r="E60">
            <v>0.53</v>
          </cell>
          <cell r="G60">
            <v>1</v>
          </cell>
          <cell r="H60" t="str">
            <v>Press 50 Ton Mech</v>
          </cell>
          <cell r="I60">
            <v>3.8</v>
          </cell>
          <cell r="J60" t="str">
            <v>IMC</v>
          </cell>
          <cell r="K60" t="str">
            <v>COROLLA</v>
          </cell>
          <cell r="L60" t="str">
            <v>PAK</v>
          </cell>
          <cell r="N60">
            <v>50000</v>
          </cell>
          <cell r="O60">
            <v>300000</v>
          </cell>
          <cell r="P60">
            <v>0.16666666666666666</v>
          </cell>
        </row>
        <row r="61">
          <cell r="A61" t="str">
            <v>T 61-5</v>
          </cell>
          <cell r="C61" t="str">
            <v>ENGINE BRACKET FRONT</v>
          </cell>
          <cell r="D61" t="str">
            <v>FORMING</v>
          </cell>
          <cell r="E61">
            <v>0.35</v>
          </cell>
          <cell r="G61">
            <v>1</v>
          </cell>
          <cell r="H61" t="str">
            <v>Press 50 Ton Mech</v>
          </cell>
          <cell r="I61">
            <v>3.8</v>
          </cell>
          <cell r="J61" t="str">
            <v>IMC</v>
          </cell>
          <cell r="K61" t="str">
            <v>COROLLA</v>
          </cell>
          <cell r="L61" t="str">
            <v>PAK</v>
          </cell>
          <cell r="N61">
            <v>75000</v>
          </cell>
          <cell r="O61">
            <v>300000</v>
          </cell>
          <cell r="P61">
            <v>0.25</v>
          </cell>
        </row>
        <row r="62">
          <cell r="A62" t="str">
            <v>T 61-6</v>
          </cell>
          <cell r="C62" t="str">
            <v>ENGINE BRACKET FRONT</v>
          </cell>
          <cell r="D62" t="str">
            <v>MARKING - 1</v>
          </cell>
          <cell r="E62">
            <v>0.28000000000000003</v>
          </cell>
          <cell r="G62">
            <v>1</v>
          </cell>
          <cell r="H62" t="str">
            <v>Press 50 Ton Mech</v>
          </cell>
          <cell r="I62">
            <v>3.8</v>
          </cell>
          <cell r="J62" t="str">
            <v>IMC</v>
          </cell>
          <cell r="K62" t="str">
            <v>COROLLA</v>
          </cell>
          <cell r="L62" t="str">
            <v>PAK</v>
          </cell>
          <cell r="N62">
            <v>75000</v>
          </cell>
          <cell r="O62">
            <v>300000</v>
          </cell>
          <cell r="P62">
            <v>0.25</v>
          </cell>
        </row>
        <row r="63">
          <cell r="A63" t="str">
            <v>T 61-6X2</v>
          </cell>
          <cell r="C63" t="str">
            <v>ENGINE BRACKET FRONT</v>
          </cell>
          <cell r="D63" t="str">
            <v>MARKING - 1</v>
          </cell>
          <cell r="E63">
            <v>0.28000000000000003</v>
          </cell>
          <cell r="G63">
            <v>1</v>
          </cell>
          <cell r="H63" t="str">
            <v>Press 50 Ton Mech</v>
          </cell>
          <cell r="I63">
            <v>3.8</v>
          </cell>
          <cell r="J63" t="str">
            <v>IMC</v>
          </cell>
          <cell r="K63" t="str">
            <v>COROLLA</v>
          </cell>
          <cell r="L63" t="str">
            <v>PAK</v>
          </cell>
          <cell r="N63">
            <v>50000</v>
          </cell>
          <cell r="O63">
            <v>300000</v>
          </cell>
          <cell r="P63">
            <v>0.16666666666666666</v>
          </cell>
        </row>
        <row r="64">
          <cell r="A64" t="str">
            <v>T 61-7</v>
          </cell>
          <cell r="C64" t="str">
            <v>ENGINE BRACKET FRONT</v>
          </cell>
          <cell r="D64" t="str">
            <v>SIDE PIERCING</v>
          </cell>
          <cell r="E64">
            <v>0.7</v>
          </cell>
          <cell r="G64">
            <v>1</v>
          </cell>
          <cell r="H64" t="str">
            <v>Press 50 Ton Mech</v>
          </cell>
          <cell r="I64">
            <v>3.8</v>
          </cell>
          <cell r="J64" t="str">
            <v>IMC</v>
          </cell>
          <cell r="K64" t="str">
            <v>COROLLA</v>
          </cell>
          <cell r="L64" t="str">
            <v>PAK</v>
          </cell>
          <cell r="N64">
            <v>50000</v>
          </cell>
          <cell r="O64">
            <v>300000</v>
          </cell>
          <cell r="P64">
            <v>0.16666666666666666</v>
          </cell>
        </row>
        <row r="65">
          <cell r="A65" t="str">
            <v>T 61-8</v>
          </cell>
          <cell r="C65" t="str">
            <v>ENGINE BRACKET FRONT</v>
          </cell>
          <cell r="D65" t="str">
            <v>MARKING - 2</v>
          </cell>
          <cell r="E65">
            <v>0.28000000000000003</v>
          </cell>
          <cell r="G65">
            <v>1</v>
          </cell>
          <cell r="H65" t="str">
            <v>Press 50 Ton Mech</v>
          </cell>
          <cell r="I65">
            <v>3.8</v>
          </cell>
          <cell r="J65" t="str">
            <v>IMC</v>
          </cell>
          <cell r="K65" t="str">
            <v>COROLLA</v>
          </cell>
          <cell r="L65" t="str">
            <v>PAK</v>
          </cell>
          <cell r="N65">
            <v>75000</v>
          </cell>
          <cell r="O65">
            <v>300000</v>
          </cell>
          <cell r="P65">
            <v>0.25</v>
          </cell>
        </row>
        <row r="66">
          <cell r="A66" t="str">
            <v>T 67-1</v>
          </cell>
          <cell r="B66" t="str">
            <v>ENGINE BRACKET FR 0D170 / 21060</v>
          </cell>
          <cell r="C66" t="str">
            <v>ENGINE BRACKET REAR</v>
          </cell>
          <cell r="D66" t="str">
            <v>BLANKING</v>
          </cell>
          <cell r="E66">
            <v>0.35</v>
          </cell>
          <cell r="G66">
            <v>1</v>
          </cell>
          <cell r="H66" t="str">
            <v>Press 150 Ton Mech</v>
          </cell>
          <cell r="I66">
            <v>11.5</v>
          </cell>
          <cell r="J66" t="str">
            <v>IMC</v>
          </cell>
          <cell r="K66" t="str">
            <v>COROLLA</v>
          </cell>
          <cell r="L66" t="str">
            <v>PAK</v>
          </cell>
          <cell r="N66">
            <v>150000</v>
          </cell>
          <cell r="O66">
            <v>300000</v>
          </cell>
          <cell r="P66">
            <v>0.5</v>
          </cell>
          <cell r="Q66">
            <v>60917</v>
          </cell>
        </row>
        <row r="67">
          <cell r="A67" t="str">
            <v>T 67-2</v>
          </cell>
          <cell r="C67" t="str">
            <v>ENGINE BRACKET REAR</v>
          </cell>
          <cell r="D67" t="str">
            <v>DRAWING</v>
          </cell>
          <cell r="E67">
            <v>0.35</v>
          </cell>
          <cell r="G67">
            <v>1</v>
          </cell>
          <cell r="H67" t="str">
            <v>Press 150 Ton Mech</v>
          </cell>
          <cell r="I67">
            <v>11.5</v>
          </cell>
          <cell r="J67" t="str">
            <v>IMC</v>
          </cell>
          <cell r="K67" t="str">
            <v>COROLLA</v>
          </cell>
          <cell r="L67" t="str">
            <v>PAK</v>
          </cell>
          <cell r="N67">
            <v>150000</v>
          </cell>
          <cell r="O67">
            <v>300000</v>
          </cell>
          <cell r="P67">
            <v>0.5</v>
          </cell>
        </row>
        <row r="68">
          <cell r="A68" t="str">
            <v>T 67-3</v>
          </cell>
          <cell r="C68" t="str">
            <v>ENGINE BRACKET REAR</v>
          </cell>
          <cell r="D68" t="str">
            <v>TOP PIERCING</v>
          </cell>
          <cell r="E68">
            <v>0.53</v>
          </cell>
          <cell r="G68">
            <v>1</v>
          </cell>
          <cell r="H68" t="str">
            <v>Press 50 Ton Mech</v>
          </cell>
          <cell r="I68">
            <v>3.8</v>
          </cell>
          <cell r="J68" t="str">
            <v>IMC</v>
          </cell>
          <cell r="K68" t="str">
            <v>COROLLA</v>
          </cell>
          <cell r="L68" t="str">
            <v>PAK</v>
          </cell>
          <cell r="N68">
            <v>50000</v>
          </cell>
          <cell r="O68">
            <v>300000</v>
          </cell>
          <cell r="P68">
            <v>0.16666666666666666</v>
          </cell>
        </row>
        <row r="69">
          <cell r="A69" t="str">
            <v>T 67-4X2</v>
          </cell>
          <cell r="C69" t="str">
            <v>ENGINE BRACKET REAR</v>
          </cell>
          <cell r="D69" t="str">
            <v>SIDE PIERCING</v>
          </cell>
          <cell r="E69">
            <v>0.7</v>
          </cell>
          <cell r="G69">
            <v>1</v>
          </cell>
          <cell r="H69" t="str">
            <v>Press 50 Ton Mech</v>
          </cell>
          <cell r="I69">
            <v>3.8</v>
          </cell>
          <cell r="J69" t="str">
            <v>IMC</v>
          </cell>
          <cell r="K69" t="str">
            <v>COROLLA</v>
          </cell>
          <cell r="L69" t="str">
            <v>PAK</v>
          </cell>
          <cell r="N69">
            <v>50000</v>
          </cell>
          <cell r="O69">
            <v>300000</v>
          </cell>
          <cell r="P69">
            <v>0.16666666666666666</v>
          </cell>
        </row>
        <row r="70">
          <cell r="A70" t="str">
            <v>T 65-2X2</v>
          </cell>
          <cell r="C70" t="str">
            <v>ENGINE BRACKET REAR</v>
          </cell>
          <cell r="D70" t="str">
            <v>SAGGING</v>
          </cell>
          <cell r="E70">
            <v>0.7</v>
          </cell>
          <cell r="G70">
            <v>1</v>
          </cell>
          <cell r="H70" t="str">
            <v>Press 50 Ton Mech</v>
          </cell>
          <cell r="I70">
            <v>3.8</v>
          </cell>
          <cell r="J70" t="str">
            <v>IMC</v>
          </cell>
          <cell r="K70" t="str">
            <v>COROLLA</v>
          </cell>
          <cell r="L70" t="str">
            <v>PAK</v>
          </cell>
          <cell r="N70">
            <v>50000</v>
          </cell>
          <cell r="O70">
            <v>300000</v>
          </cell>
          <cell r="P70">
            <v>0.16666666666666666</v>
          </cell>
        </row>
        <row r="71">
          <cell r="A71" t="str">
            <v>T 65-2</v>
          </cell>
          <cell r="C71" t="str">
            <v>ENGINE BRACKET REAR</v>
          </cell>
          <cell r="D71" t="str">
            <v>SAGGING</v>
          </cell>
          <cell r="E71">
            <v>0.35</v>
          </cell>
          <cell r="G71">
            <v>1</v>
          </cell>
          <cell r="H71" t="str">
            <v>Press 50 Ton Mech</v>
          </cell>
          <cell r="I71">
            <v>3.8</v>
          </cell>
          <cell r="J71" t="str">
            <v>IMC</v>
          </cell>
          <cell r="K71" t="str">
            <v>COROLLA</v>
          </cell>
          <cell r="L71" t="str">
            <v>PAK</v>
          </cell>
          <cell r="N71">
            <v>50000</v>
          </cell>
          <cell r="O71">
            <v>300000</v>
          </cell>
          <cell r="P71">
            <v>0.16666666666666666</v>
          </cell>
        </row>
        <row r="72">
          <cell r="A72" t="str">
            <v>T 64-1</v>
          </cell>
          <cell r="B72" t="str">
            <v>ENGINE BRACKET MOUNT 64330</v>
          </cell>
          <cell r="C72" t="str">
            <v>ENGINE BRACKET 64330</v>
          </cell>
          <cell r="D72" t="str">
            <v>BLANKING</v>
          </cell>
          <cell r="E72">
            <v>0.35</v>
          </cell>
          <cell r="G72">
            <v>1</v>
          </cell>
          <cell r="H72" t="str">
            <v>Press 150 Ton Mech</v>
          </cell>
          <cell r="I72">
            <v>11.5</v>
          </cell>
          <cell r="J72" t="str">
            <v>IMC</v>
          </cell>
          <cell r="K72" t="str">
            <v>COROLLA</v>
          </cell>
          <cell r="L72" t="str">
            <v>PAK</v>
          </cell>
          <cell r="N72">
            <v>150000</v>
          </cell>
          <cell r="O72">
            <v>300000</v>
          </cell>
          <cell r="P72">
            <v>0.5</v>
          </cell>
          <cell r="Q72">
            <v>27645</v>
          </cell>
        </row>
        <row r="73">
          <cell r="A73" t="str">
            <v>T 64-2</v>
          </cell>
          <cell r="C73" t="str">
            <v>ENGINE BRACKET 64330</v>
          </cell>
          <cell r="D73" t="str">
            <v>DRAWING</v>
          </cell>
          <cell r="E73">
            <v>0.35</v>
          </cell>
          <cell r="G73">
            <v>1</v>
          </cell>
          <cell r="H73" t="str">
            <v>Press 150 Ton Mech</v>
          </cell>
          <cell r="I73">
            <v>11.5</v>
          </cell>
          <cell r="J73" t="str">
            <v>IMC</v>
          </cell>
          <cell r="K73" t="str">
            <v>COROLLA</v>
          </cell>
          <cell r="L73" t="str">
            <v>PAK</v>
          </cell>
          <cell r="N73">
            <v>150000</v>
          </cell>
          <cell r="O73">
            <v>300000</v>
          </cell>
          <cell r="P73">
            <v>0.5</v>
          </cell>
        </row>
        <row r="74">
          <cell r="A74" t="str">
            <v>T 64-3</v>
          </cell>
          <cell r="C74" t="str">
            <v>ENGINE BRACKET 64330</v>
          </cell>
          <cell r="D74" t="str">
            <v>PIERCING 1 + 2</v>
          </cell>
          <cell r="E74">
            <v>0.53</v>
          </cell>
          <cell r="G74">
            <v>1</v>
          </cell>
          <cell r="H74" t="str">
            <v>Press 50 Ton Mech</v>
          </cell>
          <cell r="I74">
            <v>3.8</v>
          </cell>
          <cell r="J74" t="str">
            <v>IMC</v>
          </cell>
          <cell r="K74" t="str">
            <v>COROLLA</v>
          </cell>
          <cell r="L74" t="str">
            <v>PAK</v>
          </cell>
          <cell r="N74">
            <v>50000</v>
          </cell>
          <cell r="O74">
            <v>300000</v>
          </cell>
          <cell r="P74">
            <v>0.16666666666666666</v>
          </cell>
        </row>
        <row r="75">
          <cell r="A75" t="str">
            <v>T 64-4</v>
          </cell>
          <cell r="C75" t="str">
            <v>ENGINE BRACKET 64330</v>
          </cell>
          <cell r="D75" t="str">
            <v>SIDE PIERCING 1 + 2</v>
          </cell>
          <cell r="E75">
            <v>0.53</v>
          </cell>
          <cell r="G75">
            <v>1</v>
          </cell>
          <cell r="H75" t="str">
            <v>Press 50 Ton Mech</v>
          </cell>
          <cell r="I75">
            <v>3.8</v>
          </cell>
          <cell r="J75" t="str">
            <v>IMC</v>
          </cell>
          <cell r="K75" t="str">
            <v>COROLLA</v>
          </cell>
          <cell r="L75" t="str">
            <v>PAK</v>
          </cell>
          <cell r="N75">
            <v>50000</v>
          </cell>
          <cell r="O75">
            <v>300000</v>
          </cell>
          <cell r="P75">
            <v>0.16666666666666666</v>
          </cell>
        </row>
        <row r="76">
          <cell r="A76" t="str">
            <v>T 64-5</v>
          </cell>
          <cell r="C76" t="str">
            <v>ENGINE BRACKET 64330</v>
          </cell>
          <cell r="D76" t="str">
            <v>SAGGING</v>
          </cell>
          <cell r="E76">
            <v>0.35</v>
          </cell>
          <cell r="G76">
            <v>1</v>
          </cell>
          <cell r="H76" t="str">
            <v>Press 50 Ton Mech</v>
          </cell>
          <cell r="I76">
            <v>3.8</v>
          </cell>
          <cell r="J76" t="str">
            <v>IMC</v>
          </cell>
          <cell r="K76" t="str">
            <v>COROLLA</v>
          </cell>
          <cell r="L76" t="str">
            <v>PAK</v>
          </cell>
          <cell r="N76">
            <v>50000</v>
          </cell>
          <cell r="O76">
            <v>300000</v>
          </cell>
          <cell r="P76">
            <v>0.16666666666666666</v>
          </cell>
        </row>
        <row r="77">
          <cell r="A77" t="str">
            <v>T 66-1</v>
          </cell>
          <cell r="B77" t="str">
            <v>ENGINE BRACKET MOUNT 22110</v>
          </cell>
          <cell r="C77" t="str">
            <v>ENGINE BRACKET 22110</v>
          </cell>
          <cell r="D77" t="str">
            <v>BLANKING</v>
          </cell>
          <cell r="E77">
            <v>0.35</v>
          </cell>
          <cell r="G77">
            <v>1</v>
          </cell>
          <cell r="H77" t="str">
            <v>Press 150 Ton Mech</v>
          </cell>
          <cell r="I77">
            <v>11.5</v>
          </cell>
          <cell r="J77" t="str">
            <v>IMC</v>
          </cell>
          <cell r="K77" t="str">
            <v>COROLLA</v>
          </cell>
          <cell r="L77" t="str">
            <v>PAK</v>
          </cell>
          <cell r="N77">
            <v>150000</v>
          </cell>
          <cell r="O77">
            <v>300000</v>
          </cell>
          <cell r="P77">
            <v>0.5</v>
          </cell>
          <cell r="Q77">
            <v>10620</v>
          </cell>
        </row>
        <row r="78">
          <cell r="A78" t="str">
            <v>T 66-2</v>
          </cell>
          <cell r="C78" t="str">
            <v>ENGINE BRACKET 22110</v>
          </cell>
          <cell r="D78" t="str">
            <v>DRAWING</v>
          </cell>
          <cell r="E78">
            <v>0.35</v>
          </cell>
          <cell r="G78">
            <v>1</v>
          </cell>
          <cell r="H78" t="str">
            <v>Press 150 Ton Mech</v>
          </cell>
          <cell r="I78">
            <v>11.5</v>
          </cell>
          <cell r="J78" t="str">
            <v>IMC</v>
          </cell>
          <cell r="K78" t="str">
            <v>COROLLA</v>
          </cell>
          <cell r="L78" t="str">
            <v>PAK</v>
          </cell>
          <cell r="N78">
            <v>150000</v>
          </cell>
          <cell r="O78">
            <v>300000</v>
          </cell>
          <cell r="P78">
            <v>0.5</v>
          </cell>
        </row>
        <row r="79">
          <cell r="A79" t="str">
            <v>T 66-3</v>
          </cell>
          <cell r="C79" t="str">
            <v>ENGINE BRACKET 22110</v>
          </cell>
          <cell r="D79" t="str">
            <v>PIERCING 1</v>
          </cell>
          <cell r="E79">
            <v>0.53</v>
          </cell>
          <cell r="G79">
            <v>1</v>
          </cell>
          <cell r="H79" t="str">
            <v>Press 50 Ton Mech</v>
          </cell>
          <cell r="I79">
            <v>3.8</v>
          </cell>
          <cell r="J79" t="str">
            <v>IMC</v>
          </cell>
          <cell r="K79" t="str">
            <v>COROLLA</v>
          </cell>
          <cell r="L79" t="str">
            <v>PAK</v>
          </cell>
          <cell r="N79">
            <v>50000</v>
          </cell>
          <cell r="O79">
            <v>300000</v>
          </cell>
          <cell r="P79">
            <v>0.16666666666666666</v>
          </cell>
        </row>
        <row r="80">
          <cell r="A80" t="str">
            <v>T 66-4</v>
          </cell>
          <cell r="C80" t="str">
            <v>ENGINE BRACKET 22110</v>
          </cell>
          <cell r="D80" t="str">
            <v>SIDE PIERCING 2 + 3</v>
          </cell>
          <cell r="E80">
            <v>1.4</v>
          </cell>
          <cell r="G80">
            <v>1</v>
          </cell>
          <cell r="H80" t="str">
            <v>Press 50 Ton Mech</v>
          </cell>
          <cell r="I80">
            <v>3.8</v>
          </cell>
          <cell r="J80" t="str">
            <v>IMC</v>
          </cell>
          <cell r="K80" t="str">
            <v>COROLLA</v>
          </cell>
          <cell r="L80" t="str">
            <v>PAK</v>
          </cell>
          <cell r="N80">
            <v>50000</v>
          </cell>
          <cell r="O80">
            <v>300000</v>
          </cell>
          <cell r="P80">
            <v>0.16666666666666666</v>
          </cell>
        </row>
        <row r="81">
          <cell r="A81" t="str">
            <v>T 65-2</v>
          </cell>
          <cell r="C81" t="str">
            <v>ENGINE BRACKET 22110</v>
          </cell>
          <cell r="D81" t="str">
            <v>SAGGING</v>
          </cell>
          <cell r="E81">
            <v>0.7</v>
          </cell>
          <cell r="G81">
            <v>1</v>
          </cell>
          <cell r="H81" t="str">
            <v>Press 50 Ton Mech</v>
          </cell>
          <cell r="I81">
            <v>3.8</v>
          </cell>
          <cell r="J81" t="str">
            <v>IMC</v>
          </cell>
          <cell r="K81" t="str">
            <v>COROLLA</v>
          </cell>
          <cell r="L81" t="str">
            <v>PAK</v>
          </cell>
          <cell r="N81">
            <v>50000</v>
          </cell>
          <cell r="O81">
            <v>300000</v>
          </cell>
          <cell r="P81">
            <v>0.16666666666666666</v>
          </cell>
        </row>
        <row r="82">
          <cell r="A82" t="str">
            <v>T 13-1</v>
          </cell>
          <cell r="B82" t="str">
            <v>ROD ACCELATOR</v>
          </cell>
          <cell r="C82" t="str">
            <v>ROD ACCELATOR</v>
          </cell>
          <cell r="D82" t="str">
            <v>CUTTING</v>
          </cell>
          <cell r="E82">
            <v>0.28000000000000003</v>
          </cell>
          <cell r="G82">
            <v>1</v>
          </cell>
          <cell r="H82" t="str">
            <v>Press 50 Ton Mech</v>
          </cell>
          <cell r="I82">
            <v>3.8</v>
          </cell>
          <cell r="J82" t="str">
            <v>IMC</v>
          </cell>
          <cell r="K82" t="str">
            <v>COROLLA</v>
          </cell>
          <cell r="L82" t="str">
            <v>PAK</v>
          </cell>
          <cell r="O82">
            <v>300000</v>
          </cell>
          <cell r="P82">
            <v>0</v>
          </cell>
          <cell r="Q82">
            <v>118552</v>
          </cell>
        </row>
        <row r="83">
          <cell r="A83" t="str">
            <v>T 13-2</v>
          </cell>
          <cell r="C83" t="str">
            <v>ROD ACCELATOR</v>
          </cell>
          <cell r="D83" t="str">
            <v>FORMING</v>
          </cell>
          <cell r="E83">
            <v>0.28000000000000003</v>
          </cell>
          <cell r="G83">
            <v>1</v>
          </cell>
          <cell r="H83" t="str">
            <v>Press 50 Ton Mech</v>
          </cell>
          <cell r="I83">
            <v>3.8</v>
          </cell>
          <cell r="J83" t="str">
            <v>IMC</v>
          </cell>
          <cell r="K83" t="str">
            <v>COROLLA</v>
          </cell>
          <cell r="L83" t="str">
            <v>PAK</v>
          </cell>
          <cell r="O83">
            <v>300000</v>
          </cell>
          <cell r="P83">
            <v>0</v>
          </cell>
        </row>
        <row r="84">
          <cell r="A84" t="str">
            <v>T 13-3</v>
          </cell>
          <cell r="C84" t="str">
            <v>ROD ACCELATOR</v>
          </cell>
          <cell r="D84" t="str">
            <v>PIERCING</v>
          </cell>
          <cell r="E84">
            <v>0.21</v>
          </cell>
          <cell r="G84">
            <v>1</v>
          </cell>
          <cell r="H84" t="str">
            <v>Press 50 Ton Mech</v>
          </cell>
          <cell r="I84">
            <v>3.8</v>
          </cell>
          <cell r="J84" t="str">
            <v>IMC</v>
          </cell>
          <cell r="K84" t="str">
            <v>COROLLA</v>
          </cell>
          <cell r="L84" t="str">
            <v>PAK</v>
          </cell>
          <cell r="O84">
            <v>300000</v>
          </cell>
          <cell r="P84">
            <v>0</v>
          </cell>
        </row>
        <row r="85">
          <cell r="A85" t="str">
            <v>T 13-4</v>
          </cell>
          <cell r="C85" t="str">
            <v>ROD ACCELATOR</v>
          </cell>
          <cell r="D85" t="str">
            <v>BENDING</v>
          </cell>
          <cell r="E85">
            <v>0.28000000000000003</v>
          </cell>
          <cell r="G85">
            <v>1</v>
          </cell>
          <cell r="H85" t="str">
            <v>Press 110 Ton Mech</v>
          </cell>
          <cell r="I85">
            <v>11.5</v>
          </cell>
          <cell r="J85" t="str">
            <v>IMC</v>
          </cell>
          <cell r="K85" t="str">
            <v>COROLLA</v>
          </cell>
          <cell r="L85" t="str">
            <v>PAK</v>
          </cell>
          <cell r="O85">
            <v>300000</v>
          </cell>
          <cell r="P85">
            <v>0</v>
          </cell>
        </row>
        <row r="86">
          <cell r="A86" t="str">
            <v>T 13-5</v>
          </cell>
          <cell r="C86" t="str">
            <v>ROD ACCELATOR</v>
          </cell>
          <cell r="D86" t="str">
            <v>SLATING</v>
          </cell>
          <cell r="E86">
            <v>0.35</v>
          </cell>
          <cell r="G86">
            <v>1</v>
          </cell>
          <cell r="H86" t="str">
            <v>Press 50 Ton Mech</v>
          </cell>
          <cell r="I86">
            <v>3.8</v>
          </cell>
          <cell r="J86" t="str">
            <v>IMC</v>
          </cell>
          <cell r="K86" t="str">
            <v>COROLLA</v>
          </cell>
          <cell r="L86" t="str">
            <v>PAK</v>
          </cell>
          <cell r="O86">
            <v>300000</v>
          </cell>
          <cell r="P86">
            <v>0</v>
          </cell>
        </row>
        <row r="87">
          <cell r="A87" t="str">
            <v>T 38-1</v>
          </cell>
          <cell r="B87" t="str">
            <v>MEM FR FLR CROSS (FFC)</v>
          </cell>
          <cell r="C87" t="str">
            <v>MEM FR FLR CROSS</v>
          </cell>
          <cell r="D87" t="str">
            <v>DRAWING</v>
          </cell>
          <cell r="E87">
            <v>0.6</v>
          </cell>
          <cell r="G87">
            <v>1</v>
          </cell>
          <cell r="H87" t="str">
            <v>Press 300 Ton Hyd</v>
          </cell>
          <cell r="I87">
            <v>74</v>
          </cell>
          <cell r="J87" t="str">
            <v>IMC</v>
          </cell>
          <cell r="K87" t="str">
            <v>COURE</v>
          </cell>
          <cell r="L87" t="str">
            <v>PAK</v>
          </cell>
          <cell r="N87">
            <v>300000</v>
          </cell>
          <cell r="O87">
            <v>300000</v>
          </cell>
          <cell r="P87">
            <v>1</v>
          </cell>
          <cell r="Q87">
            <v>39250</v>
          </cell>
        </row>
        <row r="88">
          <cell r="A88" t="str">
            <v>T 38-2</v>
          </cell>
          <cell r="C88" t="str">
            <v>MEM FR FLR CROSS</v>
          </cell>
          <cell r="D88" t="str">
            <v>TRIMMING</v>
          </cell>
          <cell r="E88">
            <v>0.42</v>
          </cell>
          <cell r="G88">
            <v>1</v>
          </cell>
          <cell r="H88" t="str">
            <v>Press 300 Ton Mech</v>
          </cell>
          <cell r="I88">
            <v>33</v>
          </cell>
          <cell r="J88" t="str">
            <v>IMC</v>
          </cell>
          <cell r="K88" t="str">
            <v>COURE</v>
          </cell>
          <cell r="L88" t="str">
            <v>PAK</v>
          </cell>
          <cell r="N88">
            <v>300000</v>
          </cell>
          <cell r="O88">
            <v>300000</v>
          </cell>
          <cell r="P88">
            <v>1</v>
          </cell>
        </row>
        <row r="89">
          <cell r="A89" t="str">
            <v>T 38-3</v>
          </cell>
          <cell r="C89" t="str">
            <v>MEM FR FLR CROSS</v>
          </cell>
          <cell r="D89" t="str">
            <v>FORMING</v>
          </cell>
          <cell r="E89">
            <v>0.28000000000000003</v>
          </cell>
          <cell r="G89">
            <v>1</v>
          </cell>
          <cell r="H89" t="str">
            <v>Press 300 Ton Mech</v>
          </cell>
          <cell r="I89">
            <v>33</v>
          </cell>
          <cell r="J89" t="str">
            <v>IMC</v>
          </cell>
          <cell r="K89" t="str">
            <v>COURE</v>
          </cell>
          <cell r="L89" t="str">
            <v>PAK</v>
          </cell>
          <cell r="N89">
            <v>300000</v>
          </cell>
          <cell r="O89">
            <v>300000</v>
          </cell>
          <cell r="P89">
            <v>1</v>
          </cell>
        </row>
        <row r="90">
          <cell r="A90" t="str">
            <v>T 38-4</v>
          </cell>
          <cell r="C90" t="str">
            <v>MEM FR FLR CROSS</v>
          </cell>
          <cell r="D90" t="str">
            <v>TOP PIERCING</v>
          </cell>
          <cell r="E90">
            <v>0.28000000000000003</v>
          </cell>
          <cell r="G90">
            <v>1</v>
          </cell>
          <cell r="H90" t="str">
            <v>Press 150 Ton Mech</v>
          </cell>
          <cell r="I90">
            <v>11.5</v>
          </cell>
          <cell r="J90" t="str">
            <v>IMC</v>
          </cell>
          <cell r="K90" t="str">
            <v>COURE</v>
          </cell>
          <cell r="L90" t="str">
            <v>PAK</v>
          </cell>
          <cell r="N90">
            <v>150000</v>
          </cell>
          <cell r="O90">
            <v>300000</v>
          </cell>
          <cell r="P90">
            <v>0.5</v>
          </cell>
        </row>
        <row r="91">
          <cell r="A91" t="str">
            <v>T 38-5</v>
          </cell>
          <cell r="C91" t="str">
            <v>MEM FR FLR CROSS</v>
          </cell>
          <cell r="D91" t="str">
            <v>SIDE PIERCING - 1</v>
          </cell>
          <cell r="E91">
            <v>0.42</v>
          </cell>
          <cell r="G91">
            <v>1</v>
          </cell>
          <cell r="H91" t="str">
            <v>Press 150 Ton Mech</v>
          </cell>
          <cell r="I91">
            <v>11.5</v>
          </cell>
          <cell r="J91" t="str">
            <v>IMC</v>
          </cell>
          <cell r="K91" t="str">
            <v>COURE</v>
          </cell>
          <cell r="L91" t="str">
            <v>PAK</v>
          </cell>
          <cell r="N91">
            <v>150000</v>
          </cell>
          <cell r="O91">
            <v>300000</v>
          </cell>
          <cell r="P91">
            <v>0.5</v>
          </cell>
        </row>
        <row r="92">
          <cell r="A92" t="str">
            <v>T 38-6</v>
          </cell>
          <cell r="C92" t="str">
            <v>MEM FR FLR CROSS</v>
          </cell>
          <cell r="D92" t="str">
            <v>SIDE PIERCING - 2</v>
          </cell>
          <cell r="E92">
            <v>0.42</v>
          </cell>
          <cell r="G92">
            <v>1</v>
          </cell>
          <cell r="H92" t="str">
            <v>Press 150 Ton Mech</v>
          </cell>
          <cell r="I92">
            <v>11.5</v>
          </cell>
          <cell r="J92" t="str">
            <v>IMC</v>
          </cell>
          <cell r="K92" t="str">
            <v>COURE</v>
          </cell>
          <cell r="L92" t="str">
            <v>PAK</v>
          </cell>
          <cell r="N92">
            <v>150000</v>
          </cell>
          <cell r="O92">
            <v>300000</v>
          </cell>
          <cell r="P92">
            <v>0.5</v>
          </cell>
        </row>
        <row r="93">
          <cell r="A93" t="str">
            <v>T 50-1</v>
          </cell>
          <cell r="B93" t="str">
            <v>COVER TIME BELT</v>
          </cell>
          <cell r="C93" t="str">
            <v>COVER TIME BELT</v>
          </cell>
          <cell r="D93" t="str">
            <v>PIERCING</v>
          </cell>
          <cell r="E93">
            <v>0.42</v>
          </cell>
          <cell r="G93">
            <v>1</v>
          </cell>
          <cell r="H93" t="str">
            <v>Press 150 Ton Mech</v>
          </cell>
          <cell r="I93">
            <v>11.5</v>
          </cell>
          <cell r="J93" t="str">
            <v>IMC</v>
          </cell>
          <cell r="K93" t="str">
            <v>COURE</v>
          </cell>
          <cell r="L93" t="str">
            <v>PAK</v>
          </cell>
          <cell r="N93">
            <v>50000</v>
          </cell>
          <cell r="O93">
            <v>300000</v>
          </cell>
          <cell r="P93">
            <v>0.16666666666666666</v>
          </cell>
          <cell r="Q93">
            <v>38810</v>
          </cell>
        </row>
        <row r="94">
          <cell r="A94" t="str">
            <v>T 50-2</v>
          </cell>
          <cell r="C94" t="str">
            <v>COVER TIME BELT</v>
          </cell>
          <cell r="D94" t="str">
            <v>DRAWING</v>
          </cell>
          <cell r="E94">
            <v>0.53</v>
          </cell>
          <cell r="G94">
            <v>1</v>
          </cell>
          <cell r="H94" t="str">
            <v>Press 150 Ton Mech</v>
          </cell>
          <cell r="I94">
            <v>11.5</v>
          </cell>
          <cell r="J94" t="str">
            <v>IMC</v>
          </cell>
          <cell r="K94" t="str">
            <v>COURE</v>
          </cell>
          <cell r="L94" t="str">
            <v>PAK</v>
          </cell>
          <cell r="N94">
            <v>150000</v>
          </cell>
          <cell r="O94">
            <v>300000</v>
          </cell>
          <cell r="P94">
            <v>0.5</v>
          </cell>
        </row>
        <row r="95">
          <cell r="A95" t="str">
            <v>T 50-2A</v>
          </cell>
          <cell r="C95" t="str">
            <v>COVER TIME BELT</v>
          </cell>
          <cell r="D95" t="str">
            <v>RESTRICK</v>
          </cell>
          <cell r="E95">
            <v>0.42</v>
          </cell>
          <cell r="G95">
            <v>1</v>
          </cell>
          <cell r="H95" t="str">
            <v>Press 110 Ton Mech</v>
          </cell>
          <cell r="I95">
            <v>8.3000000000000007</v>
          </cell>
          <cell r="J95" t="str">
            <v>IMC</v>
          </cell>
          <cell r="K95" t="str">
            <v>COURE</v>
          </cell>
          <cell r="L95" t="str">
            <v>PAK</v>
          </cell>
          <cell r="N95">
            <v>100000</v>
          </cell>
          <cell r="O95">
            <v>300000</v>
          </cell>
          <cell r="P95">
            <v>0.33333333333333331</v>
          </cell>
        </row>
        <row r="96">
          <cell r="A96" t="str">
            <v>T 50-3</v>
          </cell>
          <cell r="C96" t="str">
            <v>COVER TIME BELT</v>
          </cell>
          <cell r="D96" t="str">
            <v>TRIMMING</v>
          </cell>
          <cell r="E96">
            <v>0.53</v>
          </cell>
          <cell r="G96">
            <v>1</v>
          </cell>
          <cell r="H96" t="str">
            <v>Press 110 Ton Mech</v>
          </cell>
          <cell r="I96">
            <v>8.3000000000000007</v>
          </cell>
          <cell r="J96" t="str">
            <v>IMC</v>
          </cell>
          <cell r="K96" t="str">
            <v>COURE</v>
          </cell>
          <cell r="L96" t="str">
            <v>PAK</v>
          </cell>
          <cell r="N96">
            <v>100000</v>
          </cell>
          <cell r="O96">
            <v>300000</v>
          </cell>
          <cell r="P96">
            <v>0.33333333333333331</v>
          </cell>
        </row>
        <row r="97">
          <cell r="A97" t="str">
            <v>T 50-4</v>
          </cell>
          <cell r="C97" t="str">
            <v>COVER TIME BELT</v>
          </cell>
          <cell r="D97" t="str">
            <v>BENDING</v>
          </cell>
          <cell r="E97">
            <v>0.53</v>
          </cell>
          <cell r="G97">
            <v>1</v>
          </cell>
          <cell r="H97" t="str">
            <v>Press 110 Ton Mech</v>
          </cell>
          <cell r="I97">
            <v>8.3000000000000007</v>
          </cell>
          <cell r="J97" t="str">
            <v>IMC</v>
          </cell>
          <cell r="K97" t="str">
            <v>COURE</v>
          </cell>
          <cell r="L97" t="str">
            <v>PAK</v>
          </cell>
          <cell r="N97">
            <v>100000</v>
          </cell>
          <cell r="O97">
            <v>300000</v>
          </cell>
          <cell r="P97">
            <v>0.33333333333333331</v>
          </cell>
        </row>
        <row r="98">
          <cell r="A98" t="str">
            <v>T 50-5</v>
          </cell>
          <cell r="C98" t="str">
            <v>COVER TIME BELT</v>
          </cell>
          <cell r="D98" t="str">
            <v>PIERCING 1</v>
          </cell>
          <cell r="E98">
            <v>0.6</v>
          </cell>
          <cell r="G98">
            <v>1</v>
          </cell>
          <cell r="H98" t="str">
            <v>Press 110 Ton Mech</v>
          </cell>
          <cell r="I98">
            <v>8.3000000000000007</v>
          </cell>
          <cell r="J98" t="str">
            <v>IMC</v>
          </cell>
          <cell r="K98" t="str">
            <v>COURE</v>
          </cell>
          <cell r="L98" t="str">
            <v>PAK</v>
          </cell>
          <cell r="N98">
            <v>100000</v>
          </cell>
          <cell r="O98">
            <v>300000</v>
          </cell>
          <cell r="P98">
            <v>0.33333333333333331</v>
          </cell>
        </row>
        <row r="99">
          <cell r="A99" t="str">
            <v>T 50-6</v>
          </cell>
          <cell r="C99" t="str">
            <v>COVER TIME BELT</v>
          </cell>
          <cell r="D99" t="str">
            <v>PIERCING 2</v>
          </cell>
          <cell r="E99">
            <v>0.6</v>
          </cell>
          <cell r="G99">
            <v>1</v>
          </cell>
          <cell r="H99" t="str">
            <v>Press 110 Ton Mech</v>
          </cell>
          <cell r="I99">
            <v>8.3000000000000007</v>
          </cell>
          <cell r="J99" t="str">
            <v>IMC</v>
          </cell>
          <cell r="K99" t="str">
            <v>COURE</v>
          </cell>
          <cell r="L99" t="str">
            <v>PAK</v>
          </cell>
          <cell r="N99">
            <v>100000</v>
          </cell>
          <cell r="O99">
            <v>300000</v>
          </cell>
          <cell r="P99">
            <v>0.33333333333333331</v>
          </cell>
        </row>
        <row r="100">
          <cell r="A100" t="str">
            <v>T 60-1</v>
          </cell>
          <cell r="B100" t="str">
            <v>SEAT SPRING</v>
          </cell>
          <cell r="C100" t="str">
            <v>SEAT SPRIND BODY</v>
          </cell>
          <cell r="D100" t="str">
            <v>FORMING</v>
          </cell>
          <cell r="E100">
            <v>0.42</v>
          </cell>
          <cell r="G100">
            <v>1</v>
          </cell>
          <cell r="H100" t="str">
            <v>Press 110 Ton Mech</v>
          </cell>
          <cell r="I100">
            <v>8.3000000000000007</v>
          </cell>
          <cell r="J100" t="str">
            <v>IMC</v>
          </cell>
          <cell r="K100" t="str">
            <v>COURE</v>
          </cell>
          <cell r="L100" t="str">
            <v>PAK</v>
          </cell>
          <cell r="N100">
            <v>100000</v>
          </cell>
          <cell r="O100">
            <v>300000</v>
          </cell>
          <cell r="P100">
            <v>0.33333333333333331</v>
          </cell>
          <cell r="Q100">
            <v>83426</v>
          </cell>
        </row>
        <row r="101">
          <cell r="A101" t="str">
            <v>T 60-2</v>
          </cell>
          <cell r="C101" t="str">
            <v>SEAT SPRIND BODY</v>
          </cell>
          <cell r="D101" t="str">
            <v>TRIMMING</v>
          </cell>
          <cell r="E101">
            <v>0.28000000000000003</v>
          </cell>
          <cell r="G101">
            <v>1</v>
          </cell>
          <cell r="H101" t="str">
            <v>Press 50 Ton Mech</v>
          </cell>
          <cell r="I101">
            <v>3.8</v>
          </cell>
          <cell r="J101" t="str">
            <v>IMC</v>
          </cell>
          <cell r="K101" t="str">
            <v>COURE</v>
          </cell>
          <cell r="L101" t="str">
            <v>PAK</v>
          </cell>
          <cell r="N101">
            <v>75000</v>
          </cell>
          <cell r="O101">
            <v>300000</v>
          </cell>
          <cell r="P101">
            <v>0.25</v>
          </cell>
        </row>
        <row r="102">
          <cell r="A102" t="str">
            <v>T 60-3</v>
          </cell>
          <cell r="C102" t="str">
            <v>SEAT SPRIND BODY</v>
          </cell>
          <cell r="D102" t="str">
            <v>BENDING</v>
          </cell>
          <cell r="E102">
            <v>0.28000000000000003</v>
          </cell>
          <cell r="G102">
            <v>1</v>
          </cell>
          <cell r="H102" t="str">
            <v>Press 110 Ton Mech</v>
          </cell>
          <cell r="I102">
            <v>8.3000000000000007</v>
          </cell>
          <cell r="J102" t="str">
            <v>IMC</v>
          </cell>
          <cell r="K102" t="str">
            <v>COURE</v>
          </cell>
          <cell r="L102" t="str">
            <v>PAK</v>
          </cell>
          <cell r="N102">
            <v>110000</v>
          </cell>
          <cell r="O102">
            <v>300000</v>
          </cell>
          <cell r="P102">
            <v>0.36666666666666664</v>
          </cell>
        </row>
        <row r="103">
          <cell r="A103" t="str">
            <v>T 60-3A</v>
          </cell>
          <cell r="C103" t="str">
            <v>SEAT SPRIND BODY</v>
          </cell>
          <cell r="D103" t="str">
            <v>RESTRICK</v>
          </cell>
          <cell r="E103">
            <v>0.28000000000000003</v>
          </cell>
          <cell r="G103">
            <v>1</v>
          </cell>
          <cell r="H103" t="str">
            <v>Press 110 Ton Mech</v>
          </cell>
          <cell r="I103">
            <v>8.3000000000000007</v>
          </cell>
          <cell r="J103" t="str">
            <v>IMC</v>
          </cell>
          <cell r="K103" t="str">
            <v>COURE</v>
          </cell>
          <cell r="L103" t="str">
            <v>PAK</v>
          </cell>
          <cell r="N103">
            <v>110000</v>
          </cell>
          <cell r="O103">
            <v>300000</v>
          </cell>
          <cell r="P103">
            <v>0.36666666666666664</v>
          </cell>
        </row>
        <row r="104">
          <cell r="A104" t="str">
            <v>T 60-4</v>
          </cell>
          <cell r="C104" t="str">
            <v>SEAT SPRIND BODY</v>
          </cell>
          <cell r="D104" t="str">
            <v>PIERCING</v>
          </cell>
          <cell r="E104">
            <v>0.21</v>
          </cell>
          <cell r="G104">
            <v>1</v>
          </cell>
          <cell r="H104" t="str">
            <v>Press 50 Ton Mech</v>
          </cell>
          <cell r="I104">
            <v>3.8</v>
          </cell>
          <cell r="J104" t="str">
            <v>IMC</v>
          </cell>
          <cell r="K104" t="str">
            <v>COURE</v>
          </cell>
          <cell r="L104" t="str">
            <v>PAK</v>
          </cell>
          <cell r="N104">
            <v>50000</v>
          </cell>
          <cell r="O104">
            <v>300000</v>
          </cell>
          <cell r="P104">
            <v>0.16666666666666666</v>
          </cell>
        </row>
        <row r="105">
          <cell r="A105" t="str">
            <v>T 48-1</v>
          </cell>
          <cell r="B105" t="str">
            <v>FRAME BACK WINDOW</v>
          </cell>
          <cell r="C105" t="str">
            <v>BODY WINDOW FRAME</v>
          </cell>
          <cell r="D105" t="str">
            <v>DRAWING</v>
          </cell>
          <cell r="E105">
            <v>0.53</v>
          </cell>
          <cell r="G105">
            <v>1</v>
          </cell>
          <cell r="H105" t="str">
            <v>Press 300 Ton Hyd</v>
          </cell>
          <cell r="I105">
            <v>74</v>
          </cell>
          <cell r="J105" t="str">
            <v>IMC</v>
          </cell>
          <cell r="K105" t="str">
            <v>COURE</v>
          </cell>
          <cell r="L105" t="str">
            <v>PAK</v>
          </cell>
          <cell r="N105">
            <v>300000</v>
          </cell>
          <cell r="O105">
            <v>300000</v>
          </cell>
          <cell r="P105">
            <v>1</v>
          </cell>
          <cell r="Q105">
            <v>38370</v>
          </cell>
        </row>
        <row r="106">
          <cell r="A106" t="str">
            <v>T 48-2</v>
          </cell>
          <cell r="C106" t="str">
            <v>BODY WINDOW FRAME</v>
          </cell>
          <cell r="D106" t="str">
            <v>TRIMMING / PIERCING</v>
          </cell>
          <cell r="E106">
            <v>0.42</v>
          </cell>
          <cell r="G106">
            <v>1</v>
          </cell>
          <cell r="H106" t="str">
            <v>Press 300 Ton Mech</v>
          </cell>
          <cell r="I106">
            <v>33</v>
          </cell>
          <cell r="J106" t="str">
            <v>IMC</v>
          </cell>
          <cell r="K106" t="str">
            <v>COURE</v>
          </cell>
          <cell r="L106" t="str">
            <v>PAK</v>
          </cell>
          <cell r="N106">
            <v>300000</v>
          </cell>
          <cell r="O106">
            <v>300000</v>
          </cell>
          <cell r="P106">
            <v>1</v>
          </cell>
        </row>
        <row r="107">
          <cell r="A107" t="str">
            <v>T 48-3</v>
          </cell>
          <cell r="C107" t="str">
            <v>BODY WINDOW FRAME</v>
          </cell>
          <cell r="D107" t="str">
            <v>BENDING</v>
          </cell>
          <cell r="E107">
            <v>0.42</v>
          </cell>
          <cell r="G107">
            <v>1</v>
          </cell>
          <cell r="H107" t="str">
            <v>Press 300 Ton Mech</v>
          </cell>
          <cell r="I107">
            <v>33</v>
          </cell>
          <cell r="J107" t="str">
            <v>IMC</v>
          </cell>
          <cell r="K107" t="str">
            <v>COURE</v>
          </cell>
          <cell r="L107" t="str">
            <v>PAK</v>
          </cell>
          <cell r="N107">
            <v>300000</v>
          </cell>
          <cell r="O107">
            <v>300000</v>
          </cell>
          <cell r="P107">
            <v>1</v>
          </cell>
        </row>
        <row r="108">
          <cell r="A108" t="str">
            <v>T 48-4</v>
          </cell>
          <cell r="C108" t="str">
            <v>BODY WINDOW FRAME</v>
          </cell>
          <cell r="D108" t="str">
            <v>PIERCING</v>
          </cell>
          <cell r="E108">
            <v>0.35</v>
          </cell>
          <cell r="G108">
            <v>1</v>
          </cell>
          <cell r="H108" t="str">
            <v>Press 50 Ton Mech</v>
          </cell>
          <cell r="I108">
            <v>3.8</v>
          </cell>
          <cell r="J108" t="str">
            <v>IMC</v>
          </cell>
          <cell r="K108" t="str">
            <v>COURE</v>
          </cell>
          <cell r="L108" t="str">
            <v>PAK</v>
          </cell>
          <cell r="N108">
            <v>50000</v>
          </cell>
          <cell r="O108">
            <v>300000</v>
          </cell>
          <cell r="P108">
            <v>0.16666666666666666</v>
          </cell>
        </row>
        <row r="109">
          <cell r="A109" t="str">
            <v>T 49-1</v>
          </cell>
          <cell r="C109" t="str">
            <v>HINGE</v>
          </cell>
          <cell r="D109" t="str">
            <v>DRAWING</v>
          </cell>
          <cell r="E109">
            <v>0.53</v>
          </cell>
          <cell r="G109">
            <v>1</v>
          </cell>
          <cell r="H109" t="str">
            <v>Press 150 Ton Mech</v>
          </cell>
          <cell r="I109">
            <v>11.5</v>
          </cell>
          <cell r="J109" t="str">
            <v>IMC</v>
          </cell>
          <cell r="K109" t="str">
            <v>COURE</v>
          </cell>
          <cell r="L109" t="str">
            <v>PAK</v>
          </cell>
          <cell r="N109">
            <v>150000</v>
          </cell>
          <cell r="O109">
            <v>300000</v>
          </cell>
          <cell r="P109">
            <v>0.5</v>
          </cell>
        </row>
        <row r="110">
          <cell r="A110" t="str">
            <v>T 49-1A</v>
          </cell>
          <cell r="C110" t="str">
            <v>HINGE</v>
          </cell>
          <cell r="D110" t="str">
            <v>RESTRICK</v>
          </cell>
          <cell r="E110">
            <v>0.42</v>
          </cell>
          <cell r="G110">
            <v>1</v>
          </cell>
          <cell r="H110" t="str">
            <v>Press 150 Ton Mech</v>
          </cell>
          <cell r="I110">
            <v>11.5</v>
          </cell>
          <cell r="J110" t="str">
            <v>IMC</v>
          </cell>
          <cell r="K110" t="str">
            <v>COURE</v>
          </cell>
          <cell r="L110" t="str">
            <v>PAK</v>
          </cell>
          <cell r="N110">
            <v>150000</v>
          </cell>
          <cell r="O110">
            <v>300000</v>
          </cell>
          <cell r="P110">
            <v>0.5</v>
          </cell>
        </row>
        <row r="111">
          <cell r="A111" t="str">
            <v>T 49-2</v>
          </cell>
          <cell r="C111" t="str">
            <v>HINGE</v>
          </cell>
          <cell r="D111" t="str">
            <v>TRIMMING</v>
          </cell>
          <cell r="E111">
            <v>0.53</v>
          </cell>
          <cell r="G111">
            <v>1</v>
          </cell>
          <cell r="H111" t="str">
            <v>Press 110 Ton Mech</v>
          </cell>
          <cell r="I111">
            <v>8.3000000000000007</v>
          </cell>
          <cell r="J111" t="str">
            <v>IMC</v>
          </cell>
          <cell r="K111" t="str">
            <v>COURE</v>
          </cell>
          <cell r="L111" t="str">
            <v>PAK</v>
          </cell>
          <cell r="N111">
            <v>100000</v>
          </cell>
          <cell r="O111">
            <v>300000</v>
          </cell>
          <cell r="P111">
            <v>0.33333333333333331</v>
          </cell>
        </row>
        <row r="112">
          <cell r="A112" t="str">
            <v>T 49-3</v>
          </cell>
          <cell r="C112" t="str">
            <v>HINGE</v>
          </cell>
          <cell r="D112" t="str">
            <v>PIERCING</v>
          </cell>
          <cell r="E112">
            <v>0.42</v>
          </cell>
          <cell r="G112">
            <v>1</v>
          </cell>
          <cell r="H112" t="str">
            <v>Press 50 Ton Mech</v>
          </cell>
          <cell r="I112">
            <v>3.8</v>
          </cell>
          <cell r="J112" t="str">
            <v>IMC</v>
          </cell>
          <cell r="K112" t="str">
            <v>COURE</v>
          </cell>
          <cell r="L112" t="str">
            <v>PAK</v>
          </cell>
          <cell r="N112">
            <v>50000</v>
          </cell>
          <cell r="O112">
            <v>300000</v>
          </cell>
          <cell r="P112">
            <v>0.16666666666666666</v>
          </cell>
        </row>
        <row r="113">
          <cell r="A113" t="str">
            <v>T 58-1</v>
          </cell>
          <cell r="B113" t="str">
            <v>PANEL ROOF R/L</v>
          </cell>
          <cell r="C113" t="str">
            <v>PANEL ROOF R/L</v>
          </cell>
          <cell r="D113" t="str">
            <v>DRAWING</v>
          </cell>
          <cell r="E113">
            <v>0.7</v>
          </cell>
          <cell r="G113">
            <v>1</v>
          </cell>
          <cell r="H113" t="str">
            <v>Press 300 Ton Hyd</v>
          </cell>
          <cell r="I113">
            <v>74</v>
          </cell>
          <cell r="J113" t="str">
            <v>IMC</v>
          </cell>
          <cell r="K113" t="str">
            <v>COURE</v>
          </cell>
          <cell r="L113" t="str">
            <v>PAK</v>
          </cell>
          <cell r="N113">
            <v>300000</v>
          </cell>
          <cell r="O113">
            <v>300000</v>
          </cell>
          <cell r="P113">
            <v>1</v>
          </cell>
          <cell r="Q113" t="str">
            <v xml:space="preserve">RH = 37443                                                    LH = 37843                                                                          </v>
          </cell>
        </row>
        <row r="114">
          <cell r="A114" t="str">
            <v>T 58-2</v>
          </cell>
          <cell r="C114" t="str">
            <v>PANEL ROOF R/L</v>
          </cell>
          <cell r="D114" t="str">
            <v>TRIMMING</v>
          </cell>
          <cell r="E114">
            <v>0.6</v>
          </cell>
          <cell r="G114">
            <v>1</v>
          </cell>
          <cell r="H114" t="str">
            <v>Press 300 Ton Mech</v>
          </cell>
          <cell r="I114">
            <v>33</v>
          </cell>
          <cell r="J114" t="str">
            <v>IMC</v>
          </cell>
          <cell r="K114" t="str">
            <v>COURE</v>
          </cell>
          <cell r="L114" t="str">
            <v>PAK</v>
          </cell>
          <cell r="N114">
            <v>300000</v>
          </cell>
          <cell r="O114">
            <v>300000</v>
          </cell>
          <cell r="P114">
            <v>1</v>
          </cell>
        </row>
        <row r="115">
          <cell r="A115" t="str">
            <v>T 58-3</v>
          </cell>
          <cell r="C115" t="str">
            <v>PANEL ROOF L</v>
          </cell>
          <cell r="D115" t="str">
            <v>PIERCING</v>
          </cell>
          <cell r="E115">
            <v>0.6</v>
          </cell>
          <cell r="G115">
            <v>1</v>
          </cell>
          <cell r="H115" t="str">
            <v>Press 150 Ton Mech</v>
          </cell>
          <cell r="I115">
            <v>11.5</v>
          </cell>
          <cell r="J115" t="str">
            <v>IMC</v>
          </cell>
          <cell r="K115" t="str">
            <v>COURE</v>
          </cell>
          <cell r="L115" t="str">
            <v>PAK</v>
          </cell>
          <cell r="N115">
            <v>150000</v>
          </cell>
          <cell r="O115">
            <v>300000</v>
          </cell>
          <cell r="P115">
            <v>0.5</v>
          </cell>
        </row>
        <row r="116">
          <cell r="A116" t="str">
            <v>T 59-1</v>
          </cell>
          <cell r="C116" t="str">
            <v>PANEL ROOF R</v>
          </cell>
          <cell r="D116" t="str">
            <v>PIERCING</v>
          </cell>
          <cell r="E116">
            <v>0.6</v>
          </cell>
          <cell r="G116">
            <v>1</v>
          </cell>
          <cell r="H116" t="str">
            <v>Press 150 Ton Mech</v>
          </cell>
          <cell r="I116">
            <v>11.5</v>
          </cell>
          <cell r="J116" t="str">
            <v>IMC</v>
          </cell>
          <cell r="K116" t="str">
            <v>COURE</v>
          </cell>
          <cell r="L116" t="str">
            <v>PAK</v>
          </cell>
          <cell r="N116">
            <v>150000</v>
          </cell>
          <cell r="O116">
            <v>300000</v>
          </cell>
          <cell r="P116">
            <v>0.5</v>
          </cell>
        </row>
        <row r="117">
          <cell r="A117" t="str">
            <v>T 74-1</v>
          </cell>
          <cell r="B117" t="str">
            <v>ENGINE MOUNT INSULATOR</v>
          </cell>
          <cell r="C117" t="str">
            <v>STAY</v>
          </cell>
          <cell r="D117" t="str">
            <v>BLANKING</v>
          </cell>
          <cell r="E117">
            <v>0.21</v>
          </cell>
          <cell r="G117">
            <v>1</v>
          </cell>
          <cell r="H117" t="str">
            <v>Press 50 Ton Mech</v>
          </cell>
          <cell r="I117">
            <v>3.8</v>
          </cell>
          <cell r="J117" t="str">
            <v>IMC</v>
          </cell>
          <cell r="K117" t="str">
            <v>COURE</v>
          </cell>
          <cell r="L117" t="str">
            <v>PAK</v>
          </cell>
          <cell r="N117">
            <v>50000</v>
          </cell>
          <cell r="O117">
            <v>300000</v>
          </cell>
          <cell r="P117">
            <v>0.16666666666666666</v>
          </cell>
          <cell r="Q117">
            <v>32392</v>
          </cell>
        </row>
        <row r="118">
          <cell r="A118" t="str">
            <v>T 74-2</v>
          </cell>
          <cell r="C118" t="str">
            <v>STAY</v>
          </cell>
          <cell r="D118" t="str">
            <v>BENDING</v>
          </cell>
          <cell r="E118">
            <v>0.28000000000000003</v>
          </cell>
          <cell r="G118">
            <v>1</v>
          </cell>
          <cell r="H118" t="str">
            <v>Press 50 Ton Mech</v>
          </cell>
          <cell r="I118">
            <v>3.8</v>
          </cell>
          <cell r="J118" t="str">
            <v>IMC</v>
          </cell>
          <cell r="K118" t="str">
            <v>COURE</v>
          </cell>
          <cell r="L118" t="str">
            <v>PAK</v>
          </cell>
          <cell r="N118">
            <v>50000</v>
          </cell>
          <cell r="O118">
            <v>300000</v>
          </cell>
          <cell r="P118">
            <v>0.16666666666666666</v>
          </cell>
        </row>
        <row r="119">
          <cell r="A119" t="str">
            <v>T 72-1</v>
          </cell>
          <cell r="C119" t="str">
            <v>BRACKET - 1 ( BODY )</v>
          </cell>
          <cell r="D119" t="str">
            <v>BLANKING</v>
          </cell>
          <cell r="E119">
            <v>0.35</v>
          </cell>
          <cell r="G119">
            <v>1</v>
          </cell>
          <cell r="H119" t="str">
            <v>Press 150 Ton Mech</v>
          </cell>
          <cell r="I119">
            <v>11.5</v>
          </cell>
          <cell r="J119" t="str">
            <v>IMC</v>
          </cell>
          <cell r="K119" t="str">
            <v>COURE</v>
          </cell>
          <cell r="L119" t="str">
            <v>PAK</v>
          </cell>
          <cell r="N119">
            <v>150000</v>
          </cell>
          <cell r="O119">
            <v>300000</v>
          </cell>
          <cell r="P119">
            <v>0.5</v>
          </cell>
        </row>
        <row r="120">
          <cell r="A120" t="str">
            <v>T 72-2</v>
          </cell>
          <cell r="C120" t="str">
            <v>BRACKET - 1 ( BODY )</v>
          </cell>
          <cell r="D120" t="str">
            <v>PIERCING - 1</v>
          </cell>
          <cell r="E120">
            <v>0.53</v>
          </cell>
          <cell r="G120">
            <v>1</v>
          </cell>
          <cell r="H120" t="str">
            <v>Press 110 Ton Mech</v>
          </cell>
          <cell r="I120">
            <v>8.3000000000000007</v>
          </cell>
          <cell r="J120" t="str">
            <v>IMC</v>
          </cell>
          <cell r="K120" t="str">
            <v>COURE</v>
          </cell>
          <cell r="L120" t="str">
            <v>PAK</v>
          </cell>
          <cell r="N120">
            <v>110000</v>
          </cell>
          <cell r="O120">
            <v>300000</v>
          </cell>
          <cell r="P120">
            <v>0.36666666666666664</v>
          </cell>
        </row>
        <row r="121">
          <cell r="A121" t="str">
            <v>T 72-3</v>
          </cell>
          <cell r="C121" t="str">
            <v>BRACKET - 1 ( BODY )</v>
          </cell>
          <cell r="D121" t="str">
            <v>BENDING</v>
          </cell>
          <cell r="E121">
            <v>0.6</v>
          </cell>
          <cell r="G121">
            <v>1</v>
          </cell>
          <cell r="H121" t="str">
            <v>Press 110 Ton Mech</v>
          </cell>
          <cell r="I121">
            <v>8.3000000000000007</v>
          </cell>
          <cell r="J121" t="str">
            <v>IMC</v>
          </cell>
          <cell r="K121" t="str">
            <v>COURE</v>
          </cell>
          <cell r="L121" t="str">
            <v>PAK</v>
          </cell>
          <cell r="N121">
            <v>110000</v>
          </cell>
          <cell r="O121">
            <v>300000</v>
          </cell>
          <cell r="P121">
            <v>0.36666666666666664</v>
          </cell>
        </row>
        <row r="122">
          <cell r="A122" t="str">
            <v>T 72-4</v>
          </cell>
          <cell r="C122" t="str">
            <v>BRACKET - 1 ( BODY )</v>
          </cell>
          <cell r="D122" t="str">
            <v>PIERCING - 2</v>
          </cell>
          <cell r="E122">
            <v>0.6</v>
          </cell>
          <cell r="G122">
            <v>1</v>
          </cell>
          <cell r="H122" t="str">
            <v>Press 110 Ton Mech</v>
          </cell>
          <cell r="I122">
            <v>8.3000000000000007</v>
          </cell>
          <cell r="J122" t="str">
            <v>IMC</v>
          </cell>
          <cell r="K122" t="str">
            <v>COURE</v>
          </cell>
          <cell r="L122" t="str">
            <v>PAK</v>
          </cell>
          <cell r="N122">
            <v>110000</v>
          </cell>
          <cell r="O122">
            <v>300000</v>
          </cell>
          <cell r="P122">
            <v>0.36666666666666664</v>
          </cell>
        </row>
        <row r="123">
          <cell r="A123" t="str">
            <v>T 73-1</v>
          </cell>
          <cell r="C123" t="str">
            <v>BRACKET - 2 ( BASE )</v>
          </cell>
          <cell r="D123" t="str">
            <v>BLANKING</v>
          </cell>
          <cell r="E123">
            <v>0.53</v>
          </cell>
          <cell r="G123">
            <v>1</v>
          </cell>
          <cell r="H123" t="str">
            <v>Press 110 Ton Mech</v>
          </cell>
          <cell r="I123">
            <v>8.3000000000000007</v>
          </cell>
          <cell r="J123" t="str">
            <v>IMC</v>
          </cell>
          <cell r="K123" t="str">
            <v>COURE</v>
          </cell>
          <cell r="L123" t="str">
            <v>PAK</v>
          </cell>
          <cell r="N123">
            <v>110000</v>
          </cell>
          <cell r="O123">
            <v>300000</v>
          </cell>
          <cell r="P123">
            <v>0.36666666666666664</v>
          </cell>
        </row>
        <row r="124">
          <cell r="A124" t="str">
            <v>T 73-2</v>
          </cell>
          <cell r="C124" t="str">
            <v>BRACKET - 2 ( BASE )</v>
          </cell>
          <cell r="D124" t="str">
            <v>PIERCING</v>
          </cell>
          <cell r="E124">
            <v>0.42</v>
          </cell>
          <cell r="G124">
            <v>1</v>
          </cell>
          <cell r="H124" t="str">
            <v>Press 110 Ton Mech</v>
          </cell>
          <cell r="I124">
            <v>8.3000000000000007</v>
          </cell>
          <cell r="J124" t="str">
            <v>IMC</v>
          </cell>
          <cell r="K124" t="str">
            <v>COURE</v>
          </cell>
          <cell r="L124" t="str">
            <v>PAK</v>
          </cell>
          <cell r="N124">
            <v>110000</v>
          </cell>
          <cell r="O124">
            <v>300000</v>
          </cell>
          <cell r="P124">
            <v>0.36666666666666664</v>
          </cell>
        </row>
        <row r="125">
          <cell r="A125" t="str">
            <v>T 73-3</v>
          </cell>
          <cell r="C125" t="str">
            <v>BRACKET - 2 ( BASE )</v>
          </cell>
          <cell r="D125" t="str">
            <v>BENDING</v>
          </cell>
          <cell r="E125">
            <v>0.42</v>
          </cell>
          <cell r="G125">
            <v>1</v>
          </cell>
          <cell r="H125" t="str">
            <v>Press 50 Ton Mech</v>
          </cell>
          <cell r="I125">
            <v>3.8</v>
          </cell>
          <cell r="J125" t="str">
            <v>IMC</v>
          </cell>
          <cell r="K125" t="str">
            <v>COURE</v>
          </cell>
          <cell r="L125" t="str">
            <v>PAK</v>
          </cell>
          <cell r="N125">
            <v>50000</v>
          </cell>
          <cell r="O125">
            <v>300000</v>
          </cell>
          <cell r="P125">
            <v>0.16666666666666666</v>
          </cell>
        </row>
        <row r="126">
          <cell r="A126" t="str">
            <v>T 75-1</v>
          </cell>
          <cell r="C126" t="str">
            <v>BRACKET - 3</v>
          </cell>
          <cell r="D126" t="str">
            <v>BLANKING</v>
          </cell>
          <cell r="E126">
            <v>0.21</v>
          </cell>
          <cell r="G126">
            <v>1</v>
          </cell>
          <cell r="H126" t="str">
            <v>Press 50 Ton Mech</v>
          </cell>
          <cell r="I126">
            <v>3.8</v>
          </cell>
          <cell r="J126" t="str">
            <v>IMC</v>
          </cell>
          <cell r="K126" t="str">
            <v>COURE</v>
          </cell>
          <cell r="L126" t="str">
            <v>PAK</v>
          </cell>
          <cell r="N126">
            <v>50000</v>
          </cell>
          <cell r="O126">
            <v>300000</v>
          </cell>
          <cell r="P126">
            <v>0.16666666666666666</v>
          </cell>
        </row>
        <row r="127">
          <cell r="A127" t="str">
            <v>T 75-2</v>
          </cell>
          <cell r="C127" t="str">
            <v>BRACKET - 3</v>
          </cell>
          <cell r="D127" t="str">
            <v>PIERCING</v>
          </cell>
          <cell r="E127">
            <v>0.28000000000000003</v>
          </cell>
          <cell r="G127">
            <v>1</v>
          </cell>
          <cell r="H127" t="str">
            <v>Press 50 Ton Mech</v>
          </cell>
          <cell r="I127">
            <v>3.8</v>
          </cell>
          <cell r="J127" t="str">
            <v>IMC</v>
          </cell>
          <cell r="K127" t="str">
            <v>COURE</v>
          </cell>
          <cell r="L127" t="str">
            <v>PAK</v>
          </cell>
          <cell r="N127">
            <v>50000</v>
          </cell>
          <cell r="O127">
            <v>300000</v>
          </cell>
          <cell r="P127">
            <v>0.16666666666666666</v>
          </cell>
        </row>
        <row r="128">
          <cell r="A128" t="str">
            <v>T 75-3</v>
          </cell>
          <cell r="C128" t="str">
            <v>BRACKET - 3</v>
          </cell>
          <cell r="D128" t="str">
            <v>BENDING</v>
          </cell>
          <cell r="E128">
            <v>0.28000000000000003</v>
          </cell>
          <cell r="G128">
            <v>1</v>
          </cell>
          <cell r="H128" t="str">
            <v>Press 50 Ton Mech</v>
          </cell>
          <cell r="I128">
            <v>3.8</v>
          </cell>
          <cell r="J128" t="str">
            <v>IMC</v>
          </cell>
          <cell r="K128" t="str">
            <v>COURE</v>
          </cell>
          <cell r="L128" t="str">
            <v>PAK</v>
          </cell>
          <cell r="N128">
            <v>50000</v>
          </cell>
          <cell r="O128">
            <v>300000</v>
          </cell>
          <cell r="P128">
            <v>0.16666666666666666</v>
          </cell>
        </row>
        <row r="129">
          <cell r="A129" t="str">
            <v>T 78-1</v>
          </cell>
          <cell r="B129" t="str">
            <v>BEAM RR DOOR R/L</v>
          </cell>
          <cell r="C129" t="str">
            <v>BEAM RR DOOR R/L</v>
          </cell>
          <cell r="D129" t="str">
            <v>BLANKING</v>
          </cell>
          <cell r="E129">
            <v>0.7</v>
          </cell>
          <cell r="G129">
            <v>1</v>
          </cell>
          <cell r="H129" t="str">
            <v>Press 150 Ton Mech</v>
          </cell>
          <cell r="I129">
            <v>11.5</v>
          </cell>
          <cell r="J129" t="str">
            <v>IMC</v>
          </cell>
          <cell r="K129" t="str">
            <v>COURE</v>
          </cell>
          <cell r="L129" t="str">
            <v>PAK</v>
          </cell>
          <cell r="N129">
            <v>150000</v>
          </cell>
          <cell r="O129">
            <v>300000</v>
          </cell>
          <cell r="P129">
            <v>0.5</v>
          </cell>
        </row>
        <row r="130">
          <cell r="A130" t="str">
            <v>T 78-2</v>
          </cell>
          <cell r="C130" t="str">
            <v>BEAM RR DOOR R/L</v>
          </cell>
          <cell r="D130" t="str">
            <v>FORMING</v>
          </cell>
          <cell r="E130">
            <v>0.6</v>
          </cell>
          <cell r="G130">
            <v>1</v>
          </cell>
          <cell r="H130" t="str">
            <v>Press 150 Ton Mech</v>
          </cell>
          <cell r="I130">
            <v>11.5</v>
          </cell>
          <cell r="J130" t="str">
            <v>IMC</v>
          </cell>
          <cell r="K130" t="str">
            <v>COURE</v>
          </cell>
          <cell r="L130" t="str">
            <v>PAK</v>
          </cell>
          <cell r="N130">
            <v>150000</v>
          </cell>
          <cell r="O130">
            <v>300000</v>
          </cell>
          <cell r="P130">
            <v>0.5</v>
          </cell>
        </row>
        <row r="131">
          <cell r="A131" t="str">
            <v>T 78-3</v>
          </cell>
          <cell r="C131" t="str">
            <v>BEAM RR DOOR R/L</v>
          </cell>
          <cell r="D131" t="str">
            <v>PIERCING</v>
          </cell>
          <cell r="E131">
            <v>0.6</v>
          </cell>
          <cell r="G131">
            <v>1</v>
          </cell>
          <cell r="H131" t="str">
            <v>Press 150 Ton Mech</v>
          </cell>
          <cell r="I131">
            <v>11.5</v>
          </cell>
          <cell r="J131" t="str">
            <v>IMC</v>
          </cell>
          <cell r="K131" t="str">
            <v>COURE</v>
          </cell>
          <cell r="L131" t="str">
            <v>PAK</v>
          </cell>
          <cell r="N131">
            <v>150000</v>
          </cell>
          <cell r="O131">
            <v>300000</v>
          </cell>
          <cell r="P131">
            <v>0.5</v>
          </cell>
        </row>
        <row r="132">
          <cell r="A132" t="str">
            <v>T 79-1</v>
          </cell>
          <cell r="B132" t="str">
            <v>BEAM FRONT DOOR</v>
          </cell>
          <cell r="C132" t="str">
            <v>BEAM FRONT DOOR</v>
          </cell>
          <cell r="D132" t="str">
            <v>DRAWING</v>
          </cell>
          <cell r="E132">
            <v>0.53</v>
          </cell>
          <cell r="G132">
            <v>1</v>
          </cell>
          <cell r="H132" t="str">
            <v>Press 300 Ton Mech</v>
          </cell>
          <cell r="I132">
            <v>33</v>
          </cell>
          <cell r="J132" t="str">
            <v>IMC</v>
          </cell>
          <cell r="K132" t="str">
            <v>COURE</v>
          </cell>
          <cell r="L132" t="str">
            <v>PAK</v>
          </cell>
          <cell r="N132">
            <v>300000</v>
          </cell>
          <cell r="O132">
            <v>300000</v>
          </cell>
          <cell r="P132">
            <v>1</v>
          </cell>
          <cell r="Q132">
            <v>39510</v>
          </cell>
        </row>
        <row r="133">
          <cell r="A133" t="str">
            <v>T 79-2</v>
          </cell>
          <cell r="C133" t="str">
            <v>BEAM FRONT DOOR</v>
          </cell>
          <cell r="D133" t="str">
            <v xml:space="preserve">TRIMMING </v>
          </cell>
          <cell r="E133">
            <v>0.35</v>
          </cell>
          <cell r="G133">
            <v>1</v>
          </cell>
          <cell r="H133" t="str">
            <v>Press 150 Ton Mech</v>
          </cell>
          <cell r="I133">
            <v>11.5</v>
          </cell>
          <cell r="J133" t="str">
            <v>IMC</v>
          </cell>
          <cell r="K133" t="str">
            <v>COURE</v>
          </cell>
          <cell r="L133" t="str">
            <v>PAK</v>
          </cell>
          <cell r="N133">
            <v>150000</v>
          </cell>
          <cell r="O133">
            <v>300000</v>
          </cell>
          <cell r="P133">
            <v>0.5</v>
          </cell>
        </row>
        <row r="134">
          <cell r="A134" t="str">
            <v>T 79-3</v>
          </cell>
          <cell r="C134" t="str">
            <v>BEAM FRONT DOOR</v>
          </cell>
          <cell r="D134" t="str">
            <v>BENDING</v>
          </cell>
          <cell r="E134">
            <v>0.35</v>
          </cell>
          <cell r="G134">
            <v>1</v>
          </cell>
          <cell r="H134" t="str">
            <v>Press 150 Ton Mech</v>
          </cell>
          <cell r="I134">
            <v>11.5</v>
          </cell>
          <cell r="J134" t="str">
            <v>IMC</v>
          </cell>
          <cell r="K134" t="str">
            <v>COURE</v>
          </cell>
          <cell r="L134" t="str">
            <v>PAK</v>
          </cell>
          <cell r="N134">
            <v>150000</v>
          </cell>
          <cell r="O134">
            <v>300000</v>
          </cell>
          <cell r="P134">
            <v>0.5</v>
          </cell>
        </row>
        <row r="135">
          <cell r="A135" t="str">
            <v>T 79-4</v>
          </cell>
          <cell r="C135" t="str">
            <v>BEAM FRONT DOOR</v>
          </cell>
          <cell r="D135" t="str">
            <v>PIERCING</v>
          </cell>
          <cell r="E135">
            <v>0.35</v>
          </cell>
          <cell r="G135">
            <v>1</v>
          </cell>
          <cell r="H135" t="str">
            <v>Press 150 Ton Mech</v>
          </cell>
          <cell r="I135">
            <v>11.5</v>
          </cell>
          <cell r="J135" t="str">
            <v>IMC</v>
          </cell>
          <cell r="K135" t="str">
            <v>COURE</v>
          </cell>
          <cell r="L135" t="str">
            <v>PAK</v>
          </cell>
          <cell r="N135">
            <v>150000</v>
          </cell>
          <cell r="O135">
            <v>300000</v>
          </cell>
          <cell r="P135">
            <v>0.5</v>
          </cell>
        </row>
        <row r="136">
          <cell r="A136" t="str">
            <v>T 63-1</v>
          </cell>
          <cell r="B136" t="str">
            <v>BRACKET ENGINE MNTG FR M/A (0D040)</v>
          </cell>
          <cell r="C136" t="str">
            <v>BRACKET ENGINE MNTG FR M/A</v>
          </cell>
          <cell r="D136" t="str">
            <v>Blank</v>
          </cell>
          <cell r="E136">
            <v>0.42</v>
          </cell>
          <cell r="G136">
            <v>1</v>
          </cell>
          <cell r="H136" t="str">
            <v>Press 150 Ton Mech</v>
          </cell>
          <cell r="I136">
            <v>11.5</v>
          </cell>
          <cell r="J136" t="str">
            <v>IMC</v>
          </cell>
          <cell r="K136" t="str">
            <v>COROLLA</v>
          </cell>
          <cell r="L136" t="str">
            <v>PAK</v>
          </cell>
          <cell r="N136">
            <v>150000</v>
          </cell>
          <cell r="O136">
            <v>300000</v>
          </cell>
          <cell r="P136">
            <v>0.5</v>
          </cell>
        </row>
        <row r="137">
          <cell r="A137" t="str">
            <v>T 63-2</v>
          </cell>
          <cell r="C137" t="str">
            <v>BRACKET ENGINE MNTG FR M/A</v>
          </cell>
          <cell r="D137" t="str">
            <v xml:space="preserve">Draw </v>
          </cell>
          <cell r="E137">
            <v>0.53</v>
          </cell>
          <cell r="G137">
            <v>1</v>
          </cell>
          <cell r="H137" t="str">
            <v>Press 150 Ton Mech</v>
          </cell>
          <cell r="I137">
            <v>11.5</v>
          </cell>
          <cell r="J137" t="str">
            <v>IMC</v>
          </cell>
          <cell r="K137" t="str">
            <v>COROLLA</v>
          </cell>
          <cell r="L137" t="str">
            <v>PAK</v>
          </cell>
          <cell r="N137">
            <v>150000</v>
          </cell>
          <cell r="O137">
            <v>300000</v>
          </cell>
          <cell r="P137">
            <v>0.5</v>
          </cell>
        </row>
        <row r="138">
          <cell r="A138" t="str">
            <v>T 61-3</v>
          </cell>
          <cell r="C138" t="str">
            <v>BRACKET ENGINE MNTG FR M/A</v>
          </cell>
          <cell r="D138" t="str">
            <v>Piercing - 1</v>
          </cell>
          <cell r="E138">
            <v>0.42</v>
          </cell>
          <cell r="G138">
            <v>1</v>
          </cell>
          <cell r="H138" t="str">
            <v>Press 50 Ton Mech</v>
          </cell>
          <cell r="I138">
            <v>3.8</v>
          </cell>
          <cell r="J138" t="str">
            <v>IMC</v>
          </cell>
          <cell r="K138" t="str">
            <v>COROLLA</v>
          </cell>
          <cell r="L138" t="str">
            <v>PAK</v>
          </cell>
          <cell r="N138">
            <v>50000</v>
          </cell>
          <cell r="O138">
            <v>300000</v>
          </cell>
          <cell r="P138">
            <v>0.16666666666666666</v>
          </cell>
        </row>
        <row r="139">
          <cell r="A139" t="str">
            <v>T 61-4</v>
          </cell>
          <cell r="C139" t="str">
            <v>BRACKET ENGINE MNTG FR M/A</v>
          </cell>
          <cell r="D139" t="str">
            <v>Piercing - 2</v>
          </cell>
          <cell r="E139">
            <v>0.53</v>
          </cell>
          <cell r="G139">
            <v>1</v>
          </cell>
          <cell r="H139" t="str">
            <v>Press 50 Ton Mech</v>
          </cell>
          <cell r="I139">
            <v>3.8</v>
          </cell>
          <cell r="J139" t="str">
            <v>IMC</v>
          </cell>
          <cell r="K139" t="str">
            <v>COROLLA</v>
          </cell>
          <cell r="L139" t="str">
            <v>PAK</v>
          </cell>
          <cell r="N139">
            <v>50000</v>
          </cell>
          <cell r="O139">
            <v>300000</v>
          </cell>
          <cell r="P139">
            <v>0.16666666666666666</v>
          </cell>
        </row>
        <row r="140">
          <cell r="A140" t="str">
            <v>T 63-3X2</v>
          </cell>
          <cell r="C140" t="str">
            <v>BRACKET ENGINE MNTG FR M/A</v>
          </cell>
          <cell r="D140" t="str">
            <v>Side Piercing</v>
          </cell>
          <cell r="E140">
            <v>0.7</v>
          </cell>
          <cell r="G140">
            <v>1</v>
          </cell>
          <cell r="H140" t="str">
            <v>Press 50 Ton Mech</v>
          </cell>
          <cell r="I140">
            <v>3.8</v>
          </cell>
          <cell r="J140" t="str">
            <v>IMC</v>
          </cell>
          <cell r="K140" t="str">
            <v>COROLLA</v>
          </cell>
          <cell r="L140" t="str">
            <v>PAK</v>
          </cell>
          <cell r="N140">
            <v>50000</v>
          </cell>
          <cell r="O140">
            <v>300000</v>
          </cell>
          <cell r="P140">
            <v>0.16666666666666666</v>
          </cell>
        </row>
        <row r="141">
          <cell r="A141" t="str">
            <v>T 61-6</v>
          </cell>
          <cell r="C141" t="str">
            <v>BRACKET ENGINE MNTG FR M/A</v>
          </cell>
          <cell r="D141" t="str">
            <v>Mark - 1</v>
          </cell>
          <cell r="E141">
            <v>0.28000000000000003</v>
          </cell>
          <cell r="G141">
            <v>1</v>
          </cell>
          <cell r="H141" t="str">
            <v>Press 50 Ton Mech</v>
          </cell>
          <cell r="I141">
            <v>3.8</v>
          </cell>
          <cell r="J141" t="str">
            <v>IMC</v>
          </cell>
          <cell r="K141" t="str">
            <v>COROLLA</v>
          </cell>
          <cell r="L141" t="str">
            <v>PAK</v>
          </cell>
          <cell r="N141">
            <v>50000</v>
          </cell>
          <cell r="O141">
            <v>300000</v>
          </cell>
          <cell r="P141">
            <v>0.16666666666666666</v>
          </cell>
        </row>
        <row r="142">
          <cell r="A142" t="str">
            <v>T 63-4</v>
          </cell>
          <cell r="C142" t="str">
            <v>BRACKET ENGINE MNTG FR M/A</v>
          </cell>
          <cell r="D142" t="str">
            <v>Mark - 2</v>
          </cell>
          <cell r="E142">
            <v>0.28000000000000003</v>
          </cell>
          <cell r="G142">
            <v>1</v>
          </cell>
          <cell r="H142" t="str">
            <v>Press 50 Ton Mech</v>
          </cell>
          <cell r="I142">
            <v>3.8</v>
          </cell>
          <cell r="J142" t="str">
            <v>IMC</v>
          </cell>
          <cell r="K142" t="str">
            <v>COROLLA</v>
          </cell>
          <cell r="L142" t="str">
            <v>PAK</v>
          </cell>
          <cell r="N142">
            <v>50000</v>
          </cell>
          <cell r="O142">
            <v>300000</v>
          </cell>
          <cell r="P142">
            <v>0.16666666666666666</v>
          </cell>
        </row>
        <row r="143">
          <cell r="A143" t="str">
            <v>T 61 -5X2</v>
          </cell>
          <cell r="C143" t="str">
            <v>BRACKET ENGINE MNTG FR M/A</v>
          </cell>
          <cell r="D143" t="str">
            <v>Forming</v>
          </cell>
          <cell r="E143">
            <v>0.35</v>
          </cell>
          <cell r="G143">
            <v>1</v>
          </cell>
          <cell r="H143" t="str">
            <v>Press 50 Ton Mech</v>
          </cell>
          <cell r="I143">
            <v>3.8</v>
          </cell>
          <cell r="J143" t="str">
            <v>IMC</v>
          </cell>
          <cell r="K143" t="str">
            <v>COROLLA</v>
          </cell>
          <cell r="L143" t="str">
            <v>PAK</v>
          </cell>
          <cell r="N143">
            <v>50000</v>
          </cell>
          <cell r="O143">
            <v>300000</v>
          </cell>
          <cell r="P143">
            <v>0.16666666666666666</v>
          </cell>
        </row>
        <row r="144">
          <cell r="A144" t="str">
            <v>T 80-1</v>
          </cell>
          <cell r="B144" t="str">
            <v>BRACKET ENGINE FR (22090)</v>
          </cell>
          <cell r="C144" t="str">
            <v>BRACKET ENGINE FR</v>
          </cell>
          <cell r="D144" t="str">
            <v>PIERCING - 1</v>
          </cell>
          <cell r="E144">
            <v>0.53</v>
          </cell>
          <cell r="G144">
            <v>1</v>
          </cell>
          <cell r="H144" t="str">
            <v>Press 50 Ton Mech</v>
          </cell>
          <cell r="I144">
            <v>3.8</v>
          </cell>
          <cell r="J144" t="str">
            <v>IMC</v>
          </cell>
          <cell r="K144" t="str">
            <v>COROLLA</v>
          </cell>
          <cell r="L144" t="str">
            <v>PAK</v>
          </cell>
          <cell r="N144">
            <v>50000</v>
          </cell>
          <cell r="O144">
            <v>300000</v>
          </cell>
          <cell r="P144">
            <v>0.16666666666666666</v>
          </cell>
        </row>
        <row r="145">
          <cell r="A145" t="str">
            <v>T 80-2</v>
          </cell>
          <cell r="C145" t="str">
            <v>BRACKET ENGINE FR</v>
          </cell>
          <cell r="D145" t="str">
            <v>PIERCING - 2</v>
          </cell>
          <cell r="E145">
            <v>0.53</v>
          </cell>
          <cell r="G145">
            <v>1</v>
          </cell>
          <cell r="H145" t="str">
            <v>Press 50 Ton Mech</v>
          </cell>
          <cell r="I145">
            <v>3.8</v>
          </cell>
          <cell r="J145" t="str">
            <v>IMC</v>
          </cell>
          <cell r="K145" t="str">
            <v>COROLLA</v>
          </cell>
          <cell r="L145" t="str">
            <v>PAK</v>
          </cell>
          <cell r="N145">
            <v>50000</v>
          </cell>
          <cell r="O145">
            <v>300000</v>
          </cell>
          <cell r="P145">
            <v>0.16666666666666666</v>
          </cell>
        </row>
        <row r="146">
          <cell r="A146" t="str">
            <v>T 80-3X2</v>
          </cell>
          <cell r="C146" t="str">
            <v>BRACKET ENGINE FR</v>
          </cell>
          <cell r="D146" t="str">
            <v>SIDE PIERCING</v>
          </cell>
          <cell r="E146">
            <v>1.4</v>
          </cell>
          <cell r="G146">
            <v>1</v>
          </cell>
          <cell r="H146" t="str">
            <v>Press 50 Ton Mech</v>
          </cell>
          <cell r="I146">
            <v>3.8</v>
          </cell>
          <cell r="J146" t="str">
            <v>IMC</v>
          </cell>
          <cell r="K146" t="str">
            <v>COROLLA</v>
          </cell>
          <cell r="L146" t="str">
            <v>PAK</v>
          </cell>
          <cell r="N146">
            <v>50000</v>
          </cell>
          <cell r="O146">
            <v>300000</v>
          </cell>
          <cell r="P146">
            <v>0.16666666666666666</v>
          </cell>
        </row>
        <row r="147">
          <cell r="A147" t="str">
            <v>T 65-1</v>
          </cell>
          <cell r="B147" t="str">
            <v>BRACKET ENGINE MNTG RR A/T (0D070)</v>
          </cell>
          <cell r="C147" t="str">
            <v>BRACKET ENGINE MNTG RR A/T</v>
          </cell>
          <cell r="D147" t="str">
            <v>BLANKING</v>
          </cell>
          <cell r="E147">
            <v>0.35</v>
          </cell>
          <cell r="G147">
            <v>1</v>
          </cell>
          <cell r="H147" t="str">
            <v>Press 150 Ton Mech</v>
          </cell>
          <cell r="I147">
            <v>11.5</v>
          </cell>
          <cell r="J147" t="str">
            <v>IMC</v>
          </cell>
          <cell r="K147" t="str">
            <v>COROLLA</v>
          </cell>
          <cell r="L147" t="str">
            <v>PAK</v>
          </cell>
          <cell r="N147">
            <v>150000</v>
          </cell>
          <cell r="O147">
            <v>300000</v>
          </cell>
          <cell r="P147">
            <v>0.5</v>
          </cell>
        </row>
        <row r="148">
          <cell r="A148" t="str">
            <v>T 65-3</v>
          </cell>
          <cell r="C148" t="str">
            <v>BRACKET ENGINE MNTG</v>
          </cell>
          <cell r="D148" t="str">
            <v>DRAWING</v>
          </cell>
          <cell r="E148">
            <v>0.35</v>
          </cell>
          <cell r="G148">
            <v>1</v>
          </cell>
          <cell r="H148" t="str">
            <v>Press 150 Ton Mech</v>
          </cell>
          <cell r="I148">
            <v>11.5</v>
          </cell>
          <cell r="J148" t="str">
            <v>IMC</v>
          </cell>
          <cell r="K148" t="str">
            <v>COROLLA</v>
          </cell>
          <cell r="L148" t="str">
            <v>PAK</v>
          </cell>
          <cell r="N148">
            <v>150000</v>
          </cell>
          <cell r="O148">
            <v>300000</v>
          </cell>
          <cell r="P148">
            <v>0.5</v>
          </cell>
        </row>
        <row r="149">
          <cell r="A149" t="str">
            <v>T 65-4</v>
          </cell>
          <cell r="C149" t="str">
            <v>BRACKET ENGINE MNTG</v>
          </cell>
          <cell r="D149" t="str">
            <v>TOP PIERCING</v>
          </cell>
          <cell r="E149">
            <v>0.7</v>
          </cell>
          <cell r="G149">
            <v>1</v>
          </cell>
          <cell r="H149" t="str">
            <v>Press 50 Ton Mech</v>
          </cell>
          <cell r="I149">
            <v>3.8</v>
          </cell>
          <cell r="J149" t="str">
            <v>IMC</v>
          </cell>
          <cell r="K149" t="str">
            <v>COROLLA</v>
          </cell>
          <cell r="L149" t="str">
            <v>PAK</v>
          </cell>
          <cell r="N149">
            <v>50000</v>
          </cell>
          <cell r="O149">
            <v>300000</v>
          </cell>
          <cell r="P149">
            <v>0.16666666666666666</v>
          </cell>
        </row>
        <row r="150">
          <cell r="A150" t="str">
            <v>T 64-4X2</v>
          </cell>
          <cell r="C150" t="str">
            <v>BRACKET ENGINE MNTG</v>
          </cell>
          <cell r="D150" t="str">
            <v>SIDE PIERCING</v>
          </cell>
          <cell r="E150">
            <v>0.53</v>
          </cell>
          <cell r="G150">
            <v>1</v>
          </cell>
          <cell r="H150" t="str">
            <v>Press 50 Ton Mech</v>
          </cell>
          <cell r="I150">
            <v>3.8</v>
          </cell>
          <cell r="J150" t="str">
            <v>IMC</v>
          </cell>
          <cell r="K150" t="str">
            <v>COROLLA</v>
          </cell>
          <cell r="L150" t="str">
            <v>PAK</v>
          </cell>
          <cell r="N150">
            <v>50000</v>
          </cell>
          <cell r="O150">
            <v>300000</v>
          </cell>
          <cell r="P150">
            <v>0.16666666666666666</v>
          </cell>
        </row>
        <row r="151">
          <cell r="A151" t="str">
            <v>T 65-1</v>
          </cell>
          <cell r="C151" t="str">
            <v>BRACKET ENGINE MNTG</v>
          </cell>
          <cell r="D151" t="str">
            <v>SAGGING</v>
          </cell>
          <cell r="E151">
            <v>0.35</v>
          </cell>
          <cell r="G151">
            <v>1</v>
          </cell>
          <cell r="H151" t="str">
            <v>Press 50 Ton Mech</v>
          </cell>
          <cell r="I151">
            <v>3.8</v>
          </cell>
          <cell r="J151" t="str">
            <v>IMC</v>
          </cell>
          <cell r="K151" t="str">
            <v>COROLLA</v>
          </cell>
          <cell r="L151" t="str">
            <v>PAK</v>
          </cell>
          <cell r="N151">
            <v>50000</v>
          </cell>
          <cell r="O151">
            <v>300000</v>
          </cell>
          <cell r="P151">
            <v>0.16666666666666666</v>
          </cell>
        </row>
        <row r="152">
          <cell r="A152" t="str">
            <v>T 62-1</v>
          </cell>
          <cell r="B152" t="str">
            <v>BRKT ENG MNTG FR DIESEL (64230)</v>
          </cell>
          <cell r="C152" t="str">
            <v>BRACKET ENGINE MNTG FR DIESEL</v>
          </cell>
          <cell r="D152" t="str">
            <v>BLANK</v>
          </cell>
          <cell r="E152">
            <v>0.42</v>
          </cell>
          <cell r="G152">
            <v>1</v>
          </cell>
          <cell r="H152" t="str">
            <v>Press 150 Ton Mech</v>
          </cell>
          <cell r="I152">
            <v>11.5</v>
          </cell>
          <cell r="J152" t="str">
            <v>IMC</v>
          </cell>
          <cell r="K152" t="str">
            <v>COROLLA</v>
          </cell>
          <cell r="L152" t="str">
            <v>PAK</v>
          </cell>
          <cell r="N152">
            <v>150000</v>
          </cell>
          <cell r="O152">
            <v>300000</v>
          </cell>
          <cell r="P152">
            <v>0.5</v>
          </cell>
        </row>
        <row r="153">
          <cell r="A153" t="str">
            <v>T 62-2</v>
          </cell>
          <cell r="C153" t="str">
            <v>BRACKET ENGINE MNTG FR DIESEL</v>
          </cell>
          <cell r="D153" t="str">
            <v>DRAW</v>
          </cell>
          <cell r="E153">
            <v>0.53</v>
          </cell>
          <cell r="G153">
            <v>1</v>
          </cell>
          <cell r="H153" t="str">
            <v>Press 150 Ton Mech</v>
          </cell>
          <cell r="I153">
            <v>11.5</v>
          </cell>
          <cell r="J153" t="str">
            <v>IMC</v>
          </cell>
          <cell r="K153" t="str">
            <v>COROLLA</v>
          </cell>
          <cell r="L153" t="str">
            <v>PAK</v>
          </cell>
          <cell r="N153">
            <v>50000</v>
          </cell>
          <cell r="O153">
            <v>300000</v>
          </cell>
          <cell r="P153">
            <v>0.16666666666666666</v>
          </cell>
        </row>
        <row r="154">
          <cell r="A154" t="str">
            <v>T 62-3</v>
          </cell>
          <cell r="C154" t="str">
            <v>BRACKET ENGINE MNTG FR DIESEL</v>
          </cell>
          <cell r="D154" t="str">
            <v>PIERCING - 1</v>
          </cell>
          <cell r="E154">
            <v>0.42</v>
          </cell>
          <cell r="G154">
            <v>1</v>
          </cell>
          <cell r="H154" t="str">
            <v>Press 50 Ton Mech</v>
          </cell>
          <cell r="I154">
            <v>3.8</v>
          </cell>
          <cell r="J154" t="str">
            <v>IMC</v>
          </cell>
          <cell r="K154" t="str">
            <v>COROLLA</v>
          </cell>
          <cell r="L154" t="str">
            <v>PAK</v>
          </cell>
          <cell r="N154">
            <v>50000</v>
          </cell>
          <cell r="O154">
            <v>300000</v>
          </cell>
          <cell r="P154">
            <v>0.16666666666666666</v>
          </cell>
        </row>
        <row r="155">
          <cell r="A155" t="str">
            <v>T 62-4</v>
          </cell>
          <cell r="C155" t="str">
            <v>BRACKET ENGINE MNTG FR DIESEL</v>
          </cell>
          <cell r="D155" t="str">
            <v>PIERCING - 2</v>
          </cell>
          <cell r="E155">
            <v>0.42</v>
          </cell>
          <cell r="G155">
            <v>1</v>
          </cell>
          <cell r="H155" t="str">
            <v>Press 50 Ton Mech</v>
          </cell>
          <cell r="I155">
            <v>3.8</v>
          </cell>
          <cell r="J155" t="str">
            <v>IMC</v>
          </cell>
          <cell r="K155" t="str">
            <v>COROLLA</v>
          </cell>
          <cell r="L155" t="str">
            <v>PAK</v>
          </cell>
          <cell r="N155">
            <v>50000</v>
          </cell>
          <cell r="O155">
            <v>300000</v>
          </cell>
          <cell r="P155">
            <v>0.16666666666666666</v>
          </cell>
        </row>
        <row r="156">
          <cell r="A156" t="str">
            <v>T 62-5x2</v>
          </cell>
          <cell r="C156" t="str">
            <v>BRACKET ENGINE MNTG FR DIESEL</v>
          </cell>
          <cell r="D156" t="str">
            <v>SIDE PIERCING</v>
          </cell>
          <cell r="E156">
            <v>0.7</v>
          </cell>
          <cell r="G156">
            <v>1</v>
          </cell>
          <cell r="H156" t="str">
            <v>Press 50 Ton Mech</v>
          </cell>
          <cell r="I156">
            <v>3.8</v>
          </cell>
          <cell r="J156" t="str">
            <v>IMC</v>
          </cell>
          <cell r="K156" t="str">
            <v>COROLLA</v>
          </cell>
          <cell r="L156" t="str">
            <v>PAK</v>
          </cell>
          <cell r="N156">
            <v>50000</v>
          </cell>
          <cell r="O156">
            <v>300000</v>
          </cell>
          <cell r="P156">
            <v>0.16666666666666666</v>
          </cell>
        </row>
        <row r="157">
          <cell r="A157" t="str">
            <v>T 62-6</v>
          </cell>
          <cell r="C157" t="str">
            <v>BRACKET ENGINE MNTG FR DIESEL</v>
          </cell>
          <cell r="D157" t="str">
            <v>MARK - 1</v>
          </cell>
          <cell r="E157">
            <v>0.28000000000000003</v>
          </cell>
          <cell r="G157">
            <v>1</v>
          </cell>
          <cell r="H157" t="str">
            <v>Press 50 Ton Mech</v>
          </cell>
          <cell r="I157">
            <v>3.8</v>
          </cell>
          <cell r="J157" t="str">
            <v>IMC</v>
          </cell>
          <cell r="K157" t="str">
            <v>COROLLA</v>
          </cell>
          <cell r="L157" t="str">
            <v>PAK</v>
          </cell>
          <cell r="N157">
            <v>50000</v>
          </cell>
          <cell r="O157">
            <v>300000</v>
          </cell>
          <cell r="P157">
            <v>0.16666666666666666</v>
          </cell>
        </row>
        <row r="158">
          <cell r="A158" t="str">
            <v>T 62-7</v>
          </cell>
          <cell r="C158" t="str">
            <v>BRACKET ENGINE MNTG FR DIESEL</v>
          </cell>
          <cell r="D158" t="str">
            <v>MARK - 2</v>
          </cell>
          <cell r="E158">
            <v>0.28000000000000003</v>
          </cell>
          <cell r="G158">
            <v>1</v>
          </cell>
          <cell r="H158" t="str">
            <v>Press 50 Ton Mech</v>
          </cell>
          <cell r="I158">
            <v>3.8</v>
          </cell>
          <cell r="J158" t="str">
            <v>IMC</v>
          </cell>
          <cell r="K158" t="str">
            <v>COROLLA</v>
          </cell>
          <cell r="L158" t="str">
            <v>PAK</v>
          </cell>
          <cell r="N158">
            <v>50000</v>
          </cell>
          <cell r="O158">
            <v>300000</v>
          </cell>
          <cell r="P158">
            <v>0.16666666666666666</v>
          </cell>
        </row>
        <row r="159">
          <cell r="A159" t="str">
            <v>T 61-5X2</v>
          </cell>
          <cell r="C159" t="str">
            <v>BRACKET ENGINE MNTG FR DIESEL</v>
          </cell>
          <cell r="D159" t="str">
            <v>FORMING</v>
          </cell>
          <cell r="E159">
            <v>0.7</v>
          </cell>
          <cell r="G159">
            <v>1</v>
          </cell>
          <cell r="H159" t="str">
            <v>Press 50 Ton Mech</v>
          </cell>
          <cell r="I159">
            <v>3.8</v>
          </cell>
          <cell r="J159" t="str">
            <v>IMC</v>
          </cell>
          <cell r="K159" t="str">
            <v>COROLLA</v>
          </cell>
          <cell r="L159" t="str">
            <v>PAK</v>
          </cell>
          <cell r="N159">
            <v>50000</v>
          </cell>
          <cell r="O159">
            <v>300000</v>
          </cell>
          <cell r="P159">
            <v>0.16666666666666666</v>
          </cell>
        </row>
        <row r="160">
          <cell r="A160" t="str">
            <v>H 32-1</v>
          </cell>
          <cell r="B160" t="str">
            <v>LWR COMP. FR PLR INN R/L</v>
          </cell>
          <cell r="C160" t="str">
            <v>PILLER BODY R/L</v>
          </cell>
          <cell r="D160" t="str">
            <v>BLANKING</v>
          </cell>
          <cell r="E160">
            <v>0.53</v>
          </cell>
          <cell r="G160">
            <v>1</v>
          </cell>
          <cell r="H160" t="str">
            <v>Press 150 Ton Mech</v>
          </cell>
          <cell r="I160">
            <v>11.5</v>
          </cell>
          <cell r="J160" t="str">
            <v>HACPL</v>
          </cell>
          <cell r="K160" t="str">
            <v>CITY</v>
          </cell>
          <cell r="L160" t="str">
            <v>PAK</v>
          </cell>
          <cell r="N160">
            <v>150000</v>
          </cell>
          <cell r="O160">
            <v>300000</v>
          </cell>
          <cell r="P160">
            <v>0.5</v>
          </cell>
          <cell r="Q160" t="str">
            <v>RH = 8340                                                   LH = 8280</v>
          </cell>
        </row>
        <row r="161">
          <cell r="A161" t="str">
            <v>H 32-2</v>
          </cell>
          <cell r="C161" t="str">
            <v>PILLER BODY R/L</v>
          </cell>
          <cell r="D161" t="str">
            <v>PIERCING</v>
          </cell>
          <cell r="E161">
            <v>0.6</v>
          </cell>
          <cell r="G161">
            <v>1</v>
          </cell>
          <cell r="H161" t="str">
            <v>Press 50 Ton Mech</v>
          </cell>
          <cell r="I161">
            <v>3.8</v>
          </cell>
          <cell r="J161" t="str">
            <v>HACPL</v>
          </cell>
          <cell r="K161" t="str">
            <v>CITY</v>
          </cell>
          <cell r="L161" t="str">
            <v>PAK</v>
          </cell>
          <cell r="N161">
            <v>50000</v>
          </cell>
          <cell r="O161">
            <v>300000</v>
          </cell>
          <cell r="P161">
            <v>0.16666666666666666</v>
          </cell>
        </row>
        <row r="162">
          <cell r="A162" t="str">
            <v>H 32-3</v>
          </cell>
          <cell r="C162" t="str">
            <v>PILLER BODY R</v>
          </cell>
          <cell r="D162" t="str">
            <v>DRAWING / FORMING</v>
          </cell>
          <cell r="E162">
            <v>0.53</v>
          </cell>
          <cell r="G162">
            <v>1</v>
          </cell>
          <cell r="H162" t="str">
            <v>Press 150 Ton Mech</v>
          </cell>
          <cell r="I162">
            <v>11.5</v>
          </cell>
          <cell r="J162" t="str">
            <v>HACPL</v>
          </cell>
          <cell r="K162" t="str">
            <v>CITY</v>
          </cell>
          <cell r="L162" t="str">
            <v>PAK</v>
          </cell>
          <cell r="N162">
            <v>150000</v>
          </cell>
          <cell r="O162">
            <v>300000</v>
          </cell>
          <cell r="P162">
            <v>0.5</v>
          </cell>
        </row>
        <row r="163">
          <cell r="A163" t="str">
            <v>H 32-4</v>
          </cell>
          <cell r="C163" t="str">
            <v>PILLER BODY R</v>
          </cell>
          <cell r="D163" t="str">
            <v>TOP PIERCING</v>
          </cell>
          <cell r="E163">
            <v>0.53</v>
          </cell>
          <cell r="G163">
            <v>1</v>
          </cell>
          <cell r="H163" t="str">
            <v>Press 150 Ton Mech</v>
          </cell>
          <cell r="I163">
            <v>11.5</v>
          </cell>
          <cell r="J163" t="str">
            <v>HACPL</v>
          </cell>
          <cell r="K163" t="str">
            <v>CITY</v>
          </cell>
          <cell r="L163" t="str">
            <v>PAK</v>
          </cell>
          <cell r="N163">
            <v>150000</v>
          </cell>
          <cell r="O163">
            <v>300000</v>
          </cell>
          <cell r="P163">
            <v>0.5</v>
          </cell>
        </row>
        <row r="164">
          <cell r="A164" t="str">
            <v>H 33-1</v>
          </cell>
          <cell r="C164" t="str">
            <v>PILLER BODY L</v>
          </cell>
          <cell r="D164" t="str">
            <v>DRAWING / FORMING</v>
          </cell>
          <cell r="E164">
            <v>0.53</v>
          </cell>
          <cell r="G164">
            <v>1</v>
          </cell>
          <cell r="H164" t="str">
            <v>Press 150 Ton Mech</v>
          </cell>
          <cell r="I164">
            <v>11.5</v>
          </cell>
          <cell r="J164" t="str">
            <v>HACPL</v>
          </cell>
          <cell r="K164" t="str">
            <v>CITY</v>
          </cell>
          <cell r="L164" t="str">
            <v>PAK</v>
          </cell>
          <cell r="N164">
            <v>150000</v>
          </cell>
          <cell r="O164">
            <v>300000</v>
          </cell>
          <cell r="P164">
            <v>0.5</v>
          </cell>
        </row>
        <row r="165">
          <cell r="A165" t="str">
            <v>H 33-2</v>
          </cell>
          <cell r="C165" t="str">
            <v>PILLER BODY L</v>
          </cell>
          <cell r="D165" t="str">
            <v>TOP PIERCING</v>
          </cell>
          <cell r="E165">
            <v>0.53</v>
          </cell>
          <cell r="G165">
            <v>1</v>
          </cell>
          <cell r="H165" t="str">
            <v>Press 150 Ton Mech</v>
          </cell>
          <cell r="I165">
            <v>11.5</v>
          </cell>
          <cell r="J165" t="str">
            <v>HACPL</v>
          </cell>
          <cell r="K165" t="str">
            <v>CITY</v>
          </cell>
          <cell r="L165" t="str">
            <v>PAK</v>
          </cell>
          <cell r="N165">
            <v>150000</v>
          </cell>
          <cell r="O165">
            <v>300000</v>
          </cell>
          <cell r="P165">
            <v>0.5</v>
          </cell>
        </row>
        <row r="166">
          <cell r="A166" t="str">
            <v>H 34-1</v>
          </cell>
          <cell r="C166" t="str">
            <v>BASE FR JACK R/L</v>
          </cell>
          <cell r="D166" t="str">
            <v>BLANKING</v>
          </cell>
          <cell r="E166">
            <v>0.21</v>
          </cell>
          <cell r="G166">
            <v>1</v>
          </cell>
          <cell r="H166" t="str">
            <v>Press 50 Ton Mech</v>
          </cell>
          <cell r="I166">
            <v>3.8</v>
          </cell>
          <cell r="J166" t="str">
            <v>HACPL</v>
          </cell>
          <cell r="K166" t="str">
            <v>CITY</v>
          </cell>
          <cell r="L166" t="str">
            <v>PAK</v>
          </cell>
          <cell r="N166">
            <v>50000</v>
          </cell>
          <cell r="O166">
            <v>300000</v>
          </cell>
          <cell r="P166">
            <v>0.16666666666666666</v>
          </cell>
        </row>
        <row r="167">
          <cell r="A167" t="str">
            <v>H 34-2</v>
          </cell>
          <cell r="C167" t="str">
            <v>BASE FR JACK R/L</v>
          </cell>
          <cell r="D167" t="str">
            <v>DRAWING / FORMING</v>
          </cell>
          <cell r="E167">
            <v>0.28000000000000003</v>
          </cell>
          <cell r="G167">
            <v>1</v>
          </cell>
          <cell r="H167" t="str">
            <v>Press 110 Ton Mech</v>
          </cell>
          <cell r="I167">
            <v>8.3000000000000007</v>
          </cell>
          <cell r="J167" t="str">
            <v>HACPL</v>
          </cell>
          <cell r="K167" t="str">
            <v>CITY</v>
          </cell>
          <cell r="L167" t="str">
            <v>PAK</v>
          </cell>
          <cell r="N167">
            <v>110000</v>
          </cell>
          <cell r="O167">
            <v>300000</v>
          </cell>
          <cell r="P167">
            <v>0.36666666666666664</v>
          </cell>
        </row>
        <row r="168">
          <cell r="A168" t="str">
            <v>H 34-3</v>
          </cell>
          <cell r="C168" t="str">
            <v>BASE FR JACK R/L</v>
          </cell>
          <cell r="D168" t="str">
            <v>PIERCING</v>
          </cell>
          <cell r="E168">
            <v>0.21</v>
          </cell>
          <cell r="G168">
            <v>1</v>
          </cell>
          <cell r="H168" t="str">
            <v>Press 50 Ton Mech</v>
          </cell>
          <cell r="I168">
            <v>3.8</v>
          </cell>
          <cell r="J168" t="str">
            <v>HACPL</v>
          </cell>
          <cell r="K168" t="str">
            <v>CITY</v>
          </cell>
          <cell r="L168" t="str">
            <v>PAK</v>
          </cell>
          <cell r="N168">
            <v>50000</v>
          </cell>
          <cell r="O168">
            <v>300000</v>
          </cell>
          <cell r="P168">
            <v>0.16666666666666666</v>
          </cell>
        </row>
        <row r="169">
          <cell r="A169" t="str">
            <v>H 35-1</v>
          </cell>
          <cell r="C169" t="str">
            <v>PATCH R FR PLR INN</v>
          </cell>
          <cell r="D169" t="str">
            <v>BLANKING</v>
          </cell>
          <cell r="E169">
            <v>0.14000000000000001</v>
          </cell>
          <cell r="G169">
            <v>1</v>
          </cell>
          <cell r="H169" t="str">
            <v>Press 50 Ton Mech</v>
          </cell>
          <cell r="I169">
            <v>3.8</v>
          </cell>
          <cell r="J169" t="str">
            <v>HACPL</v>
          </cell>
          <cell r="K169" t="str">
            <v>CITY</v>
          </cell>
          <cell r="L169" t="str">
            <v>PAK</v>
          </cell>
          <cell r="N169">
            <v>50000</v>
          </cell>
          <cell r="O169">
            <v>300000</v>
          </cell>
          <cell r="P169">
            <v>0.16666666666666666</v>
          </cell>
        </row>
        <row r="170">
          <cell r="A170" t="str">
            <v>H 35-2</v>
          </cell>
          <cell r="C170" t="str">
            <v>PATCH R FR PLR INN</v>
          </cell>
          <cell r="D170" t="str">
            <v>FORMING</v>
          </cell>
          <cell r="E170">
            <v>0.21</v>
          </cell>
          <cell r="G170">
            <v>1</v>
          </cell>
          <cell r="H170" t="str">
            <v>Press 50 Ton Mech</v>
          </cell>
          <cell r="I170">
            <v>3.8</v>
          </cell>
          <cell r="J170" t="str">
            <v>HACPL</v>
          </cell>
          <cell r="K170" t="str">
            <v>CITY</v>
          </cell>
          <cell r="L170" t="str">
            <v>PAK</v>
          </cell>
          <cell r="N170">
            <v>50000</v>
          </cell>
          <cell r="O170">
            <v>300000</v>
          </cell>
          <cell r="P170">
            <v>0.16666666666666666</v>
          </cell>
        </row>
        <row r="171">
          <cell r="A171" t="str">
            <v>H 35-3</v>
          </cell>
          <cell r="C171" t="str">
            <v>PATCH R FR PLR INN</v>
          </cell>
          <cell r="D171" t="str">
            <v>PIERCING</v>
          </cell>
          <cell r="E171">
            <v>0.21</v>
          </cell>
          <cell r="G171">
            <v>1</v>
          </cell>
          <cell r="H171" t="str">
            <v>Press 50 Ton Mech</v>
          </cell>
          <cell r="I171">
            <v>3.8</v>
          </cell>
          <cell r="J171" t="str">
            <v>HACPL</v>
          </cell>
          <cell r="K171" t="str">
            <v>CITY</v>
          </cell>
          <cell r="L171" t="str">
            <v>PAK</v>
          </cell>
          <cell r="N171">
            <v>50000</v>
          </cell>
          <cell r="O171">
            <v>300000</v>
          </cell>
          <cell r="P171">
            <v>0.16666666666666666</v>
          </cell>
        </row>
        <row r="172">
          <cell r="A172" t="str">
            <v>H 40-1</v>
          </cell>
          <cell r="B172" t="str">
            <v>CROSS MEMBER FR FLR R/L</v>
          </cell>
          <cell r="C172" t="str">
            <v>CROSS MEMBER BODY R</v>
          </cell>
          <cell r="D172" t="str">
            <v>BLANKING</v>
          </cell>
          <cell r="E172">
            <v>0.42</v>
          </cell>
          <cell r="G172">
            <v>1</v>
          </cell>
          <cell r="H172" t="str">
            <v>Press 150 Ton Mech</v>
          </cell>
          <cell r="I172">
            <v>11.5</v>
          </cell>
          <cell r="J172" t="str">
            <v>HACPL</v>
          </cell>
          <cell r="K172" t="str">
            <v>CITY</v>
          </cell>
          <cell r="L172" t="str">
            <v>PAK</v>
          </cell>
          <cell r="N172">
            <v>150000</v>
          </cell>
          <cell r="O172">
            <v>300000</v>
          </cell>
          <cell r="P172">
            <v>0.5</v>
          </cell>
          <cell r="Q172" t="str">
            <v>RH = 45795                                                LH = 45229</v>
          </cell>
        </row>
        <row r="173">
          <cell r="A173" t="str">
            <v>H 40-2</v>
          </cell>
          <cell r="C173" t="str">
            <v>CROSS MEMBER BODY R</v>
          </cell>
          <cell r="D173" t="str">
            <v>DRAWING / FORMING</v>
          </cell>
          <cell r="E173">
            <v>0.53</v>
          </cell>
          <cell r="G173">
            <v>1</v>
          </cell>
          <cell r="H173" t="str">
            <v>Press 500 Ton Hyd</v>
          </cell>
          <cell r="I173">
            <v>74</v>
          </cell>
          <cell r="J173" t="str">
            <v>HACPL</v>
          </cell>
          <cell r="K173" t="str">
            <v>CITY</v>
          </cell>
          <cell r="L173" t="str">
            <v>PAK</v>
          </cell>
          <cell r="N173">
            <v>300000</v>
          </cell>
          <cell r="O173">
            <v>300000</v>
          </cell>
          <cell r="P173">
            <v>1</v>
          </cell>
        </row>
        <row r="174">
          <cell r="A174" t="str">
            <v>H 40-3</v>
          </cell>
          <cell r="C174" t="str">
            <v>CROSS MEMBER BODY R</v>
          </cell>
          <cell r="D174" t="str">
            <v>TRIMMING</v>
          </cell>
          <cell r="E174">
            <v>0.53</v>
          </cell>
          <cell r="G174">
            <v>1</v>
          </cell>
          <cell r="H174" t="str">
            <v>Press 300 Ton Mech</v>
          </cell>
          <cell r="I174">
            <v>33</v>
          </cell>
          <cell r="J174" t="str">
            <v>HACPL</v>
          </cell>
          <cell r="K174" t="str">
            <v>CITY</v>
          </cell>
          <cell r="L174" t="str">
            <v>PAK</v>
          </cell>
          <cell r="N174">
            <v>300000</v>
          </cell>
          <cell r="O174">
            <v>300000</v>
          </cell>
          <cell r="P174">
            <v>1</v>
          </cell>
        </row>
        <row r="175">
          <cell r="A175" t="str">
            <v>H 40-4</v>
          </cell>
          <cell r="C175" t="str">
            <v>CROSS MEMBER BODY R</v>
          </cell>
          <cell r="D175" t="str">
            <v>BENDING / PIERCING</v>
          </cell>
          <cell r="E175">
            <v>0.53</v>
          </cell>
          <cell r="G175">
            <v>1</v>
          </cell>
          <cell r="H175" t="str">
            <v>Press 300 Ton Mech</v>
          </cell>
          <cell r="I175">
            <v>33</v>
          </cell>
          <cell r="J175" t="str">
            <v>HACPL</v>
          </cell>
          <cell r="K175" t="str">
            <v>CITY</v>
          </cell>
          <cell r="L175" t="str">
            <v>PAK</v>
          </cell>
          <cell r="N175">
            <v>300000</v>
          </cell>
          <cell r="O175">
            <v>300000</v>
          </cell>
          <cell r="P175">
            <v>1</v>
          </cell>
        </row>
        <row r="176">
          <cell r="A176" t="str">
            <v>H 40-5</v>
          </cell>
          <cell r="C176" t="str">
            <v>CROSS MEMBER BODY R</v>
          </cell>
          <cell r="D176" t="str">
            <v>PIERCING - 1</v>
          </cell>
          <cell r="E176">
            <v>0.42</v>
          </cell>
          <cell r="G176">
            <v>1</v>
          </cell>
          <cell r="H176" t="str">
            <v>Press 150 Ton Mech</v>
          </cell>
          <cell r="I176">
            <v>11.5</v>
          </cell>
          <cell r="J176" t="str">
            <v>HACPL</v>
          </cell>
          <cell r="K176" t="str">
            <v>CITY</v>
          </cell>
          <cell r="L176" t="str">
            <v>PAK</v>
          </cell>
          <cell r="N176">
            <v>150000</v>
          </cell>
          <cell r="O176">
            <v>300000</v>
          </cell>
          <cell r="P176">
            <v>0.5</v>
          </cell>
        </row>
        <row r="177">
          <cell r="A177" t="str">
            <v>H 40-6</v>
          </cell>
          <cell r="C177" t="str">
            <v>CROSS MEMBER BODY R / L</v>
          </cell>
          <cell r="D177" t="str">
            <v>PIERCING - 2</v>
          </cell>
          <cell r="E177">
            <v>0.35</v>
          </cell>
          <cell r="G177">
            <v>1</v>
          </cell>
          <cell r="H177" t="str">
            <v>Press 110 Ton Mech</v>
          </cell>
          <cell r="I177">
            <v>8.3000000000000007</v>
          </cell>
          <cell r="J177" t="str">
            <v>HACPL</v>
          </cell>
          <cell r="K177" t="str">
            <v>CITY</v>
          </cell>
          <cell r="L177" t="str">
            <v>PAK</v>
          </cell>
          <cell r="N177">
            <v>110000</v>
          </cell>
          <cell r="O177">
            <v>300000</v>
          </cell>
          <cell r="P177">
            <v>0.36666666666666664</v>
          </cell>
        </row>
        <row r="178">
          <cell r="A178" t="str">
            <v>H 41-1</v>
          </cell>
          <cell r="C178" t="str">
            <v>CROSS MEMBER BODY L</v>
          </cell>
          <cell r="D178" t="str">
            <v>BLANKING</v>
          </cell>
          <cell r="E178">
            <v>0.42</v>
          </cell>
          <cell r="G178">
            <v>1</v>
          </cell>
          <cell r="H178" t="str">
            <v>Press 150 Ton Mech</v>
          </cell>
          <cell r="I178">
            <v>11.5</v>
          </cell>
          <cell r="J178" t="str">
            <v>HACPL</v>
          </cell>
          <cell r="K178" t="str">
            <v>CITY</v>
          </cell>
          <cell r="L178" t="str">
            <v>PAK</v>
          </cell>
          <cell r="N178">
            <v>150000</v>
          </cell>
          <cell r="O178">
            <v>300000</v>
          </cell>
          <cell r="P178">
            <v>0.5</v>
          </cell>
        </row>
        <row r="179">
          <cell r="A179" t="str">
            <v>H 41-2</v>
          </cell>
          <cell r="C179" t="str">
            <v>CROSS MEMBER BODY L</v>
          </cell>
          <cell r="D179" t="str">
            <v>DRAWING / FORMING</v>
          </cell>
          <cell r="E179">
            <v>0.53</v>
          </cell>
          <cell r="G179">
            <v>1</v>
          </cell>
          <cell r="H179" t="str">
            <v>Press 500 Ton Hyd</v>
          </cell>
          <cell r="I179">
            <v>74</v>
          </cell>
          <cell r="J179" t="str">
            <v>HACPL</v>
          </cell>
          <cell r="K179" t="str">
            <v>CITY</v>
          </cell>
          <cell r="L179" t="str">
            <v>PAK</v>
          </cell>
          <cell r="N179">
            <v>300000</v>
          </cell>
          <cell r="O179">
            <v>300000</v>
          </cell>
          <cell r="P179">
            <v>1</v>
          </cell>
        </row>
        <row r="180">
          <cell r="A180" t="str">
            <v>H 41-3</v>
          </cell>
          <cell r="C180" t="str">
            <v>CROSS MEMBER BODY L</v>
          </cell>
          <cell r="D180" t="str">
            <v>TRIMMING</v>
          </cell>
          <cell r="E180">
            <v>0.53</v>
          </cell>
          <cell r="G180">
            <v>1</v>
          </cell>
          <cell r="H180" t="str">
            <v>Press 300 Ton Mech</v>
          </cell>
          <cell r="I180">
            <v>33</v>
          </cell>
          <cell r="J180" t="str">
            <v>HACPL</v>
          </cell>
          <cell r="K180" t="str">
            <v>CITY</v>
          </cell>
          <cell r="L180" t="str">
            <v>PAK</v>
          </cell>
          <cell r="N180">
            <v>300000</v>
          </cell>
          <cell r="O180">
            <v>300000</v>
          </cell>
          <cell r="P180">
            <v>1</v>
          </cell>
        </row>
        <row r="181">
          <cell r="A181" t="str">
            <v>H 41-4</v>
          </cell>
          <cell r="C181" t="str">
            <v>CROSS MEMBER BODY L</v>
          </cell>
          <cell r="D181" t="str">
            <v>BENDING / PIERCING</v>
          </cell>
          <cell r="E181">
            <v>0.53</v>
          </cell>
          <cell r="G181">
            <v>1</v>
          </cell>
          <cell r="H181" t="str">
            <v>Press 300 Ton Mech</v>
          </cell>
          <cell r="I181">
            <v>33</v>
          </cell>
          <cell r="J181" t="str">
            <v>HACPL</v>
          </cell>
          <cell r="K181" t="str">
            <v>CITY</v>
          </cell>
          <cell r="L181" t="str">
            <v>PAK</v>
          </cell>
          <cell r="N181">
            <v>300000</v>
          </cell>
          <cell r="O181">
            <v>300000</v>
          </cell>
          <cell r="P181">
            <v>1</v>
          </cell>
        </row>
        <row r="182">
          <cell r="A182" t="str">
            <v>H 41-5</v>
          </cell>
          <cell r="C182" t="str">
            <v>CROSS MEMBER BODY L</v>
          </cell>
          <cell r="D182" t="str">
            <v>PIERCING - 1</v>
          </cell>
          <cell r="E182">
            <v>0.42</v>
          </cell>
          <cell r="G182">
            <v>1</v>
          </cell>
          <cell r="H182" t="str">
            <v>Press 150 Ton Mech</v>
          </cell>
          <cell r="I182">
            <v>11.5</v>
          </cell>
          <cell r="J182" t="str">
            <v>HACPL</v>
          </cell>
          <cell r="K182" t="str">
            <v>CITY</v>
          </cell>
          <cell r="L182" t="str">
            <v>PAK</v>
          </cell>
          <cell r="N182">
            <v>150000</v>
          </cell>
          <cell r="O182">
            <v>300000</v>
          </cell>
          <cell r="P182">
            <v>0.5</v>
          </cell>
        </row>
        <row r="183">
          <cell r="A183" t="str">
            <v>H 41-6</v>
          </cell>
          <cell r="C183" t="str">
            <v>CROSS MEMBER BODY L</v>
          </cell>
          <cell r="D183" t="str">
            <v>PIERCING - 2</v>
          </cell>
          <cell r="E183">
            <v>0.35</v>
          </cell>
          <cell r="G183">
            <v>1</v>
          </cell>
          <cell r="H183" t="str">
            <v>Press 110 Ton Mech</v>
          </cell>
          <cell r="I183">
            <v>8.3000000000000007</v>
          </cell>
          <cell r="J183" t="str">
            <v>HACPL</v>
          </cell>
          <cell r="K183" t="str">
            <v>CITY</v>
          </cell>
          <cell r="L183" t="str">
            <v>PAK</v>
          </cell>
          <cell r="N183">
            <v>110000</v>
          </cell>
          <cell r="O183">
            <v>300000</v>
          </cell>
          <cell r="P183">
            <v>0.36666666666666664</v>
          </cell>
        </row>
        <row r="184">
          <cell r="A184" t="str">
            <v>H 39-1</v>
          </cell>
          <cell r="B184" t="str">
            <v>CROSS MEMBER MID SEAT</v>
          </cell>
          <cell r="C184" t="str">
            <v>BODY MID SEAT</v>
          </cell>
          <cell r="D184" t="str">
            <v>BLANKING</v>
          </cell>
          <cell r="E184">
            <v>0.42</v>
          </cell>
          <cell r="G184">
            <v>1</v>
          </cell>
          <cell r="H184" t="str">
            <v>Press 300 Ton Mech</v>
          </cell>
          <cell r="I184">
            <v>33</v>
          </cell>
          <cell r="J184" t="str">
            <v>HACPL</v>
          </cell>
          <cell r="K184" t="str">
            <v>CITY</v>
          </cell>
          <cell r="L184" t="str">
            <v>PAK</v>
          </cell>
          <cell r="N184">
            <v>300000</v>
          </cell>
          <cell r="O184">
            <v>300000</v>
          </cell>
          <cell r="P184">
            <v>1</v>
          </cell>
          <cell r="Q184">
            <v>46022</v>
          </cell>
        </row>
        <row r="185">
          <cell r="A185" t="str">
            <v>H 39-2</v>
          </cell>
          <cell r="C185" t="str">
            <v>BODY MID SEAT</v>
          </cell>
          <cell r="D185" t="str">
            <v>DRAWING</v>
          </cell>
          <cell r="E185">
            <v>0.7</v>
          </cell>
          <cell r="G185">
            <v>1</v>
          </cell>
          <cell r="H185" t="str">
            <v>Press 500 Ton Hyd</v>
          </cell>
          <cell r="I185">
            <v>74</v>
          </cell>
          <cell r="J185" t="str">
            <v>HACPL</v>
          </cell>
          <cell r="K185" t="str">
            <v>CITY</v>
          </cell>
          <cell r="L185" t="str">
            <v>PAK</v>
          </cell>
          <cell r="N185">
            <v>300000</v>
          </cell>
          <cell r="O185">
            <v>300000</v>
          </cell>
          <cell r="P185">
            <v>1</v>
          </cell>
        </row>
        <row r="186">
          <cell r="A186" t="str">
            <v>H 39-3</v>
          </cell>
          <cell r="C186" t="str">
            <v>BODY MID SEAT</v>
          </cell>
          <cell r="D186" t="str">
            <v>TRIMMING</v>
          </cell>
          <cell r="E186">
            <v>0.35</v>
          </cell>
          <cell r="G186">
            <v>1</v>
          </cell>
          <cell r="H186" t="str">
            <v>Press 300 Ton Mech</v>
          </cell>
          <cell r="I186">
            <v>33</v>
          </cell>
          <cell r="J186" t="str">
            <v>HACPL</v>
          </cell>
          <cell r="K186" t="str">
            <v>CITY</v>
          </cell>
          <cell r="L186" t="str">
            <v>PAK</v>
          </cell>
          <cell r="N186">
            <v>300000</v>
          </cell>
          <cell r="O186">
            <v>300000</v>
          </cell>
          <cell r="P186">
            <v>1</v>
          </cell>
        </row>
        <row r="187">
          <cell r="A187" t="str">
            <v>H 39-4</v>
          </cell>
          <cell r="C187" t="str">
            <v>BODY MID SEAT</v>
          </cell>
          <cell r="D187" t="str">
            <v>FORMING</v>
          </cell>
          <cell r="E187">
            <v>0.28000000000000003</v>
          </cell>
          <cell r="G187">
            <v>1</v>
          </cell>
          <cell r="H187" t="str">
            <v>Press 300 Ton Mech</v>
          </cell>
          <cell r="I187">
            <v>33</v>
          </cell>
          <cell r="J187" t="str">
            <v>HACPL</v>
          </cell>
          <cell r="K187" t="str">
            <v>CITY</v>
          </cell>
          <cell r="L187" t="str">
            <v>PAK</v>
          </cell>
          <cell r="N187">
            <v>150000</v>
          </cell>
          <cell r="O187">
            <v>300000</v>
          </cell>
          <cell r="P187">
            <v>0.5</v>
          </cell>
        </row>
        <row r="188">
          <cell r="A188" t="str">
            <v>H 36-1</v>
          </cell>
          <cell r="B188" t="str">
            <v>EXTN SIDE SILL RR R/L</v>
          </cell>
          <cell r="C188" t="str">
            <v>EXTN SIDE SILL RR R / L</v>
          </cell>
          <cell r="D188" t="str">
            <v>BLANKING</v>
          </cell>
          <cell r="E188">
            <v>0.53</v>
          </cell>
          <cell r="G188">
            <v>1</v>
          </cell>
          <cell r="H188" t="str">
            <v>Press 150 Ton Mech</v>
          </cell>
          <cell r="I188">
            <v>11.5</v>
          </cell>
          <cell r="J188" t="str">
            <v>HACPL</v>
          </cell>
          <cell r="K188" t="str">
            <v>CITY</v>
          </cell>
          <cell r="L188" t="str">
            <v>PAK</v>
          </cell>
          <cell r="N188">
            <v>150000</v>
          </cell>
          <cell r="O188">
            <v>300000</v>
          </cell>
          <cell r="P188">
            <v>0.5</v>
          </cell>
          <cell r="Q188" t="str">
            <v>RH = 45033                                                          LH = 44997</v>
          </cell>
        </row>
        <row r="189">
          <cell r="A189" t="str">
            <v>H 36-2</v>
          </cell>
          <cell r="C189" t="str">
            <v>EXTN SIDE SILL RR R</v>
          </cell>
          <cell r="D189" t="str">
            <v>DRAWING</v>
          </cell>
          <cell r="E189">
            <v>0.53</v>
          </cell>
          <cell r="G189">
            <v>1</v>
          </cell>
          <cell r="H189" t="str">
            <v>Press 300 Ton HYD</v>
          </cell>
          <cell r="I189">
            <v>74</v>
          </cell>
          <cell r="J189" t="str">
            <v>HACPL</v>
          </cell>
          <cell r="K189" t="str">
            <v>CITY</v>
          </cell>
          <cell r="L189" t="str">
            <v>PAK</v>
          </cell>
          <cell r="N189">
            <v>300000</v>
          </cell>
          <cell r="O189">
            <v>300000</v>
          </cell>
          <cell r="P189">
            <v>1</v>
          </cell>
        </row>
        <row r="190">
          <cell r="A190" t="str">
            <v>H 36-2A</v>
          </cell>
          <cell r="C190" t="str">
            <v>EXTN SIDE SILL RR R</v>
          </cell>
          <cell r="D190" t="str">
            <v>RESTRICK</v>
          </cell>
          <cell r="E190">
            <v>0.53</v>
          </cell>
          <cell r="G190">
            <v>1</v>
          </cell>
          <cell r="H190" t="str">
            <v>Press 300 Ton Mech</v>
          </cell>
          <cell r="I190">
            <v>33</v>
          </cell>
          <cell r="J190" t="str">
            <v>HACPL</v>
          </cell>
          <cell r="K190" t="str">
            <v>CITY</v>
          </cell>
          <cell r="L190" t="str">
            <v>PAK</v>
          </cell>
          <cell r="N190">
            <v>300000</v>
          </cell>
          <cell r="O190">
            <v>300000</v>
          </cell>
          <cell r="P190">
            <v>1</v>
          </cell>
        </row>
        <row r="191">
          <cell r="A191" t="str">
            <v>H 36-3</v>
          </cell>
          <cell r="C191" t="str">
            <v>EXTN SIDE SILL RR R</v>
          </cell>
          <cell r="D191" t="str">
            <v>TRIMMING</v>
          </cell>
          <cell r="E191">
            <v>0.42</v>
          </cell>
          <cell r="G191">
            <v>1</v>
          </cell>
          <cell r="H191" t="str">
            <v>Press 150 Ton Mech</v>
          </cell>
          <cell r="I191">
            <v>11.5</v>
          </cell>
          <cell r="J191" t="str">
            <v>HACPL</v>
          </cell>
          <cell r="K191" t="str">
            <v>CITY</v>
          </cell>
          <cell r="L191" t="str">
            <v>PAK</v>
          </cell>
          <cell r="N191">
            <v>150000</v>
          </cell>
          <cell r="O191">
            <v>300000</v>
          </cell>
          <cell r="P191">
            <v>0.5</v>
          </cell>
        </row>
        <row r="192">
          <cell r="A192" t="str">
            <v>H 36-4</v>
          </cell>
          <cell r="C192" t="str">
            <v>EXTN SIDE SILL RR R / L</v>
          </cell>
          <cell r="D192" t="str">
            <v>TOP PIERCING - 1</v>
          </cell>
          <cell r="E192">
            <v>0.53</v>
          </cell>
          <cell r="G192">
            <v>1</v>
          </cell>
          <cell r="H192" t="str">
            <v>Press 110 Ton Mech</v>
          </cell>
          <cell r="I192">
            <v>8.3000000000000007</v>
          </cell>
          <cell r="J192" t="str">
            <v>HACPL</v>
          </cell>
          <cell r="K192" t="str">
            <v>CITY</v>
          </cell>
          <cell r="L192" t="str">
            <v>PAK</v>
          </cell>
          <cell r="N192">
            <v>110000</v>
          </cell>
          <cell r="O192">
            <v>300000</v>
          </cell>
          <cell r="P192">
            <v>0.36666666666666664</v>
          </cell>
        </row>
        <row r="193">
          <cell r="A193" t="str">
            <v>H 36-5</v>
          </cell>
          <cell r="C193" t="str">
            <v>EXTN SIDE SILL RR R / L</v>
          </cell>
          <cell r="D193" t="str">
            <v>TOP PIERCING - 2</v>
          </cell>
          <cell r="E193">
            <v>0.53</v>
          </cell>
          <cell r="G193">
            <v>1</v>
          </cell>
          <cell r="H193" t="str">
            <v>Press 110 Ton Mech</v>
          </cell>
          <cell r="I193">
            <v>8.3000000000000007</v>
          </cell>
          <cell r="J193" t="str">
            <v>HACPL</v>
          </cell>
          <cell r="K193" t="str">
            <v>CITY</v>
          </cell>
          <cell r="L193" t="str">
            <v>PAK</v>
          </cell>
          <cell r="N193">
            <v>110000</v>
          </cell>
          <cell r="O193">
            <v>300000</v>
          </cell>
          <cell r="P193">
            <v>0.36666666666666664</v>
          </cell>
        </row>
        <row r="194">
          <cell r="A194" t="str">
            <v>H 36-6</v>
          </cell>
          <cell r="C194" t="str">
            <v>EXTN SIDE SILL RR R / L</v>
          </cell>
          <cell r="D194" t="str">
            <v>SIDE PIERCING</v>
          </cell>
          <cell r="E194">
            <v>0.7</v>
          </cell>
          <cell r="G194">
            <v>1</v>
          </cell>
          <cell r="H194" t="str">
            <v>Press 150 Ton Mech</v>
          </cell>
          <cell r="I194">
            <v>11.5</v>
          </cell>
          <cell r="J194" t="str">
            <v>HACPL</v>
          </cell>
          <cell r="K194" t="str">
            <v>CITY</v>
          </cell>
          <cell r="L194" t="str">
            <v>PAK</v>
          </cell>
          <cell r="N194">
            <v>150000</v>
          </cell>
          <cell r="O194">
            <v>300000</v>
          </cell>
          <cell r="P194">
            <v>0.5</v>
          </cell>
        </row>
        <row r="195">
          <cell r="A195" t="str">
            <v>H 36-7</v>
          </cell>
          <cell r="C195" t="str">
            <v>EXTN SIDE SILL RR R</v>
          </cell>
          <cell r="D195" t="str">
            <v>NOCHING</v>
          </cell>
          <cell r="E195">
            <v>0.6</v>
          </cell>
          <cell r="G195">
            <v>1</v>
          </cell>
          <cell r="H195" t="str">
            <v>Press 50 Ton Mech</v>
          </cell>
          <cell r="I195">
            <v>3.8</v>
          </cell>
          <cell r="J195" t="str">
            <v>HACPL</v>
          </cell>
          <cell r="K195" t="str">
            <v>CITY</v>
          </cell>
          <cell r="L195" t="str">
            <v>PAK</v>
          </cell>
          <cell r="N195">
            <v>50000</v>
          </cell>
          <cell r="O195">
            <v>300000</v>
          </cell>
          <cell r="P195">
            <v>0.16666666666666666</v>
          </cell>
        </row>
        <row r="196">
          <cell r="A196" t="str">
            <v>H 37-1</v>
          </cell>
          <cell r="C196" t="str">
            <v>EXTN SIDE SILL RR L</v>
          </cell>
          <cell r="D196" t="str">
            <v>DRAWING</v>
          </cell>
          <cell r="E196">
            <v>0.53</v>
          </cell>
          <cell r="G196">
            <v>1</v>
          </cell>
          <cell r="H196" t="str">
            <v>Press 300 Ton HYD</v>
          </cell>
          <cell r="I196">
            <v>74</v>
          </cell>
          <cell r="J196" t="str">
            <v>HACPL</v>
          </cell>
          <cell r="K196" t="str">
            <v>CITY</v>
          </cell>
          <cell r="L196" t="str">
            <v>PAK</v>
          </cell>
          <cell r="N196">
            <v>300000</v>
          </cell>
          <cell r="O196">
            <v>300000</v>
          </cell>
          <cell r="P196">
            <v>1</v>
          </cell>
        </row>
        <row r="197">
          <cell r="A197" t="str">
            <v>H 37-1A</v>
          </cell>
          <cell r="C197" t="str">
            <v>EXTN SIDE SILL RR L</v>
          </cell>
          <cell r="D197" t="str">
            <v>RESTRICK</v>
          </cell>
          <cell r="E197">
            <v>0.53</v>
          </cell>
          <cell r="G197">
            <v>1</v>
          </cell>
          <cell r="H197" t="str">
            <v>Press 300 Ton Mech</v>
          </cell>
          <cell r="I197">
            <v>33</v>
          </cell>
          <cell r="J197" t="str">
            <v>HACPL</v>
          </cell>
          <cell r="K197" t="str">
            <v>CITY</v>
          </cell>
          <cell r="L197" t="str">
            <v>PAK</v>
          </cell>
          <cell r="N197">
            <v>300000</v>
          </cell>
          <cell r="O197">
            <v>300000</v>
          </cell>
          <cell r="P197">
            <v>1</v>
          </cell>
        </row>
        <row r="198">
          <cell r="A198" t="str">
            <v>H 37-2</v>
          </cell>
          <cell r="C198" t="str">
            <v>EXTN SIDE SILL RR L</v>
          </cell>
          <cell r="D198" t="str">
            <v>TRIMMING</v>
          </cell>
          <cell r="E198">
            <v>0.42</v>
          </cell>
          <cell r="G198">
            <v>1</v>
          </cell>
          <cell r="H198" t="str">
            <v>Press 150 Ton Mech</v>
          </cell>
          <cell r="I198">
            <v>11.5</v>
          </cell>
          <cell r="J198" t="str">
            <v>HACPL</v>
          </cell>
          <cell r="K198" t="str">
            <v>CITY</v>
          </cell>
          <cell r="L198" t="str">
            <v>PAK</v>
          </cell>
          <cell r="N198">
            <v>150000</v>
          </cell>
          <cell r="O198">
            <v>300000</v>
          </cell>
          <cell r="P198">
            <v>0.5</v>
          </cell>
        </row>
        <row r="199">
          <cell r="A199" t="str">
            <v>H 37-3</v>
          </cell>
          <cell r="C199" t="str">
            <v>EXTN SIDE SILL RR L</v>
          </cell>
          <cell r="D199" t="str">
            <v>NOCHING</v>
          </cell>
          <cell r="E199">
            <v>0.6</v>
          </cell>
          <cell r="G199">
            <v>1</v>
          </cell>
          <cell r="H199" t="str">
            <v>Press 50 Ton Mech</v>
          </cell>
          <cell r="I199">
            <v>3.8</v>
          </cell>
          <cell r="J199" t="str">
            <v>HACPL</v>
          </cell>
          <cell r="K199" t="str">
            <v>CITY</v>
          </cell>
          <cell r="L199" t="str">
            <v>PAK</v>
          </cell>
          <cell r="O199">
            <v>300000</v>
          </cell>
          <cell r="P199">
            <v>0</v>
          </cell>
        </row>
        <row r="200">
          <cell r="A200" t="str">
            <v>H 38-1</v>
          </cell>
          <cell r="B200" t="str">
            <v>STIFF REAR SHELF</v>
          </cell>
          <cell r="C200" t="str">
            <v>STIFF REAR SHELF</v>
          </cell>
          <cell r="D200" t="str">
            <v>DRAWING</v>
          </cell>
          <cell r="E200">
            <v>0.53</v>
          </cell>
          <cell r="G200">
            <v>1</v>
          </cell>
          <cell r="H200" t="str">
            <v>Press 300 Ton HYD</v>
          </cell>
          <cell r="I200">
            <v>74</v>
          </cell>
          <cell r="J200" t="str">
            <v>HACPL</v>
          </cell>
          <cell r="K200" t="str">
            <v>CITY</v>
          </cell>
          <cell r="L200" t="str">
            <v>PAK</v>
          </cell>
          <cell r="N200">
            <v>300000</v>
          </cell>
          <cell r="O200">
            <v>300000</v>
          </cell>
          <cell r="P200">
            <v>1</v>
          </cell>
          <cell r="Q200">
            <v>47717</v>
          </cell>
        </row>
        <row r="201">
          <cell r="A201" t="str">
            <v>H 38-2</v>
          </cell>
          <cell r="C201" t="str">
            <v>STIFF REAR SHELF</v>
          </cell>
          <cell r="D201" t="str">
            <v>TRIMMING</v>
          </cell>
          <cell r="E201">
            <v>0.42</v>
          </cell>
          <cell r="G201">
            <v>1</v>
          </cell>
          <cell r="H201" t="str">
            <v>Press 300 Ton Mech</v>
          </cell>
          <cell r="I201">
            <v>33</v>
          </cell>
          <cell r="J201" t="str">
            <v>HACPL</v>
          </cell>
          <cell r="K201" t="str">
            <v>CITY</v>
          </cell>
          <cell r="L201" t="str">
            <v>PAK</v>
          </cell>
          <cell r="N201">
            <v>300000</v>
          </cell>
          <cell r="O201">
            <v>300000</v>
          </cell>
          <cell r="P201">
            <v>1</v>
          </cell>
        </row>
        <row r="202">
          <cell r="A202" t="str">
            <v>H 38-3</v>
          </cell>
          <cell r="C202" t="str">
            <v>STIFF REAR SHELF</v>
          </cell>
          <cell r="D202" t="str">
            <v>TOP PIERCING</v>
          </cell>
          <cell r="E202">
            <v>0.42</v>
          </cell>
          <cell r="G202">
            <v>1</v>
          </cell>
          <cell r="H202" t="str">
            <v>Press 150 Ton Mech</v>
          </cell>
          <cell r="I202">
            <v>11.5</v>
          </cell>
          <cell r="J202" t="str">
            <v>HACPL</v>
          </cell>
          <cell r="K202" t="str">
            <v>CITY</v>
          </cell>
          <cell r="L202" t="str">
            <v>PAK</v>
          </cell>
          <cell r="N202">
            <v>150000</v>
          </cell>
          <cell r="O202">
            <v>300000</v>
          </cell>
          <cell r="P202">
            <v>0.5</v>
          </cell>
        </row>
        <row r="203">
          <cell r="A203" t="str">
            <v>H 38-4</v>
          </cell>
          <cell r="C203" t="str">
            <v>STIFF REAR SHELF</v>
          </cell>
          <cell r="D203" t="str">
            <v>SIDE PIERCING</v>
          </cell>
          <cell r="E203">
            <v>0.53</v>
          </cell>
          <cell r="G203">
            <v>1</v>
          </cell>
          <cell r="H203" t="str">
            <v>Press 110 Ton Mech</v>
          </cell>
          <cell r="I203">
            <v>8.3000000000000007</v>
          </cell>
          <cell r="J203" t="str">
            <v>HACPL</v>
          </cell>
          <cell r="K203" t="str">
            <v>CITY</v>
          </cell>
          <cell r="L203" t="str">
            <v>PAK</v>
          </cell>
          <cell r="N203">
            <v>110000</v>
          </cell>
          <cell r="O203">
            <v>300000</v>
          </cell>
          <cell r="P203">
            <v>0.36666666666666664</v>
          </cell>
        </row>
        <row r="204">
          <cell r="A204" t="str">
            <v>H 42-1</v>
          </cell>
          <cell r="B204" t="str">
            <v>CROSS MEMBER COMP. RR FLR</v>
          </cell>
          <cell r="C204" t="str">
            <v>BODY CROSS MEMBER</v>
          </cell>
          <cell r="D204" t="str">
            <v>BLANKING</v>
          </cell>
          <cell r="E204">
            <v>0.84</v>
          </cell>
          <cell r="G204">
            <v>1</v>
          </cell>
          <cell r="H204" t="str">
            <v>Press 300 Ton HYD</v>
          </cell>
          <cell r="I204">
            <v>74</v>
          </cell>
          <cell r="J204" t="str">
            <v>HACPL</v>
          </cell>
          <cell r="K204" t="str">
            <v>CIVIC UH</v>
          </cell>
          <cell r="L204" t="str">
            <v>PAK</v>
          </cell>
          <cell r="N204">
            <v>300000</v>
          </cell>
          <cell r="O204">
            <v>300000</v>
          </cell>
          <cell r="P204">
            <v>1</v>
          </cell>
          <cell r="Q204">
            <v>2588</v>
          </cell>
        </row>
        <row r="205">
          <cell r="A205" t="str">
            <v>H 42-2</v>
          </cell>
          <cell r="C205" t="str">
            <v>BODY CROSS MEMBER</v>
          </cell>
          <cell r="D205" t="str">
            <v>DRAWING</v>
          </cell>
          <cell r="E205">
            <v>0.84</v>
          </cell>
          <cell r="G205">
            <v>1</v>
          </cell>
          <cell r="H205" t="str">
            <v>Press 300 Ton Mech</v>
          </cell>
          <cell r="I205">
            <v>33</v>
          </cell>
          <cell r="J205" t="str">
            <v>HACPL</v>
          </cell>
          <cell r="K205" t="str">
            <v>CIVIC UH</v>
          </cell>
          <cell r="L205" t="str">
            <v>PAK</v>
          </cell>
          <cell r="N205">
            <v>300000</v>
          </cell>
          <cell r="O205">
            <v>300000</v>
          </cell>
          <cell r="P205">
            <v>1</v>
          </cell>
        </row>
        <row r="206">
          <cell r="A206" t="str">
            <v>H 42-3</v>
          </cell>
          <cell r="C206" t="str">
            <v>BODY CROSS MEMBER</v>
          </cell>
          <cell r="D206" t="str">
            <v>TRIMMING</v>
          </cell>
          <cell r="E206">
            <v>0.53</v>
          </cell>
          <cell r="G206">
            <v>1</v>
          </cell>
          <cell r="H206" t="str">
            <v>Press 300 Ton Mech</v>
          </cell>
          <cell r="I206">
            <v>33</v>
          </cell>
          <cell r="J206" t="str">
            <v>HACPL</v>
          </cell>
          <cell r="K206" t="str">
            <v>CIVIC UH</v>
          </cell>
          <cell r="L206" t="str">
            <v>PAK</v>
          </cell>
          <cell r="N206">
            <v>300000</v>
          </cell>
          <cell r="O206">
            <v>300000</v>
          </cell>
          <cell r="P206">
            <v>1</v>
          </cell>
        </row>
        <row r="207">
          <cell r="A207" t="str">
            <v>H 42-4/5</v>
          </cell>
          <cell r="C207" t="str">
            <v>BODY CROSS MEMBER</v>
          </cell>
          <cell r="D207" t="str">
            <v>FORMING / PIERCING</v>
          </cell>
          <cell r="E207">
            <v>0.53</v>
          </cell>
          <cell r="G207">
            <v>1</v>
          </cell>
          <cell r="H207" t="str">
            <v>Press 300 Ton Mech</v>
          </cell>
          <cell r="I207">
            <v>33</v>
          </cell>
          <cell r="J207" t="str">
            <v>HACPL</v>
          </cell>
          <cell r="K207" t="str">
            <v>CIVIC UH</v>
          </cell>
          <cell r="L207" t="str">
            <v>PAK</v>
          </cell>
          <cell r="N207">
            <v>300000</v>
          </cell>
          <cell r="O207">
            <v>300000</v>
          </cell>
          <cell r="P207">
            <v>1</v>
          </cell>
        </row>
        <row r="208">
          <cell r="A208" t="str">
            <v>H 43-1</v>
          </cell>
          <cell r="C208" t="str">
            <v>BRACKET A LWR ARM</v>
          </cell>
          <cell r="D208" t="str">
            <v>BLANKING</v>
          </cell>
          <cell r="E208">
            <v>0.6</v>
          </cell>
          <cell r="G208">
            <v>1</v>
          </cell>
          <cell r="H208" t="str">
            <v>Press 150 Ton Mech</v>
          </cell>
          <cell r="I208">
            <v>11.5</v>
          </cell>
          <cell r="J208" t="str">
            <v>HACPL</v>
          </cell>
          <cell r="K208" t="str">
            <v>CIVIC UH</v>
          </cell>
          <cell r="L208" t="str">
            <v>PAK</v>
          </cell>
          <cell r="N208">
            <v>150000</v>
          </cell>
          <cell r="O208">
            <v>300000</v>
          </cell>
          <cell r="P208">
            <v>0.5</v>
          </cell>
        </row>
        <row r="209">
          <cell r="A209" t="str">
            <v>H 43-2</v>
          </cell>
          <cell r="C209" t="str">
            <v>BRACKET A / B LWR ARM</v>
          </cell>
          <cell r="D209" t="str">
            <v>DRAWING</v>
          </cell>
          <cell r="E209">
            <v>0.6</v>
          </cell>
          <cell r="G209">
            <v>1</v>
          </cell>
          <cell r="H209" t="str">
            <v>Press 300 Ton Mech</v>
          </cell>
          <cell r="I209">
            <v>33</v>
          </cell>
          <cell r="J209" t="str">
            <v>HACPL</v>
          </cell>
          <cell r="K209" t="str">
            <v>CIVIC UH</v>
          </cell>
          <cell r="L209" t="str">
            <v>PAK</v>
          </cell>
          <cell r="N209">
            <v>300000</v>
          </cell>
          <cell r="O209">
            <v>300000</v>
          </cell>
          <cell r="P209">
            <v>1</v>
          </cell>
        </row>
        <row r="210">
          <cell r="A210" t="str">
            <v>H 43-3</v>
          </cell>
          <cell r="C210" t="str">
            <v>BRACKET A LWR ARM</v>
          </cell>
          <cell r="D210" t="str">
            <v>PIERCING</v>
          </cell>
          <cell r="E210">
            <v>0.6</v>
          </cell>
          <cell r="G210">
            <v>1</v>
          </cell>
          <cell r="H210" t="str">
            <v>Press 150 Ton Mech</v>
          </cell>
          <cell r="I210">
            <v>11.5</v>
          </cell>
          <cell r="J210" t="str">
            <v>HACPL</v>
          </cell>
          <cell r="K210" t="str">
            <v>CIVIC UH</v>
          </cell>
          <cell r="L210" t="str">
            <v>PAK</v>
          </cell>
          <cell r="N210">
            <v>150000</v>
          </cell>
          <cell r="O210">
            <v>300000</v>
          </cell>
          <cell r="P210">
            <v>0.5</v>
          </cell>
        </row>
        <row r="211">
          <cell r="A211" t="str">
            <v>H 44-1</v>
          </cell>
          <cell r="C211" t="str">
            <v>BRACKET B LWR ARM</v>
          </cell>
          <cell r="D211" t="str">
            <v>BLANKING</v>
          </cell>
          <cell r="E211">
            <v>0.6</v>
          </cell>
          <cell r="G211">
            <v>1</v>
          </cell>
          <cell r="H211" t="str">
            <v>Press 150 Ton Mech</v>
          </cell>
          <cell r="I211">
            <v>11.5</v>
          </cell>
          <cell r="J211" t="str">
            <v>HACPL</v>
          </cell>
          <cell r="K211" t="str">
            <v>CIVIC UH</v>
          </cell>
          <cell r="L211" t="str">
            <v>PAK</v>
          </cell>
          <cell r="N211">
            <v>150000</v>
          </cell>
          <cell r="O211">
            <v>300000</v>
          </cell>
          <cell r="P211">
            <v>0.5</v>
          </cell>
        </row>
        <row r="212">
          <cell r="A212" t="str">
            <v>H 44-2</v>
          </cell>
          <cell r="C212" t="str">
            <v>BRACKET B LWR ARM</v>
          </cell>
          <cell r="D212" t="str">
            <v>PIERCING</v>
          </cell>
          <cell r="E212">
            <v>0.6</v>
          </cell>
          <cell r="G212">
            <v>1</v>
          </cell>
          <cell r="H212" t="str">
            <v>Press 150 Ton Mech</v>
          </cell>
          <cell r="I212">
            <v>11.5</v>
          </cell>
          <cell r="J212" t="str">
            <v>HACPL</v>
          </cell>
          <cell r="K212" t="str">
            <v>CIVIC UH</v>
          </cell>
          <cell r="L212" t="str">
            <v>PAK</v>
          </cell>
          <cell r="N212">
            <v>150000</v>
          </cell>
          <cell r="O212">
            <v>300000</v>
          </cell>
          <cell r="P212">
            <v>0.5</v>
          </cell>
        </row>
        <row r="213">
          <cell r="A213" t="str">
            <v>H 49-1</v>
          </cell>
          <cell r="C213" t="str">
            <v>BHD A, R RR FLR C/MBR</v>
          </cell>
          <cell r="D213" t="str">
            <v>BLANKING</v>
          </cell>
          <cell r="E213">
            <v>0.28000000000000003</v>
          </cell>
          <cell r="G213">
            <v>1</v>
          </cell>
          <cell r="H213" t="str">
            <v>Press 50 Ton Mech</v>
          </cell>
          <cell r="I213">
            <v>3.8</v>
          </cell>
          <cell r="J213" t="str">
            <v>HACPL</v>
          </cell>
          <cell r="K213" t="str">
            <v>CIVIC UH</v>
          </cell>
          <cell r="L213" t="str">
            <v>PAK</v>
          </cell>
          <cell r="N213">
            <v>50000</v>
          </cell>
          <cell r="O213">
            <v>300000</v>
          </cell>
          <cell r="P213">
            <v>0.16666666666666666</v>
          </cell>
        </row>
        <row r="214">
          <cell r="A214" t="str">
            <v>H 49-2</v>
          </cell>
          <cell r="C214" t="str">
            <v>BHD A, R RR FLR C/MBR</v>
          </cell>
          <cell r="D214" t="str">
            <v>DRAWING</v>
          </cell>
          <cell r="E214">
            <v>0.42</v>
          </cell>
          <cell r="G214">
            <v>1</v>
          </cell>
          <cell r="H214" t="str">
            <v>Press 110 Ton Mech</v>
          </cell>
          <cell r="I214">
            <v>8.3000000000000007</v>
          </cell>
          <cell r="J214" t="str">
            <v>HACPL</v>
          </cell>
          <cell r="K214" t="str">
            <v>CIVIC UH</v>
          </cell>
          <cell r="L214" t="str">
            <v>PAK</v>
          </cell>
          <cell r="N214">
            <v>110000</v>
          </cell>
          <cell r="O214">
            <v>300000</v>
          </cell>
          <cell r="P214">
            <v>0.36666666666666664</v>
          </cell>
        </row>
        <row r="215">
          <cell r="A215" t="str">
            <v>H 49-3</v>
          </cell>
          <cell r="C215" t="str">
            <v>BHD A, R RR FLR C/MBR</v>
          </cell>
          <cell r="D215" t="str">
            <v>PIERCING</v>
          </cell>
          <cell r="E215">
            <v>0.28000000000000003</v>
          </cell>
          <cell r="G215">
            <v>1</v>
          </cell>
          <cell r="H215" t="str">
            <v>Press 50 Ton Mech</v>
          </cell>
          <cell r="I215">
            <v>3.8</v>
          </cell>
          <cell r="J215" t="str">
            <v>HACPL</v>
          </cell>
          <cell r="K215" t="str">
            <v>CIVIC UH</v>
          </cell>
          <cell r="L215" t="str">
            <v>PAK</v>
          </cell>
          <cell r="N215">
            <v>50000</v>
          </cell>
          <cell r="O215">
            <v>300000</v>
          </cell>
          <cell r="P215">
            <v>0.16666666666666666</v>
          </cell>
        </row>
        <row r="216">
          <cell r="A216" t="str">
            <v>H 48-1</v>
          </cell>
          <cell r="C216" t="str">
            <v>BHD A, L RR FLR C/MBR</v>
          </cell>
          <cell r="D216" t="str">
            <v>BLANKING</v>
          </cell>
          <cell r="E216">
            <v>0.28000000000000003</v>
          </cell>
          <cell r="G216">
            <v>1</v>
          </cell>
          <cell r="H216" t="str">
            <v>Press 50 Ton Mech</v>
          </cell>
          <cell r="I216">
            <v>3.8</v>
          </cell>
          <cell r="J216" t="str">
            <v>HACPL</v>
          </cell>
          <cell r="K216" t="str">
            <v>CIVIC UH</v>
          </cell>
          <cell r="L216" t="str">
            <v>PAK</v>
          </cell>
          <cell r="N216">
            <v>50000</v>
          </cell>
          <cell r="O216">
            <v>300000</v>
          </cell>
          <cell r="P216">
            <v>0.16666666666666666</v>
          </cell>
        </row>
        <row r="217">
          <cell r="A217" t="str">
            <v>H 48-2</v>
          </cell>
          <cell r="C217" t="str">
            <v>BHD A, L RR FLR C/MBR</v>
          </cell>
          <cell r="D217" t="str">
            <v>DRAWING</v>
          </cell>
          <cell r="E217">
            <v>0.42</v>
          </cell>
          <cell r="G217">
            <v>1</v>
          </cell>
          <cell r="H217" t="str">
            <v>Press 110 Ton Mech</v>
          </cell>
          <cell r="I217">
            <v>8.3000000000000007</v>
          </cell>
          <cell r="J217" t="str">
            <v>HACPL</v>
          </cell>
          <cell r="K217" t="str">
            <v>CIVIC UH</v>
          </cell>
          <cell r="L217" t="str">
            <v>PAK</v>
          </cell>
          <cell r="N217">
            <v>110000</v>
          </cell>
          <cell r="O217">
            <v>300000</v>
          </cell>
          <cell r="P217">
            <v>0.36666666666666664</v>
          </cell>
        </row>
        <row r="218">
          <cell r="A218" t="str">
            <v>H 48-3</v>
          </cell>
          <cell r="C218" t="str">
            <v>BHD A, L RR FLR C/MBR</v>
          </cell>
          <cell r="D218" t="str">
            <v>PIERCING</v>
          </cell>
          <cell r="E218">
            <v>0.28000000000000003</v>
          </cell>
          <cell r="G218">
            <v>1</v>
          </cell>
          <cell r="H218" t="str">
            <v>Press 50 Ton Mech</v>
          </cell>
          <cell r="I218">
            <v>3.8</v>
          </cell>
          <cell r="J218" t="str">
            <v>HACPL</v>
          </cell>
          <cell r="K218" t="str">
            <v>CIVIC UH</v>
          </cell>
          <cell r="L218" t="str">
            <v>PAK</v>
          </cell>
          <cell r="N218">
            <v>50000</v>
          </cell>
          <cell r="O218">
            <v>300000</v>
          </cell>
          <cell r="P218">
            <v>0.16666666666666666</v>
          </cell>
        </row>
        <row r="219">
          <cell r="A219" t="str">
            <v>H 47-1</v>
          </cell>
          <cell r="C219" t="str">
            <v>PROTR LWR ARM BRKT</v>
          </cell>
          <cell r="D219" t="str">
            <v>BLANKING</v>
          </cell>
          <cell r="E219">
            <v>0.21</v>
          </cell>
          <cell r="G219">
            <v>1</v>
          </cell>
          <cell r="H219" t="str">
            <v>Press 50 Ton Mech</v>
          </cell>
          <cell r="I219">
            <v>3.8</v>
          </cell>
          <cell r="J219" t="str">
            <v>HACPL</v>
          </cell>
          <cell r="K219" t="str">
            <v>CIVIC UH</v>
          </cell>
          <cell r="L219" t="str">
            <v>PAK</v>
          </cell>
          <cell r="N219">
            <v>50000</v>
          </cell>
          <cell r="O219">
            <v>300000</v>
          </cell>
          <cell r="P219">
            <v>0.16666666666666666</v>
          </cell>
        </row>
        <row r="220">
          <cell r="A220" t="str">
            <v>H 47-2</v>
          </cell>
          <cell r="C220" t="str">
            <v>PROTR LWR ARM BRKT</v>
          </cell>
          <cell r="D220" t="str">
            <v>DRAWING</v>
          </cell>
          <cell r="E220">
            <v>0.42</v>
          </cell>
          <cell r="G220">
            <v>1</v>
          </cell>
          <cell r="H220" t="str">
            <v>Press 110 Ton Mech</v>
          </cell>
          <cell r="I220">
            <v>8.3000000000000007</v>
          </cell>
          <cell r="J220" t="str">
            <v>HACPL</v>
          </cell>
          <cell r="K220" t="str">
            <v>CIVIC UH</v>
          </cell>
          <cell r="L220" t="str">
            <v>PAK</v>
          </cell>
          <cell r="N220">
            <v>110000</v>
          </cell>
          <cell r="O220">
            <v>300000</v>
          </cell>
          <cell r="P220">
            <v>0.36666666666666664</v>
          </cell>
        </row>
        <row r="221">
          <cell r="A221" t="str">
            <v>H 47-3</v>
          </cell>
          <cell r="C221" t="str">
            <v>PROTR LWR ARM BRKT</v>
          </cell>
          <cell r="D221" t="str">
            <v>TRIMMING</v>
          </cell>
          <cell r="E221">
            <v>0.28000000000000003</v>
          </cell>
          <cell r="G221">
            <v>1</v>
          </cell>
          <cell r="H221" t="str">
            <v>Press 50 Ton Mech</v>
          </cell>
          <cell r="I221">
            <v>3.8</v>
          </cell>
          <cell r="J221" t="str">
            <v>HACPL</v>
          </cell>
          <cell r="K221" t="str">
            <v>CIVIC UH</v>
          </cell>
          <cell r="L221" t="str">
            <v>PAK</v>
          </cell>
          <cell r="N221">
            <v>50000</v>
          </cell>
          <cell r="O221">
            <v>300000</v>
          </cell>
          <cell r="P221">
            <v>0.16666666666666666</v>
          </cell>
        </row>
        <row r="222">
          <cell r="A222" t="str">
            <v>H 47-4</v>
          </cell>
          <cell r="C222" t="str">
            <v>PROTR LWR ARM BRKT</v>
          </cell>
          <cell r="D222" t="str">
            <v>BENDING</v>
          </cell>
          <cell r="E222">
            <v>0.28000000000000003</v>
          </cell>
          <cell r="G222">
            <v>1</v>
          </cell>
          <cell r="H222" t="str">
            <v>Press 50 Ton Mech</v>
          </cell>
          <cell r="I222">
            <v>3.8</v>
          </cell>
          <cell r="J222" t="str">
            <v>HACPL</v>
          </cell>
          <cell r="K222" t="str">
            <v>CIVIC UH</v>
          </cell>
          <cell r="L222" t="str">
            <v>PAK</v>
          </cell>
          <cell r="N222">
            <v>50000</v>
          </cell>
          <cell r="O222">
            <v>300000</v>
          </cell>
          <cell r="P222">
            <v>0.16666666666666666</v>
          </cell>
        </row>
        <row r="223">
          <cell r="A223" t="str">
            <v>H 47-5</v>
          </cell>
          <cell r="C223" t="str">
            <v>PROTR LWR ARM BRKT</v>
          </cell>
          <cell r="D223" t="str">
            <v>FORMING</v>
          </cell>
          <cell r="E223">
            <v>0.21</v>
          </cell>
          <cell r="G223">
            <v>1</v>
          </cell>
          <cell r="H223" t="str">
            <v>Press 50 Ton Mech</v>
          </cell>
          <cell r="I223">
            <v>3.8</v>
          </cell>
          <cell r="J223" t="str">
            <v>HACPL</v>
          </cell>
          <cell r="K223" t="str">
            <v>CIVIC UH</v>
          </cell>
          <cell r="L223" t="str">
            <v>PAK</v>
          </cell>
          <cell r="N223">
            <v>50000</v>
          </cell>
          <cell r="O223">
            <v>300000</v>
          </cell>
          <cell r="P223">
            <v>0.16666666666666666</v>
          </cell>
        </row>
        <row r="224">
          <cell r="A224" t="str">
            <v>H 45-1</v>
          </cell>
          <cell r="C224" t="str">
            <v>BRKT R / L RR STAB - 1</v>
          </cell>
          <cell r="D224" t="str">
            <v>BLANKING</v>
          </cell>
          <cell r="E224">
            <v>0.28000000000000003</v>
          </cell>
          <cell r="G224">
            <v>1</v>
          </cell>
          <cell r="H224" t="str">
            <v>Press 110 Ton Mech</v>
          </cell>
          <cell r="I224">
            <v>8.3000000000000007</v>
          </cell>
          <cell r="J224" t="str">
            <v>HACPL</v>
          </cell>
          <cell r="K224" t="str">
            <v>CIVIC UH</v>
          </cell>
          <cell r="L224" t="str">
            <v>PAK</v>
          </cell>
          <cell r="N224">
            <v>110000</v>
          </cell>
          <cell r="O224">
            <v>300000</v>
          </cell>
          <cell r="P224">
            <v>0.36666666666666664</v>
          </cell>
        </row>
        <row r="225">
          <cell r="A225" t="str">
            <v>H 45-2</v>
          </cell>
          <cell r="C225" t="str">
            <v>BRKT R RR STAB - 1</v>
          </cell>
          <cell r="D225" t="str">
            <v>DRAWING</v>
          </cell>
          <cell r="E225">
            <v>0.42</v>
          </cell>
          <cell r="G225">
            <v>1</v>
          </cell>
          <cell r="H225" t="str">
            <v>Press 110 Ton Mech</v>
          </cell>
          <cell r="I225">
            <v>8.3000000000000007</v>
          </cell>
          <cell r="J225" t="str">
            <v>HACPL</v>
          </cell>
          <cell r="K225" t="str">
            <v>CIVIC UH</v>
          </cell>
          <cell r="L225" t="str">
            <v>PAK</v>
          </cell>
          <cell r="N225">
            <v>110000</v>
          </cell>
          <cell r="O225">
            <v>300000</v>
          </cell>
          <cell r="P225">
            <v>0.36666666666666664</v>
          </cell>
        </row>
        <row r="226">
          <cell r="A226" t="str">
            <v>H 45-3</v>
          </cell>
          <cell r="C226" t="str">
            <v>BRKT R RR STAB - 1</v>
          </cell>
          <cell r="D226" t="str">
            <v>TRIMMING</v>
          </cell>
          <cell r="E226">
            <v>0.28000000000000003</v>
          </cell>
          <cell r="G226">
            <v>1</v>
          </cell>
          <cell r="H226" t="str">
            <v>Press 110 Ton Mech</v>
          </cell>
          <cell r="I226">
            <v>8.3000000000000007</v>
          </cell>
          <cell r="J226" t="str">
            <v>HACPL</v>
          </cell>
          <cell r="K226" t="str">
            <v>CIVIC UH</v>
          </cell>
          <cell r="L226" t="str">
            <v>PAK</v>
          </cell>
          <cell r="N226">
            <v>110000</v>
          </cell>
          <cell r="O226">
            <v>300000</v>
          </cell>
          <cell r="P226">
            <v>0.36666666666666664</v>
          </cell>
        </row>
        <row r="227">
          <cell r="A227" t="str">
            <v>H 45-4</v>
          </cell>
          <cell r="C227" t="str">
            <v>BRKT R RR STAB - 1</v>
          </cell>
          <cell r="D227" t="str">
            <v>BENDING</v>
          </cell>
          <cell r="E227">
            <v>0.28000000000000003</v>
          </cell>
          <cell r="G227">
            <v>1</v>
          </cell>
          <cell r="H227" t="str">
            <v>Press 110 Ton Mech</v>
          </cell>
          <cell r="I227">
            <v>8.3000000000000007</v>
          </cell>
          <cell r="J227" t="str">
            <v>HACPL</v>
          </cell>
          <cell r="K227" t="str">
            <v>CIVIC UH</v>
          </cell>
          <cell r="L227" t="str">
            <v>PAK</v>
          </cell>
          <cell r="N227">
            <v>110000</v>
          </cell>
          <cell r="O227">
            <v>300000</v>
          </cell>
          <cell r="P227">
            <v>0.36666666666666664</v>
          </cell>
        </row>
        <row r="228">
          <cell r="A228" t="str">
            <v>H 45-5</v>
          </cell>
          <cell r="C228" t="str">
            <v>BRKT R RR STAB - 1</v>
          </cell>
          <cell r="D228" t="str">
            <v>PIERCING</v>
          </cell>
          <cell r="E228">
            <v>0.21</v>
          </cell>
          <cell r="G228">
            <v>1</v>
          </cell>
          <cell r="H228" t="str">
            <v>Press 110 Ton Mech</v>
          </cell>
          <cell r="I228">
            <v>8.3000000000000007</v>
          </cell>
          <cell r="J228" t="str">
            <v>HACPL</v>
          </cell>
          <cell r="K228" t="str">
            <v>CIVIC UH</v>
          </cell>
          <cell r="L228" t="str">
            <v>PAK</v>
          </cell>
          <cell r="N228">
            <v>110000</v>
          </cell>
          <cell r="O228">
            <v>300000</v>
          </cell>
          <cell r="P228">
            <v>0.36666666666666664</v>
          </cell>
        </row>
        <row r="229">
          <cell r="A229" t="str">
            <v>H 46-1</v>
          </cell>
          <cell r="C229" t="str">
            <v>BRKT L RR STAB - 1</v>
          </cell>
          <cell r="D229" t="str">
            <v>DRAWING</v>
          </cell>
          <cell r="E229">
            <v>0.42</v>
          </cell>
          <cell r="G229">
            <v>1</v>
          </cell>
          <cell r="H229" t="str">
            <v>Press 110 Ton Mech</v>
          </cell>
          <cell r="I229">
            <v>8.3000000000000007</v>
          </cell>
          <cell r="J229" t="str">
            <v>HACPL</v>
          </cell>
          <cell r="K229" t="str">
            <v>CIVIC UH</v>
          </cell>
          <cell r="L229" t="str">
            <v>PAK</v>
          </cell>
          <cell r="N229">
            <v>110000</v>
          </cell>
          <cell r="O229">
            <v>300000</v>
          </cell>
          <cell r="P229">
            <v>0.36666666666666664</v>
          </cell>
        </row>
        <row r="230">
          <cell r="A230" t="str">
            <v>H 46-2</v>
          </cell>
          <cell r="C230" t="str">
            <v>BRKT L RR STAB - 1</v>
          </cell>
          <cell r="D230" t="str">
            <v>TRIMMING</v>
          </cell>
          <cell r="E230">
            <v>0.28000000000000003</v>
          </cell>
          <cell r="G230">
            <v>1</v>
          </cell>
          <cell r="H230" t="str">
            <v>Press 110 Ton Mech</v>
          </cell>
          <cell r="I230">
            <v>8.3000000000000007</v>
          </cell>
          <cell r="J230" t="str">
            <v>HACPL</v>
          </cell>
          <cell r="K230" t="str">
            <v>CIVIC UH</v>
          </cell>
          <cell r="L230" t="str">
            <v>PAK</v>
          </cell>
          <cell r="N230">
            <v>110000</v>
          </cell>
          <cell r="O230">
            <v>300000</v>
          </cell>
          <cell r="P230">
            <v>0.36666666666666664</v>
          </cell>
        </row>
        <row r="231">
          <cell r="A231" t="str">
            <v>H 46-3</v>
          </cell>
          <cell r="C231" t="str">
            <v>BRKT L RR STAB - 1</v>
          </cell>
          <cell r="D231" t="str">
            <v>BENDING</v>
          </cell>
          <cell r="E231">
            <v>0.28000000000000003</v>
          </cell>
          <cell r="G231">
            <v>1</v>
          </cell>
          <cell r="H231" t="str">
            <v>Press 110 Ton Mech</v>
          </cell>
          <cell r="I231">
            <v>8.3000000000000007</v>
          </cell>
          <cell r="J231" t="str">
            <v>HACPL</v>
          </cell>
          <cell r="K231" t="str">
            <v>CIVIC UH</v>
          </cell>
          <cell r="L231" t="str">
            <v>PAK</v>
          </cell>
          <cell r="N231">
            <v>110000</v>
          </cell>
          <cell r="O231">
            <v>300000</v>
          </cell>
          <cell r="P231">
            <v>0.36666666666666664</v>
          </cell>
        </row>
        <row r="232">
          <cell r="A232" t="str">
            <v>H 46-4</v>
          </cell>
          <cell r="C232" t="str">
            <v>BRKT L RR STAB - 1</v>
          </cell>
          <cell r="D232" t="str">
            <v>PIERCING</v>
          </cell>
          <cell r="E232">
            <v>0.21</v>
          </cell>
          <cell r="G232">
            <v>1</v>
          </cell>
          <cell r="H232" t="str">
            <v>Press 110 Ton Mech</v>
          </cell>
          <cell r="I232">
            <v>8.3000000000000007</v>
          </cell>
          <cell r="J232" t="str">
            <v>HACPL</v>
          </cell>
          <cell r="K232" t="str">
            <v>CIVIC UH</v>
          </cell>
          <cell r="L232" t="str">
            <v>PAK</v>
          </cell>
          <cell r="N232">
            <v>110000</v>
          </cell>
          <cell r="O232">
            <v>300000</v>
          </cell>
          <cell r="P232">
            <v>0.36666666666666664</v>
          </cell>
        </row>
        <row r="233">
          <cell r="A233" t="str">
            <v>H 50-1</v>
          </cell>
          <cell r="B233" t="str">
            <v>STIFF REAR SHELF</v>
          </cell>
          <cell r="C233" t="str">
            <v>STIFF REAR SHELF</v>
          </cell>
          <cell r="D233" t="str">
            <v xml:space="preserve">DRAW </v>
          </cell>
          <cell r="E233">
            <v>0.53</v>
          </cell>
          <cell r="G233">
            <v>1</v>
          </cell>
          <cell r="H233" t="str">
            <v>Press 300 Ton HYD</v>
          </cell>
          <cell r="I233">
            <v>74</v>
          </cell>
          <cell r="J233" t="str">
            <v>HACPL</v>
          </cell>
          <cell r="K233" t="str">
            <v>CIVIC UH</v>
          </cell>
          <cell r="L233" t="str">
            <v>PAK</v>
          </cell>
          <cell r="N233">
            <v>300000</v>
          </cell>
          <cell r="O233">
            <v>300000</v>
          </cell>
          <cell r="P233">
            <v>1</v>
          </cell>
          <cell r="Q233">
            <v>2910</v>
          </cell>
        </row>
        <row r="234">
          <cell r="A234" t="str">
            <v>H 50-2</v>
          </cell>
          <cell r="C234" t="str">
            <v>STIFF REAR SHELF</v>
          </cell>
          <cell r="D234" t="str">
            <v>TRIMMING</v>
          </cell>
          <cell r="E234">
            <v>0.42</v>
          </cell>
          <cell r="G234">
            <v>1</v>
          </cell>
          <cell r="H234" t="str">
            <v>Press 300 Ton Mech</v>
          </cell>
          <cell r="I234">
            <v>33</v>
          </cell>
          <cell r="J234" t="str">
            <v>HACPL</v>
          </cell>
          <cell r="K234" t="str">
            <v>CIVIC UH</v>
          </cell>
          <cell r="L234" t="str">
            <v>PAK</v>
          </cell>
          <cell r="N234">
            <v>300000</v>
          </cell>
          <cell r="O234">
            <v>300000</v>
          </cell>
          <cell r="P234">
            <v>1</v>
          </cell>
        </row>
        <row r="235">
          <cell r="A235" t="str">
            <v>H 50-3</v>
          </cell>
          <cell r="C235" t="str">
            <v>STIFF REAR SHELF</v>
          </cell>
          <cell r="D235" t="str">
            <v>PIERCING</v>
          </cell>
          <cell r="E235">
            <v>0.28000000000000003</v>
          </cell>
          <cell r="G235">
            <v>1</v>
          </cell>
          <cell r="H235" t="str">
            <v>Press 300 Ton Mech</v>
          </cell>
          <cell r="I235">
            <v>33</v>
          </cell>
          <cell r="J235" t="str">
            <v>HACPL</v>
          </cell>
          <cell r="K235" t="str">
            <v>CIVIC UH</v>
          </cell>
          <cell r="L235" t="str">
            <v>PAK</v>
          </cell>
          <cell r="N235">
            <v>300000</v>
          </cell>
          <cell r="O235">
            <v>300000</v>
          </cell>
          <cell r="P235">
            <v>1</v>
          </cell>
        </row>
        <row r="236">
          <cell r="A236" t="str">
            <v>H 51-1</v>
          </cell>
          <cell r="B236" t="str">
            <v>EXT R/L RR W/ARCH</v>
          </cell>
          <cell r="D236" t="str">
            <v>DRAWING</v>
          </cell>
          <cell r="E236">
            <v>0.65</v>
          </cell>
          <cell r="G236">
            <v>1</v>
          </cell>
          <cell r="H236" t="str">
            <v>Press 300 Ton HYD</v>
          </cell>
          <cell r="I236">
            <v>74</v>
          </cell>
          <cell r="J236" t="str">
            <v>HACPL</v>
          </cell>
          <cell r="K236" t="str">
            <v>CIVIC UH</v>
          </cell>
          <cell r="L236" t="str">
            <v>PAK</v>
          </cell>
          <cell r="P236" t="e">
            <v>#DIV/0!</v>
          </cell>
        </row>
        <row r="237">
          <cell r="A237" t="str">
            <v>H 51-2</v>
          </cell>
          <cell r="D237" t="str">
            <v>TRIMMING</v>
          </cell>
          <cell r="E237">
            <v>0.35</v>
          </cell>
          <cell r="G237">
            <v>1</v>
          </cell>
          <cell r="H237" t="str">
            <v>Press 150 Ton Mech</v>
          </cell>
          <cell r="I237">
            <v>11.5</v>
          </cell>
          <cell r="J237" t="str">
            <v>HACPL</v>
          </cell>
          <cell r="K237" t="str">
            <v>CIVIC UH</v>
          </cell>
          <cell r="L237" t="str">
            <v>PAK</v>
          </cell>
          <cell r="P237" t="e">
            <v>#DIV/0!</v>
          </cell>
        </row>
        <row r="238">
          <cell r="A238" t="str">
            <v>H 51-3</v>
          </cell>
          <cell r="D238" t="str">
            <v>BENDING</v>
          </cell>
          <cell r="E238">
            <v>0.35</v>
          </cell>
          <cell r="G238">
            <v>1</v>
          </cell>
          <cell r="H238" t="str">
            <v>Press 150 Ton Mech</v>
          </cell>
          <cell r="I238">
            <v>11.5</v>
          </cell>
          <cell r="J238" t="str">
            <v>HACPL</v>
          </cell>
          <cell r="K238" t="str">
            <v>CIVIC UH</v>
          </cell>
          <cell r="L238" t="str">
            <v>PAK</v>
          </cell>
          <cell r="P238" t="e">
            <v>#DIV/0!</v>
          </cell>
        </row>
        <row r="239">
          <cell r="A239" t="str">
            <v>H 51-4</v>
          </cell>
          <cell r="D239" t="str">
            <v>BENDING</v>
          </cell>
          <cell r="E239">
            <v>0.35</v>
          </cell>
          <cell r="G239">
            <v>1</v>
          </cell>
          <cell r="H239" t="str">
            <v>Press 150 Ton Mech</v>
          </cell>
          <cell r="I239">
            <v>11.5</v>
          </cell>
          <cell r="J239" t="str">
            <v>HACPL</v>
          </cell>
          <cell r="K239" t="str">
            <v>CIVIC UH</v>
          </cell>
          <cell r="L239" t="str">
            <v>PAK</v>
          </cell>
          <cell r="P239" t="e">
            <v>#DIV/0!</v>
          </cell>
        </row>
        <row r="240">
          <cell r="A240" t="str">
            <v>H 51-5</v>
          </cell>
          <cell r="D240" t="str">
            <v>BENDING</v>
          </cell>
          <cell r="E240">
            <v>0.35</v>
          </cell>
          <cell r="G240">
            <v>1</v>
          </cell>
          <cell r="H240" t="str">
            <v>Press 150 Ton Mech</v>
          </cell>
          <cell r="I240">
            <v>11.5</v>
          </cell>
          <cell r="J240" t="str">
            <v>HACPL</v>
          </cell>
          <cell r="K240" t="str">
            <v>CIVIC UH</v>
          </cell>
          <cell r="L240" t="str">
            <v>PAK</v>
          </cell>
          <cell r="P240" t="e">
            <v>#DIV/0!</v>
          </cell>
        </row>
        <row r="241">
          <cell r="A241" t="str">
            <v>H 51-6</v>
          </cell>
          <cell r="D241" t="str">
            <v>PIERCING</v>
          </cell>
          <cell r="E241">
            <v>0.35</v>
          </cell>
          <cell r="G241">
            <v>1</v>
          </cell>
          <cell r="H241" t="str">
            <v>Press 150 Ton Mech</v>
          </cell>
          <cell r="I241">
            <v>11.5</v>
          </cell>
          <cell r="J241" t="str">
            <v>HACPL</v>
          </cell>
          <cell r="K241" t="str">
            <v>CIVIC UH</v>
          </cell>
          <cell r="L241" t="str">
            <v>PAK</v>
          </cell>
          <cell r="P241" t="e">
            <v>#DIV/0!</v>
          </cell>
        </row>
        <row r="242">
          <cell r="A242" t="str">
            <v>H 52-1</v>
          </cell>
          <cell r="B242" t="str">
            <v>EXTN R/L RR INSIDE</v>
          </cell>
          <cell r="D242" t="str">
            <v>BLANKING</v>
          </cell>
          <cell r="E242">
            <v>0.25</v>
          </cell>
          <cell r="G242">
            <v>1</v>
          </cell>
          <cell r="H242" t="str">
            <v>Press 150 Ton Mech</v>
          </cell>
          <cell r="I242">
            <v>11.5</v>
          </cell>
          <cell r="J242" t="str">
            <v>HACPL</v>
          </cell>
          <cell r="K242" t="str">
            <v>CIVIC UH</v>
          </cell>
          <cell r="L242" t="str">
            <v>PAK</v>
          </cell>
          <cell r="P242" t="e">
            <v>#DIV/0!</v>
          </cell>
        </row>
        <row r="243">
          <cell r="A243" t="str">
            <v>H 52-2</v>
          </cell>
          <cell r="E243">
            <v>0.35</v>
          </cell>
          <cell r="G243">
            <v>1</v>
          </cell>
          <cell r="H243" t="str">
            <v>Press 150 Ton Mech</v>
          </cell>
          <cell r="I243">
            <v>11.5</v>
          </cell>
          <cell r="J243" t="str">
            <v>HACPL</v>
          </cell>
          <cell r="K243" t="str">
            <v>CIVIC UH</v>
          </cell>
          <cell r="L243" t="str">
            <v>PAK</v>
          </cell>
          <cell r="P243" t="e">
            <v>#DIV/0!</v>
          </cell>
        </row>
        <row r="244">
          <cell r="A244" t="str">
            <v>H 52-3</v>
          </cell>
          <cell r="D244" t="str">
            <v>PIERCING</v>
          </cell>
          <cell r="E244">
            <v>0.28000000000000003</v>
          </cell>
          <cell r="G244">
            <v>1</v>
          </cell>
          <cell r="H244" t="str">
            <v>Press 110 Ton Mech</v>
          </cell>
          <cell r="I244">
            <v>8.3000000000000007</v>
          </cell>
          <cell r="J244" t="str">
            <v>HACPL</v>
          </cell>
          <cell r="K244" t="str">
            <v>CIVIC UH</v>
          </cell>
          <cell r="L244" t="str">
            <v>PAK</v>
          </cell>
          <cell r="P244" t="e">
            <v>#DIV/0!</v>
          </cell>
        </row>
        <row r="245">
          <cell r="A245" t="str">
            <v>117-1</v>
          </cell>
          <cell r="B245" t="str">
            <v>OIL TANK</v>
          </cell>
          <cell r="C245" t="str">
            <v>PANEL OUTER</v>
          </cell>
          <cell r="D245" t="str">
            <v>BLANKING</v>
          </cell>
          <cell r="E245">
            <v>0.18</v>
          </cell>
          <cell r="G245">
            <v>1</v>
          </cell>
          <cell r="H245" t="str">
            <v>Press 110 Ton Mech</v>
          </cell>
          <cell r="I245">
            <v>8.3000000000000007</v>
          </cell>
          <cell r="J245" t="str">
            <v>DYL</v>
          </cell>
          <cell r="K245" t="str">
            <v>3AH</v>
          </cell>
          <cell r="L245" t="str">
            <v>PAK</v>
          </cell>
          <cell r="N245">
            <v>100000</v>
          </cell>
          <cell r="O245">
            <v>300000</v>
          </cell>
          <cell r="P245">
            <v>0.33333333333333331</v>
          </cell>
        </row>
        <row r="246">
          <cell r="A246" t="str">
            <v>117-2/3/4</v>
          </cell>
          <cell r="B246" t="str">
            <v>OIL TANK</v>
          </cell>
          <cell r="C246" t="str">
            <v>PANEL OUTER</v>
          </cell>
          <cell r="D246" t="str">
            <v>DRAW/BURR/PIER</v>
          </cell>
          <cell r="E246">
            <v>0.18</v>
          </cell>
          <cell r="G246">
            <v>1</v>
          </cell>
          <cell r="H246" t="str">
            <v>Press 300 Ton HYD</v>
          </cell>
          <cell r="I246">
            <v>74</v>
          </cell>
          <cell r="J246" t="str">
            <v>DYL</v>
          </cell>
          <cell r="K246" t="str">
            <v>3AH</v>
          </cell>
          <cell r="L246" t="str">
            <v>PAK</v>
          </cell>
          <cell r="N246">
            <v>150000</v>
          </cell>
          <cell r="O246">
            <v>300000</v>
          </cell>
          <cell r="P246">
            <v>0.5</v>
          </cell>
        </row>
        <row r="247">
          <cell r="A247" t="str">
            <v>*** END ***</v>
          </cell>
        </row>
      </sheetData>
      <sheetData sheetId="7"/>
      <sheetData sheetId="8" refreshError="1">
        <row r="1">
          <cell r="A1" t="str">
            <v>MACHINE</v>
          </cell>
          <cell r="B1" t="str">
            <v>Hist Cost</v>
          </cell>
          <cell r="C1" t="str">
            <v>Depre-ciation / Minute</v>
          </cell>
          <cell r="D1" t="str">
            <v>Connected Load (KWHrs.)</v>
          </cell>
        </row>
        <row r="2">
          <cell r="A2" t="str">
            <v xml:space="preserve"> AIR COMPRESSOR  ( ATLAS COPCO ) </v>
          </cell>
          <cell r="B2">
            <v>0</v>
          </cell>
          <cell r="C2">
            <v>0</v>
          </cell>
          <cell r="D2">
            <v>15</v>
          </cell>
        </row>
        <row r="3">
          <cell r="A3" t="str">
            <v xml:space="preserve"> AIR DRYER </v>
          </cell>
          <cell r="B3">
            <v>0</v>
          </cell>
          <cell r="C3">
            <v>0</v>
          </cell>
          <cell r="D3">
            <v>15</v>
          </cell>
        </row>
        <row r="4">
          <cell r="A4" t="str">
            <v xml:space="preserve"> Argon Tig Welding Machine 300 Amp RA </v>
          </cell>
          <cell r="B4">
            <v>45000</v>
          </cell>
          <cell r="C4">
            <v>1.7857142857142856E-2</v>
          </cell>
          <cell r="D4">
            <v>15</v>
          </cell>
        </row>
        <row r="5">
          <cell r="A5" t="str">
            <v xml:space="preserve"> Argon Tig Welding Machine FR </v>
          </cell>
          <cell r="B5">
            <v>45000</v>
          </cell>
          <cell r="C5">
            <v>1.7857142857142856E-2</v>
          </cell>
          <cell r="D5">
            <v>15</v>
          </cell>
        </row>
        <row r="6">
          <cell r="A6" t="str">
            <v xml:space="preserve"> Argon Tig Welding Machine FT </v>
          </cell>
          <cell r="B6">
            <v>45000</v>
          </cell>
          <cell r="C6">
            <v>1.7857142857142856E-2</v>
          </cell>
          <cell r="D6">
            <v>15</v>
          </cell>
        </row>
        <row r="7">
          <cell r="A7" t="str">
            <v xml:space="preserve"> Argon Tig Welding Machine MU </v>
          </cell>
          <cell r="B7">
            <v>45000</v>
          </cell>
          <cell r="C7">
            <v>1.7857142857142856E-2</v>
          </cell>
          <cell r="D7">
            <v>15</v>
          </cell>
        </row>
        <row r="8">
          <cell r="A8" t="str">
            <v xml:space="preserve"> Auto Argon Tig Welding Machine FR </v>
          </cell>
          <cell r="B8">
            <v>5228000</v>
          </cell>
          <cell r="C8">
            <v>2.0746031746031748</v>
          </cell>
          <cell r="D8">
            <v>15</v>
          </cell>
        </row>
        <row r="9">
          <cell r="A9" t="str">
            <v xml:space="preserve"> Auto Co2  Welding Machine OT </v>
          </cell>
          <cell r="B9">
            <v>2000000</v>
          </cell>
          <cell r="C9">
            <v>0.79365079365079361</v>
          </cell>
          <cell r="D9">
            <v>15</v>
          </cell>
        </row>
        <row r="10">
          <cell r="A10" t="str">
            <v xml:space="preserve"> Auto Co2  Welding Machine RA </v>
          </cell>
          <cell r="B10">
            <v>2000000</v>
          </cell>
          <cell r="C10">
            <v>0.79365079365079361</v>
          </cell>
          <cell r="D10">
            <v>15</v>
          </cell>
        </row>
        <row r="11">
          <cell r="A11" t="str">
            <v xml:space="preserve"> Auto Mig Welding Machine 350 Amp MU </v>
          </cell>
          <cell r="B11">
            <v>0</v>
          </cell>
          <cell r="C11">
            <v>0</v>
          </cell>
          <cell r="D11">
            <v>15</v>
          </cell>
        </row>
        <row r="12">
          <cell r="A12" t="str">
            <v xml:space="preserve"> Auto Mig Welding Machine MU </v>
          </cell>
          <cell r="B12">
            <v>0</v>
          </cell>
          <cell r="C12">
            <v>0</v>
          </cell>
          <cell r="D12">
            <v>15</v>
          </cell>
        </row>
        <row r="13">
          <cell r="A13" t="str">
            <v xml:space="preserve"> Auto Tig Welding Machine MU </v>
          </cell>
          <cell r="B13">
            <v>2000000</v>
          </cell>
          <cell r="C13">
            <v>0.79365079365079361</v>
          </cell>
          <cell r="D13">
            <v>15</v>
          </cell>
        </row>
        <row r="14">
          <cell r="A14" t="str">
            <v xml:space="preserve"> Auto Tube Cutting Machine </v>
          </cell>
          <cell r="B14">
            <v>0</v>
          </cell>
          <cell r="C14">
            <v>0</v>
          </cell>
          <cell r="D14">
            <v>15</v>
          </cell>
        </row>
        <row r="15">
          <cell r="A15" t="str">
            <v xml:space="preserve"> Beed Forming Machine MU </v>
          </cell>
          <cell r="B15">
            <v>0</v>
          </cell>
          <cell r="C15">
            <v>0</v>
          </cell>
          <cell r="D15">
            <v>15</v>
          </cell>
        </row>
        <row r="16">
          <cell r="A16" t="str">
            <v xml:space="preserve"> Belt Grinder </v>
          </cell>
          <cell r="B16">
            <v>0</v>
          </cell>
          <cell r="C16">
            <v>0</v>
          </cell>
          <cell r="D16">
            <v>15</v>
          </cell>
        </row>
        <row r="17">
          <cell r="A17" t="str">
            <v xml:space="preserve"> Bench Type Grinder </v>
          </cell>
          <cell r="B17">
            <v>10000</v>
          </cell>
          <cell r="C17">
            <v>3.9682539682539689E-3</v>
          </cell>
          <cell r="D17">
            <v>15</v>
          </cell>
        </row>
        <row r="18">
          <cell r="A18" t="str">
            <v xml:space="preserve"> Bend Saw Machine </v>
          </cell>
          <cell r="B18">
            <v>0</v>
          </cell>
          <cell r="C18">
            <v>0</v>
          </cell>
          <cell r="D18">
            <v>15</v>
          </cell>
        </row>
        <row r="19">
          <cell r="A19" t="str">
            <v xml:space="preserve"> Boaring Machine RA </v>
          </cell>
          <cell r="B19">
            <v>285565</v>
          </cell>
          <cell r="C19">
            <v>0.11331944444444444</v>
          </cell>
          <cell r="D19">
            <v>15</v>
          </cell>
        </row>
        <row r="20">
          <cell r="A20" t="str">
            <v xml:space="preserve"> Broaching Machine </v>
          </cell>
          <cell r="B20">
            <v>285565</v>
          </cell>
          <cell r="C20">
            <v>0.11331944444444444</v>
          </cell>
          <cell r="D20">
            <v>15</v>
          </cell>
        </row>
        <row r="21">
          <cell r="A21" t="str">
            <v xml:space="preserve"> Co2  Welding Machine </v>
          </cell>
          <cell r="B21">
            <v>325104</v>
          </cell>
          <cell r="C21">
            <v>0.12900952380952382</v>
          </cell>
          <cell r="D21">
            <v>15</v>
          </cell>
        </row>
        <row r="22">
          <cell r="A22" t="str">
            <v xml:space="preserve"> Co2  Welding Machine  FR </v>
          </cell>
          <cell r="B22">
            <v>143312</v>
          </cell>
          <cell r="C22">
            <v>5.6869841269841279E-2</v>
          </cell>
          <cell r="D22">
            <v>15</v>
          </cell>
        </row>
        <row r="23">
          <cell r="A23" t="str">
            <v xml:space="preserve"> Co2  Welding Machine 200 Amp MU </v>
          </cell>
          <cell r="B23">
            <v>143312</v>
          </cell>
          <cell r="C23">
            <v>5.6869841269841279E-2</v>
          </cell>
          <cell r="D23">
            <v>15</v>
          </cell>
        </row>
        <row r="24">
          <cell r="A24" t="str">
            <v xml:space="preserve"> Co2  Welding Machine 200 Amp RA </v>
          </cell>
          <cell r="B24">
            <v>143312</v>
          </cell>
          <cell r="C24">
            <v>5.6869841269841279E-2</v>
          </cell>
          <cell r="D24">
            <v>15</v>
          </cell>
        </row>
        <row r="25">
          <cell r="A25" t="str">
            <v xml:space="preserve"> Co2  Welding Machine 300 Amp </v>
          </cell>
          <cell r="B25">
            <v>143312</v>
          </cell>
          <cell r="C25">
            <v>5.6869841269841279E-2</v>
          </cell>
          <cell r="D25">
            <v>15</v>
          </cell>
        </row>
        <row r="26">
          <cell r="A26" t="str">
            <v xml:space="preserve"> Co2  Welding Machine 350 Amp FR </v>
          </cell>
          <cell r="B26">
            <v>143312</v>
          </cell>
          <cell r="C26">
            <v>5.6869841269841279E-2</v>
          </cell>
          <cell r="D26">
            <v>15</v>
          </cell>
        </row>
        <row r="27">
          <cell r="A27" t="str">
            <v xml:space="preserve"> Co2  Welding Machine 350 Amp MU </v>
          </cell>
          <cell r="B27">
            <v>143312</v>
          </cell>
          <cell r="C27">
            <v>5.6869841269841279E-2</v>
          </cell>
          <cell r="D27">
            <v>15</v>
          </cell>
        </row>
        <row r="28">
          <cell r="A28" t="str">
            <v xml:space="preserve"> Co2  Welding Machine FR </v>
          </cell>
          <cell r="B28">
            <v>416000</v>
          </cell>
          <cell r="C28">
            <v>0.16507936507936505</v>
          </cell>
          <cell r="D28">
            <v>15</v>
          </cell>
        </row>
        <row r="29">
          <cell r="A29" t="str">
            <v xml:space="preserve"> Co2  Welding Machine MU </v>
          </cell>
          <cell r="B29">
            <v>143312</v>
          </cell>
          <cell r="C29">
            <v>5.6869841269841279E-2</v>
          </cell>
          <cell r="D29">
            <v>15</v>
          </cell>
        </row>
        <row r="30">
          <cell r="A30" t="str">
            <v xml:space="preserve"> Co2  Welding Machine OEM </v>
          </cell>
          <cell r="B30">
            <v>143312</v>
          </cell>
          <cell r="C30">
            <v>5.6869841269841279E-2</v>
          </cell>
          <cell r="D30">
            <v>15</v>
          </cell>
        </row>
        <row r="31">
          <cell r="A31" t="str">
            <v xml:space="preserve"> Co2  Welding Machine OT </v>
          </cell>
          <cell r="B31">
            <v>143312</v>
          </cell>
          <cell r="C31">
            <v>5.6869841269841279E-2</v>
          </cell>
          <cell r="D31">
            <v>15</v>
          </cell>
        </row>
        <row r="32">
          <cell r="A32" t="str">
            <v xml:space="preserve"> Co2  Welding Machine RA </v>
          </cell>
          <cell r="B32">
            <v>143312</v>
          </cell>
          <cell r="C32">
            <v>5.6869841269841279E-2</v>
          </cell>
          <cell r="D32">
            <v>15</v>
          </cell>
        </row>
        <row r="33">
          <cell r="A33" t="str">
            <v xml:space="preserve"> CO2 Welding 350 - A </v>
          </cell>
          <cell r="B33">
            <v>0</v>
          </cell>
          <cell r="C33">
            <v>0</v>
          </cell>
          <cell r="D33">
            <v>15</v>
          </cell>
        </row>
        <row r="34">
          <cell r="A34" t="str">
            <v xml:space="preserve"> CO2 Welding 350 - A FR </v>
          </cell>
          <cell r="B34">
            <v>0</v>
          </cell>
          <cell r="C34">
            <v>0</v>
          </cell>
          <cell r="D34">
            <v>15</v>
          </cell>
        </row>
        <row r="35">
          <cell r="A35" t="str">
            <v xml:space="preserve"> CYLINDRICAL GRINDER </v>
          </cell>
          <cell r="B35">
            <v>0</v>
          </cell>
          <cell r="C35">
            <v>0</v>
          </cell>
          <cell r="D35">
            <v>15</v>
          </cell>
        </row>
        <row r="36">
          <cell r="A36" t="str">
            <v xml:space="preserve"> Drill Machine </v>
          </cell>
          <cell r="B36">
            <v>5000</v>
          </cell>
          <cell r="C36">
            <v>1.9841269841269845E-3</v>
          </cell>
          <cell r="D36">
            <v>15</v>
          </cell>
        </row>
        <row r="37">
          <cell r="A37" t="str">
            <v xml:space="preserve"> Drill Machine FR </v>
          </cell>
          <cell r="B37">
            <v>5000</v>
          </cell>
          <cell r="C37">
            <v>1.9841269841269845E-3</v>
          </cell>
          <cell r="D37">
            <v>15</v>
          </cell>
        </row>
        <row r="38">
          <cell r="A38" t="str">
            <v xml:space="preserve"> Drill Machine MU </v>
          </cell>
          <cell r="B38">
            <v>5000</v>
          </cell>
          <cell r="C38">
            <v>1.9841269841269845E-3</v>
          </cell>
          <cell r="D38">
            <v>15</v>
          </cell>
        </row>
        <row r="39">
          <cell r="A39" t="str">
            <v xml:space="preserve"> Drill Machine RA </v>
          </cell>
          <cell r="B39">
            <v>5000</v>
          </cell>
          <cell r="C39">
            <v>1.9841269841269845E-3</v>
          </cell>
          <cell r="D39">
            <v>15</v>
          </cell>
        </row>
        <row r="40">
          <cell r="A40" t="str">
            <v xml:space="preserve"> Drill Radial Machine </v>
          </cell>
          <cell r="B40">
            <v>0</v>
          </cell>
          <cell r="C40">
            <v>0</v>
          </cell>
          <cell r="D40">
            <v>15</v>
          </cell>
        </row>
        <row r="41">
          <cell r="A41" t="str">
            <v xml:space="preserve"> Duplex Head Boring FR </v>
          </cell>
          <cell r="B41">
            <v>0</v>
          </cell>
          <cell r="C41">
            <v>0</v>
          </cell>
          <cell r="D41">
            <v>15</v>
          </cell>
        </row>
        <row r="42">
          <cell r="A42" t="str">
            <v xml:space="preserve"> Electric Welding Machine </v>
          </cell>
          <cell r="B42">
            <v>0</v>
          </cell>
          <cell r="C42">
            <v>0</v>
          </cell>
          <cell r="D42">
            <v>15</v>
          </cell>
        </row>
        <row r="43">
          <cell r="A43" t="str">
            <v xml:space="preserve"> Expanding Machine MU </v>
          </cell>
          <cell r="B43">
            <v>0</v>
          </cell>
          <cell r="C43">
            <v>0</v>
          </cell>
          <cell r="D43">
            <v>15</v>
          </cell>
        </row>
        <row r="44">
          <cell r="A44" t="str">
            <v xml:space="preserve"> Gas Welding/Brazing Machine FR </v>
          </cell>
          <cell r="B44">
            <v>0</v>
          </cell>
          <cell r="C44">
            <v>0</v>
          </cell>
          <cell r="D44">
            <v>15</v>
          </cell>
        </row>
        <row r="45">
          <cell r="A45" t="str">
            <v xml:space="preserve"> Gas Welding/Brazing Machine FT </v>
          </cell>
          <cell r="B45">
            <v>0</v>
          </cell>
          <cell r="C45">
            <v>0</v>
          </cell>
          <cell r="D45">
            <v>15</v>
          </cell>
        </row>
        <row r="46">
          <cell r="A46" t="str">
            <v xml:space="preserve"> Gas Welding/Brazing Machine MU </v>
          </cell>
          <cell r="B46">
            <v>0</v>
          </cell>
          <cell r="C46">
            <v>0</v>
          </cell>
          <cell r="D46">
            <v>15</v>
          </cell>
        </row>
        <row r="47">
          <cell r="A47" t="str">
            <v xml:space="preserve"> Gas Welding/Brazing Machine OT </v>
          </cell>
          <cell r="B47">
            <v>0</v>
          </cell>
          <cell r="C47">
            <v>0</v>
          </cell>
          <cell r="D47">
            <v>15</v>
          </cell>
        </row>
        <row r="48">
          <cell r="A48" t="str">
            <v xml:space="preserve"> Grinding Machine </v>
          </cell>
          <cell r="B48">
            <v>10000</v>
          </cell>
          <cell r="C48">
            <v>3.9682539682539689E-3</v>
          </cell>
          <cell r="D48">
            <v>15</v>
          </cell>
        </row>
        <row r="49">
          <cell r="A49" t="str">
            <v xml:space="preserve"> HAND LIFTER 105 TON </v>
          </cell>
          <cell r="B49">
            <v>0</v>
          </cell>
          <cell r="C49">
            <v>0</v>
          </cell>
          <cell r="D49">
            <v>15</v>
          </cell>
        </row>
        <row r="50">
          <cell r="A50" t="str">
            <v xml:space="preserve"> HAND PRESS </v>
          </cell>
          <cell r="B50">
            <v>0</v>
          </cell>
          <cell r="C50">
            <v>0</v>
          </cell>
          <cell r="D50">
            <v>15</v>
          </cell>
        </row>
        <row r="51">
          <cell r="A51" t="str">
            <v xml:space="preserve"> Hand Saw Machine </v>
          </cell>
          <cell r="B51">
            <v>0</v>
          </cell>
          <cell r="C51">
            <v>0</v>
          </cell>
          <cell r="D51">
            <v>15</v>
          </cell>
        </row>
        <row r="52">
          <cell r="A52" t="str">
            <v xml:space="preserve"> Hydraulic Press  15 T </v>
          </cell>
          <cell r="B52">
            <v>0</v>
          </cell>
          <cell r="C52">
            <v>0</v>
          </cell>
          <cell r="D52">
            <v>1.1000000000000001</v>
          </cell>
        </row>
        <row r="53">
          <cell r="A53" t="str">
            <v xml:space="preserve"> Hydraulic Press  300 T </v>
          </cell>
          <cell r="B53">
            <v>2030615</v>
          </cell>
          <cell r="C53">
            <v>0.8057996031746032</v>
          </cell>
          <cell r="D53">
            <v>74</v>
          </cell>
        </row>
        <row r="54">
          <cell r="A54" t="str">
            <v xml:space="preserve"> Hydraulic Press  500 T </v>
          </cell>
          <cell r="B54">
            <v>0</v>
          </cell>
          <cell r="C54">
            <v>0</v>
          </cell>
          <cell r="D54">
            <v>70</v>
          </cell>
        </row>
        <row r="55">
          <cell r="A55" t="str">
            <v xml:space="preserve"> Lathe Machine ( Peco) </v>
          </cell>
          <cell r="B55">
            <v>0</v>
          </cell>
          <cell r="C55">
            <v>0</v>
          </cell>
          <cell r="D55">
            <v>15</v>
          </cell>
        </row>
        <row r="56">
          <cell r="A56" t="str">
            <v xml:space="preserve"> Lathe Machine ( Victor ) </v>
          </cell>
          <cell r="B56">
            <v>25000</v>
          </cell>
          <cell r="C56">
            <v>9.9206349206349201E-3</v>
          </cell>
          <cell r="D56">
            <v>15</v>
          </cell>
        </row>
        <row r="57">
          <cell r="A57" t="str">
            <v xml:space="preserve"> Leveling Machine </v>
          </cell>
          <cell r="B57">
            <v>0</v>
          </cell>
          <cell r="C57">
            <v>0</v>
          </cell>
          <cell r="D57">
            <v>15</v>
          </cell>
        </row>
        <row r="58">
          <cell r="A58" t="str">
            <v xml:space="preserve"> Mechanical Press  100 T </v>
          </cell>
          <cell r="B58">
            <v>1410000</v>
          </cell>
          <cell r="C58">
            <v>0.55952380952380953</v>
          </cell>
          <cell r="D58">
            <v>7.5</v>
          </cell>
        </row>
        <row r="59">
          <cell r="A59" t="str">
            <v xml:space="preserve"> Mechanical Press  100 T OT </v>
          </cell>
          <cell r="B59">
            <v>1410000</v>
          </cell>
          <cell r="C59">
            <v>0.55952380952380953</v>
          </cell>
          <cell r="D59">
            <v>7.5</v>
          </cell>
        </row>
        <row r="60">
          <cell r="A60" t="str">
            <v xml:space="preserve"> Mechanical Press  110 T </v>
          </cell>
          <cell r="B60">
            <v>557103</v>
          </cell>
          <cell r="C60">
            <v>0.22107261904761907</v>
          </cell>
          <cell r="D60">
            <v>8.3000000000000007</v>
          </cell>
        </row>
        <row r="61">
          <cell r="A61" t="str">
            <v xml:space="preserve"> Mechanical Press  150 T </v>
          </cell>
          <cell r="B61">
            <v>1600000</v>
          </cell>
          <cell r="C61">
            <v>0.63492063492063489</v>
          </cell>
          <cell r="D61">
            <v>11.5</v>
          </cell>
        </row>
        <row r="62">
          <cell r="A62" t="str">
            <v xml:space="preserve"> Mechanical Press  20 T </v>
          </cell>
          <cell r="B62">
            <v>19600</v>
          </cell>
          <cell r="C62">
            <v>7.7777777777777776E-3</v>
          </cell>
          <cell r="D62">
            <v>1.5</v>
          </cell>
        </row>
        <row r="63">
          <cell r="A63" t="str">
            <v xml:space="preserve"> Mechanical Press  200 T </v>
          </cell>
          <cell r="B63">
            <v>0</v>
          </cell>
          <cell r="C63">
            <v>0</v>
          </cell>
          <cell r="D63">
            <v>15</v>
          </cell>
        </row>
        <row r="64">
          <cell r="A64" t="str">
            <v xml:space="preserve"> Mechanical Press  300 T </v>
          </cell>
          <cell r="B64">
            <v>2177689</v>
          </cell>
          <cell r="C64">
            <v>0.86416230158730156</v>
          </cell>
          <cell r="D64">
            <v>33</v>
          </cell>
        </row>
        <row r="65">
          <cell r="A65" t="str">
            <v xml:space="preserve"> Mechanical Press  315 T </v>
          </cell>
          <cell r="B65">
            <v>0</v>
          </cell>
          <cell r="C65">
            <v>0</v>
          </cell>
          <cell r="D65">
            <v>23.6</v>
          </cell>
        </row>
        <row r="66">
          <cell r="A66" t="str">
            <v xml:space="preserve"> Mechanical Press  50 T </v>
          </cell>
          <cell r="B66">
            <v>217558</v>
          </cell>
          <cell r="C66">
            <v>8.6332539682539677E-2</v>
          </cell>
          <cell r="D66">
            <v>3.8</v>
          </cell>
        </row>
        <row r="67">
          <cell r="A67" t="str">
            <v xml:space="preserve"> Mechanical Press  50 T FT </v>
          </cell>
          <cell r="B67">
            <v>217558</v>
          </cell>
          <cell r="C67">
            <v>8.6332539682539677E-2</v>
          </cell>
          <cell r="D67">
            <v>3.8</v>
          </cell>
        </row>
        <row r="68">
          <cell r="A68" t="str">
            <v xml:space="preserve"> Mechanical Press  50 T MU </v>
          </cell>
          <cell r="B68">
            <v>217558</v>
          </cell>
          <cell r="C68">
            <v>8.6332539682539677E-2</v>
          </cell>
          <cell r="D68">
            <v>3.8</v>
          </cell>
        </row>
        <row r="69">
          <cell r="A69" t="str">
            <v xml:space="preserve"> Mechanical Press  55 T </v>
          </cell>
          <cell r="B69">
            <v>554000</v>
          </cell>
          <cell r="C69">
            <v>0.21984126984126984</v>
          </cell>
          <cell r="D69">
            <v>4.0999999999999996</v>
          </cell>
        </row>
        <row r="70">
          <cell r="A70" t="str">
            <v xml:space="preserve"> Mechanical Press  60 T </v>
          </cell>
          <cell r="B70">
            <v>433779</v>
          </cell>
          <cell r="C70">
            <v>0.17213452380952385</v>
          </cell>
          <cell r="D70">
            <v>4.5</v>
          </cell>
        </row>
        <row r="71">
          <cell r="A71" t="str">
            <v xml:space="preserve"> Mig Welding Machine FT </v>
          </cell>
          <cell r="B71">
            <v>0</v>
          </cell>
          <cell r="C71">
            <v>0</v>
          </cell>
          <cell r="D71">
            <v>15</v>
          </cell>
        </row>
        <row r="72">
          <cell r="A72" t="str">
            <v xml:space="preserve"> Milling Machine </v>
          </cell>
          <cell r="B72">
            <v>600000</v>
          </cell>
          <cell r="C72">
            <v>0.23809523809523811</v>
          </cell>
          <cell r="D72">
            <v>15</v>
          </cell>
        </row>
        <row r="73">
          <cell r="A73" t="str">
            <v xml:space="preserve"> NEUMATIC PRESS OT </v>
          </cell>
          <cell r="B73">
            <v>0</v>
          </cell>
          <cell r="C73">
            <v>0</v>
          </cell>
          <cell r="D73">
            <v>15</v>
          </cell>
        </row>
        <row r="74">
          <cell r="A74" t="str">
            <v xml:space="preserve"> OVER HEAD CRANE 5 TON </v>
          </cell>
          <cell r="B74">
            <v>0</v>
          </cell>
          <cell r="C74">
            <v>0</v>
          </cell>
          <cell r="D74">
            <v>15</v>
          </cell>
        </row>
        <row r="75">
          <cell r="A75" t="str">
            <v xml:space="preserve"> PEDESTAL GRINDER </v>
          </cell>
          <cell r="B75">
            <v>0</v>
          </cell>
          <cell r="C75">
            <v>0</v>
          </cell>
          <cell r="D75">
            <v>15</v>
          </cell>
        </row>
        <row r="76">
          <cell r="A76" t="str">
            <v xml:space="preserve"> Pipe Bending Machine </v>
          </cell>
          <cell r="B76">
            <v>200000</v>
          </cell>
          <cell r="C76">
            <v>7.9365079365079361E-2</v>
          </cell>
          <cell r="D76">
            <v>15</v>
          </cell>
        </row>
        <row r="77">
          <cell r="A77" t="str">
            <v xml:space="preserve"> Portable Spot Welder  100 KVA OEM </v>
          </cell>
          <cell r="B77">
            <v>0</v>
          </cell>
          <cell r="C77">
            <v>0</v>
          </cell>
          <cell r="D77">
            <v>100</v>
          </cell>
        </row>
        <row r="78">
          <cell r="A78" t="str">
            <v xml:space="preserve"> Riveting Machine ( Shift Shaft ) MU </v>
          </cell>
          <cell r="B78">
            <v>0</v>
          </cell>
          <cell r="C78">
            <v>0</v>
          </cell>
          <cell r="D78">
            <v>15</v>
          </cell>
        </row>
        <row r="79">
          <cell r="A79" t="str">
            <v xml:space="preserve"> Rolling Machine FT </v>
          </cell>
          <cell r="B79">
            <v>227154</v>
          </cell>
          <cell r="C79">
            <v>9.0140476190476201E-2</v>
          </cell>
          <cell r="D79">
            <v>15</v>
          </cell>
        </row>
        <row r="80">
          <cell r="A80" t="str">
            <v>Sandring Machine</v>
          </cell>
          <cell r="B80">
            <v>1834188</v>
          </cell>
          <cell r="C80">
            <v>0.72785238095238092</v>
          </cell>
          <cell r="D80">
            <v>5</v>
          </cell>
        </row>
        <row r="81">
          <cell r="A81" t="str">
            <v xml:space="preserve"> Seam Welding Machine FT </v>
          </cell>
          <cell r="B81">
            <v>709599</v>
          </cell>
          <cell r="C81">
            <v>0.28158690476190473</v>
          </cell>
          <cell r="D81">
            <v>15</v>
          </cell>
        </row>
        <row r="82">
          <cell r="A82" t="str">
            <v xml:space="preserve"> Semi Auto Lathe Machine </v>
          </cell>
          <cell r="B82">
            <v>0</v>
          </cell>
          <cell r="C82">
            <v>0</v>
          </cell>
          <cell r="D82">
            <v>15</v>
          </cell>
        </row>
        <row r="83">
          <cell r="A83" t="str">
            <v xml:space="preserve"> Shaper Machine </v>
          </cell>
          <cell r="B83">
            <v>0</v>
          </cell>
          <cell r="C83">
            <v>0</v>
          </cell>
          <cell r="D83">
            <v>15</v>
          </cell>
        </row>
        <row r="84">
          <cell r="A84" t="str">
            <v xml:space="preserve"> Shearing Machines </v>
          </cell>
          <cell r="B84">
            <v>347500</v>
          </cell>
          <cell r="C84">
            <v>0.13789682539682541</v>
          </cell>
          <cell r="D84">
            <v>7.5</v>
          </cell>
        </row>
        <row r="85">
          <cell r="A85" t="str">
            <v xml:space="preserve"> Spot Welding 30 kva </v>
          </cell>
          <cell r="B85">
            <v>877000</v>
          </cell>
          <cell r="C85">
            <v>0.348015873015873</v>
          </cell>
          <cell r="D85">
            <v>30</v>
          </cell>
        </row>
        <row r="86">
          <cell r="A86" t="str">
            <v xml:space="preserve"> Spot Welding 30 kva FF </v>
          </cell>
          <cell r="B86">
            <v>1875000</v>
          </cell>
          <cell r="C86">
            <v>0.74404761904761907</v>
          </cell>
          <cell r="D86">
            <v>30</v>
          </cell>
        </row>
        <row r="87">
          <cell r="A87" t="str">
            <v xml:space="preserve"> Spot Welding 30 kva FR </v>
          </cell>
          <cell r="B87">
            <v>378000</v>
          </cell>
          <cell r="C87">
            <v>0.15</v>
          </cell>
          <cell r="D87">
            <v>30</v>
          </cell>
        </row>
        <row r="88">
          <cell r="A88" t="str">
            <v xml:space="preserve"> Spot Welding 30 kva FT </v>
          </cell>
          <cell r="B88">
            <v>378000</v>
          </cell>
          <cell r="C88">
            <v>0.15</v>
          </cell>
          <cell r="D88">
            <v>30</v>
          </cell>
        </row>
        <row r="89">
          <cell r="A89" t="str">
            <v xml:space="preserve"> Spot Welding 30 kva OT </v>
          </cell>
          <cell r="B89">
            <v>378000</v>
          </cell>
          <cell r="C89">
            <v>0.15</v>
          </cell>
          <cell r="D89">
            <v>30</v>
          </cell>
        </row>
        <row r="90">
          <cell r="A90" t="str">
            <v xml:space="preserve"> Spot Welding 35 kva </v>
          </cell>
          <cell r="B90">
            <v>752250</v>
          </cell>
          <cell r="C90">
            <v>0.29851190476190476</v>
          </cell>
          <cell r="D90">
            <v>35</v>
          </cell>
        </row>
        <row r="91">
          <cell r="A91" t="str">
            <v xml:space="preserve"> Spot Welding 35 kva FF </v>
          </cell>
          <cell r="B91">
            <v>1875000</v>
          </cell>
          <cell r="C91">
            <v>0.74404761904761907</v>
          </cell>
          <cell r="D91">
            <v>35</v>
          </cell>
        </row>
        <row r="92">
          <cell r="A92" t="str">
            <v xml:space="preserve"> Spot Welding 35 kva FR </v>
          </cell>
          <cell r="B92">
            <v>1708666.6666666667</v>
          </cell>
          <cell r="C92">
            <v>0.67804232804232822</v>
          </cell>
          <cell r="D92">
            <v>35</v>
          </cell>
        </row>
        <row r="93">
          <cell r="A93" t="str">
            <v xml:space="preserve"> Spot Welding 35 kva FT </v>
          </cell>
          <cell r="B93">
            <v>378000</v>
          </cell>
          <cell r="C93">
            <v>0.15</v>
          </cell>
          <cell r="D93">
            <v>35</v>
          </cell>
        </row>
        <row r="94">
          <cell r="A94" t="str">
            <v xml:space="preserve"> Spot Welding 35 kva MU </v>
          </cell>
          <cell r="B94">
            <v>378000</v>
          </cell>
          <cell r="C94">
            <v>0.15</v>
          </cell>
          <cell r="D94">
            <v>35</v>
          </cell>
        </row>
        <row r="95">
          <cell r="A95" t="str">
            <v xml:space="preserve"> Spot Welding 35 kva OEM </v>
          </cell>
          <cell r="B95">
            <v>1126500</v>
          </cell>
          <cell r="C95">
            <v>0.44702380952380955</v>
          </cell>
          <cell r="D95">
            <v>35</v>
          </cell>
        </row>
        <row r="96">
          <cell r="A96" t="str">
            <v xml:space="preserve"> Spot Welding 35 kva OT </v>
          </cell>
          <cell r="B96">
            <v>378000</v>
          </cell>
          <cell r="C96">
            <v>0.15</v>
          </cell>
          <cell r="D96">
            <v>35</v>
          </cell>
        </row>
        <row r="97">
          <cell r="A97" t="str">
            <v xml:space="preserve"> Spot Welding 35 kva RA </v>
          </cell>
          <cell r="B97">
            <v>378000</v>
          </cell>
          <cell r="C97">
            <v>0.15</v>
          </cell>
          <cell r="D97">
            <v>35</v>
          </cell>
        </row>
        <row r="98">
          <cell r="A98" t="str">
            <v xml:space="preserve"> Spot Welding 55 kva FT </v>
          </cell>
          <cell r="B98">
            <v>101830</v>
          </cell>
          <cell r="C98">
            <v>4.0408730158730158E-2</v>
          </cell>
          <cell r="D98">
            <v>55</v>
          </cell>
        </row>
        <row r="99">
          <cell r="A99" t="str">
            <v xml:space="preserve"> Spot Welding 55 kva OEM </v>
          </cell>
          <cell r="B99">
            <v>101830</v>
          </cell>
          <cell r="C99">
            <v>4.0408730158730158E-2</v>
          </cell>
          <cell r="D99">
            <v>55</v>
          </cell>
        </row>
        <row r="100">
          <cell r="A100" t="str">
            <v xml:space="preserve"> Spot Welding 75 kva RA </v>
          </cell>
          <cell r="B100">
            <v>378000</v>
          </cell>
          <cell r="C100">
            <v>0.15</v>
          </cell>
          <cell r="D100">
            <v>75</v>
          </cell>
        </row>
        <row r="101">
          <cell r="A101" t="str">
            <v xml:space="preserve"> Straight Rolling Machine 3HC MU </v>
          </cell>
          <cell r="B101">
            <v>227154</v>
          </cell>
          <cell r="C101">
            <v>9.0140476190476201E-2</v>
          </cell>
          <cell r="D101">
            <v>15</v>
          </cell>
        </row>
        <row r="102">
          <cell r="A102" t="str">
            <v xml:space="preserve"> SURFACE GRINDER </v>
          </cell>
          <cell r="B102">
            <v>0</v>
          </cell>
          <cell r="C102">
            <v>0</v>
          </cell>
          <cell r="D102">
            <v>15</v>
          </cell>
        </row>
        <row r="103">
          <cell r="A103" t="str">
            <v xml:space="preserve"> Swaging Machine MU </v>
          </cell>
          <cell r="B103">
            <v>300000</v>
          </cell>
          <cell r="C103">
            <v>0.11904761904761905</v>
          </cell>
          <cell r="D103">
            <v>15</v>
          </cell>
        </row>
        <row r="104">
          <cell r="A104" t="str">
            <v xml:space="preserve"> Tab Machine RA </v>
          </cell>
          <cell r="B104">
            <v>5000</v>
          </cell>
          <cell r="C104">
            <v>1.9841269841269845E-3</v>
          </cell>
          <cell r="D104">
            <v>15</v>
          </cell>
        </row>
        <row r="105">
          <cell r="A105" t="str">
            <v xml:space="preserve"> Tapper Rolling Machine 5HM MU </v>
          </cell>
          <cell r="B105">
            <v>0</v>
          </cell>
          <cell r="C105">
            <v>0</v>
          </cell>
          <cell r="D105">
            <v>15</v>
          </cell>
        </row>
        <row r="106">
          <cell r="A106" t="str">
            <v xml:space="preserve"> Tapping Machine </v>
          </cell>
          <cell r="B106">
            <v>42295</v>
          </cell>
          <cell r="C106">
            <v>1.6783730158730158E-2</v>
          </cell>
          <cell r="D106">
            <v>15</v>
          </cell>
        </row>
        <row r="107">
          <cell r="A107" t="str">
            <v xml:space="preserve"> Thread Rolling Machine </v>
          </cell>
          <cell r="B107">
            <v>227154</v>
          </cell>
          <cell r="C107">
            <v>9.0140476190476201E-2</v>
          </cell>
          <cell r="D107">
            <v>15</v>
          </cell>
        </row>
        <row r="108">
          <cell r="A108" t="str">
            <v xml:space="preserve"> Tube Cutting Machine MU </v>
          </cell>
          <cell r="B108">
            <v>241280</v>
          </cell>
          <cell r="C108">
            <v>9.5746031746031732E-2</v>
          </cell>
          <cell r="D108">
            <v>15</v>
          </cell>
        </row>
        <row r="109">
          <cell r="A109" t="str">
            <v xml:space="preserve"> Turning Machine MU </v>
          </cell>
          <cell r="B109">
            <v>0</v>
          </cell>
          <cell r="C109">
            <v>0</v>
          </cell>
          <cell r="D109">
            <v>15</v>
          </cell>
        </row>
        <row r="110">
          <cell r="A110" t="str">
            <v xml:space="preserve"> Vibro Shearing Machine </v>
          </cell>
          <cell r="B110">
            <v>0</v>
          </cell>
          <cell r="C110">
            <v>0</v>
          </cell>
          <cell r="D110">
            <v>15</v>
          </cell>
        </row>
        <row r="111">
          <cell r="A111" t="str">
            <v xml:space="preserve"> Welding Transformer </v>
          </cell>
          <cell r="B111">
            <v>0</v>
          </cell>
          <cell r="C111">
            <v>0</v>
          </cell>
          <cell r="D111">
            <v>15</v>
          </cell>
        </row>
        <row r="112">
          <cell r="A112" t="str">
            <v>*** END ***</v>
          </cell>
        </row>
      </sheetData>
      <sheetData sheetId="9" refreshError="1">
        <row r="1">
          <cell r="A1" t="str">
            <v>ID. #</v>
          </cell>
          <cell r="B1" t="str">
            <v xml:space="preserve"> MACHINE NAME &amp; SPECIFICATIONS </v>
          </cell>
          <cell r="C1" t="str">
            <v>LINE STATUS</v>
          </cell>
          <cell r="D1" t="str">
            <v>PROCESS PER- FORMED</v>
          </cell>
          <cell r="E1" t="str">
            <v>YEAR OF PUR- CHASE</v>
          </cell>
          <cell r="F1" t="str">
            <v xml:space="preserve">Qty  </v>
          </cell>
          <cell r="G1" t="str">
            <v xml:space="preserve"> MAKER </v>
          </cell>
          <cell r="H1" t="str">
            <v xml:space="preserve"> MODEL </v>
          </cell>
          <cell r="I1" t="str">
            <v>COUNTRY OF  ORIGION</v>
          </cell>
          <cell r="J1" t="str">
            <v>YEAR  OF  MANUF</v>
          </cell>
          <cell r="K1" t="str">
            <v xml:space="preserve">HIST COST </v>
          </cell>
          <cell r="L1" t="str">
            <v xml:space="preserve">LIFE (PCS) </v>
          </cell>
          <cell r="P1" t="str">
            <v>COST / PCS</v>
          </cell>
        </row>
        <row r="2">
          <cell r="A2" t="str">
            <v>WLS-084</v>
          </cell>
          <cell r="B2" t="str">
            <v>Inspection Jig</v>
          </cell>
          <cell r="C2" t="str">
            <v>FUEL TANK</v>
          </cell>
          <cell r="D2" t="str">
            <v>Inspection</v>
          </cell>
          <cell r="E2">
            <v>1984</v>
          </cell>
          <cell r="F2">
            <v>1</v>
          </cell>
          <cell r="G2" t="str">
            <v>YMC</v>
          </cell>
          <cell r="I2" t="str">
            <v>JAPAN</v>
          </cell>
          <cell r="J2" t="str">
            <v>S/H 84</v>
          </cell>
          <cell r="L2">
            <v>500000</v>
          </cell>
          <cell r="P2">
            <v>0</v>
          </cell>
        </row>
        <row r="3">
          <cell r="A3" t="str">
            <v>WLS-064</v>
          </cell>
          <cell r="B3" t="str">
            <v>Denting jig</v>
          </cell>
          <cell r="C3" t="str">
            <v>FUEL TANK</v>
          </cell>
          <cell r="D3" t="str">
            <v>Inspection</v>
          </cell>
          <cell r="E3">
            <v>1984</v>
          </cell>
          <cell r="F3">
            <v>1</v>
          </cell>
          <cell r="G3" t="str">
            <v>LOCAL</v>
          </cell>
          <cell r="H3" t="str">
            <v>N/A</v>
          </cell>
          <cell r="I3" t="str">
            <v>LOCAL</v>
          </cell>
          <cell r="J3" t="str">
            <v>S/H 84</v>
          </cell>
          <cell r="L3">
            <v>500000</v>
          </cell>
          <cell r="P3">
            <v>0</v>
          </cell>
        </row>
        <row r="4">
          <cell r="A4" t="str">
            <v>WLS-</v>
          </cell>
          <cell r="B4" t="str">
            <v>Plate Regulator Jig ( 3AH / 5ES )</v>
          </cell>
          <cell r="C4" t="str">
            <v xml:space="preserve">FENDER </v>
          </cell>
          <cell r="D4" t="str">
            <v>Inspection</v>
          </cell>
          <cell r="E4">
            <v>1989</v>
          </cell>
          <cell r="F4">
            <v>1</v>
          </cell>
          <cell r="G4" t="str">
            <v>LOCAL</v>
          </cell>
          <cell r="I4" t="str">
            <v>LOCAL</v>
          </cell>
          <cell r="J4" t="str">
            <v>S/H 89</v>
          </cell>
          <cell r="L4">
            <v>500000</v>
          </cell>
          <cell r="P4">
            <v>0</v>
          </cell>
        </row>
        <row r="5">
          <cell r="A5" t="str">
            <v>WLS-</v>
          </cell>
          <cell r="B5" t="str">
            <v>Final Inspection Jig ( 3AH / 4W8 )</v>
          </cell>
          <cell r="C5" t="str">
            <v>DELETE</v>
          </cell>
          <cell r="D5" t="str">
            <v>Inspection</v>
          </cell>
          <cell r="E5">
            <v>1984</v>
          </cell>
          <cell r="F5">
            <v>1</v>
          </cell>
          <cell r="G5" t="str">
            <v>YMC</v>
          </cell>
          <cell r="I5" t="str">
            <v>JAPAN</v>
          </cell>
          <cell r="J5" t="str">
            <v>S/H 84</v>
          </cell>
          <cell r="L5">
            <v>500000</v>
          </cell>
          <cell r="P5">
            <v>0</v>
          </cell>
        </row>
        <row r="6">
          <cell r="A6" t="str">
            <v>WLS-128</v>
          </cell>
          <cell r="B6" t="str">
            <v>Alignment Jig</v>
          </cell>
          <cell r="C6" t="str">
            <v>REAR ARM</v>
          </cell>
          <cell r="D6" t="str">
            <v>teking</v>
          </cell>
          <cell r="E6">
            <v>1984</v>
          </cell>
          <cell r="F6">
            <v>1</v>
          </cell>
          <cell r="G6" t="str">
            <v>LOCAL</v>
          </cell>
          <cell r="I6" t="str">
            <v>LOCAL</v>
          </cell>
          <cell r="J6" t="str">
            <v>S/H 84</v>
          </cell>
          <cell r="L6">
            <v>500000</v>
          </cell>
          <cell r="P6">
            <v>0</v>
          </cell>
        </row>
        <row r="7">
          <cell r="A7" t="str">
            <v>Muff</v>
          </cell>
          <cell r="B7" t="str">
            <v>Padel Shift Welding teking Jig ( 5ES / 3AHB )</v>
          </cell>
          <cell r="C7" t="str">
            <v>MUFFLER</v>
          </cell>
          <cell r="D7" t="str">
            <v>teking</v>
          </cell>
          <cell r="E7">
            <v>1984</v>
          </cell>
          <cell r="F7">
            <v>1</v>
          </cell>
          <cell r="G7" t="str">
            <v>LOCAL</v>
          </cell>
          <cell r="I7" t="str">
            <v>LOCAL</v>
          </cell>
          <cell r="J7" t="str">
            <v>S/H 84</v>
          </cell>
          <cell r="L7">
            <v>500000</v>
          </cell>
          <cell r="P7">
            <v>0</v>
          </cell>
        </row>
        <row r="8">
          <cell r="A8" t="str">
            <v>Wls</v>
          </cell>
          <cell r="B8" t="str">
            <v>Final Welding Jig  (Bracket -1)</v>
          </cell>
          <cell r="C8" t="str">
            <v>MUFFLER</v>
          </cell>
          <cell r="D8" t="str">
            <v>Welding</v>
          </cell>
          <cell r="E8">
            <v>1984</v>
          </cell>
          <cell r="F8">
            <v>1</v>
          </cell>
          <cell r="G8" t="str">
            <v>YMC</v>
          </cell>
          <cell r="I8" t="str">
            <v>JAPAN</v>
          </cell>
          <cell r="J8" t="str">
            <v>S/H</v>
          </cell>
          <cell r="L8">
            <v>500000</v>
          </cell>
          <cell r="P8">
            <v>0</v>
          </cell>
        </row>
        <row r="9">
          <cell r="A9" t="str">
            <v>Wls</v>
          </cell>
          <cell r="B9" t="str">
            <v>Frame Welding teking Jig (5hm)</v>
          </cell>
          <cell r="C9" t="str">
            <v>FRAME</v>
          </cell>
          <cell r="D9" t="str">
            <v>teking</v>
          </cell>
          <cell r="E9">
            <v>1983</v>
          </cell>
          <cell r="F9">
            <v>1</v>
          </cell>
          <cell r="G9" t="str">
            <v>YMC</v>
          </cell>
          <cell r="I9" t="str">
            <v>JAPAN</v>
          </cell>
          <cell r="J9" t="str">
            <v>S/H</v>
          </cell>
          <cell r="L9">
            <v>500000</v>
          </cell>
          <cell r="P9">
            <v>0</v>
          </cell>
        </row>
        <row r="10">
          <cell r="A10" t="str">
            <v>Wls</v>
          </cell>
          <cell r="B10" t="str">
            <v>Hookside Corner Welding Jig  ( 5ES )</v>
          </cell>
          <cell r="C10" t="str">
            <v>DELETE</v>
          </cell>
          <cell r="D10" t="str">
            <v>teking</v>
          </cell>
          <cell r="E10">
            <v>2000</v>
          </cell>
          <cell r="F10">
            <v>1</v>
          </cell>
          <cell r="G10" t="str">
            <v>YMC</v>
          </cell>
          <cell r="I10" t="str">
            <v>JAPAN</v>
          </cell>
          <cell r="J10" t="str">
            <v>S/H</v>
          </cell>
          <cell r="L10">
            <v>500000</v>
          </cell>
          <cell r="P10">
            <v>0</v>
          </cell>
        </row>
        <row r="11">
          <cell r="A11" t="str">
            <v>Wls</v>
          </cell>
          <cell r="B11" t="str">
            <v>Final Welding teking Jig (3AHB / 5ES)</v>
          </cell>
          <cell r="C11" t="str">
            <v>FRAME</v>
          </cell>
          <cell r="D11" t="str">
            <v>teking</v>
          </cell>
          <cell r="E11">
            <v>1984</v>
          </cell>
          <cell r="F11">
            <v>1</v>
          </cell>
          <cell r="G11" t="str">
            <v>YMC</v>
          </cell>
          <cell r="I11" t="str">
            <v>JAPAN</v>
          </cell>
          <cell r="J11" t="str">
            <v>S/H</v>
          </cell>
          <cell r="L11">
            <v>500000</v>
          </cell>
          <cell r="P11">
            <v>0</v>
          </cell>
        </row>
        <row r="12">
          <cell r="A12" t="str">
            <v>WLS-112</v>
          </cell>
          <cell r="B12" t="str">
            <v>Final Inspection Jig</v>
          </cell>
          <cell r="C12" t="str">
            <v>MUFFLER</v>
          </cell>
          <cell r="D12" t="str">
            <v>Inspection</v>
          </cell>
          <cell r="E12">
            <v>1984</v>
          </cell>
          <cell r="F12">
            <v>1</v>
          </cell>
          <cell r="G12" t="str">
            <v>YMC</v>
          </cell>
          <cell r="I12" t="str">
            <v>JAPAN</v>
          </cell>
          <cell r="J12" t="str">
            <v>S/H</v>
          </cell>
          <cell r="L12">
            <v>500000</v>
          </cell>
          <cell r="P12">
            <v>0</v>
          </cell>
        </row>
        <row r="13">
          <cell r="A13" t="str">
            <v>WLS-039</v>
          </cell>
          <cell r="B13" t="str">
            <v>Alignment Jig</v>
          </cell>
          <cell r="C13" t="str">
            <v>FRAME</v>
          </cell>
          <cell r="D13" t="str">
            <v>Alingnment</v>
          </cell>
          <cell r="E13">
            <v>1984</v>
          </cell>
          <cell r="F13">
            <v>1</v>
          </cell>
          <cell r="J13" t="str">
            <v>S/H</v>
          </cell>
          <cell r="L13">
            <v>500000</v>
          </cell>
          <cell r="P13">
            <v>0</v>
          </cell>
        </row>
        <row r="14">
          <cell r="A14" t="str">
            <v>WLS-136</v>
          </cell>
          <cell r="B14" t="str">
            <v>Frame Inspection Jig</v>
          </cell>
          <cell r="C14" t="str">
            <v>FRAME</v>
          </cell>
          <cell r="D14" t="str">
            <v>Inspection</v>
          </cell>
          <cell r="E14">
            <v>1984</v>
          </cell>
          <cell r="F14">
            <v>1</v>
          </cell>
          <cell r="I14" t="str">
            <v>JAPAN</v>
          </cell>
          <cell r="J14" t="str">
            <v>S/H</v>
          </cell>
          <cell r="L14">
            <v>500000</v>
          </cell>
          <cell r="P14">
            <v>0</v>
          </cell>
        </row>
        <row r="15">
          <cell r="A15" t="str">
            <v>WLS-095</v>
          </cell>
          <cell r="B15" t="str">
            <v>Leak Tester &amp; Testing Bath</v>
          </cell>
          <cell r="C15" t="str">
            <v>MUFFLER</v>
          </cell>
          <cell r="D15" t="str">
            <v>Inspection</v>
          </cell>
          <cell r="E15">
            <v>2000</v>
          </cell>
          <cell r="F15">
            <v>1</v>
          </cell>
          <cell r="L15">
            <v>500000</v>
          </cell>
          <cell r="P15">
            <v>0</v>
          </cell>
        </row>
        <row r="16">
          <cell r="A16" t="str">
            <v>WLS-081</v>
          </cell>
          <cell r="B16" t="str">
            <v>Leak Tester &amp; Testing Bath</v>
          </cell>
          <cell r="C16" t="str">
            <v>FUEL TANK</v>
          </cell>
          <cell r="D16" t="str">
            <v>Inspection</v>
          </cell>
          <cell r="E16">
            <v>1998</v>
          </cell>
          <cell r="F16">
            <v>1</v>
          </cell>
          <cell r="L16">
            <v>500000</v>
          </cell>
          <cell r="P16">
            <v>0</v>
          </cell>
        </row>
        <row r="17">
          <cell r="A17" t="str">
            <v>WLS-060</v>
          </cell>
          <cell r="B17" t="str">
            <v>Leak Tester &amp; Testing Bath</v>
          </cell>
          <cell r="C17" t="str">
            <v>OIL TANK</v>
          </cell>
          <cell r="D17" t="str">
            <v>Inspection</v>
          </cell>
          <cell r="E17">
            <v>1998</v>
          </cell>
          <cell r="F17">
            <v>1</v>
          </cell>
          <cell r="L17">
            <v>500000</v>
          </cell>
          <cell r="P17">
            <v>0</v>
          </cell>
        </row>
        <row r="18">
          <cell r="A18" t="str">
            <v>T.R</v>
          </cell>
          <cell r="B18" t="str">
            <v>TIG Welding Machine 300 Amp</v>
          </cell>
          <cell r="C18" t="str">
            <v>DELETE</v>
          </cell>
          <cell r="D18" t="str">
            <v>Welding</v>
          </cell>
          <cell r="E18">
            <v>2004</v>
          </cell>
          <cell r="F18">
            <v>1</v>
          </cell>
          <cell r="G18" t="str">
            <v>OTC</v>
          </cell>
          <cell r="H18" t="str">
            <v>300 P</v>
          </cell>
          <cell r="I18" t="str">
            <v>LOCAL</v>
          </cell>
          <cell r="J18">
            <v>2003</v>
          </cell>
          <cell r="L18">
            <v>500000</v>
          </cell>
          <cell r="P18">
            <v>0</v>
          </cell>
        </row>
        <row r="19">
          <cell r="A19" t="str">
            <v>MAINT</v>
          </cell>
          <cell r="B19" t="str">
            <v>Arc Welding Machine</v>
          </cell>
          <cell r="D19" t="str">
            <v>Welding</v>
          </cell>
          <cell r="E19">
            <v>1989</v>
          </cell>
          <cell r="F19">
            <v>1</v>
          </cell>
          <cell r="G19" t="str">
            <v>LOCAL</v>
          </cell>
          <cell r="J19">
            <v>1985</v>
          </cell>
          <cell r="L19">
            <v>500000</v>
          </cell>
          <cell r="P19">
            <v>0</v>
          </cell>
        </row>
        <row r="20">
          <cell r="A20" t="str">
            <v>T.R</v>
          </cell>
          <cell r="B20" t="str">
            <v>Wise Jig</v>
          </cell>
          <cell r="D20" t="str">
            <v>Inspection</v>
          </cell>
          <cell r="E20">
            <v>1987</v>
          </cell>
          <cell r="F20">
            <v>1</v>
          </cell>
          <cell r="L20">
            <v>500000</v>
          </cell>
          <cell r="P20">
            <v>0</v>
          </cell>
        </row>
        <row r="21">
          <cell r="A21" t="str">
            <v>WLS</v>
          </cell>
          <cell r="B21" t="str">
            <v>Frame Welding teking Jig (5hm)</v>
          </cell>
          <cell r="C21" t="str">
            <v>FRAME</v>
          </cell>
          <cell r="D21" t="str">
            <v>Inspection</v>
          </cell>
          <cell r="E21">
            <v>2000</v>
          </cell>
          <cell r="F21">
            <v>1</v>
          </cell>
          <cell r="G21" t="str">
            <v>LOCAL</v>
          </cell>
          <cell r="I21" t="str">
            <v>JAPAN</v>
          </cell>
          <cell r="J21" t="str">
            <v>S/H</v>
          </cell>
          <cell r="L21">
            <v>500000</v>
          </cell>
          <cell r="P21">
            <v>0</v>
          </cell>
        </row>
        <row r="22">
          <cell r="A22" t="str">
            <v>MAINT</v>
          </cell>
          <cell r="B22" t="str">
            <v>Wise Jig</v>
          </cell>
          <cell r="D22" t="str">
            <v>Inspection</v>
          </cell>
          <cell r="E22">
            <v>1989</v>
          </cell>
          <cell r="F22">
            <v>1</v>
          </cell>
          <cell r="G22" t="str">
            <v>LOCAL</v>
          </cell>
          <cell r="J22">
            <v>1989</v>
          </cell>
          <cell r="L22">
            <v>500000</v>
          </cell>
          <cell r="P22">
            <v>0</v>
          </cell>
        </row>
        <row r="23">
          <cell r="A23" t="str">
            <v>MAINT</v>
          </cell>
          <cell r="B23" t="str">
            <v>Wise Jig</v>
          </cell>
          <cell r="D23" t="str">
            <v>Inspection</v>
          </cell>
          <cell r="E23">
            <v>1989</v>
          </cell>
          <cell r="G23" t="str">
            <v>LOCAL</v>
          </cell>
          <cell r="I23" t="str">
            <v>JAPAN</v>
          </cell>
          <cell r="J23">
            <v>1989</v>
          </cell>
          <cell r="L23">
            <v>500000</v>
          </cell>
          <cell r="P23">
            <v>0</v>
          </cell>
        </row>
        <row r="24">
          <cell r="A24" t="str">
            <v>WLS-133</v>
          </cell>
          <cell r="B24" t="str">
            <v>Hammering Jig</v>
          </cell>
          <cell r="C24" t="str">
            <v>REAR ARM</v>
          </cell>
          <cell r="D24" t="str">
            <v>Setting</v>
          </cell>
          <cell r="E24">
            <v>1989</v>
          </cell>
          <cell r="F24">
            <v>1</v>
          </cell>
          <cell r="G24" t="str">
            <v>LOCAL</v>
          </cell>
          <cell r="J24">
            <v>1989</v>
          </cell>
          <cell r="L24">
            <v>500000</v>
          </cell>
          <cell r="P24">
            <v>0</v>
          </cell>
        </row>
        <row r="25">
          <cell r="A25" t="str">
            <v>03009-1</v>
          </cell>
          <cell r="B25" t="str">
            <v>Spot Welding of Piller Body + Base</v>
          </cell>
          <cell r="K25">
            <v>10000</v>
          </cell>
          <cell r="L25">
            <v>500000</v>
          </cell>
          <cell r="P25">
            <v>0.02</v>
          </cell>
        </row>
        <row r="26">
          <cell r="A26" t="str">
            <v>03009-2</v>
          </cell>
          <cell r="B26" t="str">
            <v>Spot Welding of Piller Body + Patch</v>
          </cell>
          <cell r="K26">
            <v>10000</v>
          </cell>
          <cell r="L26">
            <v>500000</v>
          </cell>
          <cell r="P26">
            <v>0.02</v>
          </cell>
        </row>
        <row r="27">
          <cell r="A27" t="str">
            <v>03010-1</v>
          </cell>
          <cell r="B27" t="str">
            <v>Spot Welding of Piller Body + Base</v>
          </cell>
          <cell r="K27">
            <v>10000</v>
          </cell>
          <cell r="L27">
            <v>500000</v>
          </cell>
          <cell r="P27">
            <v>0.02</v>
          </cell>
        </row>
        <row r="28">
          <cell r="A28" t="str">
            <v>02977-1</v>
          </cell>
          <cell r="B28" t="str">
            <v>Clamp + Cover Time Belt Spot</v>
          </cell>
          <cell r="K28">
            <v>300000</v>
          </cell>
          <cell r="L28">
            <v>500000</v>
          </cell>
          <cell r="P28">
            <v>0.6</v>
          </cell>
        </row>
        <row r="29">
          <cell r="A29" t="str">
            <v>03012-1</v>
          </cell>
          <cell r="B29" t="str">
            <v>Inspection Jig</v>
          </cell>
          <cell r="K29">
            <v>25000</v>
          </cell>
          <cell r="L29">
            <v>30000</v>
          </cell>
          <cell r="P29">
            <v>0.83330000000000004</v>
          </cell>
        </row>
        <row r="30">
          <cell r="A30" t="str">
            <v>03015-1</v>
          </cell>
          <cell r="B30" t="str">
            <v>Inspection Jig</v>
          </cell>
          <cell r="K30">
            <v>25000</v>
          </cell>
          <cell r="L30">
            <v>30000</v>
          </cell>
          <cell r="P30">
            <v>0.83330000000000004</v>
          </cell>
        </row>
        <row r="31">
          <cell r="A31" t="str">
            <v>03014-1</v>
          </cell>
          <cell r="B31" t="str">
            <v>Inspection Jig</v>
          </cell>
          <cell r="K31">
            <v>25000</v>
          </cell>
          <cell r="L31">
            <v>30000</v>
          </cell>
          <cell r="P31">
            <v>0.83330000000000004</v>
          </cell>
        </row>
        <row r="32">
          <cell r="A32" t="str">
            <v>02985-1</v>
          </cell>
          <cell r="B32" t="str">
            <v>Inspection Jig</v>
          </cell>
          <cell r="K32">
            <v>30000</v>
          </cell>
          <cell r="L32">
            <v>30000</v>
          </cell>
          <cell r="P32">
            <v>1</v>
          </cell>
        </row>
        <row r="33">
          <cell r="A33" t="str">
            <v>03003-1</v>
          </cell>
          <cell r="B33" t="str">
            <v>Proj Bolt M8+Eg Brkt 21010 Spot</v>
          </cell>
          <cell r="K33">
            <v>30000</v>
          </cell>
          <cell r="L33">
            <v>515000</v>
          </cell>
          <cell r="P33">
            <v>5.8299999999999998E-2</v>
          </cell>
        </row>
        <row r="34">
          <cell r="A34" t="str">
            <v>02990-1</v>
          </cell>
          <cell r="B34" t="str">
            <v>Inspection Jig</v>
          </cell>
          <cell r="K34">
            <v>25000</v>
          </cell>
          <cell r="L34">
            <v>30000</v>
          </cell>
          <cell r="P34">
            <v>0.83330000000000004</v>
          </cell>
        </row>
        <row r="35">
          <cell r="A35" t="str">
            <v>02984-1</v>
          </cell>
          <cell r="B35" t="str">
            <v>Inspection Jig</v>
          </cell>
          <cell r="K35">
            <v>30000</v>
          </cell>
          <cell r="L35">
            <v>30000</v>
          </cell>
          <cell r="P35">
            <v>1</v>
          </cell>
        </row>
        <row r="36">
          <cell r="A36" t="str">
            <v>02999-1</v>
          </cell>
          <cell r="B36" t="str">
            <v>Spot Welding of Piller Body</v>
          </cell>
          <cell r="K36">
            <v>10000</v>
          </cell>
          <cell r="L36">
            <v>500000</v>
          </cell>
          <cell r="P36">
            <v>0.02</v>
          </cell>
        </row>
        <row r="42">
          <cell r="A42" t="str">
            <v>*** END ***</v>
          </cell>
        </row>
      </sheetData>
      <sheetData sheetId="10"/>
      <sheetData sheetId="11" refreshError="1">
        <row r="3">
          <cell r="AF3" t="str">
            <v>TOTAL</v>
          </cell>
          <cell r="AG3" t="str">
            <v>Criteria</v>
          </cell>
        </row>
        <row r="6">
          <cell r="AF6">
            <v>2.2805000000000002E-2</v>
          </cell>
          <cell r="AG6" t="str">
            <v>006-03011 PROCESS 1</v>
          </cell>
        </row>
        <row r="7">
          <cell r="AF7">
            <v>1.7255E-2</v>
          </cell>
          <cell r="AG7" t="str">
            <v>006-03011 PROCESS 2</v>
          </cell>
        </row>
        <row r="8">
          <cell r="AF8">
            <v>1.7255E-2</v>
          </cell>
          <cell r="AG8" t="str">
            <v>006-03011 PROCESS 3</v>
          </cell>
        </row>
        <row r="9">
          <cell r="AF9">
            <v>1.2748262500000003</v>
          </cell>
          <cell r="AG9" t="str">
            <v>006-03011 PROCESS 4</v>
          </cell>
        </row>
        <row r="10">
          <cell r="AF10">
            <v>2.2805000000000002E-2</v>
          </cell>
          <cell r="AG10" t="str">
            <v>006-03012 PROCESS 1</v>
          </cell>
        </row>
        <row r="11">
          <cell r="AF11">
            <v>1.7255E-2</v>
          </cell>
          <cell r="AG11" t="str">
            <v>006-03012 PROCESS 2</v>
          </cell>
        </row>
        <row r="12">
          <cell r="AF12">
            <v>1.0278262499999999</v>
          </cell>
          <cell r="AG12" t="str">
            <v>006-03012 PROCESS 3</v>
          </cell>
        </row>
        <row r="13">
          <cell r="AF13">
            <v>2.3205E-2</v>
          </cell>
          <cell r="AG13" t="str">
            <v>006-03013 PROCESS 1</v>
          </cell>
        </row>
        <row r="14">
          <cell r="AF14">
            <v>1.7255E-2</v>
          </cell>
          <cell r="AG14" t="str">
            <v>006-03013 PROCESS 2</v>
          </cell>
        </row>
        <row r="15">
          <cell r="AF15">
            <v>0.42482624999999991</v>
          </cell>
          <cell r="AG15" t="str">
            <v>006-03013 PROCESS 3</v>
          </cell>
        </row>
        <row r="16">
          <cell r="AF16">
            <v>2.2805000000000002E-2</v>
          </cell>
          <cell r="AG16" t="str">
            <v>006-03013 PROCESS 4</v>
          </cell>
        </row>
        <row r="17">
          <cell r="AF17">
            <v>1.7255E-2</v>
          </cell>
          <cell r="AG17" t="str">
            <v>006-03013 PROCESS 5</v>
          </cell>
        </row>
        <row r="18">
          <cell r="AF18">
            <v>1.0278262499999999</v>
          </cell>
          <cell r="AG18" t="str">
            <v>006-03013 PROCESS 6</v>
          </cell>
        </row>
        <row r="19">
          <cell r="AF19">
            <v>2.2805000000000002E-2</v>
          </cell>
          <cell r="AG19" t="str">
            <v>006-03013 PROCESS 7</v>
          </cell>
        </row>
        <row r="20">
          <cell r="AF20">
            <v>1.7255E-2</v>
          </cell>
          <cell r="AG20" t="str">
            <v>006-03013 PROCESS 8</v>
          </cell>
        </row>
        <row r="21">
          <cell r="AF21">
            <v>1.7255E-2</v>
          </cell>
          <cell r="AG21" t="str">
            <v>006-03013 PROCESS 9</v>
          </cell>
        </row>
        <row r="22">
          <cell r="AF22">
            <v>1.2748262500000003</v>
          </cell>
          <cell r="AG22" t="str">
            <v>006-03013 PROCESS 10</v>
          </cell>
        </row>
        <row r="23">
          <cell r="AF23">
            <v>0</v>
          </cell>
          <cell r="AG23" t="str">
            <v xml:space="preserve">006-03015 </v>
          </cell>
        </row>
        <row r="24">
          <cell r="AF24">
            <v>0</v>
          </cell>
          <cell r="AG24" t="str">
            <v xml:space="preserve">006-03014 </v>
          </cell>
        </row>
        <row r="25">
          <cell r="AF25">
            <v>0</v>
          </cell>
          <cell r="AG25" t="str">
            <v>006-03010 PROCESS 1</v>
          </cell>
        </row>
        <row r="26">
          <cell r="AF26">
            <v>1.7255E-2</v>
          </cell>
          <cell r="AG26" t="str">
            <v>006-03010 PROCESS 2</v>
          </cell>
        </row>
        <row r="27">
          <cell r="AF27">
            <v>8.5655000000000009E-2</v>
          </cell>
          <cell r="AG27" t="str">
            <v>006-03010 PROCESS 3</v>
          </cell>
        </row>
        <row r="28">
          <cell r="AF28">
            <v>0.70082624999999998</v>
          </cell>
          <cell r="AG28" t="str">
            <v>006-03010 PROCESS 4</v>
          </cell>
        </row>
        <row r="29">
          <cell r="AF29">
            <v>0</v>
          </cell>
          <cell r="AG29" t="str">
            <v>006-03009 PROCESS 1</v>
          </cell>
        </row>
        <row r="30">
          <cell r="AF30">
            <v>1.7255E-2</v>
          </cell>
          <cell r="AG30" t="str">
            <v>006-03009 PROCESS 2</v>
          </cell>
        </row>
        <row r="31">
          <cell r="AF31">
            <v>0.15990499999999999</v>
          </cell>
          <cell r="AG31" t="str">
            <v>006-03009 PROCESS 3</v>
          </cell>
        </row>
        <row r="32">
          <cell r="AF32">
            <v>8.5655000000000009E-2</v>
          </cell>
          <cell r="AG32" t="str">
            <v>006-03009 PROCESS 4</v>
          </cell>
        </row>
        <row r="33">
          <cell r="AF33">
            <v>0.70082624999999998</v>
          </cell>
          <cell r="AG33" t="str">
            <v>006-03009 PROCESS 5</v>
          </cell>
        </row>
        <row r="34">
          <cell r="AF34">
            <v>0</v>
          </cell>
          <cell r="AG34" t="str">
            <v xml:space="preserve">006-03016 </v>
          </cell>
        </row>
        <row r="35">
          <cell r="AF35">
            <v>2.8355000000000002E-2</v>
          </cell>
          <cell r="AG35" t="str">
            <v>006-03020 PROCESS 1</v>
          </cell>
        </row>
        <row r="36">
          <cell r="AF36">
            <v>0.43932624999999992</v>
          </cell>
          <cell r="AG36" t="str">
            <v>006-03020 PROCESS 2</v>
          </cell>
        </row>
        <row r="37">
          <cell r="AF37">
            <v>2.8355000000000002E-2</v>
          </cell>
          <cell r="AG37" t="str">
            <v>006-03017 PROCESS 1</v>
          </cell>
        </row>
        <row r="38">
          <cell r="AF38">
            <v>0.43932624999999992</v>
          </cell>
          <cell r="AG38" t="str">
            <v>006-03017 PROCESS 2</v>
          </cell>
        </row>
        <row r="39">
          <cell r="AF39">
            <v>2.8355000000000002E-2</v>
          </cell>
          <cell r="AG39" t="str">
            <v>006-03019 PROCESS 1</v>
          </cell>
        </row>
        <row r="40">
          <cell r="AF40">
            <v>0.43932624999999992</v>
          </cell>
          <cell r="AG40" t="str">
            <v>006-03019 PROCESS 2</v>
          </cell>
        </row>
        <row r="41">
          <cell r="AF41">
            <v>5.4105000000000007E-2</v>
          </cell>
          <cell r="AG41" t="str">
            <v>006-03040 PROCESS 1</v>
          </cell>
        </row>
        <row r="42">
          <cell r="AF42">
            <v>0.70082624999999998</v>
          </cell>
          <cell r="AG42" t="str">
            <v>006-03040 PROCESS 2</v>
          </cell>
        </row>
        <row r="43">
          <cell r="AF43">
            <v>0</v>
          </cell>
          <cell r="AG43" t="str">
            <v xml:space="preserve">006-03040 </v>
          </cell>
        </row>
        <row r="44">
          <cell r="AF44">
            <v>2.2805000000000002E-2</v>
          </cell>
          <cell r="AG44" t="str">
            <v>006-03080s PROCESS 1</v>
          </cell>
        </row>
        <row r="45">
          <cell r="AF45">
            <v>7.6505000000000004E-2</v>
          </cell>
          <cell r="AG45" t="str">
            <v>006-03080s PROCESS 2</v>
          </cell>
        </row>
        <row r="46">
          <cell r="AF46">
            <v>6.7805000000000004E-2</v>
          </cell>
          <cell r="AG46" t="str">
            <v>006-03080s PROCESS 3</v>
          </cell>
        </row>
        <row r="47">
          <cell r="AF47">
            <v>3.4455E-2</v>
          </cell>
          <cell r="AG47" t="str">
            <v>006-03080s PROCESS 4</v>
          </cell>
        </row>
        <row r="48">
          <cell r="AF48">
            <v>1.9578262500000001</v>
          </cell>
          <cell r="AG48" t="str">
            <v>006-03080s PROCESS 5</v>
          </cell>
        </row>
        <row r="49">
          <cell r="AF49">
            <v>1.3923262500000002</v>
          </cell>
          <cell r="AG49" t="str">
            <v>006-03080 PROCESS 6</v>
          </cell>
        </row>
        <row r="50">
          <cell r="AF50">
            <v>0.24941000000000002</v>
          </cell>
          <cell r="AG50" t="str">
            <v>006-03080 PROCESS 7</v>
          </cell>
        </row>
        <row r="51">
          <cell r="AF51">
            <v>0.7330762500000001</v>
          </cell>
          <cell r="AG51" t="str">
            <v>006-03080 PROCESS 8</v>
          </cell>
        </row>
        <row r="52">
          <cell r="AF52">
            <v>0.10521000000000001</v>
          </cell>
          <cell r="AG52" t="str">
            <v>006-03080 PROCESS 9</v>
          </cell>
        </row>
        <row r="53">
          <cell r="AF53">
            <v>1.4450762500000003</v>
          </cell>
          <cell r="AG53" t="str">
            <v>006-03080 PROCESS 10</v>
          </cell>
        </row>
        <row r="54">
          <cell r="AF54">
            <v>0.50057624999999994</v>
          </cell>
          <cell r="AG54" t="str">
            <v>006-03080 PROCESS 11</v>
          </cell>
        </row>
        <row r="55">
          <cell r="AF55">
            <v>0.12581000000000001</v>
          </cell>
          <cell r="AG55" t="str">
            <v>006-03080 PROCESS 12</v>
          </cell>
        </row>
        <row r="56">
          <cell r="AF56">
            <v>0.74757625000000005</v>
          </cell>
          <cell r="AG56" t="str">
            <v>006-03080 PROCESS 13</v>
          </cell>
        </row>
        <row r="57">
          <cell r="AF57">
            <v>6.2905000000000003E-2</v>
          </cell>
          <cell r="AG57" t="str">
            <v>006-03080 PROCESS 14</v>
          </cell>
        </row>
        <row r="58">
          <cell r="AF58">
            <v>0.36270999999999998</v>
          </cell>
          <cell r="AG58" t="str">
            <v>006-03080 PROCESS 15</v>
          </cell>
        </row>
        <row r="59">
          <cell r="AF59">
            <v>2.4700762499999995</v>
          </cell>
          <cell r="AG59" t="str">
            <v>006-03080 PROCESS 16</v>
          </cell>
        </row>
        <row r="60">
          <cell r="AF60">
            <v>1.55</v>
          </cell>
          <cell r="AG60" t="str">
            <v>006-03080 PROCESS 17</v>
          </cell>
        </row>
        <row r="61">
          <cell r="AF61">
            <v>1.7255E-2</v>
          </cell>
          <cell r="AG61" t="str">
            <v>006-03075 PROCESS 1</v>
          </cell>
        </row>
        <row r="62">
          <cell r="AF62">
            <v>1.7255E-2</v>
          </cell>
          <cell r="AG62" t="str">
            <v>006-03075 PROCESS 2</v>
          </cell>
        </row>
        <row r="63">
          <cell r="AF63">
            <v>0.11040500000000002</v>
          </cell>
          <cell r="AG63" t="str">
            <v>006-03075 PROCESS 3</v>
          </cell>
        </row>
        <row r="64">
          <cell r="AF64">
            <v>0.11040500000000002</v>
          </cell>
          <cell r="AG64" t="str">
            <v>006-03075 PROCESS 4</v>
          </cell>
        </row>
        <row r="65">
          <cell r="AF65">
            <v>1.7255E-2</v>
          </cell>
          <cell r="AG65" t="str">
            <v>006-03077 PROCESS 1</v>
          </cell>
        </row>
        <row r="66">
          <cell r="AF66">
            <v>1.7255E-2</v>
          </cell>
          <cell r="AG66" t="str">
            <v>006-03077 PROCESS 2</v>
          </cell>
        </row>
        <row r="67">
          <cell r="AF67">
            <v>0.11040500000000002</v>
          </cell>
          <cell r="AG67" t="str">
            <v>006-03077 PROCESS 3</v>
          </cell>
        </row>
        <row r="68">
          <cell r="AF68">
            <v>0.11040500000000002</v>
          </cell>
          <cell r="AG68" t="str">
            <v>006-03077 PROCESS 4</v>
          </cell>
        </row>
        <row r="69">
          <cell r="AF69">
            <v>0</v>
          </cell>
          <cell r="AG69" t="str">
            <v xml:space="preserve">006-03062 </v>
          </cell>
        </row>
        <row r="70">
          <cell r="AF70">
            <v>0</v>
          </cell>
          <cell r="AG70" t="str">
            <v xml:space="preserve">006-03063 </v>
          </cell>
        </row>
        <row r="71">
          <cell r="AF71">
            <v>0</v>
          </cell>
          <cell r="AG71" t="str">
            <v xml:space="preserve">006-03058 </v>
          </cell>
        </row>
        <row r="72">
          <cell r="AF72">
            <v>0</v>
          </cell>
          <cell r="AG72" t="str">
            <v xml:space="preserve">006-03059 </v>
          </cell>
        </row>
        <row r="73">
          <cell r="AF73">
            <v>0</v>
          </cell>
          <cell r="AG73" t="str">
            <v xml:space="preserve">006-02535 </v>
          </cell>
        </row>
        <row r="74">
          <cell r="AF74">
            <v>1.7255E-2</v>
          </cell>
          <cell r="AG74" t="str">
            <v>006-02999 PROCESS 1</v>
          </cell>
        </row>
        <row r="75">
          <cell r="AF75">
            <v>1.1368262500000001</v>
          </cell>
          <cell r="AG75" t="str">
            <v>006-02999 PROCESS 2</v>
          </cell>
        </row>
        <row r="76">
          <cell r="AF76">
            <v>5.0273262500000007</v>
          </cell>
          <cell r="AG76" t="str">
            <v>006-02999 PROCESS 3</v>
          </cell>
        </row>
        <row r="77">
          <cell r="AF77">
            <v>3.3105000000000002E-2</v>
          </cell>
          <cell r="AG77" t="str">
            <v>006-02989 PROCESS 1</v>
          </cell>
        </row>
        <row r="78">
          <cell r="AF78">
            <v>0.57382624999999998</v>
          </cell>
          <cell r="AG78" t="str">
            <v>006-02989 PROCESS 2</v>
          </cell>
        </row>
        <row r="79">
          <cell r="AF79">
            <v>3.3105000000000002E-2</v>
          </cell>
          <cell r="AG79" t="str">
            <v>006-02988 PROCESS 1</v>
          </cell>
        </row>
        <row r="80">
          <cell r="AF80">
            <v>0.57382624999999998</v>
          </cell>
          <cell r="AG80" t="str">
            <v>006-02988 PROCESS 2</v>
          </cell>
        </row>
        <row r="81">
          <cell r="AF81">
            <v>3.3105000000000002E-2</v>
          </cell>
          <cell r="AG81" t="str">
            <v>006-02985 PROCESS 1</v>
          </cell>
        </row>
        <row r="82">
          <cell r="AF82">
            <v>0.57382624999999998</v>
          </cell>
          <cell r="AG82" t="str">
            <v>006-02985 PROCESS 2</v>
          </cell>
        </row>
        <row r="83">
          <cell r="AF83">
            <v>3.3105000000000002E-2</v>
          </cell>
          <cell r="AG83" t="str">
            <v>006-02984 PROCESS 1</v>
          </cell>
        </row>
        <row r="84">
          <cell r="AF84">
            <v>2.2805000000000002E-2</v>
          </cell>
          <cell r="AG84" t="str">
            <v>006-02984 PROCESS 2</v>
          </cell>
        </row>
        <row r="85">
          <cell r="AF85">
            <v>1.0278262499999999</v>
          </cell>
          <cell r="AG85" t="str">
            <v>006-02984 PROCESS 3</v>
          </cell>
        </row>
        <row r="86">
          <cell r="AF86">
            <v>0.11040500000000002</v>
          </cell>
          <cell r="AG86" t="str">
            <v>006-02987 PROCESS 1</v>
          </cell>
        </row>
        <row r="87">
          <cell r="AF87">
            <v>0.17835500000000001</v>
          </cell>
          <cell r="AG87" t="str">
            <v>006-02987 PROCESS 2</v>
          </cell>
        </row>
        <row r="88">
          <cell r="AF88">
            <v>1.7255E-2</v>
          </cell>
          <cell r="AG88" t="str">
            <v>006-02987 PROCESS 3</v>
          </cell>
        </row>
        <row r="89">
          <cell r="AF89">
            <v>0.11040500000000002</v>
          </cell>
          <cell r="AG89" t="str">
            <v>006-02987 PROCESS 4</v>
          </cell>
        </row>
        <row r="90">
          <cell r="AF90">
            <v>0.20940500000000001</v>
          </cell>
          <cell r="AG90" t="str">
            <v>006-02987 PROCESS 5</v>
          </cell>
        </row>
        <row r="91">
          <cell r="AF91">
            <v>1.0613584999999996</v>
          </cell>
          <cell r="AG91" t="str">
            <v>006-02987 PROCESS 6</v>
          </cell>
        </row>
        <row r="92">
          <cell r="AF92">
            <v>0.11040500000000002</v>
          </cell>
          <cell r="AG92" t="str">
            <v>006-02986 PROCESS 1</v>
          </cell>
        </row>
        <row r="93">
          <cell r="AF93">
            <v>7.4249999999999997E-2</v>
          </cell>
          <cell r="AG93" t="str">
            <v>006-02986 PROCESS 2</v>
          </cell>
        </row>
        <row r="94">
          <cell r="AF94">
            <v>0</v>
          </cell>
          <cell r="AG94" t="str">
            <v>006-02986 PROCESS 3</v>
          </cell>
        </row>
        <row r="95">
          <cell r="AF95">
            <v>0</v>
          </cell>
          <cell r="AG95" t="str">
            <v>006-02986 PROCESS 4</v>
          </cell>
        </row>
        <row r="96">
          <cell r="AF96">
            <v>0</v>
          </cell>
          <cell r="AG96" t="str">
            <v>006-02986 PROCESS 5</v>
          </cell>
        </row>
        <row r="97">
          <cell r="AF97">
            <v>0</v>
          </cell>
          <cell r="AG97" t="str">
            <v>006-02986 PROCESS 6</v>
          </cell>
        </row>
        <row r="98">
          <cell r="AF98">
            <v>7.6505000000000004E-2</v>
          </cell>
          <cell r="AG98" t="str">
            <v>006-02998 PROCESS 1</v>
          </cell>
        </row>
        <row r="99">
          <cell r="AF99">
            <v>1.9438262500000003</v>
          </cell>
          <cell r="AG99" t="str">
            <v>006-02998 PROCESS 2</v>
          </cell>
        </row>
        <row r="100">
          <cell r="AF100">
            <v>2.2805000000000002E-2</v>
          </cell>
          <cell r="AG100" t="str">
            <v>006-02976 PROCESS 1</v>
          </cell>
        </row>
        <row r="101">
          <cell r="AF101">
            <v>2.2805000000000002E-2</v>
          </cell>
          <cell r="AG101" t="str">
            <v>006-02976 PROCESS 2</v>
          </cell>
        </row>
        <row r="102">
          <cell r="AF102">
            <v>0.60532624999999984</v>
          </cell>
          <cell r="AG102" t="str">
            <v>006-02976 PROCESS 3</v>
          </cell>
        </row>
        <row r="103">
          <cell r="AF103">
            <v>0.62</v>
          </cell>
          <cell r="AG103" t="str">
            <v>006-02980 PROCESS 1</v>
          </cell>
        </row>
        <row r="104">
          <cell r="AF104">
            <v>0.12070500000000002</v>
          </cell>
          <cell r="AG104" t="str">
            <v>006-02980 PROCESS 2</v>
          </cell>
        </row>
        <row r="105">
          <cell r="AF105">
            <v>8.5655000000000009E-2</v>
          </cell>
          <cell r="AG105" t="str">
            <v>006-02977 PROCESS 1</v>
          </cell>
        </row>
        <row r="106">
          <cell r="AF106">
            <v>0</v>
          </cell>
          <cell r="AG106" t="str">
            <v xml:space="preserve">006-02993 </v>
          </cell>
        </row>
        <row r="107">
          <cell r="AF107">
            <v>0</v>
          </cell>
          <cell r="AG107" t="str">
            <v xml:space="preserve">006-02994 </v>
          </cell>
        </row>
        <row r="108">
          <cell r="AF108">
            <v>7.6505000000000004E-2</v>
          </cell>
          <cell r="AG108" t="str">
            <v>006-02995 PROCESS 1</v>
          </cell>
        </row>
        <row r="109">
          <cell r="AF109">
            <v>1.0278262499999999</v>
          </cell>
          <cell r="AG109" t="str">
            <v>006-02995 PROCESS 2</v>
          </cell>
        </row>
        <row r="110">
          <cell r="AF110">
            <v>0</v>
          </cell>
          <cell r="AG110" t="str">
            <v xml:space="preserve">006-02979 </v>
          </cell>
        </row>
        <row r="111">
          <cell r="AF111">
            <v>0</v>
          </cell>
          <cell r="AG111" t="str">
            <v xml:space="preserve">006-02978 </v>
          </cell>
        </row>
        <row r="112">
          <cell r="AF112">
            <v>0.11040500000000002</v>
          </cell>
          <cell r="AG112" t="str">
            <v>006-03025 PROCESS 1</v>
          </cell>
        </row>
        <row r="113">
          <cell r="AF113">
            <v>0</v>
          </cell>
          <cell r="AG113" t="str">
            <v xml:space="preserve">006-02983 </v>
          </cell>
        </row>
        <row r="114">
          <cell r="AF114">
            <v>0</v>
          </cell>
          <cell r="AG114" t="str">
            <v xml:space="preserve">006-02982 </v>
          </cell>
        </row>
        <row r="115">
          <cell r="AF115">
            <v>0</v>
          </cell>
          <cell r="AG115" t="str">
            <v xml:space="preserve">006-03002 </v>
          </cell>
        </row>
        <row r="116">
          <cell r="AF116">
            <v>0</v>
          </cell>
          <cell r="AG116" t="str">
            <v xml:space="preserve">006-03001 </v>
          </cell>
        </row>
        <row r="117">
          <cell r="AF117">
            <v>0</v>
          </cell>
          <cell r="AG117" t="str">
            <v xml:space="preserve">006-03000 </v>
          </cell>
        </row>
        <row r="118">
          <cell r="AF118">
            <v>7.6505000000000004E-2</v>
          </cell>
          <cell r="AG118" t="str">
            <v>006-02996 PROCESS 1</v>
          </cell>
        </row>
        <row r="119">
          <cell r="AF119">
            <v>1.0278262499999999</v>
          </cell>
          <cell r="AG119" t="str">
            <v>006-02996 PROCESS 2</v>
          </cell>
        </row>
        <row r="120">
          <cell r="AF120">
            <v>6.6205E-2</v>
          </cell>
          <cell r="AG120" t="str">
            <v>006-03003 PROCESS 1</v>
          </cell>
        </row>
        <row r="121">
          <cell r="AF121">
            <v>0.57382624999999998</v>
          </cell>
          <cell r="AG121" t="str">
            <v>006-03003 PROCESS 2</v>
          </cell>
        </row>
        <row r="122">
          <cell r="AF122">
            <v>7.238E-2</v>
          </cell>
          <cell r="AG122" t="str">
            <v>006-03004 PROCESS 1</v>
          </cell>
        </row>
        <row r="123">
          <cell r="AF123">
            <v>2.2505000000000001E-2</v>
          </cell>
          <cell r="AG123" t="str">
            <v>006-03004 PROCESS 2</v>
          </cell>
        </row>
        <row r="124">
          <cell r="AF124">
            <v>0.86885849999999998</v>
          </cell>
          <cell r="AG124" t="str">
            <v>006-03004 PROCESS 3</v>
          </cell>
        </row>
        <row r="125">
          <cell r="AF125">
            <v>1.0723584999999998</v>
          </cell>
          <cell r="AG125" t="str">
            <v>006-03004 PROCESS 4</v>
          </cell>
        </row>
        <row r="126">
          <cell r="AF126">
            <v>1.2903584999999997</v>
          </cell>
          <cell r="AG126" t="str">
            <v>006-03004 PROCESS 5</v>
          </cell>
        </row>
        <row r="127">
          <cell r="AF127">
            <v>0.30000000000000004</v>
          </cell>
          <cell r="AG127" t="str">
            <v>006-03004 PROCESS 6</v>
          </cell>
        </row>
        <row r="128">
          <cell r="AF128">
            <v>0</v>
          </cell>
          <cell r="AG128" t="str">
            <v xml:space="preserve">006-02992 </v>
          </cell>
        </row>
        <row r="129">
          <cell r="AF129">
            <v>0</v>
          </cell>
          <cell r="AG129" t="str">
            <v xml:space="preserve">006-02991 </v>
          </cell>
        </row>
        <row r="130">
          <cell r="AF130">
            <v>0</v>
          </cell>
          <cell r="AG130" t="str">
            <v xml:space="preserve">006-02990 </v>
          </cell>
        </row>
        <row r="131">
          <cell r="AF131">
            <v>3.1180000000000003E-2</v>
          </cell>
          <cell r="AG131" t="str">
            <v>006-02981 PROCESS 1</v>
          </cell>
        </row>
        <row r="132">
          <cell r="AF132">
            <v>3.1180000000000003E-2</v>
          </cell>
          <cell r="AG132" t="str">
            <v>006-02981 PROCESS 2</v>
          </cell>
        </row>
        <row r="133">
          <cell r="AF133">
            <v>6.6205E-2</v>
          </cell>
          <cell r="AG133" t="str">
            <v>006-03005 PROCESS 1</v>
          </cell>
        </row>
        <row r="134">
          <cell r="AF134">
            <v>0.57382624999999998</v>
          </cell>
          <cell r="AG134" t="str">
            <v>006-03005 PROCESS 2</v>
          </cell>
        </row>
        <row r="135">
          <cell r="AF135">
            <v>7.6505000000000004E-2</v>
          </cell>
          <cell r="AG135" t="str">
            <v>006-03006 PROCESS 1</v>
          </cell>
        </row>
        <row r="136">
          <cell r="AF136">
            <v>1.10782625</v>
          </cell>
          <cell r="AG136" t="str">
            <v>006-03006 PROCESS 2</v>
          </cell>
        </row>
        <row r="137">
          <cell r="AF137">
            <v>0</v>
          </cell>
          <cell r="AG137" t="str">
            <v xml:space="preserve">006-00216 </v>
          </cell>
        </row>
        <row r="138">
          <cell r="AF138">
            <v>0</v>
          </cell>
          <cell r="AG138" t="str">
            <v xml:space="preserve">006-00216 </v>
          </cell>
        </row>
        <row r="139">
          <cell r="AF139">
            <v>0</v>
          </cell>
          <cell r="AG139" t="str">
            <v xml:space="preserve">006-00216 </v>
          </cell>
        </row>
        <row r="140">
          <cell r="AF140">
            <v>0</v>
          </cell>
          <cell r="AG140" t="str">
            <v xml:space="preserve">006-00216 </v>
          </cell>
        </row>
        <row r="141">
          <cell r="AF141">
            <v>0</v>
          </cell>
          <cell r="AG141" t="str">
            <v xml:space="preserve">006-00264 </v>
          </cell>
        </row>
        <row r="142">
          <cell r="AF142">
            <v>0</v>
          </cell>
          <cell r="AG142" t="str">
            <v xml:space="preserve">006-00265 </v>
          </cell>
        </row>
        <row r="143">
          <cell r="AF143">
            <v>0</v>
          </cell>
          <cell r="AG143" t="str">
            <v xml:space="preserve">006-00333 </v>
          </cell>
        </row>
        <row r="144">
          <cell r="AF144">
            <v>0</v>
          </cell>
          <cell r="AG144" t="str">
            <v xml:space="preserve">006-02539 </v>
          </cell>
        </row>
        <row r="145">
          <cell r="AF145">
            <v>0</v>
          </cell>
          <cell r="AG145" t="str">
            <v xml:space="preserve">006-02539 </v>
          </cell>
        </row>
        <row r="146">
          <cell r="AF146">
            <v>0</v>
          </cell>
          <cell r="AG146" t="str">
            <v xml:space="preserve">006-02539 </v>
          </cell>
        </row>
        <row r="147">
          <cell r="AF147">
            <v>0</v>
          </cell>
          <cell r="AG147" t="str">
            <v xml:space="preserve">006-02539 </v>
          </cell>
        </row>
        <row r="148">
          <cell r="AF148">
            <v>0</v>
          </cell>
          <cell r="AG148" t="str">
            <v xml:space="preserve">006-02539 </v>
          </cell>
        </row>
        <row r="149">
          <cell r="AF149">
            <v>0</v>
          </cell>
          <cell r="AG149" t="str">
            <v xml:space="preserve">006-02539 </v>
          </cell>
        </row>
        <row r="150">
          <cell r="AF150">
            <v>0</v>
          </cell>
          <cell r="AG150" t="str">
            <v xml:space="preserve">006-02539 </v>
          </cell>
        </row>
        <row r="151">
          <cell r="AF151">
            <v>0</v>
          </cell>
          <cell r="AG151" t="str">
            <v xml:space="preserve">006-02334 </v>
          </cell>
        </row>
        <row r="152">
          <cell r="AF152">
            <v>0</v>
          </cell>
          <cell r="AG152" t="str">
            <v xml:space="preserve">006-02334 </v>
          </cell>
        </row>
        <row r="153">
          <cell r="AF153">
            <v>0</v>
          </cell>
          <cell r="AG153" t="str">
            <v xml:space="preserve">006-02334 </v>
          </cell>
        </row>
        <row r="154">
          <cell r="AF154">
            <v>0</v>
          </cell>
          <cell r="AG154" t="str">
            <v xml:space="preserve">006-02334 </v>
          </cell>
        </row>
        <row r="155">
          <cell r="AF155">
            <v>0</v>
          </cell>
          <cell r="AG155" t="str">
            <v xml:space="preserve">006-02334 </v>
          </cell>
        </row>
        <row r="156">
          <cell r="AF156">
            <v>0</v>
          </cell>
          <cell r="AG156" t="str">
            <v xml:space="preserve">006-02334 </v>
          </cell>
        </row>
        <row r="157">
          <cell r="AF157">
            <v>0</v>
          </cell>
          <cell r="AG157" t="str">
            <v xml:space="preserve">006-02334 </v>
          </cell>
        </row>
        <row r="158">
          <cell r="AF158">
            <v>0</v>
          </cell>
          <cell r="AG158" t="str">
            <v xml:space="preserve">006-02334 </v>
          </cell>
        </row>
        <row r="159">
          <cell r="AF159">
            <v>0</v>
          </cell>
          <cell r="AG159" t="str">
            <v xml:space="preserve">006-02334 </v>
          </cell>
        </row>
        <row r="160">
          <cell r="AF160">
            <v>0</v>
          </cell>
          <cell r="AG160" t="str">
            <v xml:space="preserve">006-02334 </v>
          </cell>
        </row>
        <row r="161">
          <cell r="AF161">
            <v>0</v>
          </cell>
          <cell r="AG161" t="str">
            <v xml:space="preserve">006-02938 </v>
          </cell>
        </row>
        <row r="162">
          <cell r="AF162">
            <v>0</v>
          </cell>
          <cell r="AG162" t="str">
            <v xml:space="preserve">006-02938 </v>
          </cell>
        </row>
        <row r="163">
          <cell r="AF163">
            <v>0</v>
          </cell>
          <cell r="AG163" t="str">
            <v xml:space="preserve">006-02938 </v>
          </cell>
        </row>
        <row r="164">
          <cell r="AF164">
            <v>0</v>
          </cell>
          <cell r="AG164" t="str">
            <v xml:space="preserve">006-02938 </v>
          </cell>
        </row>
        <row r="165">
          <cell r="AF165">
            <v>0</v>
          </cell>
          <cell r="AG165" t="str">
            <v xml:space="preserve">006-02938 </v>
          </cell>
        </row>
        <row r="166">
          <cell r="AF166">
            <v>0</v>
          </cell>
          <cell r="AG166" t="str">
            <v xml:space="preserve">006-02938 </v>
          </cell>
        </row>
        <row r="167">
          <cell r="AF167">
            <v>0</v>
          </cell>
          <cell r="AG167" t="str">
            <v xml:space="preserve">006-02938 </v>
          </cell>
        </row>
        <row r="168">
          <cell r="AF168">
            <v>0</v>
          </cell>
          <cell r="AG168" t="str">
            <v xml:space="preserve">006-02938 </v>
          </cell>
        </row>
        <row r="169">
          <cell r="AF169">
            <v>0</v>
          </cell>
          <cell r="AG169" t="str">
            <v xml:space="preserve">006-02938 </v>
          </cell>
        </row>
        <row r="170">
          <cell r="AF170">
            <v>0</v>
          </cell>
          <cell r="AG170" t="str">
            <v xml:space="preserve">006-02938 </v>
          </cell>
        </row>
        <row r="171">
          <cell r="AF171">
            <v>0</v>
          </cell>
          <cell r="AG171" t="str">
            <v xml:space="preserve">006-01093 </v>
          </cell>
        </row>
        <row r="172">
          <cell r="AF172">
            <v>0</v>
          </cell>
          <cell r="AG172" t="str">
            <v xml:space="preserve">006-01093 </v>
          </cell>
        </row>
        <row r="173">
          <cell r="AF173">
            <v>0</v>
          </cell>
          <cell r="AG173" t="str">
            <v xml:space="preserve">006-01093 </v>
          </cell>
        </row>
        <row r="174">
          <cell r="AF174">
            <v>0</v>
          </cell>
          <cell r="AG174" t="str">
            <v xml:space="preserve">006-00604 </v>
          </cell>
        </row>
        <row r="175">
          <cell r="AF175">
            <v>0</v>
          </cell>
          <cell r="AG175" t="str">
            <v xml:space="preserve">006-00604 </v>
          </cell>
        </row>
        <row r="176">
          <cell r="AF176">
            <v>0</v>
          </cell>
          <cell r="AG176" t="str">
            <v xml:space="preserve">006-00604 </v>
          </cell>
        </row>
        <row r="177">
          <cell r="AF177">
            <v>0</v>
          </cell>
          <cell r="AG177" t="str">
            <v xml:space="preserve">006-00604 </v>
          </cell>
        </row>
        <row r="178">
          <cell r="AF178">
            <v>0</v>
          </cell>
          <cell r="AG178" t="str">
            <v xml:space="preserve">006-00604 </v>
          </cell>
        </row>
        <row r="179">
          <cell r="AF179">
            <v>0</v>
          </cell>
          <cell r="AG179" t="str">
            <v xml:space="preserve">006-00604 </v>
          </cell>
        </row>
        <row r="180">
          <cell r="AF180">
            <v>0</v>
          </cell>
          <cell r="AG180" t="str">
            <v xml:space="preserve">006-00604 </v>
          </cell>
        </row>
        <row r="181">
          <cell r="AF181">
            <v>0</v>
          </cell>
          <cell r="AG181" t="str">
            <v xml:space="preserve">006-00604 </v>
          </cell>
        </row>
        <row r="182">
          <cell r="AF182">
            <v>0</v>
          </cell>
          <cell r="AG182" t="str">
            <v xml:space="preserve">006-00604 </v>
          </cell>
        </row>
        <row r="183">
          <cell r="AF183">
            <v>0</v>
          </cell>
          <cell r="AG183" t="str">
            <v xml:space="preserve">006-02798 </v>
          </cell>
        </row>
        <row r="184">
          <cell r="AF184">
            <v>0</v>
          </cell>
          <cell r="AG184" t="str">
            <v xml:space="preserve">006-02798 </v>
          </cell>
        </row>
        <row r="185">
          <cell r="AF185">
            <v>0</v>
          </cell>
          <cell r="AG185" t="str">
            <v xml:space="preserve">006-02798 </v>
          </cell>
        </row>
        <row r="186">
          <cell r="AF186">
            <v>0</v>
          </cell>
          <cell r="AG186" t="str">
            <v xml:space="preserve">006-02798 </v>
          </cell>
        </row>
        <row r="187">
          <cell r="AF187">
            <v>0</v>
          </cell>
          <cell r="AG187" t="str">
            <v xml:space="preserve">006-02798 </v>
          </cell>
        </row>
        <row r="188">
          <cell r="AF188">
            <v>0</v>
          </cell>
          <cell r="AG188" t="str">
            <v xml:space="preserve">006-02798 </v>
          </cell>
        </row>
        <row r="189">
          <cell r="AF189">
            <v>0</v>
          </cell>
          <cell r="AG189" t="str">
            <v xml:space="preserve">006-02798 </v>
          </cell>
        </row>
        <row r="190">
          <cell r="AF190">
            <v>0</v>
          </cell>
          <cell r="AG190" t="str">
            <v xml:space="preserve">006-02798 </v>
          </cell>
        </row>
        <row r="191">
          <cell r="AF191">
            <v>0</v>
          </cell>
          <cell r="AG191" t="str">
            <v xml:space="preserve">006-02798 </v>
          </cell>
        </row>
        <row r="192">
          <cell r="AF192">
            <v>0</v>
          </cell>
          <cell r="AG192" t="str">
            <v xml:space="preserve">006-02798 </v>
          </cell>
        </row>
        <row r="193">
          <cell r="AF193">
            <v>0</v>
          </cell>
          <cell r="AG193" t="str">
            <v xml:space="preserve">006-02798 </v>
          </cell>
        </row>
        <row r="194">
          <cell r="AF194">
            <v>0</v>
          </cell>
          <cell r="AG194" t="str">
            <v xml:space="preserve">006-02720 </v>
          </cell>
        </row>
        <row r="195">
          <cell r="AF195">
            <v>0</v>
          </cell>
          <cell r="AG195" t="str">
            <v xml:space="preserve">006-02720 </v>
          </cell>
        </row>
        <row r="196">
          <cell r="AF196">
            <v>0</v>
          </cell>
          <cell r="AG196" t="str">
            <v xml:space="preserve">006-02720 </v>
          </cell>
        </row>
        <row r="197">
          <cell r="AF197">
            <v>0</v>
          </cell>
          <cell r="AG197" t="str">
            <v xml:space="preserve">006-02720 </v>
          </cell>
        </row>
        <row r="198">
          <cell r="AF198">
            <v>0</v>
          </cell>
          <cell r="AG198" t="str">
            <v xml:space="preserve">006-02720 </v>
          </cell>
        </row>
        <row r="199">
          <cell r="AF199">
            <v>0</v>
          </cell>
          <cell r="AG199" t="str">
            <v xml:space="preserve">006-02720 </v>
          </cell>
        </row>
        <row r="200">
          <cell r="AF200">
            <v>0</v>
          </cell>
          <cell r="AG200" t="str">
            <v xml:space="preserve">006-02720 </v>
          </cell>
        </row>
        <row r="201">
          <cell r="AF201">
            <v>0</v>
          </cell>
          <cell r="AG201" t="str">
            <v xml:space="preserve">006-02720 </v>
          </cell>
        </row>
        <row r="202">
          <cell r="AF202">
            <v>0</v>
          </cell>
          <cell r="AG202" t="str">
            <v xml:space="preserve">006-02720 </v>
          </cell>
        </row>
        <row r="203">
          <cell r="AF203">
            <v>0</v>
          </cell>
          <cell r="AG203" t="str">
            <v xml:space="preserve">006-02720 </v>
          </cell>
        </row>
        <row r="204">
          <cell r="AF204">
            <v>0</v>
          </cell>
          <cell r="AG204" t="str">
            <v xml:space="preserve">006-02720 </v>
          </cell>
        </row>
        <row r="205">
          <cell r="AF205">
            <v>0</v>
          </cell>
          <cell r="AG205" t="str">
            <v xml:space="preserve">006-02720 </v>
          </cell>
        </row>
        <row r="206">
          <cell r="AF206">
            <v>0</v>
          </cell>
          <cell r="AG206" t="str">
            <v xml:space="preserve">006-02720 </v>
          </cell>
        </row>
        <row r="207">
          <cell r="AF207">
            <v>0</v>
          </cell>
          <cell r="AG207" t="str">
            <v xml:space="preserve">006-02720 </v>
          </cell>
        </row>
        <row r="208">
          <cell r="AF208">
            <v>0</v>
          </cell>
          <cell r="AG208" t="str">
            <v xml:space="preserve">006-02720 </v>
          </cell>
        </row>
        <row r="209">
          <cell r="AF209">
            <v>0</v>
          </cell>
          <cell r="AG209" t="str">
            <v xml:space="preserve">006-00605 </v>
          </cell>
        </row>
        <row r="210">
          <cell r="AF210">
            <v>0</v>
          </cell>
          <cell r="AG210" t="str">
            <v xml:space="preserve">006-00605 </v>
          </cell>
        </row>
        <row r="211">
          <cell r="AF211">
            <v>0</v>
          </cell>
          <cell r="AG211" t="str">
            <v xml:space="preserve">006-00605 </v>
          </cell>
        </row>
        <row r="212">
          <cell r="AF212">
            <v>0</v>
          </cell>
          <cell r="AG212" t="str">
            <v xml:space="preserve">006-00605 </v>
          </cell>
        </row>
        <row r="213">
          <cell r="AF213">
            <v>0</v>
          </cell>
          <cell r="AG213" t="str">
            <v xml:space="preserve">006-00605 </v>
          </cell>
        </row>
        <row r="214">
          <cell r="AF214">
            <v>0</v>
          </cell>
          <cell r="AG214" t="str">
            <v xml:space="preserve">006-00605 </v>
          </cell>
        </row>
        <row r="215">
          <cell r="AF215">
            <v>0</v>
          </cell>
          <cell r="AG215" t="str">
            <v xml:space="preserve">006-00605 </v>
          </cell>
        </row>
        <row r="216">
          <cell r="AF216">
            <v>0</v>
          </cell>
          <cell r="AG216" t="str">
            <v xml:space="preserve">006-00605 </v>
          </cell>
        </row>
        <row r="217">
          <cell r="AF217">
            <v>0</v>
          </cell>
          <cell r="AG217" t="str">
            <v xml:space="preserve">006-00605 </v>
          </cell>
        </row>
        <row r="218">
          <cell r="AF218">
            <v>0</v>
          </cell>
          <cell r="AG218" t="str">
            <v xml:space="preserve">006-00605 </v>
          </cell>
        </row>
        <row r="219">
          <cell r="AF219">
            <v>0</v>
          </cell>
          <cell r="AG219" t="str">
            <v xml:space="preserve">006-00605 </v>
          </cell>
        </row>
        <row r="220">
          <cell r="AF220">
            <v>0</v>
          </cell>
          <cell r="AG220" t="str">
            <v xml:space="preserve">006-00605 </v>
          </cell>
        </row>
        <row r="221">
          <cell r="AF221">
            <v>0</v>
          </cell>
          <cell r="AG221" t="str">
            <v xml:space="preserve">006-00605 </v>
          </cell>
        </row>
        <row r="222">
          <cell r="AF222">
            <v>0</v>
          </cell>
          <cell r="AG222" t="str">
            <v xml:space="preserve">006-00605 </v>
          </cell>
        </row>
        <row r="223">
          <cell r="AF223">
            <v>0</v>
          </cell>
          <cell r="AG223" t="str">
            <v xml:space="preserve">006-00605 </v>
          </cell>
        </row>
        <row r="224">
          <cell r="AF224">
            <v>0</v>
          </cell>
          <cell r="AG224" t="str">
            <v xml:space="preserve">006-00605 </v>
          </cell>
        </row>
        <row r="225">
          <cell r="AF225">
            <v>0</v>
          </cell>
          <cell r="AG225" t="str">
            <v xml:space="preserve">006-00605 </v>
          </cell>
        </row>
        <row r="226">
          <cell r="AF226">
            <v>0</v>
          </cell>
          <cell r="AG226" t="str">
            <v xml:space="preserve">006-00890 </v>
          </cell>
        </row>
        <row r="227">
          <cell r="AF227">
            <v>0</v>
          </cell>
          <cell r="AG227" t="str">
            <v xml:space="preserve">006-00890 </v>
          </cell>
        </row>
        <row r="228">
          <cell r="AF228">
            <v>0</v>
          </cell>
          <cell r="AG228" t="str">
            <v xml:space="preserve">006-00890 </v>
          </cell>
        </row>
        <row r="229">
          <cell r="AF229">
            <v>0</v>
          </cell>
          <cell r="AG229" t="str">
            <v xml:space="preserve">006-00890 </v>
          </cell>
        </row>
        <row r="230">
          <cell r="AF230">
            <v>0</v>
          </cell>
          <cell r="AG230" t="str">
            <v xml:space="preserve">006-00890 </v>
          </cell>
        </row>
        <row r="231">
          <cell r="AF231">
            <v>0</v>
          </cell>
          <cell r="AG231" t="str">
            <v xml:space="preserve">006-00890 </v>
          </cell>
        </row>
        <row r="232">
          <cell r="AF232">
            <v>0</v>
          </cell>
          <cell r="AG232" t="str">
            <v xml:space="preserve">006-00890 </v>
          </cell>
        </row>
        <row r="233">
          <cell r="AF233">
            <v>0</v>
          </cell>
          <cell r="AG233" t="str">
            <v xml:space="preserve">006-00890 </v>
          </cell>
        </row>
        <row r="234">
          <cell r="AF234">
            <v>0</v>
          </cell>
          <cell r="AG234" t="str">
            <v xml:space="preserve">006-00890 </v>
          </cell>
        </row>
        <row r="235">
          <cell r="AF235">
            <v>0</v>
          </cell>
          <cell r="AG235" t="str">
            <v xml:space="preserve">006-00890 </v>
          </cell>
        </row>
        <row r="236">
          <cell r="AF236">
            <v>0</v>
          </cell>
          <cell r="AG236" t="str">
            <v xml:space="preserve">006-00890 </v>
          </cell>
        </row>
        <row r="237">
          <cell r="AF237">
            <v>0</v>
          </cell>
          <cell r="AG237" t="str">
            <v xml:space="preserve">006-00890 </v>
          </cell>
        </row>
        <row r="238">
          <cell r="AF238">
            <v>0</v>
          </cell>
          <cell r="AG238" t="str">
            <v xml:space="preserve">006-00890 </v>
          </cell>
        </row>
        <row r="239">
          <cell r="AF239">
            <v>0</v>
          </cell>
          <cell r="AG239" t="str">
            <v xml:space="preserve">006-00890 </v>
          </cell>
        </row>
        <row r="240">
          <cell r="AF240">
            <v>0</v>
          </cell>
          <cell r="AG240" t="str">
            <v xml:space="preserve">006-00890 </v>
          </cell>
        </row>
        <row r="241">
          <cell r="AF241">
            <v>0</v>
          </cell>
          <cell r="AG241" t="str">
            <v xml:space="preserve">006-00890 </v>
          </cell>
        </row>
        <row r="242">
          <cell r="AF242">
            <v>0</v>
          </cell>
          <cell r="AG242" t="str">
            <v xml:space="preserve">006-02928 </v>
          </cell>
        </row>
        <row r="243">
          <cell r="AF243">
            <v>0</v>
          </cell>
          <cell r="AG243" t="str">
            <v xml:space="preserve">006-02928 </v>
          </cell>
        </row>
        <row r="244">
          <cell r="AF244">
            <v>0</v>
          </cell>
          <cell r="AG244" t="str">
            <v xml:space="preserve">006-02928 </v>
          </cell>
        </row>
        <row r="245">
          <cell r="AF245">
            <v>0</v>
          </cell>
          <cell r="AG245" t="str">
            <v xml:space="preserve">006-02928 </v>
          </cell>
        </row>
        <row r="246">
          <cell r="AF246">
            <v>0</v>
          </cell>
          <cell r="AG246" t="str">
            <v xml:space="preserve">006-02928 </v>
          </cell>
        </row>
        <row r="247">
          <cell r="AF247">
            <v>0</v>
          </cell>
          <cell r="AG247" t="str">
            <v xml:space="preserve">006-02928 </v>
          </cell>
        </row>
        <row r="248">
          <cell r="AF248">
            <v>0</v>
          </cell>
          <cell r="AG248" t="str">
            <v xml:space="preserve">006-02928 </v>
          </cell>
        </row>
        <row r="249">
          <cell r="AF249">
            <v>0</v>
          </cell>
          <cell r="AG249" t="str">
            <v xml:space="preserve">006-02928 </v>
          </cell>
        </row>
        <row r="250">
          <cell r="AF250">
            <v>0</v>
          </cell>
          <cell r="AG250" t="str">
            <v xml:space="preserve">006-02928 </v>
          </cell>
        </row>
        <row r="251">
          <cell r="AF251">
            <v>0</v>
          </cell>
          <cell r="AG251" t="str">
            <v xml:space="preserve">006-02928 </v>
          </cell>
        </row>
        <row r="252">
          <cell r="AF252">
            <v>0</v>
          </cell>
          <cell r="AG252" t="str">
            <v xml:space="preserve">006-02928 </v>
          </cell>
        </row>
        <row r="253">
          <cell r="AF253">
            <v>0</v>
          </cell>
          <cell r="AG253" t="str">
            <v xml:space="preserve">006-02928 </v>
          </cell>
        </row>
        <row r="254">
          <cell r="AF254">
            <v>0</v>
          </cell>
          <cell r="AG254" t="str">
            <v xml:space="preserve">006-02928 </v>
          </cell>
        </row>
        <row r="255">
          <cell r="AF255">
            <v>0</v>
          </cell>
          <cell r="AG255" t="str">
            <v xml:space="preserve">006-02928 </v>
          </cell>
        </row>
        <row r="256">
          <cell r="AF256">
            <v>0</v>
          </cell>
          <cell r="AG256" t="str">
            <v xml:space="preserve">006-02928 </v>
          </cell>
        </row>
        <row r="257">
          <cell r="AF257">
            <v>0</v>
          </cell>
          <cell r="AG257" t="str">
            <v xml:space="preserve">006-02928 </v>
          </cell>
        </row>
        <row r="258">
          <cell r="AF258">
            <v>0</v>
          </cell>
          <cell r="AG258" t="str">
            <v xml:space="preserve">006-02928 </v>
          </cell>
        </row>
        <row r="259">
          <cell r="AF259">
            <v>0</v>
          </cell>
          <cell r="AG259" t="str">
            <v xml:space="preserve">006-02928 </v>
          </cell>
        </row>
        <row r="260">
          <cell r="AF260">
            <v>0</v>
          </cell>
          <cell r="AG260" t="str">
            <v xml:space="preserve">006-02928 </v>
          </cell>
        </row>
        <row r="261">
          <cell r="AF261">
            <v>0</v>
          </cell>
          <cell r="AG261" t="str">
            <v xml:space="preserve">006-01718 </v>
          </cell>
        </row>
        <row r="262">
          <cell r="AF262">
            <v>0</v>
          </cell>
          <cell r="AG262" t="str">
            <v xml:space="preserve">006-01718 </v>
          </cell>
        </row>
        <row r="263">
          <cell r="AF263">
            <v>0</v>
          </cell>
          <cell r="AG263" t="str">
            <v xml:space="preserve">006-01718 </v>
          </cell>
        </row>
        <row r="264">
          <cell r="AF264">
            <v>0</v>
          </cell>
          <cell r="AG264" t="str">
            <v xml:space="preserve">006-01718 </v>
          </cell>
        </row>
        <row r="265">
          <cell r="AF265">
            <v>0</v>
          </cell>
          <cell r="AG265" t="str">
            <v xml:space="preserve">006-01718 </v>
          </cell>
        </row>
        <row r="266">
          <cell r="AF266">
            <v>0</v>
          </cell>
          <cell r="AG266" t="str">
            <v xml:space="preserve">006-01718 </v>
          </cell>
        </row>
        <row r="267">
          <cell r="AF267">
            <v>0</v>
          </cell>
          <cell r="AG267" t="str">
            <v xml:space="preserve">006-01718 </v>
          </cell>
        </row>
        <row r="268">
          <cell r="AF268">
            <v>0</v>
          </cell>
          <cell r="AG268" t="str">
            <v xml:space="preserve">006-01718 </v>
          </cell>
        </row>
        <row r="269">
          <cell r="AF269">
            <v>0</v>
          </cell>
          <cell r="AG269" t="str">
            <v xml:space="preserve">006-01718 </v>
          </cell>
        </row>
        <row r="270">
          <cell r="AF270">
            <v>0</v>
          </cell>
          <cell r="AG270" t="str">
            <v xml:space="preserve">006-01718 </v>
          </cell>
        </row>
        <row r="271">
          <cell r="AF271">
            <v>0</v>
          </cell>
          <cell r="AG271" t="str">
            <v xml:space="preserve">006-01718 </v>
          </cell>
        </row>
        <row r="272">
          <cell r="AF272">
            <v>0</v>
          </cell>
          <cell r="AG272" t="str">
            <v xml:space="preserve">006-01718 </v>
          </cell>
        </row>
        <row r="273">
          <cell r="AF273">
            <v>0</v>
          </cell>
          <cell r="AG273" t="str">
            <v xml:space="preserve">006-01718 </v>
          </cell>
        </row>
        <row r="274">
          <cell r="AF274">
            <v>0</v>
          </cell>
          <cell r="AG274" t="str">
            <v xml:space="preserve">006-01718 </v>
          </cell>
        </row>
        <row r="275">
          <cell r="AF275">
            <v>0</v>
          </cell>
          <cell r="AG275" t="str">
            <v xml:space="preserve">006-01718 </v>
          </cell>
        </row>
        <row r="276">
          <cell r="AF276">
            <v>0</v>
          </cell>
          <cell r="AG276" t="str">
            <v xml:space="preserve">006-01718 </v>
          </cell>
        </row>
        <row r="277">
          <cell r="AF277">
            <v>0</v>
          </cell>
          <cell r="AG277" t="str">
            <v xml:space="preserve">006-01718 </v>
          </cell>
        </row>
        <row r="278">
          <cell r="AF278">
            <v>0</v>
          </cell>
          <cell r="AG278" t="str">
            <v xml:space="preserve">006-01718 </v>
          </cell>
        </row>
        <row r="279">
          <cell r="AF279">
            <v>0</v>
          </cell>
          <cell r="AG279" t="str">
            <v xml:space="preserve">006-01718 </v>
          </cell>
        </row>
        <row r="280">
          <cell r="AF280">
            <v>0</v>
          </cell>
          <cell r="AG280" t="str">
            <v xml:space="preserve">006-01718 </v>
          </cell>
        </row>
        <row r="281">
          <cell r="AF281">
            <v>0</v>
          </cell>
          <cell r="AG281" t="str">
            <v xml:space="preserve">006-01718 </v>
          </cell>
        </row>
        <row r="282">
          <cell r="AF282">
            <v>0</v>
          </cell>
          <cell r="AG282" t="str">
            <v xml:space="preserve">006-01144 </v>
          </cell>
        </row>
        <row r="283">
          <cell r="AF283">
            <v>0</v>
          </cell>
          <cell r="AG283" t="str">
            <v xml:space="preserve">006-01144 </v>
          </cell>
        </row>
        <row r="284">
          <cell r="AF284">
            <v>0</v>
          </cell>
          <cell r="AG284" t="str">
            <v xml:space="preserve">006-01144 </v>
          </cell>
        </row>
        <row r="285">
          <cell r="AF285">
            <v>0</v>
          </cell>
          <cell r="AG285" t="str">
            <v xml:space="preserve">006-01144 </v>
          </cell>
        </row>
        <row r="286">
          <cell r="AF286">
            <v>0</v>
          </cell>
          <cell r="AG286" t="str">
            <v xml:space="preserve">006-02697 </v>
          </cell>
        </row>
        <row r="287">
          <cell r="AF287">
            <v>0</v>
          </cell>
          <cell r="AG287" t="str">
            <v xml:space="preserve">006-02697 </v>
          </cell>
        </row>
        <row r="288">
          <cell r="AF288">
            <v>0</v>
          </cell>
          <cell r="AG288" t="str">
            <v xml:space="preserve">006-02697 </v>
          </cell>
        </row>
        <row r="289">
          <cell r="AF289">
            <v>0</v>
          </cell>
          <cell r="AG289" t="str">
            <v xml:space="preserve">006-02697 </v>
          </cell>
        </row>
        <row r="290">
          <cell r="AF290">
            <v>0</v>
          </cell>
          <cell r="AG290" t="str">
            <v xml:space="preserve">006-02697 </v>
          </cell>
        </row>
        <row r="291">
          <cell r="AF291">
            <v>0</v>
          </cell>
          <cell r="AG291" t="str">
            <v xml:space="preserve">006-02697 </v>
          </cell>
        </row>
        <row r="292">
          <cell r="AF292">
            <v>0</v>
          </cell>
          <cell r="AG292" t="str">
            <v xml:space="preserve">006-02697 </v>
          </cell>
        </row>
        <row r="293">
          <cell r="AF293">
            <v>0</v>
          </cell>
          <cell r="AG293" t="str">
            <v xml:space="preserve">006-02697 </v>
          </cell>
        </row>
        <row r="294">
          <cell r="AF294">
            <v>0</v>
          </cell>
          <cell r="AG294" t="str">
            <v xml:space="preserve">006-02697 </v>
          </cell>
        </row>
        <row r="295">
          <cell r="AF295">
            <v>0</v>
          </cell>
          <cell r="AG295" t="str">
            <v xml:space="preserve">006-02697 </v>
          </cell>
        </row>
        <row r="296">
          <cell r="AF296">
            <v>0</v>
          </cell>
          <cell r="AG296" t="str">
            <v xml:space="preserve">006-02697 </v>
          </cell>
        </row>
        <row r="297">
          <cell r="AF297">
            <v>0</v>
          </cell>
          <cell r="AG297" t="str">
            <v xml:space="preserve">006-02697 </v>
          </cell>
        </row>
        <row r="298">
          <cell r="AF298">
            <v>0</v>
          </cell>
          <cell r="AG298" t="str">
            <v xml:space="preserve">006-02697 </v>
          </cell>
        </row>
        <row r="299">
          <cell r="AF299">
            <v>0</v>
          </cell>
          <cell r="AG299" t="str">
            <v xml:space="preserve">006-02697 </v>
          </cell>
        </row>
        <row r="300">
          <cell r="AF300">
            <v>0</v>
          </cell>
          <cell r="AG300" t="str">
            <v xml:space="preserve">006-01477 </v>
          </cell>
        </row>
        <row r="301">
          <cell r="AF301">
            <v>0</v>
          </cell>
          <cell r="AG301" t="str">
            <v xml:space="preserve">006-01477 </v>
          </cell>
        </row>
        <row r="302">
          <cell r="AF302">
            <v>0</v>
          </cell>
          <cell r="AG302" t="str">
            <v xml:space="preserve">006-01477 </v>
          </cell>
        </row>
        <row r="303">
          <cell r="AF303">
            <v>0</v>
          </cell>
          <cell r="AG303" t="str">
            <v xml:space="preserve">006-01480 </v>
          </cell>
        </row>
        <row r="304">
          <cell r="AF304">
            <v>0</v>
          </cell>
          <cell r="AG304" t="str">
            <v xml:space="preserve">006-01480 </v>
          </cell>
        </row>
        <row r="305">
          <cell r="AF305">
            <v>0</v>
          </cell>
          <cell r="AG305" t="str">
            <v xml:space="preserve">006-01480 </v>
          </cell>
        </row>
        <row r="306">
          <cell r="AF306">
            <v>0</v>
          </cell>
          <cell r="AG306" t="str">
            <v xml:space="preserve">006-01480 </v>
          </cell>
        </row>
        <row r="307">
          <cell r="AF307">
            <v>0</v>
          </cell>
          <cell r="AG307" t="str">
            <v xml:space="preserve">006-01480 </v>
          </cell>
        </row>
        <row r="308">
          <cell r="AF308">
            <v>0</v>
          </cell>
          <cell r="AG308" t="str">
            <v xml:space="preserve">006-01737 </v>
          </cell>
        </row>
        <row r="309">
          <cell r="AF309">
            <v>0</v>
          </cell>
          <cell r="AG309" t="str">
            <v xml:space="preserve">006-01737 </v>
          </cell>
        </row>
        <row r="310">
          <cell r="AF310">
            <v>0</v>
          </cell>
          <cell r="AG310" t="str">
            <v xml:space="preserve">006-01737 </v>
          </cell>
        </row>
        <row r="311">
          <cell r="AF311">
            <v>0</v>
          </cell>
          <cell r="AG311" t="str">
            <v xml:space="preserve">006-01737 </v>
          </cell>
        </row>
        <row r="312">
          <cell r="AF312">
            <v>0</v>
          </cell>
          <cell r="AG312" t="str">
            <v xml:space="preserve">006-01499 </v>
          </cell>
        </row>
        <row r="313">
          <cell r="AF313">
            <v>0</v>
          </cell>
          <cell r="AG313" t="str">
            <v xml:space="preserve">006-01384 </v>
          </cell>
        </row>
        <row r="314">
          <cell r="AF314">
            <v>0</v>
          </cell>
          <cell r="AG314" t="str">
            <v xml:space="preserve">006-01384 </v>
          </cell>
        </row>
        <row r="315">
          <cell r="AF315">
            <v>0</v>
          </cell>
          <cell r="AG315" t="str">
            <v xml:space="preserve">006-01384 </v>
          </cell>
        </row>
        <row r="316">
          <cell r="AF316">
            <v>0</v>
          </cell>
          <cell r="AG316" t="str">
            <v xml:space="preserve">006-01384 </v>
          </cell>
        </row>
        <row r="317">
          <cell r="AF317">
            <v>0</v>
          </cell>
          <cell r="AG317" t="str">
            <v xml:space="preserve">006-01384 </v>
          </cell>
        </row>
        <row r="318">
          <cell r="AF318">
            <v>0</v>
          </cell>
          <cell r="AG318" t="str">
            <v xml:space="preserve">006-01384 </v>
          </cell>
        </row>
        <row r="319">
          <cell r="AF319">
            <v>0</v>
          </cell>
          <cell r="AG319" t="str">
            <v xml:space="preserve">006-01384 </v>
          </cell>
        </row>
        <row r="320">
          <cell r="AF320">
            <v>0</v>
          </cell>
          <cell r="AG320" t="str">
            <v xml:space="preserve">006-01385 </v>
          </cell>
        </row>
        <row r="321">
          <cell r="AF321">
            <v>0</v>
          </cell>
          <cell r="AG321" t="str">
            <v xml:space="preserve">006-01385 </v>
          </cell>
        </row>
        <row r="322">
          <cell r="AF322">
            <v>0</v>
          </cell>
          <cell r="AG322" t="str">
            <v xml:space="preserve">006-01385 </v>
          </cell>
        </row>
        <row r="323">
          <cell r="AF323">
            <v>0</v>
          </cell>
          <cell r="AG323" t="str">
            <v xml:space="preserve">006-01254 </v>
          </cell>
        </row>
        <row r="324">
          <cell r="AF324">
            <v>0</v>
          </cell>
          <cell r="AG324" t="str">
            <v xml:space="preserve">006-01254 </v>
          </cell>
        </row>
        <row r="325">
          <cell r="AF325">
            <v>0</v>
          </cell>
          <cell r="AG325" t="str">
            <v xml:space="preserve">006-01254 </v>
          </cell>
        </row>
        <row r="326">
          <cell r="AF326">
            <v>0</v>
          </cell>
          <cell r="AG326" t="str">
            <v xml:space="preserve">006-01254 </v>
          </cell>
        </row>
        <row r="327">
          <cell r="AF327">
            <v>0</v>
          </cell>
          <cell r="AG327" t="str">
            <v xml:space="preserve">006-01254 </v>
          </cell>
        </row>
        <row r="328">
          <cell r="AF328">
            <v>0</v>
          </cell>
          <cell r="AG328" t="str">
            <v xml:space="preserve">006-01254 </v>
          </cell>
        </row>
        <row r="329">
          <cell r="AF329">
            <v>0</v>
          </cell>
          <cell r="AG329" t="str">
            <v xml:space="preserve">006-01254 </v>
          </cell>
        </row>
        <row r="330">
          <cell r="AF330">
            <v>0</v>
          </cell>
          <cell r="AG330" t="str">
            <v xml:space="preserve">006-01254 </v>
          </cell>
        </row>
        <row r="331">
          <cell r="AF331">
            <v>0</v>
          </cell>
          <cell r="AG331" t="str">
            <v xml:space="preserve">006-01254 </v>
          </cell>
        </row>
        <row r="332">
          <cell r="AF332">
            <v>0</v>
          </cell>
          <cell r="AG332" t="str">
            <v xml:space="preserve">006-01254 </v>
          </cell>
        </row>
        <row r="333">
          <cell r="AF333">
            <v>0</v>
          </cell>
          <cell r="AG333" t="str">
            <v xml:space="preserve">006-01254 </v>
          </cell>
        </row>
        <row r="334">
          <cell r="AF334">
            <v>0</v>
          </cell>
          <cell r="AG334" t="str">
            <v xml:space="preserve">006-02774 </v>
          </cell>
        </row>
        <row r="335">
          <cell r="AF335">
            <v>0</v>
          </cell>
          <cell r="AG335" t="str">
            <v xml:space="preserve">006-01254 </v>
          </cell>
        </row>
        <row r="336">
          <cell r="AF336">
            <v>0</v>
          </cell>
          <cell r="AG336" t="str">
            <v xml:space="preserve">006-02774 </v>
          </cell>
        </row>
        <row r="337">
          <cell r="AF337">
            <v>0</v>
          </cell>
          <cell r="AG337" t="str">
            <v xml:space="preserve">006-02774 </v>
          </cell>
        </row>
        <row r="338">
          <cell r="AF338">
            <v>0</v>
          </cell>
          <cell r="AG338" t="str">
            <v xml:space="preserve">006-02774 </v>
          </cell>
        </row>
        <row r="339">
          <cell r="AF339">
            <v>0</v>
          </cell>
          <cell r="AG339" t="str">
            <v xml:space="preserve">006-02774 </v>
          </cell>
        </row>
        <row r="340">
          <cell r="AF340">
            <v>0</v>
          </cell>
          <cell r="AG340" t="str">
            <v xml:space="preserve">006-02774 </v>
          </cell>
        </row>
        <row r="341">
          <cell r="AF341">
            <v>0</v>
          </cell>
          <cell r="AG341" t="str">
            <v xml:space="preserve">006-02774 </v>
          </cell>
        </row>
        <row r="342">
          <cell r="AF342">
            <v>0</v>
          </cell>
          <cell r="AG342" t="str">
            <v xml:space="preserve">006-02774 </v>
          </cell>
        </row>
        <row r="343">
          <cell r="AF343">
            <v>0</v>
          </cell>
          <cell r="AG343" t="str">
            <v xml:space="preserve">006-02774 </v>
          </cell>
        </row>
        <row r="344">
          <cell r="AF344">
            <v>0</v>
          </cell>
          <cell r="AG344" t="str">
            <v xml:space="preserve">006-02774 </v>
          </cell>
        </row>
        <row r="345">
          <cell r="AF345">
            <v>0</v>
          </cell>
          <cell r="AG345" t="str">
            <v xml:space="preserve">006-02774 </v>
          </cell>
        </row>
        <row r="346">
          <cell r="AF346">
            <v>0</v>
          </cell>
          <cell r="AG346" t="str">
            <v xml:space="preserve">006-02774 </v>
          </cell>
        </row>
        <row r="347">
          <cell r="AF347">
            <v>0</v>
          </cell>
          <cell r="AG347" t="str">
            <v xml:space="preserve">006-01532 </v>
          </cell>
        </row>
        <row r="348">
          <cell r="AF348">
            <v>0</v>
          </cell>
          <cell r="AG348" t="str">
            <v xml:space="preserve">006-01532 </v>
          </cell>
        </row>
        <row r="349">
          <cell r="AF349">
            <v>0</v>
          </cell>
          <cell r="AG349" t="str">
            <v xml:space="preserve">006-01532 </v>
          </cell>
        </row>
        <row r="350">
          <cell r="AF350">
            <v>0</v>
          </cell>
          <cell r="AG350" t="str">
            <v xml:space="preserve">006-01532 </v>
          </cell>
        </row>
        <row r="351">
          <cell r="AF351">
            <v>0</v>
          </cell>
          <cell r="AG351" t="str">
            <v xml:space="preserve">006-01532 </v>
          </cell>
        </row>
        <row r="352">
          <cell r="AF352">
            <v>0</v>
          </cell>
          <cell r="AG352" t="str">
            <v xml:space="preserve">006-01532 </v>
          </cell>
        </row>
        <row r="353">
          <cell r="AF353">
            <v>0</v>
          </cell>
          <cell r="AG353" t="str">
            <v xml:space="preserve">006-01532 </v>
          </cell>
        </row>
        <row r="354">
          <cell r="AF354">
            <v>0</v>
          </cell>
          <cell r="AG354" t="str">
            <v xml:space="preserve">006-01532 </v>
          </cell>
        </row>
        <row r="355">
          <cell r="AF355">
            <v>0</v>
          </cell>
          <cell r="AG355" t="str">
            <v xml:space="preserve">006-01532 </v>
          </cell>
        </row>
        <row r="356">
          <cell r="AF356">
            <v>0</v>
          </cell>
          <cell r="AG356" t="str">
            <v xml:space="preserve">006-01532 </v>
          </cell>
        </row>
        <row r="357">
          <cell r="AF357">
            <v>0</v>
          </cell>
          <cell r="AG357" t="str">
            <v xml:space="preserve">006-00466 </v>
          </cell>
        </row>
        <row r="358">
          <cell r="AF358">
            <v>0</v>
          </cell>
          <cell r="AG358" t="str">
            <v xml:space="preserve">006-00466 </v>
          </cell>
        </row>
        <row r="359">
          <cell r="AF359">
            <v>0</v>
          </cell>
          <cell r="AG359" t="str">
            <v xml:space="preserve">006-00466 </v>
          </cell>
        </row>
        <row r="360">
          <cell r="AF360">
            <v>0</v>
          </cell>
          <cell r="AG360" t="str">
            <v xml:space="preserve">006-00466 </v>
          </cell>
        </row>
        <row r="361">
          <cell r="AF361">
            <v>0</v>
          </cell>
          <cell r="AG361" t="str">
            <v xml:space="preserve">006-00466 </v>
          </cell>
        </row>
        <row r="362">
          <cell r="AF362">
            <v>0</v>
          </cell>
          <cell r="AG362" t="str">
            <v xml:space="preserve">006-00466 </v>
          </cell>
        </row>
        <row r="363">
          <cell r="AF363">
            <v>0</v>
          </cell>
          <cell r="AG363" t="str">
            <v xml:space="preserve">006-02862 </v>
          </cell>
        </row>
        <row r="364">
          <cell r="AF364">
            <v>0</v>
          </cell>
          <cell r="AG364" t="str">
            <v xml:space="preserve">006-02541 </v>
          </cell>
        </row>
        <row r="365">
          <cell r="AF365">
            <v>0</v>
          </cell>
          <cell r="AG365" t="str">
            <v xml:space="preserve">006-02541 </v>
          </cell>
        </row>
        <row r="366">
          <cell r="AF366">
            <v>0</v>
          </cell>
          <cell r="AG366" t="str">
            <v xml:space="preserve">006-02541 </v>
          </cell>
        </row>
        <row r="367">
          <cell r="AF367">
            <v>0</v>
          </cell>
          <cell r="AG367" t="str">
            <v xml:space="preserve">006-02541 </v>
          </cell>
        </row>
        <row r="368">
          <cell r="AF368">
            <v>0</v>
          </cell>
          <cell r="AG368" t="str">
            <v xml:space="preserve">006-02541 </v>
          </cell>
        </row>
        <row r="369">
          <cell r="AF369">
            <v>0</v>
          </cell>
          <cell r="AG369" t="str">
            <v xml:space="preserve">006-02541 </v>
          </cell>
        </row>
        <row r="370">
          <cell r="AF370">
            <v>0</v>
          </cell>
          <cell r="AG370" t="str">
            <v xml:space="preserve">006-02541 </v>
          </cell>
        </row>
        <row r="371">
          <cell r="AF371">
            <v>0</v>
          </cell>
          <cell r="AG371" t="str">
            <v xml:space="preserve">006-02541 </v>
          </cell>
        </row>
        <row r="372">
          <cell r="AF372">
            <v>0</v>
          </cell>
          <cell r="AG372" t="str">
            <v xml:space="preserve">006-02541 </v>
          </cell>
        </row>
        <row r="373">
          <cell r="AF373">
            <v>0</v>
          </cell>
          <cell r="AG373" t="str">
            <v xml:space="preserve">006-02541 </v>
          </cell>
        </row>
        <row r="374">
          <cell r="AF374">
            <v>0</v>
          </cell>
          <cell r="AG374" t="str">
            <v xml:space="preserve">006-02541 </v>
          </cell>
        </row>
        <row r="375">
          <cell r="AF375">
            <v>0</v>
          </cell>
          <cell r="AG375" t="str">
            <v xml:space="preserve">006-02541 </v>
          </cell>
        </row>
        <row r="376">
          <cell r="AF376">
            <v>0</v>
          </cell>
          <cell r="AG376" t="str">
            <v xml:space="preserve">006-02541 </v>
          </cell>
        </row>
        <row r="377">
          <cell r="AF377">
            <v>0</v>
          </cell>
          <cell r="AG377" t="str">
            <v xml:space="preserve">006-02541 </v>
          </cell>
        </row>
        <row r="378">
          <cell r="AF378">
            <v>0</v>
          </cell>
          <cell r="AG378" t="str">
            <v xml:space="preserve">006-02541 </v>
          </cell>
        </row>
        <row r="379">
          <cell r="AF379">
            <v>0</v>
          </cell>
          <cell r="AG379" t="str">
            <v xml:space="preserve">006-02541 </v>
          </cell>
        </row>
        <row r="380">
          <cell r="AF380">
            <v>0</v>
          </cell>
          <cell r="AG380" t="str">
            <v xml:space="preserve">006-02541 </v>
          </cell>
        </row>
        <row r="381">
          <cell r="AF381">
            <v>0</v>
          </cell>
          <cell r="AG381" t="str">
            <v xml:space="preserve">006-02541 </v>
          </cell>
        </row>
        <row r="382">
          <cell r="AF382">
            <v>0</v>
          </cell>
          <cell r="AG382" t="str">
            <v xml:space="preserve">006-02541 </v>
          </cell>
        </row>
        <row r="383">
          <cell r="AF383">
            <v>0</v>
          </cell>
          <cell r="AG383" t="str">
            <v xml:space="preserve">006-02541 </v>
          </cell>
        </row>
        <row r="384">
          <cell r="AF384">
            <v>0</v>
          </cell>
          <cell r="AG384" t="str">
            <v xml:space="preserve">006-02541 </v>
          </cell>
        </row>
        <row r="385">
          <cell r="AF385">
            <v>0</v>
          </cell>
          <cell r="AG385" t="str">
            <v xml:space="preserve">006-02541 </v>
          </cell>
        </row>
        <row r="386">
          <cell r="AF386">
            <v>0</v>
          </cell>
          <cell r="AG386" t="str">
            <v xml:space="preserve">006-02541 </v>
          </cell>
        </row>
        <row r="387">
          <cell r="AF387">
            <v>0</v>
          </cell>
          <cell r="AG387" t="str">
            <v xml:space="preserve">006-02541 </v>
          </cell>
        </row>
        <row r="388">
          <cell r="AF388">
            <v>0</v>
          </cell>
          <cell r="AG388" t="str">
            <v xml:space="preserve">006-02541 </v>
          </cell>
        </row>
        <row r="389">
          <cell r="AF389">
            <v>0</v>
          </cell>
          <cell r="AG389" t="str">
            <v xml:space="preserve">006-02541 </v>
          </cell>
        </row>
        <row r="390">
          <cell r="AF390">
            <v>0</v>
          </cell>
          <cell r="AG390" t="str">
            <v xml:space="preserve">006-02541 </v>
          </cell>
        </row>
        <row r="391">
          <cell r="AF391">
            <v>0</v>
          </cell>
          <cell r="AG391" t="str">
            <v xml:space="preserve">006-02541 </v>
          </cell>
        </row>
        <row r="392">
          <cell r="AF392">
            <v>0</v>
          </cell>
          <cell r="AG392" t="str">
            <v xml:space="preserve">006-02541 </v>
          </cell>
        </row>
        <row r="393">
          <cell r="AF393">
            <v>0</v>
          </cell>
          <cell r="AG393" t="str">
            <v xml:space="preserve">006-02541 </v>
          </cell>
        </row>
        <row r="394">
          <cell r="AF394">
            <v>0</v>
          </cell>
          <cell r="AG394" t="str">
            <v xml:space="preserve">006-02541 </v>
          </cell>
        </row>
        <row r="395">
          <cell r="AF395">
            <v>0</v>
          </cell>
          <cell r="AG395" t="str">
            <v xml:space="preserve">006-02541 </v>
          </cell>
        </row>
        <row r="396">
          <cell r="AF396">
            <v>0</v>
          </cell>
          <cell r="AG396" t="str">
            <v xml:space="preserve">006-02541 </v>
          </cell>
        </row>
        <row r="397">
          <cell r="AF397">
            <v>0</v>
          </cell>
          <cell r="AG397" t="str">
            <v xml:space="preserve">006-02541 </v>
          </cell>
        </row>
        <row r="398">
          <cell r="AF398">
            <v>0</v>
          </cell>
          <cell r="AG398" t="str">
            <v xml:space="preserve">006-02541 </v>
          </cell>
        </row>
        <row r="399">
          <cell r="AF399">
            <v>0</v>
          </cell>
          <cell r="AG399" t="str">
            <v xml:space="preserve">006-02541 </v>
          </cell>
        </row>
        <row r="400">
          <cell r="AF400">
            <v>0</v>
          </cell>
          <cell r="AG400" t="str">
            <v xml:space="preserve">006-02541 </v>
          </cell>
        </row>
        <row r="401">
          <cell r="AF401">
            <v>0</v>
          </cell>
          <cell r="AG401" t="str">
            <v xml:space="preserve">006-02541 </v>
          </cell>
        </row>
        <row r="402">
          <cell r="AF402">
            <v>0</v>
          </cell>
          <cell r="AG402" t="str">
            <v xml:space="preserve">006-02541 </v>
          </cell>
        </row>
        <row r="403">
          <cell r="AF403">
            <v>0</v>
          </cell>
          <cell r="AG403" t="str">
            <v xml:space="preserve">006-02541 </v>
          </cell>
        </row>
        <row r="404">
          <cell r="AF404">
            <v>0</v>
          </cell>
          <cell r="AG404" t="str">
            <v xml:space="preserve">006-00599 </v>
          </cell>
        </row>
        <row r="405">
          <cell r="AF405">
            <v>0</v>
          </cell>
          <cell r="AG405" t="str">
            <v xml:space="preserve">006-00599 </v>
          </cell>
        </row>
        <row r="406">
          <cell r="AF406">
            <v>0</v>
          </cell>
          <cell r="AG406" t="str">
            <v xml:space="preserve">006-00599 </v>
          </cell>
        </row>
        <row r="407">
          <cell r="AF407">
            <v>0</v>
          </cell>
          <cell r="AG407" t="str">
            <v xml:space="preserve">006-00599 </v>
          </cell>
        </row>
        <row r="408">
          <cell r="AF408">
            <v>0</v>
          </cell>
          <cell r="AG408" t="str">
            <v xml:space="preserve">006-00599 </v>
          </cell>
        </row>
        <row r="409">
          <cell r="AF409">
            <v>0</v>
          </cell>
          <cell r="AG409" t="str">
            <v xml:space="preserve">006-00599 </v>
          </cell>
        </row>
        <row r="410">
          <cell r="AF410">
            <v>0</v>
          </cell>
          <cell r="AG410" t="str">
            <v xml:space="preserve">006-00599 </v>
          </cell>
        </row>
        <row r="411">
          <cell r="AF411">
            <v>0</v>
          </cell>
          <cell r="AG411" t="str">
            <v xml:space="preserve">006-00599 </v>
          </cell>
        </row>
        <row r="412">
          <cell r="AF412">
            <v>0</v>
          </cell>
          <cell r="AG412" t="str">
            <v xml:space="preserve">006-00599 </v>
          </cell>
        </row>
        <row r="413">
          <cell r="AF413">
            <v>0</v>
          </cell>
          <cell r="AG413" t="str">
            <v xml:space="preserve">006-00599 </v>
          </cell>
        </row>
        <row r="414">
          <cell r="AF414">
            <v>0</v>
          </cell>
          <cell r="AG414" t="str">
            <v xml:space="preserve">006-00599 </v>
          </cell>
        </row>
        <row r="415">
          <cell r="AF415">
            <v>0</v>
          </cell>
          <cell r="AG415" t="str">
            <v xml:space="preserve">006-00599 </v>
          </cell>
        </row>
        <row r="416">
          <cell r="AF416">
            <v>0</v>
          </cell>
          <cell r="AG416" t="str">
            <v xml:space="preserve">006-00599 </v>
          </cell>
        </row>
        <row r="417">
          <cell r="AF417">
            <v>0</v>
          </cell>
          <cell r="AG417" t="str">
            <v xml:space="preserve">006-00599 </v>
          </cell>
        </row>
        <row r="418">
          <cell r="AF418">
            <v>0</v>
          </cell>
          <cell r="AG418" t="str">
            <v xml:space="preserve">006-00599 </v>
          </cell>
        </row>
        <row r="419">
          <cell r="AF419">
            <v>0</v>
          </cell>
          <cell r="AG419" t="str">
            <v xml:space="preserve">006-00599 </v>
          </cell>
        </row>
        <row r="420">
          <cell r="AF420">
            <v>0</v>
          </cell>
          <cell r="AG420" t="str">
            <v xml:space="preserve">006-00599 </v>
          </cell>
        </row>
        <row r="421">
          <cell r="AF421">
            <v>0</v>
          </cell>
          <cell r="AG421" t="str">
            <v xml:space="preserve">006-00599 </v>
          </cell>
        </row>
        <row r="422">
          <cell r="AF422">
            <v>0</v>
          </cell>
          <cell r="AG422" t="str">
            <v xml:space="preserve">006-00599 </v>
          </cell>
        </row>
        <row r="423">
          <cell r="AF423">
            <v>0</v>
          </cell>
          <cell r="AG423" t="str">
            <v xml:space="preserve">006-00599 </v>
          </cell>
        </row>
        <row r="424">
          <cell r="AF424">
            <v>0</v>
          </cell>
          <cell r="AG424" t="str">
            <v xml:space="preserve">006-00599 </v>
          </cell>
        </row>
        <row r="425">
          <cell r="AF425">
            <v>0</v>
          </cell>
          <cell r="AG425" t="str">
            <v xml:space="preserve">006-00599 </v>
          </cell>
        </row>
        <row r="426">
          <cell r="AF426">
            <v>0</v>
          </cell>
          <cell r="AG426" t="str">
            <v xml:space="preserve">006-00599 </v>
          </cell>
        </row>
        <row r="427">
          <cell r="AF427">
            <v>0</v>
          </cell>
          <cell r="AG427" t="str">
            <v xml:space="preserve">006-00599 </v>
          </cell>
        </row>
        <row r="428">
          <cell r="AF428">
            <v>0</v>
          </cell>
          <cell r="AG428" t="str">
            <v xml:space="preserve">006-00599 </v>
          </cell>
        </row>
        <row r="429">
          <cell r="AF429">
            <v>0</v>
          </cell>
          <cell r="AG429" t="str">
            <v xml:space="preserve">006-00599 </v>
          </cell>
        </row>
        <row r="430">
          <cell r="AF430">
            <v>0</v>
          </cell>
          <cell r="AG430" t="str">
            <v xml:space="preserve">006-00599 </v>
          </cell>
        </row>
        <row r="431">
          <cell r="AF431">
            <v>0</v>
          </cell>
          <cell r="AG431" t="str">
            <v xml:space="preserve">006-00599 </v>
          </cell>
        </row>
        <row r="432">
          <cell r="AF432">
            <v>0</v>
          </cell>
          <cell r="AG432" t="str">
            <v xml:space="preserve">006-00599 </v>
          </cell>
        </row>
        <row r="433">
          <cell r="AF433">
            <v>0</v>
          </cell>
          <cell r="AG433" t="str">
            <v xml:space="preserve">006-00599 </v>
          </cell>
        </row>
        <row r="434">
          <cell r="AF434">
            <v>0</v>
          </cell>
          <cell r="AG434" t="str">
            <v xml:space="preserve">006-00599 </v>
          </cell>
        </row>
        <row r="435">
          <cell r="AF435">
            <v>0</v>
          </cell>
          <cell r="AG435" t="str">
            <v xml:space="preserve">006-00599 </v>
          </cell>
        </row>
        <row r="436">
          <cell r="AF436">
            <v>0</v>
          </cell>
          <cell r="AG436" t="str">
            <v xml:space="preserve">006-00599 </v>
          </cell>
        </row>
        <row r="437">
          <cell r="AF437">
            <v>0</v>
          </cell>
          <cell r="AG437" t="str">
            <v xml:space="preserve">006-00599 </v>
          </cell>
        </row>
        <row r="438">
          <cell r="AF438">
            <v>0</v>
          </cell>
          <cell r="AG438" t="str">
            <v xml:space="preserve">006-00599 </v>
          </cell>
        </row>
        <row r="439">
          <cell r="AF439">
            <v>0</v>
          </cell>
          <cell r="AG439" t="str">
            <v xml:space="preserve">006-00599 </v>
          </cell>
        </row>
        <row r="440">
          <cell r="AF440">
            <v>0</v>
          </cell>
          <cell r="AG440" t="str">
            <v xml:space="preserve">006-00599 </v>
          </cell>
        </row>
        <row r="441">
          <cell r="AF441">
            <v>0</v>
          </cell>
          <cell r="AG441" t="str">
            <v xml:space="preserve">006-00599 </v>
          </cell>
        </row>
        <row r="442">
          <cell r="AF442">
            <v>0</v>
          </cell>
          <cell r="AG442" t="str">
            <v xml:space="preserve">006-02540 </v>
          </cell>
        </row>
        <row r="443">
          <cell r="AF443">
            <v>0</v>
          </cell>
          <cell r="AG443" t="str">
            <v xml:space="preserve">006-02540 </v>
          </cell>
        </row>
        <row r="444">
          <cell r="AF444">
            <v>0</v>
          </cell>
          <cell r="AG444" t="str">
            <v xml:space="preserve">006-02540 </v>
          </cell>
        </row>
        <row r="445">
          <cell r="AF445">
            <v>0</v>
          </cell>
          <cell r="AG445" t="str">
            <v xml:space="preserve">006-02540 </v>
          </cell>
        </row>
        <row r="446">
          <cell r="AF446">
            <v>0</v>
          </cell>
          <cell r="AG446" t="str">
            <v xml:space="preserve">006-02540 </v>
          </cell>
        </row>
        <row r="447">
          <cell r="AF447">
            <v>0</v>
          </cell>
          <cell r="AG447" t="str">
            <v xml:space="preserve">006-02540 </v>
          </cell>
        </row>
        <row r="448">
          <cell r="AF448">
            <v>0</v>
          </cell>
          <cell r="AG448" t="str">
            <v xml:space="preserve">006-02540 </v>
          </cell>
        </row>
        <row r="449">
          <cell r="AF449">
            <v>0</v>
          </cell>
          <cell r="AG449" t="str">
            <v xml:space="preserve">006-02540 </v>
          </cell>
        </row>
        <row r="450">
          <cell r="AF450">
            <v>0</v>
          </cell>
          <cell r="AG450" t="str">
            <v xml:space="preserve">006-02540 </v>
          </cell>
        </row>
        <row r="451">
          <cell r="AF451">
            <v>0</v>
          </cell>
          <cell r="AG451" t="str">
            <v xml:space="preserve">006-02540 </v>
          </cell>
        </row>
        <row r="452">
          <cell r="AF452">
            <v>0</v>
          </cell>
          <cell r="AG452" t="str">
            <v xml:space="preserve">006-02540 </v>
          </cell>
        </row>
        <row r="453">
          <cell r="AF453">
            <v>0</v>
          </cell>
          <cell r="AG453" t="str">
            <v xml:space="preserve">006-02540 </v>
          </cell>
        </row>
        <row r="454">
          <cell r="AF454">
            <v>0</v>
          </cell>
          <cell r="AG454" t="str">
            <v xml:space="preserve">006-02540 </v>
          </cell>
        </row>
        <row r="455">
          <cell r="AF455">
            <v>0</v>
          </cell>
          <cell r="AG455" t="str">
            <v xml:space="preserve">006-02540 </v>
          </cell>
        </row>
        <row r="456">
          <cell r="AF456">
            <v>0</v>
          </cell>
          <cell r="AG456" t="str">
            <v xml:space="preserve">006-02540 </v>
          </cell>
        </row>
        <row r="457">
          <cell r="AF457">
            <v>0</v>
          </cell>
          <cell r="AG457" t="str">
            <v xml:space="preserve">006-02540 </v>
          </cell>
        </row>
        <row r="458">
          <cell r="AF458">
            <v>0</v>
          </cell>
          <cell r="AG458" t="str">
            <v xml:space="preserve">006-02540 </v>
          </cell>
        </row>
        <row r="459">
          <cell r="AF459">
            <v>0</v>
          </cell>
          <cell r="AG459" t="str">
            <v xml:space="preserve">006-02540 </v>
          </cell>
        </row>
        <row r="460">
          <cell r="AF460">
            <v>0</v>
          </cell>
          <cell r="AG460" t="str">
            <v xml:space="preserve">006-02540 </v>
          </cell>
        </row>
        <row r="461">
          <cell r="AF461">
            <v>0</v>
          </cell>
          <cell r="AG461" t="str">
            <v xml:space="preserve">006-02540 </v>
          </cell>
        </row>
        <row r="462">
          <cell r="AF462">
            <v>0</v>
          </cell>
          <cell r="AG462" t="str">
            <v xml:space="preserve">006-02540 </v>
          </cell>
        </row>
        <row r="463">
          <cell r="AF463">
            <v>0</v>
          </cell>
          <cell r="AG463" t="str">
            <v xml:space="preserve">006-02540 </v>
          </cell>
        </row>
        <row r="464">
          <cell r="AF464">
            <v>0</v>
          </cell>
          <cell r="AG464" t="str">
            <v xml:space="preserve">006-02540 </v>
          </cell>
        </row>
        <row r="465">
          <cell r="AF465">
            <v>0</v>
          </cell>
          <cell r="AG465" t="str">
            <v xml:space="preserve">006-02540 </v>
          </cell>
        </row>
        <row r="466">
          <cell r="AF466">
            <v>0</v>
          </cell>
          <cell r="AG466" t="str">
            <v xml:space="preserve">006-02540 </v>
          </cell>
        </row>
        <row r="467">
          <cell r="AF467">
            <v>0</v>
          </cell>
          <cell r="AG467" t="str">
            <v xml:space="preserve">006-02540 </v>
          </cell>
        </row>
        <row r="468">
          <cell r="AF468">
            <v>0</v>
          </cell>
          <cell r="AG468" t="str">
            <v xml:space="preserve">006-02540 </v>
          </cell>
        </row>
        <row r="469">
          <cell r="AF469">
            <v>0</v>
          </cell>
          <cell r="AG469" t="str">
            <v xml:space="preserve">006-02540 </v>
          </cell>
        </row>
        <row r="470">
          <cell r="AF470">
            <v>0</v>
          </cell>
          <cell r="AG470" t="str">
            <v xml:space="preserve">006-02540 </v>
          </cell>
        </row>
        <row r="471">
          <cell r="AF471">
            <v>0</v>
          </cell>
          <cell r="AG471" t="str">
            <v xml:space="preserve">006-02540 </v>
          </cell>
        </row>
        <row r="472">
          <cell r="AF472">
            <v>0</v>
          </cell>
          <cell r="AG472" t="str">
            <v xml:space="preserve">006-02540 </v>
          </cell>
        </row>
        <row r="473">
          <cell r="AF473">
            <v>0</v>
          </cell>
          <cell r="AG473" t="str">
            <v xml:space="preserve">006-02540 </v>
          </cell>
        </row>
        <row r="474">
          <cell r="AF474">
            <v>0</v>
          </cell>
          <cell r="AG474" t="str">
            <v xml:space="preserve">006-02540 </v>
          </cell>
        </row>
        <row r="475">
          <cell r="AF475">
            <v>0</v>
          </cell>
          <cell r="AG475" t="str">
            <v xml:space="preserve">006-02540 </v>
          </cell>
        </row>
        <row r="476">
          <cell r="AF476">
            <v>0</v>
          </cell>
          <cell r="AG476" t="str">
            <v xml:space="preserve">006-02540 </v>
          </cell>
        </row>
        <row r="477">
          <cell r="AF477">
            <v>0</v>
          </cell>
          <cell r="AG477" t="str">
            <v xml:space="preserve">006-02540 </v>
          </cell>
        </row>
        <row r="478">
          <cell r="AF478">
            <v>0</v>
          </cell>
          <cell r="AG478" t="str">
            <v xml:space="preserve">006-02540 </v>
          </cell>
        </row>
        <row r="479">
          <cell r="AF479">
            <v>0</v>
          </cell>
          <cell r="AG479" t="str">
            <v xml:space="preserve">006-02540 </v>
          </cell>
        </row>
        <row r="480">
          <cell r="AF480">
            <v>0</v>
          </cell>
          <cell r="AG480" t="str">
            <v xml:space="preserve">006-02952 </v>
          </cell>
        </row>
        <row r="481">
          <cell r="AF481">
            <v>0</v>
          </cell>
          <cell r="AG481" t="str">
            <v xml:space="preserve">006-02952 </v>
          </cell>
        </row>
        <row r="482">
          <cell r="AF482">
            <v>0</v>
          </cell>
          <cell r="AG482" t="str">
            <v xml:space="preserve">006-02952 </v>
          </cell>
        </row>
        <row r="483">
          <cell r="AF483">
            <v>0</v>
          </cell>
          <cell r="AG483" t="str">
            <v xml:space="preserve">006-02952 </v>
          </cell>
        </row>
        <row r="484">
          <cell r="AF484">
            <v>0</v>
          </cell>
          <cell r="AG484" t="str">
            <v xml:space="preserve">006-02952 </v>
          </cell>
        </row>
        <row r="485">
          <cell r="AF485">
            <v>0</v>
          </cell>
          <cell r="AG485" t="str">
            <v xml:space="preserve">006-02952 </v>
          </cell>
        </row>
        <row r="486">
          <cell r="AF486">
            <v>0</v>
          </cell>
          <cell r="AG486" t="str">
            <v xml:space="preserve">006-02952 </v>
          </cell>
        </row>
        <row r="487">
          <cell r="AF487">
            <v>0</v>
          </cell>
          <cell r="AG487" t="str">
            <v xml:space="preserve">006-02952 </v>
          </cell>
        </row>
        <row r="488">
          <cell r="AF488">
            <v>0</v>
          </cell>
          <cell r="AG488" t="str">
            <v xml:space="preserve">006-02952 </v>
          </cell>
        </row>
        <row r="489">
          <cell r="AF489">
            <v>0</v>
          </cell>
          <cell r="AG489" t="str">
            <v xml:space="preserve">006-02952 </v>
          </cell>
        </row>
        <row r="490">
          <cell r="AF490">
            <v>0</v>
          </cell>
          <cell r="AG490" t="str">
            <v xml:space="preserve">006-02952 </v>
          </cell>
        </row>
        <row r="491">
          <cell r="AF491">
            <v>0</v>
          </cell>
          <cell r="AG491" t="str">
            <v xml:space="preserve">006-02952 </v>
          </cell>
        </row>
        <row r="492">
          <cell r="AF492">
            <v>0</v>
          </cell>
          <cell r="AG492" t="str">
            <v xml:space="preserve">006-02952 </v>
          </cell>
        </row>
        <row r="493">
          <cell r="AF493">
            <v>0</v>
          </cell>
          <cell r="AG493" t="str">
            <v xml:space="preserve">006-02952 </v>
          </cell>
        </row>
        <row r="494">
          <cell r="AF494">
            <v>0</v>
          </cell>
          <cell r="AG494" t="str">
            <v xml:space="preserve">006-02952 </v>
          </cell>
        </row>
        <row r="495">
          <cell r="AF495">
            <v>0</v>
          </cell>
          <cell r="AG495" t="str">
            <v xml:space="preserve">006-02952 </v>
          </cell>
        </row>
        <row r="496">
          <cell r="AF496">
            <v>0</v>
          </cell>
          <cell r="AG496" t="str">
            <v xml:space="preserve">006-02952 </v>
          </cell>
        </row>
        <row r="497">
          <cell r="AF497">
            <v>0</v>
          </cell>
          <cell r="AG497" t="str">
            <v xml:space="preserve">006-02952 </v>
          </cell>
        </row>
        <row r="498">
          <cell r="AF498">
            <v>0</v>
          </cell>
          <cell r="AG498" t="str">
            <v xml:space="preserve">006-02952 </v>
          </cell>
        </row>
        <row r="499">
          <cell r="AF499">
            <v>0</v>
          </cell>
          <cell r="AG499" t="str">
            <v xml:space="preserve">006-02952 </v>
          </cell>
        </row>
        <row r="500">
          <cell r="AF500">
            <v>0</v>
          </cell>
          <cell r="AG500" t="str">
            <v xml:space="preserve">006-02952 </v>
          </cell>
        </row>
        <row r="501">
          <cell r="AF501">
            <v>0</v>
          </cell>
          <cell r="AG501" t="str">
            <v xml:space="preserve">006-02952 </v>
          </cell>
        </row>
        <row r="502">
          <cell r="AF502">
            <v>0</v>
          </cell>
          <cell r="AG502" t="str">
            <v xml:space="preserve">006-02952 </v>
          </cell>
        </row>
        <row r="503">
          <cell r="AF503">
            <v>0</v>
          </cell>
          <cell r="AG503" t="str">
            <v xml:space="preserve">006-02952 </v>
          </cell>
        </row>
        <row r="504">
          <cell r="AF504">
            <v>0</v>
          </cell>
          <cell r="AG504" t="str">
            <v xml:space="preserve">006-02952 </v>
          </cell>
        </row>
        <row r="505">
          <cell r="AF505">
            <v>0</v>
          </cell>
          <cell r="AG505" t="str">
            <v xml:space="preserve">006-02952 </v>
          </cell>
        </row>
        <row r="506">
          <cell r="AF506">
            <v>0</v>
          </cell>
          <cell r="AG506" t="str">
            <v xml:space="preserve">006-02952 </v>
          </cell>
        </row>
        <row r="507">
          <cell r="AF507">
            <v>0</v>
          </cell>
          <cell r="AG507" t="str">
            <v xml:space="preserve">006-02952 </v>
          </cell>
        </row>
        <row r="508">
          <cell r="AF508">
            <v>0</v>
          </cell>
          <cell r="AG508" t="str">
            <v xml:space="preserve">006-02952 </v>
          </cell>
        </row>
        <row r="509">
          <cell r="AF509">
            <v>0</v>
          </cell>
          <cell r="AG509" t="str">
            <v xml:space="preserve">006-02952 </v>
          </cell>
        </row>
        <row r="510">
          <cell r="AF510">
            <v>0</v>
          </cell>
          <cell r="AG510" t="str">
            <v xml:space="preserve">006-02952 </v>
          </cell>
        </row>
        <row r="511">
          <cell r="AF511">
            <v>0</v>
          </cell>
          <cell r="AG511" t="str">
            <v xml:space="preserve">006-02952 </v>
          </cell>
        </row>
        <row r="512">
          <cell r="AF512">
            <v>0</v>
          </cell>
          <cell r="AG512" t="str">
            <v xml:space="preserve">006-02952 </v>
          </cell>
        </row>
        <row r="513">
          <cell r="AF513">
            <v>0</v>
          </cell>
          <cell r="AG513" t="str">
            <v xml:space="preserve">006-02952 </v>
          </cell>
        </row>
        <row r="514">
          <cell r="AF514">
            <v>0</v>
          </cell>
          <cell r="AG514" t="str">
            <v xml:space="preserve">006-02952 </v>
          </cell>
        </row>
        <row r="515">
          <cell r="AF515">
            <v>0</v>
          </cell>
          <cell r="AG515" t="str">
            <v xml:space="preserve">006-02952 </v>
          </cell>
        </row>
        <row r="516">
          <cell r="AF516">
            <v>0</v>
          </cell>
          <cell r="AG516" t="str">
            <v xml:space="preserve">006-02952 </v>
          </cell>
        </row>
        <row r="517">
          <cell r="AF517">
            <v>0</v>
          </cell>
          <cell r="AG517" t="str">
            <v xml:space="preserve">006-02952 </v>
          </cell>
        </row>
        <row r="518">
          <cell r="AF518">
            <v>0</v>
          </cell>
          <cell r="AG518" t="str">
            <v xml:space="preserve">006-02952 </v>
          </cell>
        </row>
        <row r="519">
          <cell r="AF519">
            <v>0</v>
          </cell>
          <cell r="AG519" t="str">
            <v xml:space="preserve">006-02952 </v>
          </cell>
        </row>
        <row r="520">
          <cell r="AF520">
            <v>0</v>
          </cell>
          <cell r="AG520" t="str">
            <v xml:space="preserve">006-02952 </v>
          </cell>
        </row>
        <row r="521">
          <cell r="AF521">
            <v>0</v>
          </cell>
          <cell r="AG521" t="str">
            <v xml:space="preserve">006-02952 </v>
          </cell>
        </row>
        <row r="522">
          <cell r="AF522">
            <v>0</v>
          </cell>
          <cell r="AG522" t="str">
            <v xml:space="preserve">006-02952 </v>
          </cell>
        </row>
        <row r="523">
          <cell r="AF523">
            <v>0</v>
          </cell>
          <cell r="AG523" t="str">
            <v xml:space="preserve">006-02952 </v>
          </cell>
        </row>
        <row r="524">
          <cell r="AF524">
            <v>0</v>
          </cell>
          <cell r="AG524" t="str">
            <v xml:space="preserve">006-02952 </v>
          </cell>
        </row>
        <row r="525">
          <cell r="AF525">
            <v>0</v>
          </cell>
          <cell r="AG525" t="str">
            <v xml:space="preserve">006-02952 </v>
          </cell>
        </row>
        <row r="526">
          <cell r="AF526">
            <v>0</v>
          </cell>
          <cell r="AG526" t="str">
            <v xml:space="preserve">006-02952 </v>
          </cell>
        </row>
        <row r="527">
          <cell r="AF527">
            <v>0</v>
          </cell>
          <cell r="AG527" t="str">
            <v xml:space="preserve">006-02952 </v>
          </cell>
        </row>
        <row r="528">
          <cell r="AF528">
            <v>0</v>
          </cell>
          <cell r="AG528" t="str">
            <v xml:space="preserve">006-02952 </v>
          </cell>
        </row>
        <row r="529">
          <cell r="AF529">
            <v>0</v>
          </cell>
          <cell r="AG529" t="str">
            <v xml:space="preserve">006-02952 </v>
          </cell>
        </row>
        <row r="530">
          <cell r="AF530">
            <v>0</v>
          </cell>
          <cell r="AG530" t="str">
            <v xml:space="preserve">006-02952 </v>
          </cell>
        </row>
        <row r="531">
          <cell r="AF531">
            <v>0</v>
          </cell>
          <cell r="AG531" t="str">
            <v xml:space="preserve">006-02952 </v>
          </cell>
        </row>
        <row r="532">
          <cell r="AF532">
            <v>0</v>
          </cell>
          <cell r="AG532" t="str">
            <v xml:space="preserve">006-02952 </v>
          </cell>
        </row>
        <row r="533">
          <cell r="AF533">
            <v>0</v>
          </cell>
          <cell r="AG533" t="str">
            <v xml:space="preserve">006-02952 </v>
          </cell>
        </row>
        <row r="534">
          <cell r="AF534">
            <v>0</v>
          </cell>
          <cell r="AG534" t="str">
            <v xml:space="preserve">006-02952 </v>
          </cell>
        </row>
        <row r="535">
          <cell r="AF535">
            <v>0</v>
          </cell>
          <cell r="AG535" t="str">
            <v xml:space="preserve">006-02952 </v>
          </cell>
        </row>
        <row r="536">
          <cell r="AF536">
            <v>0</v>
          </cell>
          <cell r="AG536" t="str">
            <v xml:space="preserve">006-02952 </v>
          </cell>
        </row>
        <row r="537">
          <cell r="AF537">
            <v>0</v>
          </cell>
          <cell r="AG537" t="str">
            <v xml:space="preserve">006-02952 </v>
          </cell>
        </row>
        <row r="538">
          <cell r="AF538">
            <v>0</v>
          </cell>
          <cell r="AG538" t="str">
            <v xml:space="preserve">006-02952 </v>
          </cell>
        </row>
        <row r="539">
          <cell r="AF539">
            <v>0</v>
          </cell>
          <cell r="AG539" t="str">
            <v xml:space="preserve">006-02952 </v>
          </cell>
        </row>
        <row r="540">
          <cell r="AF540">
            <v>0</v>
          </cell>
          <cell r="AG540" t="str">
            <v xml:space="preserve">006-02952 </v>
          </cell>
        </row>
        <row r="541">
          <cell r="AF541">
            <v>0</v>
          </cell>
          <cell r="AG541" t="str">
            <v xml:space="preserve">006-02952 </v>
          </cell>
        </row>
        <row r="542">
          <cell r="AF542">
            <v>0</v>
          </cell>
          <cell r="AG542" t="str">
            <v xml:space="preserve">006-02952 </v>
          </cell>
        </row>
        <row r="543">
          <cell r="AF543">
            <v>0</v>
          </cell>
          <cell r="AG543" t="str">
            <v xml:space="preserve">006-02952 </v>
          </cell>
        </row>
        <row r="544">
          <cell r="AF544">
            <v>0</v>
          </cell>
          <cell r="AG544" t="str">
            <v xml:space="preserve">006-02952 </v>
          </cell>
        </row>
        <row r="545">
          <cell r="AF545">
            <v>0</v>
          </cell>
          <cell r="AG545" t="str">
            <v xml:space="preserve">006-00589 </v>
          </cell>
        </row>
        <row r="546">
          <cell r="AF546">
            <v>0</v>
          </cell>
          <cell r="AG546" t="str">
            <v xml:space="preserve">006-03128 </v>
          </cell>
        </row>
        <row r="547">
          <cell r="AF547">
            <v>0</v>
          </cell>
          <cell r="AG547" t="str">
            <v xml:space="preserve">006-00227 </v>
          </cell>
        </row>
        <row r="548">
          <cell r="AF548">
            <v>0</v>
          </cell>
          <cell r="AG548" t="str">
            <v xml:space="preserve">006-00227 </v>
          </cell>
        </row>
        <row r="549">
          <cell r="AF549">
            <v>0</v>
          </cell>
          <cell r="AG549" t="str">
            <v xml:space="preserve">006-00227 </v>
          </cell>
        </row>
        <row r="550">
          <cell r="AF550">
            <v>0</v>
          </cell>
          <cell r="AG550" t="str">
            <v xml:space="preserve">006-00227 </v>
          </cell>
        </row>
        <row r="551">
          <cell r="AF551">
            <v>0</v>
          </cell>
          <cell r="AG551" t="str">
            <v xml:space="preserve">006-00227 </v>
          </cell>
        </row>
        <row r="552">
          <cell r="AF552">
            <v>0</v>
          </cell>
          <cell r="AG552" t="str">
            <v xml:space="preserve">006-00227 </v>
          </cell>
        </row>
        <row r="553">
          <cell r="AF553">
            <v>0</v>
          </cell>
          <cell r="AG553" t="str">
            <v xml:space="preserve">006-00227 </v>
          </cell>
        </row>
        <row r="554">
          <cell r="AF554">
            <v>0</v>
          </cell>
          <cell r="AG554" t="str">
            <v xml:space="preserve">006-02858 </v>
          </cell>
        </row>
        <row r="555">
          <cell r="AF555">
            <v>0</v>
          </cell>
          <cell r="AG555" t="str">
            <v xml:space="preserve">006-00265 </v>
          </cell>
        </row>
        <row r="556">
          <cell r="AF556">
            <v>0</v>
          </cell>
          <cell r="AG556" t="str">
            <v xml:space="preserve">006-02163 </v>
          </cell>
        </row>
        <row r="557">
          <cell r="AF557">
            <v>0</v>
          </cell>
          <cell r="AG557" t="str">
            <v xml:space="preserve">006-02163 </v>
          </cell>
        </row>
        <row r="558">
          <cell r="AF558">
            <v>0</v>
          </cell>
          <cell r="AG558" t="str">
            <v xml:space="preserve">006-02163 </v>
          </cell>
        </row>
        <row r="559">
          <cell r="AF559">
            <v>0</v>
          </cell>
          <cell r="AG559" t="str">
            <v xml:space="preserve">006-02163 </v>
          </cell>
        </row>
        <row r="560">
          <cell r="AF560">
            <v>0</v>
          </cell>
          <cell r="AG560" t="str">
            <v xml:space="preserve">006-02163 </v>
          </cell>
        </row>
        <row r="561">
          <cell r="AF561">
            <v>0</v>
          </cell>
          <cell r="AG561" t="str">
            <v xml:space="preserve">006-02163 </v>
          </cell>
        </row>
        <row r="562">
          <cell r="AF562">
            <v>0</v>
          </cell>
          <cell r="AG562" t="str">
            <v xml:space="preserve">006-02163 </v>
          </cell>
        </row>
        <row r="563">
          <cell r="AF563">
            <v>0</v>
          </cell>
          <cell r="AG563" t="str">
            <v xml:space="preserve">006-02163 </v>
          </cell>
        </row>
        <row r="564">
          <cell r="AF564">
            <v>0</v>
          </cell>
          <cell r="AG564" t="str">
            <v xml:space="preserve">006-02163 </v>
          </cell>
        </row>
        <row r="565">
          <cell r="AF565">
            <v>0</v>
          </cell>
          <cell r="AG565" t="str">
            <v xml:space="preserve">006-02163 </v>
          </cell>
        </row>
        <row r="566">
          <cell r="AF566">
            <v>0</v>
          </cell>
          <cell r="AG566" t="str">
            <v xml:space="preserve">006-02934 </v>
          </cell>
        </row>
        <row r="567">
          <cell r="AF567">
            <v>0</v>
          </cell>
          <cell r="AG567" t="str">
            <v xml:space="preserve">006-02934 </v>
          </cell>
        </row>
        <row r="568">
          <cell r="AF568">
            <v>0</v>
          </cell>
          <cell r="AG568" t="str">
            <v xml:space="preserve">006-02934 </v>
          </cell>
        </row>
        <row r="569">
          <cell r="AF569">
            <v>0</v>
          </cell>
          <cell r="AG569" t="str">
            <v xml:space="preserve">006-02934 </v>
          </cell>
        </row>
        <row r="570">
          <cell r="AF570">
            <v>0</v>
          </cell>
          <cell r="AG570" t="str">
            <v xml:space="preserve">006-02934 </v>
          </cell>
        </row>
        <row r="571">
          <cell r="AF571">
            <v>0</v>
          </cell>
          <cell r="AG571" t="str">
            <v xml:space="preserve">006-02934 </v>
          </cell>
        </row>
        <row r="572">
          <cell r="AF572">
            <v>0</v>
          </cell>
          <cell r="AG572" t="str">
            <v xml:space="preserve">006-02934 </v>
          </cell>
        </row>
        <row r="573">
          <cell r="AF573">
            <v>0</v>
          </cell>
          <cell r="AG573" t="str">
            <v xml:space="preserve">006-02934 </v>
          </cell>
        </row>
        <row r="574">
          <cell r="AF574">
            <v>0</v>
          </cell>
          <cell r="AG574" t="str">
            <v xml:space="preserve">006-02934 </v>
          </cell>
        </row>
        <row r="575">
          <cell r="AF575">
            <v>0</v>
          </cell>
          <cell r="AG575" t="str">
            <v xml:space="preserve">006-02934 </v>
          </cell>
        </row>
        <row r="576">
          <cell r="AF576">
            <v>0</v>
          </cell>
          <cell r="AG576" t="str">
            <v xml:space="preserve">006-00565 </v>
          </cell>
        </row>
        <row r="577">
          <cell r="AF577">
            <v>0</v>
          </cell>
          <cell r="AG577" t="str">
            <v xml:space="preserve">006-00565 </v>
          </cell>
        </row>
        <row r="578">
          <cell r="AF578">
            <v>0</v>
          </cell>
          <cell r="AG578" t="str">
            <v xml:space="preserve">006-00565 </v>
          </cell>
        </row>
        <row r="579">
          <cell r="AF579">
            <v>0</v>
          </cell>
          <cell r="AG579" t="str">
            <v xml:space="preserve">006-00565 </v>
          </cell>
        </row>
        <row r="580">
          <cell r="AF580">
            <v>0</v>
          </cell>
          <cell r="AG580" t="str">
            <v xml:space="preserve">006-00565 </v>
          </cell>
        </row>
        <row r="581">
          <cell r="AF581">
            <v>0</v>
          </cell>
          <cell r="AG581" t="str">
            <v xml:space="preserve">006-00565 </v>
          </cell>
        </row>
        <row r="582">
          <cell r="AF582">
            <v>0</v>
          </cell>
          <cell r="AG582" t="str">
            <v xml:space="preserve">006-03128 </v>
          </cell>
        </row>
        <row r="583">
          <cell r="AF583">
            <v>0</v>
          </cell>
          <cell r="AG583" t="str">
            <v xml:space="preserve">006-03128 </v>
          </cell>
        </row>
        <row r="584">
          <cell r="AF584">
            <v>0</v>
          </cell>
          <cell r="AG584" t="str">
            <v xml:space="preserve">006-03128 </v>
          </cell>
        </row>
        <row r="585">
          <cell r="AF585">
            <v>0</v>
          </cell>
          <cell r="AG585" t="str">
            <v xml:space="preserve">006-03157 </v>
          </cell>
        </row>
        <row r="586">
          <cell r="AF586">
            <v>0</v>
          </cell>
          <cell r="AG586" t="str">
            <v xml:space="preserve">006-03157 </v>
          </cell>
        </row>
        <row r="587">
          <cell r="AF587">
            <v>0</v>
          </cell>
          <cell r="AG587" t="str">
            <v xml:space="preserve">006-03157 </v>
          </cell>
        </row>
        <row r="588">
          <cell r="AF588">
            <v>0</v>
          </cell>
          <cell r="AG588" t="str">
            <v xml:space="preserve">006-03157 </v>
          </cell>
        </row>
        <row r="589">
          <cell r="AF589">
            <v>0</v>
          </cell>
          <cell r="AG589" t="str">
            <v xml:space="preserve">006-03157 </v>
          </cell>
        </row>
        <row r="590">
          <cell r="AF590">
            <v>0</v>
          </cell>
          <cell r="AG590" t="str">
            <v xml:space="preserve">006-03157 </v>
          </cell>
        </row>
        <row r="591">
          <cell r="AF591">
            <v>0</v>
          </cell>
          <cell r="AG591" t="str">
            <v xml:space="preserve">006-03157 </v>
          </cell>
        </row>
        <row r="592">
          <cell r="AF592">
            <v>0</v>
          </cell>
          <cell r="AG592" t="str">
            <v xml:space="preserve">006-03157 </v>
          </cell>
        </row>
        <row r="593">
          <cell r="AF593">
            <v>0</v>
          </cell>
          <cell r="AG593" t="str">
            <v xml:space="preserve">006-03157 </v>
          </cell>
        </row>
        <row r="594">
          <cell r="AF594">
            <v>0</v>
          </cell>
          <cell r="AG594" t="str">
            <v xml:space="preserve">006-03157 </v>
          </cell>
        </row>
        <row r="595">
          <cell r="AF595">
            <v>0</v>
          </cell>
          <cell r="AG595" t="str">
            <v xml:space="preserve">006-03157 </v>
          </cell>
        </row>
        <row r="596">
          <cell r="AF596">
            <v>0</v>
          </cell>
          <cell r="AG596" t="str">
            <v xml:space="preserve">006-03157 </v>
          </cell>
        </row>
        <row r="597">
          <cell r="AF597">
            <v>0</v>
          </cell>
          <cell r="AG597" t="str">
            <v xml:space="preserve">006-03157 </v>
          </cell>
        </row>
        <row r="598">
          <cell r="AF598">
            <v>0</v>
          </cell>
          <cell r="AG598" t="str">
            <v xml:space="preserve">006-03157 </v>
          </cell>
        </row>
        <row r="599">
          <cell r="AF599">
            <v>0</v>
          </cell>
          <cell r="AG599" t="str">
            <v xml:space="preserve">006-02738 </v>
          </cell>
        </row>
        <row r="600">
          <cell r="AF600">
            <v>0</v>
          </cell>
          <cell r="AG600" t="str">
            <v xml:space="preserve">006-02738 </v>
          </cell>
        </row>
        <row r="601">
          <cell r="AF601">
            <v>0</v>
          </cell>
          <cell r="AG601" t="str">
            <v xml:space="preserve">006-02738 </v>
          </cell>
        </row>
        <row r="602">
          <cell r="AF602">
            <v>0</v>
          </cell>
          <cell r="AG602" t="str">
            <v xml:space="preserve">006-02738 </v>
          </cell>
        </row>
        <row r="603">
          <cell r="AF603">
            <v>0</v>
          </cell>
          <cell r="AG603" t="str">
            <v xml:space="preserve">006-02738 </v>
          </cell>
        </row>
        <row r="604">
          <cell r="AF604">
            <v>0</v>
          </cell>
          <cell r="AG604" t="str">
            <v xml:space="preserve">006-02738 </v>
          </cell>
        </row>
        <row r="605">
          <cell r="AF605">
            <v>0</v>
          </cell>
          <cell r="AG605" t="str">
            <v xml:space="preserve">006-02738 </v>
          </cell>
        </row>
        <row r="606">
          <cell r="AF606">
            <v>0</v>
          </cell>
          <cell r="AG606" t="str">
            <v xml:space="preserve">006-02738 </v>
          </cell>
        </row>
        <row r="607">
          <cell r="AF607">
            <v>0</v>
          </cell>
          <cell r="AG607" t="str">
            <v xml:space="preserve">006-02738 </v>
          </cell>
        </row>
        <row r="608">
          <cell r="AF608">
            <v>0</v>
          </cell>
          <cell r="AG608" t="str">
            <v xml:space="preserve">006-02738 </v>
          </cell>
        </row>
        <row r="609">
          <cell r="AF609">
            <v>0</v>
          </cell>
          <cell r="AG609" t="str">
            <v xml:space="preserve">006-02738 </v>
          </cell>
        </row>
        <row r="610">
          <cell r="AF610">
            <v>0</v>
          </cell>
          <cell r="AG610" t="str">
            <v xml:space="preserve">006-02738 </v>
          </cell>
        </row>
        <row r="611">
          <cell r="AF611">
            <v>0</v>
          </cell>
          <cell r="AG611" t="str">
            <v xml:space="preserve">006-02738 </v>
          </cell>
        </row>
        <row r="612">
          <cell r="AF612">
            <v>0</v>
          </cell>
          <cell r="AG612" t="str">
            <v xml:space="preserve">006-02738 </v>
          </cell>
        </row>
        <row r="613">
          <cell r="AF613">
            <v>0</v>
          </cell>
          <cell r="AG613" t="str">
            <v xml:space="preserve">006-02192 </v>
          </cell>
        </row>
        <row r="614">
          <cell r="AF614">
            <v>0</v>
          </cell>
          <cell r="AG614" t="str">
            <v xml:space="preserve">006-02192 </v>
          </cell>
        </row>
        <row r="615">
          <cell r="AF615">
            <v>0</v>
          </cell>
          <cell r="AG615" t="str">
            <v xml:space="preserve">006-02192 </v>
          </cell>
        </row>
        <row r="616">
          <cell r="AF616">
            <v>0</v>
          </cell>
          <cell r="AG616" t="str">
            <v xml:space="preserve">006-01255 </v>
          </cell>
        </row>
        <row r="617">
          <cell r="AF617">
            <v>0</v>
          </cell>
          <cell r="AG617" t="str">
            <v xml:space="preserve">006-01255 </v>
          </cell>
        </row>
        <row r="618">
          <cell r="AF618">
            <v>0</v>
          </cell>
          <cell r="AG618" t="str">
            <v xml:space="preserve">006-01255 </v>
          </cell>
        </row>
        <row r="619">
          <cell r="AF619">
            <v>0</v>
          </cell>
          <cell r="AG619" t="str">
            <v xml:space="preserve">006-01255 </v>
          </cell>
        </row>
        <row r="620">
          <cell r="AF620">
            <v>0</v>
          </cell>
          <cell r="AG620" t="str">
            <v xml:space="preserve">006-01255 </v>
          </cell>
        </row>
        <row r="621">
          <cell r="AF621">
            <v>0</v>
          </cell>
          <cell r="AG621" t="str">
            <v xml:space="preserve">006-01255 </v>
          </cell>
        </row>
        <row r="622">
          <cell r="AF622">
            <v>0</v>
          </cell>
          <cell r="AG622" t="str">
            <v xml:space="preserve">006-01255 </v>
          </cell>
        </row>
        <row r="623">
          <cell r="AF623">
            <v>0</v>
          </cell>
          <cell r="AG623" t="str">
            <v xml:space="preserve">006-01255 </v>
          </cell>
        </row>
        <row r="624">
          <cell r="AF624">
            <v>0</v>
          </cell>
          <cell r="AG624" t="str">
            <v xml:space="preserve">006-01255 </v>
          </cell>
        </row>
        <row r="625">
          <cell r="AF625">
            <v>0</v>
          </cell>
          <cell r="AG625" t="str">
            <v xml:space="preserve">006-01255 </v>
          </cell>
        </row>
        <row r="626">
          <cell r="AF626">
            <v>0</v>
          </cell>
          <cell r="AG626" t="str">
            <v xml:space="preserve">006-01255 </v>
          </cell>
        </row>
        <row r="627">
          <cell r="AF627">
            <v>0</v>
          </cell>
          <cell r="AG627" t="str">
            <v xml:space="preserve">006-01255 </v>
          </cell>
        </row>
        <row r="628">
          <cell r="AF628">
            <v>0</v>
          </cell>
          <cell r="AG628" t="str">
            <v xml:space="preserve">006-01995 </v>
          </cell>
        </row>
        <row r="629">
          <cell r="AF629">
            <v>0</v>
          </cell>
          <cell r="AG629" t="str">
            <v xml:space="preserve">006-01995 </v>
          </cell>
        </row>
        <row r="630">
          <cell r="AF630">
            <v>0</v>
          </cell>
          <cell r="AG630" t="str">
            <v xml:space="preserve">006-01995 </v>
          </cell>
        </row>
        <row r="631">
          <cell r="AF631">
            <v>0</v>
          </cell>
          <cell r="AG631" t="str">
            <v xml:space="preserve">006-01995 </v>
          </cell>
        </row>
        <row r="632">
          <cell r="AF632">
            <v>0</v>
          </cell>
          <cell r="AG632" t="str">
            <v xml:space="preserve">006-01995 </v>
          </cell>
        </row>
        <row r="633">
          <cell r="AF633">
            <v>0</v>
          </cell>
          <cell r="AG633" t="str">
            <v xml:space="preserve">006-01995 </v>
          </cell>
        </row>
        <row r="634">
          <cell r="AF634">
            <v>0</v>
          </cell>
          <cell r="AG634" t="str">
            <v xml:space="preserve">006-01995 </v>
          </cell>
        </row>
        <row r="635">
          <cell r="AF635">
            <v>0</v>
          </cell>
          <cell r="AG635" t="str">
            <v xml:space="preserve">006-01995 </v>
          </cell>
        </row>
        <row r="636">
          <cell r="AF636">
            <v>0</v>
          </cell>
          <cell r="AG636" t="str">
            <v xml:space="preserve">006-01995 </v>
          </cell>
        </row>
        <row r="637">
          <cell r="AF637">
            <v>0</v>
          </cell>
          <cell r="AG637" t="str">
            <v xml:space="preserve">006-01995 </v>
          </cell>
        </row>
        <row r="638">
          <cell r="AF638">
            <v>0</v>
          </cell>
          <cell r="AG638" t="str">
            <v xml:space="preserve">006-01995 </v>
          </cell>
        </row>
        <row r="639">
          <cell r="AF639">
            <v>0</v>
          </cell>
          <cell r="AG639" t="str">
            <v xml:space="preserve">006-01995 </v>
          </cell>
        </row>
        <row r="640">
          <cell r="AF640">
            <v>0</v>
          </cell>
          <cell r="AG640" t="str">
            <v xml:space="preserve">006-01995 </v>
          </cell>
        </row>
        <row r="641">
          <cell r="AF641">
            <v>0</v>
          </cell>
          <cell r="AG641" t="str">
            <v xml:space="preserve">006-01995 </v>
          </cell>
        </row>
        <row r="642">
          <cell r="AF642">
            <v>0</v>
          </cell>
          <cell r="AG642" t="str">
            <v xml:space="preserve">006-01995 </v>
          </cell>
        </row>
        <row r="643">
          <cell r="AF643">
            <v>0</v>
          </cell>
          <cell r="AG643" t="str">
            <v xml:space="preserve">006-01995 </v>
          </cell>
        </row>
        <row r="644">
          <cell r="AF644">
            <v>0</v>
          </cell>
          <cell r="AG644" t="str">
            <v xml:space="preserve">006-03131 </v>
          </cell>
        </row>
        <row r="645">
          <cell r="AF645">
            <v>0</v>
          </cell>
          <cell r="AG645" t="str">
            <v xml:space="preserve">006-03131 </v>
          </cell>
        </row>
        <row r="646">
          <cell r="AF646">
            <v>0</v>
          </cell>
          <cell r="AG646" t="str">
            <v xml:space="preserve">006-03131 </v>
          </cell>
        </row>
        <row r="647">
          <cell r="AF647">
            <v>0</v>
          </cell>
          <cell r="AG647" t="str">
            <v xml:space="preserve">006-03131 </v>
          </cell>
        </row>
        <row r="648">
          <cell r="AF648">
            <v>0</v>
          </cell>
          <cell r="AG648" t="str">
            <v xml:space="preserve">006-03131 </v>
          </cell>
        </row>
        <row r="649">
          <cell r="AF649">
            <v>0</v>
          </cell>
          <cell r="AG649" t="str">
            <v xml:space="preserve">006-03131 </v>
          </cell>
        </row>
        <row r="650">
          <cell r="AF650">
            <v>0</v>
          </cell>
          <cell r="AG650" t="str">
            <v xml:space="preserve">006-03131 </v>
          </cell>
        </row>
        <row r="651">
          <cell r="AF651">
            <v>0</v>
          </cell>
          <cell r="AG651" t="str">
            <v xml:space="preserve">006-03131 </v>
          </cell>
        </row>
        <row r="652">
          <cell r="AF652">
            <v>0</v>
          </cell>
          <cell r="AG652" t="str">
            <v xml:space="preserve">006-03131 </v>
          </cell>
        </row>
        <row r="653">
          <cell r="AF653">
            <v>0</v>
          </cell>
          <cell r="AG653" t="str">
            <v xml:space="preserve">006-03131 </v>
          </cell>
        </row>
        <row r="654">
          <cell r="AF654">
            <v>0</v>
          </cell>
          <cell r="AG654" t="str">
            <v xml:space="preserve">006-03131 </v>
          </cell>
        </row>
        <row r="655">
          <cell r="AF655">
            <v>0</v>
          </cell>
          <cell r="AG655" t="str">
            <v xml:space="preserve">006-03131 </v>
          </cell>
        </row>
        <row r="656">
          <cell r="AF656">
            <v>0</v>
          </cell>
          <cell r="AG656" t="str">
            <v xml:space="preserve">006-03131 </v>
          </cell>
        </row>
        <row r="657">
          <cell r="AF657">
            <v>0</v>
          </cell>
          <cell r="AG657" t="str">
            <v xml:space="preserve">006-03131 </v>
          </cell>
        </row>
        <row r="658">
          <cell r="AF658">
            <v>0</v>
          </cell>
          <cell r="AG658" t="str">
            <v xml:space="preserve">006-03131 </v>
          </cell>
        </row>
        <row r="659">
          <cell r="AF659">
            <v>0</v>
          </cell>
          <cell r="AG659" t="str">
            <v xml:space="preserve">006-03131 </v>
          </cell>
        </row>
        <row r="660">
          <cell r="AF660">
            <v>0</v>
          </cell>
          <cell r="AG660" t="str">
            <v xml:space="preserve">006-03131 </v>
          </cell>
        </row>
        <row r="661">
          <cell r="AF661">
            <v>0</v>
          </cell>
          <cell r="AG661" t="str">
            <v xml:space="preserve">006-03131 </v>
          </cell>
        </row>
        <row r="662">
          <cell r="AF662">
            <v>0</v>
          </cell>
          <cell r="AG662" t="str">
            <v xml:space="preserve">006-03131 </v>
          </cell>
        </row>
        <row r="663">
          <cell r="AF663">
            <v>0</v>
          </cell>
          <cell r="AG663" t="str">
            <v xml:space="preserve">006-03131 </v>
          </cell>
        </row>
        <row r="664">
          <cell r="AF664">
            <v>0</v>
          </cell>
          <cell r="AG664" t="str">
            <v xml:space="preserve">006-03131 </v>
          </cell>
        </row>
        <row r="665">
          <cell r="AF665">
            <v>0</v>
          </cell>
          <cell r="AG665" t="str">
            <v xml:space="preserve">006-03132 </v>
          </cell>
        </row>
        <row r="666">
          <cell r="AF666">
            <v>0</v>
          </cell>
          <cell r="AG666" t="str">
            <v xml:space="preserve">006-03132 </v>
          </cell>
        </row>
        <row r="667">
          <cell r="AF667">
            <v>0</v>
          </cell>
          <cell r="AG667" t="str">
            <v xml:space="preserve">006-03132 </v>
          </cell>
        </row>
        <row r="668">
          <cell r="AF668">
            <v>0</v>
          </cell>
          <cell r="AG668" t="str">
            <v xml:space="preserve">006-03132 </v>
          </cell>
        </row>
        <row r="669">
          <cell r="AF669">
            <v>0</v>
          </cell>
          <cell r="AG669" t="str">
            <v xml:space="preserve">006-03132 </v>
          </cell>
        </row>
        <row r="670">
          <cell r="AF670">
            <v>0</v>
          </cell>
          <cell r="AG670" t="str">
            <v xml:space="preserve">006-03132 </v>
          </cell>
        </row>
        <row r="671">
          <cell r="AF671">
            <v>0</v>
          </cell>
          <cell r="AG671" t="str">
            <v xml:space="preserve">006-03132 </v>
          </cell>
        </row>
        <row r="672">
          <cell r="AF672">
            <v>0</v>
          </cell>
          <cell r="AG672" t="str">
            <v xml:space="preserve">006-03132 </v>
          </cell>
        </row>
        <row r="673">
          <cell r="AF673">
            <v>0</v>
          </cell>
          <cell r="AG673" t="str">
            <v xml:space="preserve">006-03132 </v>
          </cell>
        </row>
        <row r="674">
          <cell r="AF674">
            <v>0</v>
          </cell>
          <cell r="AG674" t="str">
            <v xml:space="preserve">006-03132 </v>
          </cell>
        </row>
        <row r="675">
          <cell r="AF675">
            <v>0</v>
          </cell>
          <cell r="AG675" t="str">
            <v xml:space="preserve">006-03132 </v>
          </cell>
        </row>
        <row r="676">
          <cell r="AF676">
            <v>0</v>
          </cell>
          <cell r="AG676" t="str">
            <v xml:space="preserve">006-03132 </v>
          </cell>
        </row>
        <row r="677">
          <cell r="AF677">
            <v>0</v>
          </cell>
          <cell r="AG677" t="str">
            <v xml:space="preserve">006-03132 </v>
          </cell>
        </row>
        <row r="678">
          <cell r="AF678">
            <v>0</v>
          </cell>
          <cell r="AG678" t="str">
            <v xml:space="preserve">006-03132 </v>
          </cell>
        </row>
        <row r="679">
          <cell r="AF679">
            <v>0</v>
          </cell>
          <cell r="AG679" t="str">
            <v xml:space="preserve">006-03132 </v>
          </cell>
        </row>
        <row r="680">
          <cell r="AF680">
            <v>0</v>
          </cell>
          <cell r="AG680" t="str">
            <v xml:space="preserve">006-03132 </v>
          </cell>
        </row>
        <row r="681">
          <cell r="AF681">
            <v>0</v>
          </cell>
          <cell r="AG681" t="str">
            <v xml:space="preserve">006-03132 </v>
          </cell>
        </row>
        <row r="682">
          <cell r="AF682">
            <v>0</v>
          </cell>
          <cell r="AG682" t="str">
            <v xml:space="preserve">006-03132 </v>
          </cell>
        </row>
        <row r="683">
          <cell r="AF683">
            <v>0</v>
          </cell>
          <cell r="AG683" t="str">
            <v xml:space="preserve">006-03132 </v>
          </cell>
        </row>
        <row r="684">
          <cell r="AF684">
            <v>0</v>
          </cell>
          <cell r="AG684" t="str">
            <v xml:space="preserve">006-01127 </v>
          </cell>
        </row>
        <row r="685">
          <cell r="AF685">
            <v>0</v>
          </cell>
          <cell r="AG685" t="str">
            <v xml:space="preserve">006-01126 </v>
          </cell>
        </row>
        <row r="686">
          <cell r="AF686">
            <v>0</v>
          </cell>
          <cell r="AG686" t="str">
            <v xml:space="preserve">006-03092 </v>
          </cell>
        </row>
        <row r="687">
          <cell r="AF687">
            <v>0</v>
          </cell>
          <cell r="AG687" t="str">
            <v xml:space="preserve">006-03092 </v>
          </cell>
        </row>
        <row r="688">
          <cell r="AF688">
            <v>0</v>
          </cell>
          <cell r="AG688" t="str">
            <v xml:space="preserve">006-03092 </v>
          </cell>
        </row>
        <row r="689">
          <cell r="AF689">
            <v>0</v>
          </cell>
          <cell r="AG689" t="str">
            <v xml:space="preserve">006-03092 </v>
          </cell>
        </row>
        <row r="690">
          <cell r="AF690">
            <v>0</v>
          </cell>
          <cell r="AG690" t="str">
            <v xml:space="preserve">006-03092 </v>
          </cell>
        </row>
        <row r="691">
          <cell r="AF691">
            <v>0</v>
          </cell>
          <cell r="AG691" t="str">
            <v xml:space="preserve">006-03092 </v>
          </cell>
        </row>
        <row r="692">
          <cell r="AF692">
            <v>0</v>
          </cell>
          <cell r="AG692" t="str">
            <v xml:space="preserve">006-03092 </v>
          </cell>
        </row>
        <row r="693">
          <cell r="AF693">
            <v>0</v>
          </cell>
          <cell r="AG693" t="str">
            <v xml:space="preserve">006-03092 </v>
          </cell>
        </row>
        <row r="694">
          <cell r="AF694">
            <v>0</v>
          </cell>
          <cell r="AG694" t="str">
            <v xml:space="preserve">006-03092 </v>
          </cell>
        </row>
        <row r="695">
          <cell r="AF695">
            <v>0</v>
          </cell>
          <cell r="AG695" t="str">
            <v xml:space="preserve">006-03092 </v>
          </cell>
        </row>
        <row r="696">
          <cell r="AF696">
            <v>0</v>
          </cell>
          <cell r="AG696" t="str">
            <v xml:space="preserve">006-03092 </v>
          </cell>
        </row>
        <row r="697">
          <cell r="AF697">
            <v>0</v>
          </cell>
          <cell r="AG697" t="str">
            <v xml:space="preserve">006-03092 </v>
          </cell>
        </row>
        <row r="698">
          <cell r="AF698">
            <v>0</v>
          </cell>
          <cell r="AG698" t="str">
            <v xml:space="preserve">006-03092 </v>
          </cell>
        </row>
        <row r="699">
          <cell r="AF699">
            <v>0</v>
          </cell>
          <cell r="AG699" t="str">
            <v xml:space="preserve">006-03092 </v>
          </cell>
        </row>
        <row r="700">
          <cell r="AF700">
            <v>0</v>
          </cell>
          <cell r="AG700" t="str">
            <v xml:space="preserve">006-03092 </v>
          </cell>
        </row>
        <row r="701">
          <cell r="AF701">
            <v>0</v>
          </cell>
          <cell r="AG701" t="str">
            <v xml:space="preserve">006-03092 </v>
          </cell>
        </row>
        <row r="702">
          <cell r="AF702">
            <v>0</v>
          </cell>
          <cell r="AG702" t="str">
            <v xml:space="preserve">006-03092 </v>
          </cell>
        </row>
        <row r="703">
          <cell r="AF703">
            <v>0</v>
          </cell>
          <cell r="AG703" t="str">
            <v xml:space="preserve">006-03092 </v>
          </cell>
        </row>
        <row r="704">
          <cell r="AF704">
            <v>0</v>
          </cell>
          <cell r="AG704" t="str">
            <v xml:space="preserve">006-03092 </v>
          </cell>
        </row>
        <row r="705">
          <cell r="AF705">
            <v>0</v>
          </cell>
          <cell r="AG705" t="str">
            <v xml:space="preserve">006-03092 </v>
          </cell>
        </row>
        <row r="706">
          <cell r="AF706">
            <v>0</v>
          </cell>
          <cell r="AG706" t="str">
            <v xml:space="preserve">006-03092 </v>
          </cell>
        </row>
        <row r="707">
          <cell r="AF707">
            <v>0</v>
          </cell>
          <cell r="AG707" t="str">
            <v xml:space="preserve">006-03092 </v>
          </cell>
        </row>
        <row r="708">
          <cell r="AF708">
            <v>0</v>
          </cell>
          <cell r="AG708" t="str">
            <v xml:space="preserve">006-03092 </v>
          </cell>
        </row>
        <row r="709">
          <cell r="AF709">
            <v>0</v>
          </cell>
          <cell r="AG709" t="str">
            <v xml:space="preserve">006-03092 </v>
          </cell>
        </row>
        <row r="710">
          <cell r="AF710">
            <v>0</v>
          </cell>
          <cell r="AG710" t="str">
            <v xml:space="preserve">006-03092 </v>
          </cell>
        </row>
        <row r="711">
          <cell r="AF711">
            <v>0</v>
          </cell>
          <cell r="AG711" t="str">
            <v xml:space="preserve">006-03092 </v>
          </cell>
        </row>
        <row r="712">
          <cell r="AF712">
            <v>0</v>
          </cell>
          <cell r="AG712" t="str">
            <v xml:space="preserve">006-03092 </v>
          </cell>
        </row>
        <row r="713">
          <cell r="AF713">
            <v>0</v>
          </cell>
          <cell r="AG713" t="str">
            <v xml:space="preserve">006-03092 </v>
          </cell>
        </row>
        <row r="714">
          <cell r="AF714">
            <v>0</v>
          </cell>
          <cell r="AG714" t="str">
            <v xml:space="preserve">006-03092 </v>
          </cell>
        </row>
        <row r="715">
          <cell r="AF715">
            <v>0</v>
          </cell>
          <cell r="AG715" t="str">
            <v xml:space="preserve">006-03092 </v>
          </cell>
        </row>
        <row r="716">
          <cell r="AF716">
            <v>0</v>
          </cell>
          <cell r="AG716" t="str">
            <v xml:space="preserve">006-03092 </v>
          </cell>
        </row>
        <row r="717">
          <cell r="AF717">
            <v>0</v>
          </cell>
          <cell r="AG717" t="str">
            <v xml:space="preserve">006-03092 </v>
          </cell>
        </row>
        <row r="718">
          <cell r="AF718">
            <v>0</v>
          </cell>
          <cell r="AG718" t="str">
            <v xml:space="preserve">006-03092 </v>
          </cell>
        </row>
        <row r="719">
          <cell r="AF719">
            <v>0</v>
          </cell>
          <cell r="AG719" t="str">
            <v xml:space="preserve">006-03092 </v>
          </cell>
        </row>
        <row r="720">
          <cell r="AF720">
            <v>0</v>
          </cell>
          <cell r="AG720" t="str">
            <v xml:space="preserve">006-03092 </v>
          </cell>
        </row>
        <row r="721">
          <cell r="AF721">
            <v>0</v>
          </cell>
          <cell r="AG721" t="str">
            <v xml:space="preserve">006-03092 </v>
          </cell>
        </row>
        <row r="722">
          <cell r="AF722">
            <v>0</v>
          </cell>
          <cell r="AG722" t="str">
            <v xml:space="preserve">006-03092 </v>
          </cell>
        </row>
        <row r="723">
          <cell r="AF723">
            <v>0</v>
          </cell>
          <cell r="AG723" t="str">
            <v xml:space="preserve">006-01696 </v>
          </cell>
        </row>
        <row r="724">
          <cell r="AF724">
            <v>0</v>
          </cell>
          <cell r="AG724" t="str">
            <v xml:space="preserve">006-01696 </v>
          </cell>
        </row>
        <row r="725">
          <cell r="AF725">
            <v>0</v>
          </cell>
          <cell r="AG725" t="str">
            <v xml:space="preserve">006-01696 </v>
          </cell>
        </row>
        <row r="726">
          <cell r="AF726">
            <v>0</v>
          </cell>
          <cell r="AG726" t="str">
            <v xml:space="preserve">006-01696 </v>
          </cell>
        </row>
        <row r="727">
          <cell r="AF727">
            <v>0</v>
          </cell>
          <cell r="AG727" t="str">
            <v xml:space="preserve">006-01696 </v>
          </cell>
        </row>
        <row r="728">
          <cell r="AF728">
            <v>0</v>
          </cell>
          <cell r="AG728" t="str">
            <v xml:space="preserve">006-01696 </v>
          </cell>
        </row>
        <row r="729">
          <cell r="AF729">
            <v>0</v>
          </cell>
          <cell r="AG729" t="str">
            <v xml:space="preserve">006-01696 </v>
          </cell>
        </row>
        <row r="730">
          <cell r="AF730">
            <v>0</v>
          </cell>
          <cell r="AG730" t="str">
            <v xml:space="preserve">006-01696 </v>
          </cell>
        </row>
        <row r="731">
          <cell r="AF731">
            <v>0</v>
          </cell>
          <cell r="AG731" t="str">
            <v xml:space="preserve">006-01696 </v>
          </cell>
        </row>
        <row r="732">
          <cell r="AF732">
            <v>0</v>
          </cell>
          <cell r="AG732" t="str">
            <v xml:space="preserve">006-01696 </v>
          </cell>
        </row>
        <row r="733">
          <cell r="AF733">
            <v>0</v>
          </cell>
          <cell r="AG733" t="str">
            <v xml:space="preserve">006-01696 </v>
          </cell>
        </row>
        <row r="734">
          <cell r="AF734">
            <v>0</v>
          </cell>
          <cell r="AG734" t="str">
            <v xml:space="preserve">006-01696 </v>
          </cell>
        </row>
        <row r="735">
          <cell r="AF735">
            <v>0</v>
          </cell>
          <cell r="AG735" t="str">
            <v xml:space="preserve">006-01696 </v>
          </cell>
        </row>
        <row r="736">
          <cell r="AF736">
            <v>0</v>
          </cell>
          <cell r="AG736" t="str">
            <v xml:space="preserve">006-01696 </v>
          </cell>
        </row>
        <row r="737">
          <cell r="AF737">
            <v>0</v>
          </cell>
          <cell r="AG737" t="str">
            <v xml:space="preserve">006-01696 </v>
          </cell>
        </row>
        <row r="738">
          <cell r="AF738">
            <v>0</v>
          </cell>
          <cell r="AG738" t="str">
            <v xml:space="preserve">006-01696 </v>
          </cell>
        </row>
        <row r="739">
          <cell r="AF739">
            <v>0</v>
          </cell>
          <cell r="AG739" t="str">
            <v xml:space="preserve">006-01696 </v>
          </cell>
        </row>
        <row r="740">
          <cell r="AF740">
            <v>0</v>
          </cell>
          <cell r="AG740" t="str">
            <v xml:space="preserve">006-01696 </v>
          </cell>
        </row>
        <row r="741">
          <cell r="AF741">
            <v>0</v>
          </cell>
          <cell r="AG741" t="str">
            <v xml:space="preserve">006-01696 </v>
          </cell>
        </row>
        <row r="742">
          <cell r="AF742">
            <v>0</v>
          </cell>
          <cell r="AG742" t="str">
            <v xml:space="preserve">006-01696 </v>
          </cell>
        </row>
        <row r="743">
          <cell r="AF743">
            <v>0</v>
          </cell>
          <cell r="AG743" t="str">
            <v xml:space="preserve">006-01696 </v>
          </cell>
        </row>
        <row r="744">
          <cell r="AF744">
            <v>0</v>
          </cell>
          <cell r="AG744" t="str">
            <v xml:space="preserve">006-01696 </v>
          </cell>
        </row>
        <row r="745">
          <cell r="AF745">
            <v>0</v>
          </cell>
          <cell r="AG745" t="str">
            <v xml:space="preserve">006-01696 </v>
          </cell>
        </row>
        <row r="746">
          <cell r="AF746">
            <v>0</v>
          </cell>
          <cell r="AG746" t="str">
            <v xml:space="preserve">006-01696 </v>
          </cell>
        </row>
        <row r="747">
          <cell r="AF747">
            <v>0</v>
          </cell>
          <cell r="AG747" t="str">
            <v xml:space="preserve">006-01696 </v>
          </cell>
        </row>
        <row r="748">
          <cell r="AF748">
            <v>0</v>
          </cell>
          <cell r="AG748" t="str">
            <v xml:space="preserve">006-01696 </v>
          </cell>
        </row>
        <row r="749">
          <cell r="AF749">
            <v>0</v>
          </cell>
          <cell r="AG749" t="str">
            <v xml:space="preserve">006-01696 </v>
          </cell>
        </row>
        <row r="750">
          <cell r="AF750">
            <v>0</v>
          </cell>
          <cell r="AG750" t="str">
            <v xml:space="preserve">006-01696 </v>
          </cell>
        </row>
        <row r="751">
          <cell r="AF751">
            <v>0</v>
          </cell>
          <cell r="AG751" t="str">
            <v xml:space="preserve">006-01696 </v>
          </cell>
        </row>
        <row r="752">
          <cell r="AF752">
            <v>0</v>
          </cell>
          <cell r="AG752" t="str">
            <v xml:space="preserve">006-01696 </v>
          </cell>
        </row>
        <row r="753">
          <cell r="AF753">
            <v>0</v>
          </cell>
          <cell r="AG753" t="str">
            <v xml:space="preserve">006-01696 </v>
          </cell>
        </row>
        <row r="754">
          <cell r="AF754">
            <v>0</v>
          </cell>
          <cell r="AG754" t="str">
            <v xml:space="preserve">006-01696 </v>
          </cell>
        </row>
        <row r="755">
          <cell r="AF755">
            <v>0</v>
          </cell>
          <cell r="AG755" t="str">
            <v xml:space="preserve">006-01696 </v>
          </cell>
        </row>
        <row r="756">
          <cell r="AF756">
            <v>0</v>
          </cell>
          <cell r="AG756" t="str">
            <v xml:space="preserve">006-01696 </v>
          </cell>
        </row>
        <row r="757">
          <cell r="AF757">
            <v>0</v>
          </cell>
          <cell r="AG757" t="str">
            <v xml:space="preserve">006-01696 </v>
          </cell>
        </row>
        <row r="758">
          <cell r="AF758">
            <v>0</v>
          </cell>
          <cell r="AG758" t="str">
            <v xml:space="preserve">006-01696 </v>
          </cell>
        </row>
        <row r="759">
          <cell r="AF759">
            <v>0</v>
          </cell>
          <cell r="AG759" t="str">
            <v xml:space="preserve">006-01696 </v>
          </cell>
        </row>
        <row r="760">
          <cell r="AF760">
            <v>0</v>
          </cell>
          <cell r="AG760" t="str">
            <v xml:space="preserve">006-02309 </v>
          </cell>
        </row>
        <row r="761">
          <cell r="AF761">
            <v>0</v>
          </cell>
          <cell r="AG761" t="str">
            <v xml:space="preserve">006-02309 </v>
          </cell>
        </row>
        <row r="762">
          <cell r="AF762">
            <v>0</v>
          </cell>
          <cell r="AG762" t="str">
            <v xml:space="preserve">006-02309 </v>
          </cell>
        </row>
        <row r="763">
          <cell r="AF763">
            <v>0</v>
          </cell>
          <cell r="AG763" t="str">
            <v xml:space="preserve">006-02309 </v>
          </cell>
        </row>
        <row r="764">
          <cell r="AF764">
            <v>0</v>
          </cell>
          <cell r="AG764" t="str">
            <v xml:space="preserve">006-02309 </v>
          </cell>
        </row>
        <row r="765">
          <cell r="AF765">
            <v>0</v>
          </cell>
          <cell r="AG765" t="str">
            <v xml:space="preserve">006-02309 </v>
          </cell>
        </row>
        <row r="766">
          <cell r="AF766">
            <v>0</v>
          </cell>
          <cell r="AG766" t="str">
            <v xml:space="preserve">006-02309 </v>
          </cell>
        </row>
        <row r="767">
          <cell r="AF767">
            <v>0</v>
          </cell>
          <cell r="AG767" t="str">
            <v xml:space="preserve">006-02309 </v>
          </cell>
        </row>
        <row r="768">
          <cell r="AF768">
            <v>0</v>
          </cell>
          <cell r="AG768" t="str">
            <v xml:space="preserve">006-02309 </v>
          </cell>
        </row>
        <row r="769">
          <cell r="AF769">
            <v>0</v>
          </cell>
          <cell r="AG769" t="str">
            <v xml:space="preserve">006-02309 </v>
          </cell>
        </row>
        <row r="770">
          <cell r="AF770">
            <v>0</v>
          </cell>
          <cell r="AG770" t="str">
            <v xml:space="preserve">006-02502 </v>
          </cell>
        </row>
        <row r="771">
          <cell r="AF771">
            <v>0</v>
          </cell>
          <cell r="AG771" t="str">
            <v xml:space="preserve">006-02502 </v>
          </cell>
        </row>
        <row r="772">
          <cell r="AF772">
            <v>0</v>
          </cell>
          <cell r="AG772" t="str">
            <v xml:space="preserve">006-02502 </v>
          </cell>
        </row>
        <row r="773">
          <cell r="AF773">
            <v>0</v>
          </cell>
          <cell r="AG773" t="str">
            <v xml:space="preserve">006-02502 </v>
          </cell>
        </row>
        <row r="774">
          <cell r="AF774">
            <v>0</v>
          </cell>
          <cell r="AG774" t="str">
            <v xml:space="preserve">006-02502 </v>
          </cell>
        </row>
        <row r="775">
          <cell r="AF775">
            <v>0</v>
          </cell>
          <cell r="AG775" t="str">
            <v xml:space="preserve">006-02502 </v>
          </cell>
        </row>
        <row r="776">
          <cell r="AF776">
            <v>0</v>
          </cell>
          <cell r="AG776" t="str">
            <v xml:space="preserve">006-02502 </v>
          </cell>
        </row>
        <row r="777">
          <cell r="AF777">
            <v>0</v>
          </cell>
          <cell r="AG777" t="str">
            <v xml:space="preserve">006-02502 </v>
          </cell>
        </row>
        <row r="778">
          <cell r="AF778">
            <v>0</v>
          </cell>
          <cell r="AG778" t="str">
            <v xml:space="preserve">006-02502 </v>
          </cell>
        </row>
        <row r="779">
          <cell r="AF779">
            <v>0</v>
          </cell>
          <cell r="AG779" t="str">
            <v xml:space="preserve">006-02502 </v>
          </cell>
        </row>
        <row r="780">
          <cell r="AF780">
            <v>0</v>
          </cell>
          <cell r="AG780" t="str">
            <v xml:space="preserve">006-02252 </v>
          </cell>
        </row>
        <row r="781">
          <cell r="AF781">
            <v>0</v>
          </cell>
          <cell r="AG781" t="str">
            <v xml:space="preserve">006-02252 </v>
          </cell>
        </row>
        <row r="782">
          <cell r="AF782">
            <v>0</v>
          </cell>
          <cell r="AG782" t="str">
            <v xml:space="preserve">006-02252 </v>
          </cell>
        </row>
        <row r="783">
          <cell r="AF783">
            <v>0</v>
          </cell>
          <cell r="AG783" t="str">
            <v xml:space="preserve">006-02252 </v>
          </cell>
        </row>
        <row r="784">
          <cell r="AF784">
            <v>0</v>
          </cell>
          <cell r="AG784" t="str">
            <v xml:space="preserve">006-02252 </v>
          </cell>
        </row>
        <row r="785">
          <cell r="AF785">
            <v>0</v>
          </cell>
          <cell r="AG785" t="str">
            <v xml:space="preserve">006-02252 </v>
          </cell>
        </row>
        <row r="786">
          <cell r="AF786">
            <v>0</v>
          </cell>
          <cell r="AG786" t="str">
            <v xml:space="preserve">006-02252 </v>
          </cell>
        </row>
        <row r="787">
          <cell r="AF787">
            <v>0</v>
          </cell>
          <cell r="AG787" t="str">
            <v xml:space="preserve">006-02252 </v>
          </cell>
        </row>
        <row r="788">
          <cell r="AF788">
            <v>0</v>
          </cell>
          <cell r="AG788" t="str">
            <v xml:space="preserve">006-02252 </v>
          </cell>
        </row>
        <row r="789">
          <cell r="AF789">
            <v>0</v>
          </cell>
          <cell r="AG789" t="str">
            <v xml:space="preserve">006-02252 </v>
          </cell>
        </row>
        <row r="790">
          <cell r="AF790">
            <v>0</v>
          </cell>
          <cell r="AG790" t="str">
            <v xml:space="preserve">006-03127 </v>
          </cell>
        </row>
        <row r="791">
          <cell r="AF791">
            <v>0</v>
          </cell>
          <cell r="AG791" t="str">
            <v xml:space="preserve">006-03127 </v>
          </cell>
        </row>
        <row r="792">
          <cell r="AF792">
            <v>0</v>
          </cell>
          <cell r="AG792" t="str">
            <v xml:space="preserve">006-03127 </v>
          </cell>
        </row>
        <row r="793">
          <cell r="AF793">
            <v>0</v>
          </cell>
          <cell r="AG793" t="str">
            <v xml:space="preserve">006-03127 </v>
          </cell>
        </row>
        <row r="794">
          <cell r="AF794">
            <v>0</v>
          </cell>
          <cell r="AG794" t="str">
            <v xml:space="preserve">006-03127 </v>
          </cell>
        </row>
        <row r="795">
          <cell r="AF795">
            <v>0</v>
          </cell>
          <cell r="AG795" t="str">
            <v xml:space="preserve">006-01680 </v>
          </cell>
        </row>
        <row r="796">
          <cell r="AF796">
            <v>0</v>
          </cell>
          <cell r="AG796" t="str">
            <v xml:space="preserve">006-01680 </v>
          </cell>
        </row>
        <row r="797">
          <cell r="AF797">
            <v>0</v>
          </cell>
          <cell r="AG797" t="str">
            <v xml:space="preserve">006-01680 </v>
          </cell>
        </row>
        <row r="798">
          <cell r="AF798">
            <v>0</v>
          </cell>
          <cell r="AG798" t="str">
            <v xml:space="preserve">006-01680 </v>
          </cell>
        </row>
        <row r="799">
          <cell r="AF799">
            <v>0</v>
          </cell>
          <cell r="AG799" t="str">
            <v xml:space="preserve">006-01680 </v>
          </cell>
        </row>
        <row r="800">
          <cell r="AF800">
            <v>0</v>
          </cell>
          <cell r="AG800" t="str">
            <v xml:space="preserve">006-01680 </v>
          </cell>
        </row>
        <row r="801">
          <cell r="AF801">
            <v>0</v>
          </cell>
          <cell r="AG801" t="str">
            <v xml:space="preserve">006-01680 </v>
          </cell>
        </row>
        <row r="802">
          <cell r="AF802">
            <v>0</v>
          </cell>
          <cell r="AG802" t="str">
            <v xml:space="preserve">006-01182 </v>
          </cell>
        </row>
        <row r="803">
          <cell r="AF803">
            <v>0</v>
          </cell>
          <cell r="AG803" t="str">
            <v xml:space="preserve">006-01182 </v>
          </cell>
        </row>
        <row r="804">
          <cell r="AF804">
            <v>0</v>
          </cell>
          <cell r="AG804" t="str">
            <v xml:space="preserve">006-01182 </v>
          </cell>
        </row>
        <row r="805">
          <cell r="AF805">
            <v>0</v>
          </cell>
          <cell r="AG805" t="str">
            <v xml:space="preserve">006-01183 </v>
          </cell>
        </row>
        <row r="806">
          <cell r="AF806">
            <v>0</v>
          </cell>
          <cell r="AG806" t="str">
            <v xml:space="preserve">006-01183 </v>
          </cell>
        </row>
        <row r="807">
          <cell r="AF807">
            <v>0</v>
          </cell>
          <cell r="AG807" t="str">
            <v xml:space="preserve">006-01183 </v>
          </cell>
        </row>
        <row r="808">
          <cell r="AF808">
            <v>0</v>
          </cell>
          <cell r="AG808" t="str">
            <v xml:space="preserve">006-01127 </v>
          </cell>
        </row>
        <row r="809">
          <cell r="AF809">
            <v>0</v>
          </cell>
          <cell r="AG809" t="str">
            <v xml:space="preserve">006-01126 </v>
          </cell>
        </row>
        <row r="810">
          <cell r="AF810">
            <v>0</v>
          </cell>
          <cell r="AG810" t="str">
            <v xml:space="preserve">006-01183 </v>
          </cell>
        </row>
        <row r="811">
          <cell r="AF811">
            <v>0</v>
          </cell>
          <cell r="AG811" t="str">
            <v xml:space="preserve">006-01183 </v>
          </cell>
        </row>
        <row r="812">
          <cell r="AF812">
            <v>0</v>
          </cell>
          <cell r="AG812" t="str">
            <v xml:space="preserve">006-01183 </v>
          </cell>
        </row>
        <row r="813">
          <cell r="AF813">
            <v>0</v>
          </cell>
          <cell r="AG813" t="str">
            <v xml:space="preserve">006-03396 </v>
          </cell>
        </row>
        <row r="814">
          <cell r="AF814">
            <v>0</v>
          </cell>
          <cell r="AG814" t="str">
            <v xml:space="preserve">006-03397 </v>
          </cell>
        </row>
        <row r="815">
          <cell r="AF815">
            <v>0</v>
          </cell>
          <cell r="AG815" t="str">
            <v xml:space="preserve">006-03081 </v>
          </cell>
        </row>
        <row r="816">
          <cell r="AF816">
            <v>0</v>
          </cell>
          <cell r="AG816" t="str">
            <v xml:space="preserve">006-03081 </v>
          </cell>
        </row>
        <row r="817">
          <cell r="AF817">
            <v>0</v>
          </cell>
          <cell r="AG817" t="str">
            <v xml:space="preserve">006-03081 </v>
          </cell>
        </row>
        <row r="818">
          <cell r="AF818">
            <v>0</v>
          </cell>
          <cell r="AG818" t="str">
            <v xml:space="preserve">006-03081 </v>
          </cell>
        </row>
        <row r="819">
          <cell r="AF819">
            <v>0</v>
          </cell>
          <cell r="AG819" t="str">
            <v xml:space="preserve">006-03081 </v>
          </cell>
        </row>
        <row r="820">
          <cell r="AF820">
            <v>0</v>
          </cell>
          <cell r="AG820" t="str">
            <v xml:space="preserve">006-03081 </v>
          </cell>
        </row>
        <row r="821">
          <cell r="AF821">
            <v>0</v>
          </cell>
          <cell r="AG821" t="str">
            <v xml:space="preserve">006-03081 </v>
          </cell>
        </row>
        <row r="822">
          <cell r="AF822">
            <v>0</v>
          </cell>
          <cell r="AG822" t="str">
            <v xml:space="preserve">006-03081 </v>
          </cell>
        </row>
        <row r="823">
          <cell r="AF823">
            <v>0</v>
          </cell>
          <cell r="AG823" t="str">
            <v xml:space="preserve">006-03081 </v>
          </cell>
        </row>
        <row r="824">
          <cell r="AF824">
            <v>0</v>
          </cell>
          <cell r="AG824" t="str">
            <v xml:space="preserve">006-03081 </v>
          </cell>
        </row>
        <row r="825">
          <cell r="AG825" t="str">
            <v xml:space="preserve"> </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B1IND-1"/>
      <sheetName val="B1IND-2"/>
      <sheetName val="B1IND-3"/>
      <sheetName val="B1IND-4"/>
      <sheetName val="B1IND-5"/>
      <sheetName val="B1IND-6"/>
      <sheetName val="B1IND-7"/>
      <sheetName val="b1ind-9sing"/>
      <sheetName val="B1IND-11"/>
      <sheetName val="B1IND-12"/>
      <sheetName val="B1-IND-13"/>
      <sheetName val="B1IND-14"/>
      <sheetName val="B1IND-15"/>
      <sheetName val="B1IND-16"/>
      <sheetName val="B1SALE-1"/>
      <sheetName val="B1SALE-2"/>
      <sheetName val="B1SALE-3"/>
      <sheetName val="B1SALE-4"/>
      <sheetName val="B1SALE-5"/>
      <sheetName val="B1SALE-6"/>
      <sheetName val="B1SALE-7"/>
      <sheetName val="B1SALE-10"/>
      <sheetName val="B1SALE-11"/>
      <sheetName val="B1SALE-12"/>
      <sheetName val="B1SALE-14"/>
      <sheetName val="B1SALE-16"/>
      <sheetName val="b1ind-10"/>
      <sheetName val="b1ind-8japan"/>
      <sheetName val="b1sale-8 japan"/>
      <sheetName val="b1sale13-usa"/>
      <sheetName val="b1sale-15local"/>
      <sheetName val="b1sale-9sing"/>
      <sheetName val="TOTAL"/>
      <sheetName val="P&amp;L"/>
      <sheetName val="INCOME"/>
      <sheetName val="ITRAN"/>
      <sheetName val="ALINT"/>
      <sheetName val="TABLE"/>
      <sheetName val="consumables"/>
      <sheetName val="#REF"/>
      <sheetName val="MAT AL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row r="3">
          <cell r="A3">
            <v>100</v>
          </cell>
          <cell r="B3" t="str">
            <v>JAPAN</v>
          </cell>
          <cell r="C3" t="str">
            <v>JAPAN</v>
          </cell>
        </row>
        <row r="4">
          <cell r="A4">
            <v>103</v>
          </cell>
          <cell r="B4" t="str">
            <v>R KOREA (SOUTH)</v>
          </cell>
          <cell r="C4" t="str">
            <v>R KOREA</v>
          </cell>
        </row>
        <row r="5">
          <cell r="A5">
            <v>104</v>
          </cell>
          <cell r="B5" t="str">
            <v>DPR KOREA (NORTH)</v>
          </cell>
          <cell r="C5" t="str">
            <v>DPR KOREA</v>
          </cell>
        </row>
        <row r="6">
          <cell r="A6">
            <v>105</v>
          </cell>
          <cell r="B6" t="str">
            <v>PR CHINA</v>
          </cell>
          <cell r="C6" t="str">
            <v>PR CHINA</v>
          </cell>
        </row>
        <row r="7">
          <cell r="A7">
            <v>106</v>
          </cell>
          <cell r="B7" t="str">
            <v>R CHINA</v>
          </cell>
          <cell r="C7" t="str">
            <v>TAIWAN</v>
          </cell>
        </row>
        <row r="8">
          <cell r="A8">
            <v>107</v>
          </cell>
          <cell r="B8" t="str">
            <v>MONGOL</v>
          </cell>
          <cell r="C8" t="str">
            <v>MONGOL</v>
          </cell>
        </row>
        <row r="9">
          <cell r="A9">
            <v>108</v>
          </cell>
          <cell r="B9" t="str">
            <v>HONG KONG</v>
          </cell>
          <cell r="C9" t="str">
            <v>HONG KONG</v>
          </cell>
        </row>
        <row r="10">
          <cell r="A10">
            <v>110</v>
          </cell>
          <cell r="B10" t="str">
            <v>VIETNAM</v>
          </cell>
          <cell r="C10" t="str">
            <v>VIETNAM</v>
          </cell>
        </row>
        <row r="11">
          <cell r="A11">
            <v>111</v>
          </cell>
          <cell r="B11" t="str">
            <v>THAILAND</v>
          </cell>
          <cell r="C11" t="str">
            <v>THAILAND</v>
          </cell>
        </row>
        <row r="12">
          <cell r="A12">
            <v>112</v>
          </cell>
          <cell r="B12" t="str">
            <v>SINGAPORE</v>
          </cell>
          <cell r="C12" t="str">
            <v>SINGAPORE</v>
          </cell>
        </row>
        <row r="13">
          <cell r="A13">
            <v>113</v>
          </cell>
          <cell r="B13" t="str">
            <v>MALAYSIA</v>
          </cell>
          <cell r="C13" t="str">
            <v>MALAYSIA</v>
          </cell>
        </row>
        <row r="14">
          <cell r="A14">
            <v>114</v>
          </cell>
          <cell r="B14" t="str">
            <v>DELETED(SARAWAKU)</v>
          </cell>
          <cell r="C14" t="str">
            <v>DELETED(SARAWAKU)</v>
          </cell>
        </row>
        <row r="15">
          <cell r="A15">
            <v>115</v>
          </cell>
          <cell r="B15" t="str">
            <v>DELETED(SABAH)</v>
          </cell>
          <cell r="C15" t="str">
            <v>DELETED(SABAH)</v>
          </cell>
        </row>
        <row r="16">
          <cell r="A16">
            <v>116</v>
          </cell>
          <cell r="B16" t="str">
            <v>BRUNEI</v>
          </cell>
          <cell r="C16" t="str">
            <v>BRUNEI</v>
          </cell>
        </row>
        <row r="17">
          <cell r="A17">
            <v>117</v>
          </cell>
          <cell r="B17" t="str">
            <v>PHILIPPINES</v>
          </cell>
          <cell r="C17" t="str">
            <v>PHILIPPINES</v>
          </cell>
        </row>
        <row r="18">
          <cell r="A18">
            <v>118</v>
          </cell>
          <cell r="B18" t="str">
            <v>INDONESIA</v>
          </cell>
          <cell r="C18" t="str">
            <v>INDONESIA</v>
          </cell>
        </row>
        <row r="19">
          <cell r="A19">
            <v>120</v>
          </cell>
          <cell r="B19" t="str">
            <v>CAMBODIA</v>
          </cell>
          <cell r="C19" t="str">
            <v>CAMBODIA</v>
          </cell>
        </row>
        <row r="20">
          <cell r="A20">
            <v>121</v>
          </cell>
          <cell r="B20" t="str">
            <v>LAOS</v>
          </cell>
          <cell r="C20" t="str">
            <v>LAOS</v>
          </cell>
        </row>
        <row r="21">
          <cell r="A21">
            <v>122</v>
          </cell>
          <cell r="B21" t="str">
            <v>MYANMAR</v>
          </cell>
          <cell r="C21" t="str">
            <v>MYANMER</v>
          </cell>
        </row>
        <row r="22">
          <cell r="A22">
            <v>123</v>
          </cell>
          <cell r="B22" t="str">
            <v>INDIA</v>
          </cell>
          <cell r="C22" t="str">
            <v>INDIA</v>
          </cell>
        </row>
        <row r="23">
          <cell r="A23">
            <v>124</v>
          </cell>
          <cell r="B23" t="str">
            <v>PAKISTAN</v>
          </cell>
          <cell r="C23" t="str">
            <v>PAKISTAN</v>
          </cell>
        </row>
        <row r="24">
          <cell r="A24">
            <v>125</v>
          </cell>
          <cell r="B24" t="str">
            <v>R SRI LANKA</v>
          </cell>
          <cell r="C24" t="str">
            <v>R SRI LANKA</v>
          </cell>
        </row>
        <row r="25">
          <cell r="A25">
            <v>126</v>
          </cell>
          <cell r="B25" t="str">
            <v>MALDIVE</v>
          </cell>
          <cell r="C25" t="str">
            <v>MALDIVE</v>
          </cell>
        </row>
        <row r="26">
          <cell r="A26">
            <v>127</v>
          </cell>
          <cell r="B26" t="str">
            <v>BANGLADESH</v>
          </cell>
          <cell r="C26" t="str">
            <v>BANGLADESH</v>
          </cell>
        </row>
        <row r="27">
          <cell r="A27">
            <v>128</v>
          </cell>
          <cell r="B27" t="str">
            <v>EAST TIMOR</v>
          </cell>
          <cell r="C27" t="str">
            <v>EAST TIMOR</v>
          </cell>
        </row>
        <row r="28">
          <cell r="A28">
            <v>129</v>
          </cell>
          <cell r="B28" t="str">
            <v>MACAU</v>
          </cell>
          <cell r="C28" t="str">
            <v>MACAU</v>
          </cell>
        </row>
        <row r="29">
          <cell r="A29">
            <v>130</v>
          </cell>
          <cell r="B29" t="str">
            <v>AFGHANISTAN</v>
          </cell>
          <cell r="C29" t="str">
            <v>AFGHANISTAN</v>
          </cell>
        </row>
        <row r="30">
          <cell r="A30">
            <v>131</v>
          </cell>
          <cell r="B30" t="str">
            <v>NEPAL</v>
          </cell>
          <cell r="C30" t="str">
            <v>NEPAL</v>
          </cell>
        </row>
        <row r="31">
          <cell r="A31">
            <v>132</v>
          </cell>
          <cell r="B31" t="str">
            <v>BHUTAN</v>
          </cell>
          <cell r="C31" t="str">
            <v>BHUTAN</v>
          </cell>
        </row>
        <row r="32">
          <cell r="A32">
            <v>133</v>
          </cell>
          <cell r="B32" t="str">
            <v>IRAN</v>
          </cell>
          <cell r="C32" t="str">
            <v>IRAN</v>
          </cell>
        </row>
        <row r="33">
          <cell r="A33">
            <v>134</v>
          </cell>
          <cell r="B33" t="str">
            <v>IRAQ</v>
          </cell>
          <cell r="C33" t="str">
            <v>IRAQ</v>
          </cell>
        </row>
        <row r="34">
          <cell r="A34">
            <v>135</v>
          </cell>
          <cell r="B34" t="str">
            <v>BAHRAIN</v>
          </cell>
          <cell r="C34" t="str">
            <v>BAHRAIN</v>
          </cell>
        </row>
        <row r="35">
          <cell r="A35">
            <v>136</v>
          </cell>
          <cell r="B35" t="str">
            <v>DELETED(PRD YEMEN)</v>
          </cell>
          <cell r="C35" t="str">
            <v>DELETED(PRD YEMEN)</v>
          </cell>
        </row>
        <row r="36">
          <cell r="A36">
            <v>137</v>
          </cell>
          <cell r="B36" t="str">
            <v>SAUDI ARABIA</v>
          </cell>
          <cell r="C36" t="str">
            <v>SAUDI ARABIA</v>
          </cell>
        </row>
        <row r="37">
          <cell r="A37">
            <v>138</v>
          </cell>
          <cell r="B37" t="str">
            <v>KUWAIT</v>
          </cell>
          <cell r="C37" t="str">
            <v>KUWAIT</v>
          </cell>
        </row>
        <row r="38">
          <cell r="A38">
            <v>140</v>
          </cell>
          <cell r="B38" t="str">
            <v>QATAR</v>
          </cell>
          <cell r="C38" t="str">
            <v>QATAR</v>
          </cell>
        </row>
        <row r="39">
          <cell r="A39">
            <v>141</v>
          </cell>
          <cell r="B39" t="str">
            <v>OMAN</v>
          </cell>
          <cell r="C39" t="str">
            <v>OMAN</v>
          </cell>
        </row>
        <row r="40">
          <cell r="A40">
            <v>142</v>
          </cell>
          <cell r="B40" t="str">
            <v>DELETED(YEMEN ARB)</v>
          </cell>
          <cell r="C40" t="str">
            <v>DELETED(YENEN ARB)</v>
          </cell>
        </row>
        <row r="41">
          <cell r="A41">
            <v>143</v>
          </cell>
          <cell r="B41" t="str">
            <v>ISRAEL</v>
          </cell>
          <cell r="C41" t="str">
            <v>ISRAEL</v>
          </cell>
        </row>
        <row r="42">
          <cell r="A42">
            <v>144</v>
          </cell>
          <cell r="B42" t="str">
            <v>JORDAN</v>
          </cell>
          <cell r="C42" t="str">
            <v>JORDAN</v>
          </cell>
        </row>
        <row r="43">
          <cell r="A43">
            <v>145</v>
          </cell>
          <cell r="B43" t="str">
            <v>SYRIA</v>
          </cell>
          <cell r="C43" t="str">
            <v>SYRIA</v>
          </cell>
        </row>
        <row r="44">
          <cell r="A44">
            <v>146</v>
          </cell>
          <cell r="B44" t="str">
            <v>LEBANON</v>
          </cell>
          <cell r="C44" t="str">
            <v>LEBANON</v>
          </cell>
        </row>
        <row r="45">
          <cell r="A45">
            <v>147</v>
          </cell>
          <cell r="B45" t="str">
            <v>UNITED ARAB EMIRATES</v>
          </cell>
          <cell r="C45" t="str">
            <v>UNITED ARAB EMIRATES</v>
          </cell>
        </row>
        <row r="46">
          <cell r="A46">
            <v>148</v>
          </cell>
          <cell r="B46" t="str">
            <v>GAZA</v>
          </cell>
          <cell r="C46" t="str">
            <v>GAZA</v>
          </cell>
        </row>
        <row r="47">
          <cell r="A47">
            <v>149</v>
          </cell>
          <cell r="B47" t="str">
            <v>R YEMEN</v>
          </cell>
          <cell r="C47" t="str">
            <v>R YEMEN</v>
          </cell>
        </row>
        <row r="48">
          <cell r="A48">
            <v>150</v>
          </cell>
          <cell r="B48" t="str">
            <v>AZERBAIDJAN R</v>
          </cell>
          <cell r="C48" t="str">
            <v>AZERBAIDJAN R</v>
          </cell>
        </row>
        <row r="49">
          <cell r="A49">
            <v>151</v>
          </cell>
          <cell r="B49" t="str">
            <v>R ARMENIA</v>
          </cell>
          <cell r="C49" t="str">
            <v>R ARMENIA</v>
          </cell>
        </row>
        <row r="50">
          <cell r="A50">
            <v>152</v>
          </cell>
          <cell r="B50" t="str">
            <v>R UZBEKISTAN</v>
          </cell>
          <cell r="C50" t="str">
            <v>R UZBEKISTAN</v>
          </cell>
        </row>
        <row r="51">
          <cell r="A51">
            <v>153</v>
          </cell>
          <cell r="B51" t="str">
            <v>R KAZAKHSTAN</v>
          </cell>
          <cell r="C51" t="str">
            <v>R KAZAKHSTAN</v>
          </cell>
        </row>
        <row r="52">
          <cell r="A52">
            <v>154</v>
          </cell>
          <cell r="B52" t="str">
            <v>R KYRGYZSTAN</v>
          </cell>
          <cell r="C52" t="str">
            <v>R KYRGYZSTAN</v>
          </cell>
        </row>
        <row r="53">
          <cell r="A53">
            <v>155</v>
          </cell>
          <cell r="B53" t="str">
            <v>R TADZHIKISTAN</v>
          </cell>
          <cell r="C53" t="str">
            <v>R TADZHIKISTAN</v>
          </cell>
        </row>
        <row r="54">
          <cell r="A54">
            <v>156</v>
          </cell>
          <cell r="B54" t="str">
            <v>TURKMENISTAN</v>
          </cell>
          <cell r="C54" t="str">
            <v>TURKMENISTAN</v>
          </cell>
        </row>
        <row r="55">
          <cell r="A55">
            <v>157</v>
          </cell>
          <cell r="B55" t="str">
            <v>R GEORGIA</v>
          </cell>
          <cell r="C55" t="str">
            <v>R GEORGIA</v>
          </cell>
        </row>
        <row r="56">
          <cell r="A56">
            <v>201</v>
          </cell>
          <cell r="B56" t="str">
            <v>ICELAND</v>
          </cell>
          <cell r="C56" t="str">
            <v>ICELAND</v>
          </cell>
        </row>
        <row r="57">
          <cell r="A57">
            <v>202</v>
          </cell>
          <cell r="B57" t="str">
            <v>NORWAY</v>
          </cell>
          <cell r="C57" t="str">
            <v>NORWAY</v>
          </cell>
        </row>
        <row r="58">
          <cell r="A58">
            <v>203</v>
          </cell>
          <cell r="B58" t="str">
            <v>SWEDEN</v>
          </cell>
          <cell r="C58" t="str">
            <v>SWEDEN</v>
          </cell>
        </row>
        <row r="59">
          <cell r="A59">
            <v>204</v>
          </cell>
          <cell r="B59" t="str">
            <v>DENMARK</v>
          </cell>
          <cell r="C59" t="str">
            <v>DENMARK</v>
          </cell>
        </row>
        <row r="60">
          <cell r="A60">
            <v>205</v>
          </cell>
          <cell r="B60" t="str">
            <v>U KINGDOM</v>
          </cell>
          <cell r="C60" t="str">
            <v>U KINGDOM</v>
          </cell>
        </row>
        <row r="61">
          <cell r="A61">
            <v>206</v>
          </cell>
          <cell r="B61" t="str">
            <v>IRELAND</v>
          </cell>
          <cell r="C61" t="str">
            <v>IRELAND</v>
          </cell>
        </row>
        <row r="62">
          <cell r="A62">
            <v>207</v>
          </cell>
          <cell r="B62" t="str">
            <v>NETHERLAND</v>
          </cell>
          <cell r="C62" t="str">
            <v>NETHERLAND</v>
          </cell>
        </row>
        <row r="63">
          <cell r="A63">
            <v>208</v>
          </cell>
          <cell r="B63" t="str">
            <v>BELGIUM</v>
          </cell>
          <cell r="C63" t="str">
            <v>BELGIUM</v>
          </cell>
        </row>
        <row r="64">
          <cell r="A64">
            <v>209</v>
          </cell>
          <cell r="B64" t="str">
            <v>LUXEMBURG</v>
          </cell>
          <cell r="C64" t="str">
            <v>LUXEMBURG</v>
          </cell>
        </row>
        <row r="65">
          <cell r="A65">
            <v>210</v>
          </cell>
          <cell r="B65" t="str">
            <v>FRANCE</v>
          </cell>
          <cell r="C65" t="str">
            <v>FRANCE</v>
          </cell>
        </row>
        <row r="66">
          <cell r="A66">
            <v>211</v>
          </cell>
          <cell r="B66" t="str">
            <v>MONACO</v>
          </cell>
          <cell r="C66" t="str">
            <v>MONACO</v>
          </cell>
        </row>
        <row r="67">
          <cell r="A67">
            <v>212</v>
          </cell>
          <cell r="B67" t="str">
            <v>ANDORRA</v>
          </cell>
          <cell r="C67" t="str">
            <v>ANDORRA</v>
          </cell>
        </row>
        <row r="68">
          <cell r="A68">
            <v>213</v>
          </cell>
          <cell r="B68" t="str">
            <v>FR GERMANY</v>
          </cell>
          <cell r="C68" t="str">
            <v>FR GERMANY</v>
          </cell>
        </row>
        <row r="69">
          <cell r="A69">
            <v>214</v>
          </cell>
          <cell r="B69" t="str">
            <v>DELETED(GERMAN DR)</v>
          </cell>
          <cell r="C69" t="str">
            <v>DELETED(GERMAN DR)</v>
          </cell>
        </row>
        <row r="70">
          <cell r="A70">
            <v>215</v>
          </cell>
          <cell r="B70" t="str">
            <v>SWITZLAND</v>
          </cell>
          <cell r="C70" t="str">
            <v>SWITZERLAND</v>
          </cell>
        </row>
        <row r="71">
          <cell r="A71">
            <v>216</v>
          </cell>
          <cell r="B71" t="str">
            <v>AZORES</v>
          </cell>
          <cell r="C71" t="str">
            <v>AZORES</v>
          </cell>
        </row>
        <row r="72">
          <cell r="A72">
            <v>217</v>
          </cell>
          <cell r="B72" t="str">
            <v>PORTUGAL</v>
          </cell>
          <cell r="C72" t="str">
            <v>PORTUGAL</v>
          </cell>
        </row>
        <row r="73">
          <cell r="A73">
            <v>218</v>
          </cell>
          <cell r="B73" t="str">
            <v>SPAIN</v>
          </cell>
          <cell r="C73" t="str">
            <v>SPAIN</v>
          </cell>
        </row>
        <row r="74">
          <cell r="A74">
            <v>219</v>
          </cell>
          <cell r="B74" t="str">
            <v>GIBRALTAR (BR)</v>
          </cell>
          <cell r="C74" t="str">
            <v>GIBRALTAR (BR)</v>
          </cell>
        </row>
        <row r="75">
          <cell r="A75">
            <v>220</v>
          </cell>
          <cell r="B75" t="str">
            <v>ITALY</v>
          </cell>
          <cell r="C75" t="str">
            <v>ITALY</v>
          </cell>
        </row>
        <row r="76">
          <cell r="A76">
            <v>221</v>
          </cell>
          <cell r="B76" t="str">
            <v>MALTA</v>
          </cell>
          <cell r="C76" t="str">
            <v>MALTA</v>
          </cell>
        </row>
        <row r="77">
          <cell r="A77">
            <v>222</v>
          </cell>
          <cell r="B77" t="str">
            <v>FINLAND</v>
          </cell>
          <cell r="C77" t="str">
            <v>FINLAND</v>
          </cell>
        </row>
        <row r="78">
          <cell r="A78">
            <v>223</v>
          </cell>
          <cell r="B78" t="str">
            <v>POLAND</v>
          </cell>
          <cell r="C78" t="str">
            <v>POLAND</v>
          </cell>
        </row>
        <row r="79">
          <cell r="A79">
            <v>224</v>
          </cell>
          <cell r="B79" t="str">
            <v>RUSSIAN FD</v>
          </cell>
          <cell r="C79" t="str">
            <v>RUSSIAN FD</v>
          </cell>
        </row>
        <row r="80">
          <cell r="A80">
            <v>225</v>
          </cell>
          <cell r="B80" t="str">
            <v>AUSTRIA</v>
          </cell>
          <cell r="C80" t="str">
            <v>AUSTRIA</v>
          </cell>
        </row>
        <row r="81">
          <cell r="A81">
            <v>226</v>
          </cell>
          <cell r="B81" t="str">
            <v>DELETED(CZECHOSLOVA)</v>
          </cell>
          <cell r="C81" t="str">
            <v>DELETED(CZECHOSLOVA)</v>
          </cell>
        </row>
        <row r="82">
          <cell r="A82">
            <v>227</v>
          </cell>
          <cell r="B82" t="str">
            <v>HUNGARY</v>
          </cell>
          <cell r="C82" t="str">
            <v>HUNGARY</v>
          </cell>
        </row>
        <row r="83">
          <cell r="A83">
            <v>228</v>
          </cell>
          <cell r="B83" t="str">
            <v>FR YUGOSLAVIA</v>
          </cell>
          <cell r="C83" t="str">
            <v>FR YUGOSLAVIA</v>
          </cell>
        </row>
        <row r="84">
          <cell r="A84">
            <v>229</v>
          </cell>
          <cell r="B84" t="str">
            <v>ALBANIA</v>
          </cell>
          <cell r="C84" t="str">
            <v>ALBANIA</v>
          </cell>
        </row>
        <row r="85">
          <cell r="A85">
            <v>230</v>
          </cell>
          <cell r="B85" t="str">
            <v>GREECE</v>
          </cell>
          <cell r="C85" t="str">
            <v>GREECE</v>
          </cell>
        </row>
        <row r="86">
          <cell r="A86">
            <v>231</v>
          </cell>
          <cell r="B86" t="str">
            <v>ROMANIA</v>
          </cell>
          <cell r="C86" t="str">
            <v>ROMANIA</v>
          </cell>
        </row>
        <row r="87">
          <cell r="A87">
            <v>232</v>
          </cell>
          <cell r="B87" t="str">
            <v>BULGARIA</v>
          </cell>
          <cell r="C87" t="str">
            <v>BULGARIA</v>
          </cell>
        </row>
        <row r="88">
          <cell r="A88">
            <v>233</v>
          </cell>
          <cell r="B88" t="str">
            <v>CYPRUS</v>
          </cell>
          <cell r="C88" t="str">
            <v>CYPRUS</v>
          </cell>
        </row>
        <row r="89">
          <cell r="A89">
            <v>234</v>
          </cell>
          <cell r="B89" t="str">
            <v>TURKEY</v>
          </cell>
          <cell r="C89" t="str">
            <v>TURKEY</v>
          </cell>
        </row>
        <row r="90">
          <cell r="A90">
            <v>235</v>
          </cell>
          <cell r="B90" t="str">
            <v>ESTONIA</v>
          </cell>
          <cell r="C90" t="str">
            <v>ESTONIA</v>
          </cell>
        </row>
        <row r="91">
          <cell r="A91">
            <v>236</v>
          </cell>
          <cell r="B91" t="str">
            <v>LATVIA</v>
          </cell>
          <cell r="C91" t="str">
            <v>LATVIA</v>
          </cell>
        </row>
        <row r="92">
          <cell r="A92">
            <v>237</v>
          </cell>
          <cell r="B92" t="str">
            <v>LITHUANIA</v>
          </cell>
          <cell r="C92" t="str">
            <v>LITHUANIA</v>
          </cell>
        </row>
        <row r="93">
          <cell r="A93">
            <v>238</v>
          </cell>
          <cell r="B93" t="str">
            <v>UKRAINE</v>
          </cell>
          <cell r="C93" t="str">
            <v>UKRAINE</v>
          </cell>
        </row>
        <row r="94">
          <cell r="A94">
            <v>239</v>
          </cell>
          <cell r="B94" t="str">
            <v>R BELARUS</v>
          </cell>
          <cell r="C94" t="str">
            <v>R BELARUS</v>
          </cell>
        </row>
        <row r="95">
          <cell r="A95">
            <v>240</v>
          </cell>
          <cell r="B95" t="str">
            <v>R MOLDOVA</v>
          </cell>
          <cell r="C95" t="str">
            <v>R MOLDOVA</v>
          </cell>
        </row>
        <row r="96">
          <cell r="A96">
            <v>241</v>
          </cell>
          <cell r="B96" t="str">
            <v>CROATIA</v>
          </cell>
          <cell r="C96" t="str">
            <v>CROATIA</v>
          </cell>
        </row>
        <row r="97">
          <cell r="A97">
            <v>242</v>
          </cell>
          <cell r="B97" t="str">
            <v>SLOVENIA</v>
          </cell>
          <cell r="C97" t="str">
            <v>SLOVENIA</v>
          </cell>
        </row>
        <row r="98">
          <cell r="A98">
            <v>243</v>
          </cell>
          <cell r="B98" t="str">
            <v>BOSNIA HELZEGOVINA</v>
          </cell>
          <cell r="C98" t="str">
            <v>BOSNIA HELZEGOVINA</v>
          </cell>
        </row>
        <row r="99">
          <cell r="A99">
            <v>244</v>
          </cell>
          <cell r="B99" t="str">
            <v>MAKEDONIJA</v>
          </cell>
          <cell r="C99" t="str">
            <v>MAKEDONIJA</v>
          </cell>
        </row>
        <row r="100">
          <cell r="A100">
            <v>245</v>
          </cell>
          <cell r="B100" t="str">
            <v>CZECH</v>
          </cell>
          <cell r="C100" t="str">
            <v>CZECH</v>
          </cell>
        </row>
        <row r="101">
          <cell r="A101">
            <v>246</v>
          </cell>
          <cell r="B101" t="str">
            <v>SLOVAK</v>
          </cell>
          <cell r="C101" t="str">
            <v>SLOVAK</v>
          </cell>
        </row>
        <row r="102">
          <cell r="A102">
            <v>301</v>
          </cell>
          <cell r="B102" t="str">
            <v>GREENLAND(DEN)</v>
          </cell>
          <cell r="C102" t="str">
            <v>GREENLAND(DEN)</v>
          </cell>
        </row>
        <row r="103">
          <cell r="A103">
            <v>302</v>
          </cell>
          <cell r="B103" t="str">
            <v>CANADA</v>
          </cell>
          <cell r="C103" t="str">
            <v>CANADA</v>
          </cell>
        </row>
        <row r="104">
          <cell r="A104">
            <v>303</v>
          </cell>
          <cell r="B104" t="str">
            <v>ST PIERRE &amp; MIQUELON</v>
          </cell>
          <cell r="C104" t="str">
            <v>ST P MIQ</v>
          </cell>
        </row>
        <row r="105">
          <cell r="A105">
            <v>304</v>
          </cell>
          <cell r="B105" t="str">
            <v>USA</v>
          </cell>
          <cell r="C105" t="str">
            <v>USA</v>
          </cell>
        </row>
        <row r="106">
          <cell r="A106">
            <v>305</v>
          </cell>
          <cell r="B106" t="str">
            <v>MEXICO</v>
          </cell>
          <cell r="C106" t="str">
            <v>MEXICO</v>
          </cell>
        </row>
        <row r="107">
          <cell r="A107">
            <v>306</v>
          </cell>
          <cell r="B107" t="str">
            <v>GUATEMALA</v>
          </cell>
          <cell r="C107" t="str">
            <v>GUATEMALA</v>
          </cell>
        </row>
        <row r="108">
          <cell r="A108">
            <v>307</v>
          </cell>
          <cell r="B108" t="str">
            <v>HONDURAS</v>
          </cell>
          <cell r="C108" t="str">
            <v>HONDURAS</v>
          </cell>
        </row>
        <row r="109">
          <cell r="A109">
            <v>308</v>
          </cell>
          <cell r="B109" t="str">
            <v>BELIZE</v>
          </cell>
          <cell r="C109" t="str">
            <v>BELIZE</v>
          </cell>
        </row>
        <row r="110">
          <cell r="A110">
            <v>309</v>
          </cell>
          <cell r="B110" t="str">
            <v>EL SALVADOR</v>
          </cell>
          <cell r="C110" t="str">
            <v>EL SALVADOR</v>
          </cell>
        </row>
        <row r="111">
          <cell r="A111">
            <v>310</v>
          </cell>
          <cell r="B111" t="str">
            <v>NICARAGUA</v>
          </cell>
          <cell r="C111" t="str">
            <v>NICARAGUA</v>
          </cell>
        </row>
        <row r="112">
          <cell r="A112">
            <v>311</v>
          </cell>
          <cell r="B112" t="str">
            <v>COSTA RICA</v>
          </cell>
          <cell r="C112" t="str">
            <v>COSTA RICA</v>
          </cell>
        </row>
        <row r="113">
          <cell r="A113">
            <v>312</v>
          </cell>
          <cell r="B113" t="str">
            <v>PANAMA</v>
          </cell>
          <cell r="C113" t="str">
            <v>PANAMA</v>
          </cell>
        </row>
        <row r="114">
          <cell r="A114">
            <v>313</v>
          </cell>
          <cell r="B114" t="str">
            <v>CANAL ZONE</v>
          </cell>
          <cell r="C114" t="str">
            <v>CANAL ZONE</v>
          </cell>
        </row>
        <row r="115">
          <cell r="A115">
            <v>314</v>
          </cell>
          <cell r="B115" t="str">
            <v>BERMUDA(BR)</v>
          </cell>
          <cell r="C115" t="str">
            <v>BERMUDA(BR)</v>
          </cell>
        </row>
        <row r="116">
          <cell r="A116">
            <v>315</v>
          </cell>
          <cell r="B116" t="str">
            <v>CW BAHAMAS</v>
          </cell>
          <cell r="C116" t="str">
            <v>CW BAHAMAS</v>
          </cell>
        </row>
        <row r="117">
          <cell r="A117">
            <v>316</v>
          </cell>
          <cell r="B117" t="str">
            <v>JAMAICA</v>
          </cell>
          <cell r="C117" t="str">
            <v>JAMAICA</v>
          </cell>
        </row>
        <row r="118">
          <cell r="A118">
            <v>317</v>
          </cell>
          <cell r="B118" t="str">
            <v>TURKS &amp; CAICOS I.(BR</v>
          </cell>
          <cell r="C118" t="str">
            <v>TURKS &amp; CAICOS I.(BR</v>
          </cell>
        </row>
        <row r="119">
          <cell r="A119">
            <v>318</v>
          </cell>
          <cell r="B119" t="str">
            <v>DELETED(LW WW I)</v>
          </cell>
          <cell r="C119" t="str">
            <v>DELETED(LW WW I)</v>
          </cell>
        </row>
        <row r="120">
          <cell r="A120">
            <v>319</v>
          </cell>
          <cell r="B120" t="str">
            <v>BARBADOS</v>
          </cell>
          <cell r="C120" t="str">
            <v>BARBADOS</v>
          </cell>
        </row>
        <row r="121">
          <cell r="A121">
            <v>320</v>
          </cell>
          <cell r="B121" t="str">
            <v>TRINIDAD &amp; TOBAGO</v>
          </cell>
          <cell r="C121" t="str">
            <v>TRI TOBAGO</v>
          </cell>
        </row>
        <row r="122">
          <cell r="A122">
            <v>321</v>
          </cell>
          <cell r="B122" t="str">
            <v>CUBA</v>
          </cell>
          <cell r="C122" t="str">
            <v>CUBA</v>
          </cell>
        </row>
        <row r="123">
          <cell r="A123">
            <v>322</v>
          </cell>
          <cell r="B123" t="str">
            <v>HAITI</v>
          </cell>
          <cell r="C123" t="str">
            <v>HAITI</v>
          </cell>
        </row>
        <row r="124">
          <cell r="A124">
            <v>323</v>
          </cell>
          <cell r="B124" t="str">
            <v>DOMINICA R</v>
          </cell>
          <cell r="C124" t="str">
            <v>DOMINICA R</v>
          </cell>
        </row>
        <row r="125">
          <cell r="A125">
            <v>324</v>
          </cell>
          <cell r="B125" t="str">
            <v>PUERTO RICO(USA)</v>
          </cell>
          <cell r="C125" t="str">
            <v>PTO RICO</v>
          </cell>
        </row>
        <row r="126">
          <cell r="A126">
            <v>325</v>
          </cell>
          <cell r="B126" t="str">
            <v>VIRGIN I.(USA)</v>
          </cell>
          <cell r="C126" t="str">
            <v>VIRGIN I</v>
          </cell>
        </row>
        <row r="127">
          <cell r="A127">
            <v>326</v>
          </cell>
          <cell r="B127" t="str">
            <v>NETHERLANDS ANTILLES</v>
          </cell>
          <cell r="C127" t="str">
            <v>NETH ANTIL</v>
          </cell>
        </row>
        <row r="128">
          <cell r="A128">
            <v>327</v>
          </cell>
          <cell r="B128" t="str">
            <v>FRENCH WEST INDIES</v>
          </cell>
          <cell r="C128" t="str">
            <v>F W IND</v>
          </cell>
        </row>
        <row r="129">
          <cell r="A129">
            <v>328</v>
          </cell>
          <cell r="B129" t="str">
            <v>CAYMAN I.</v>
          </cell>
          <cell r="C129" t="str">
            <v>CAYMAN I.</v>
          </cell>
        </row>
        <row r="130">
          <cell r="A130">
            <v>329</v>
          </cell>
          <cell r="B130" t="str">
            <v>GRENDA</v>
          </cell>
          <cell r="C130" t="str">
            <v>GRENDA</v>
          </cell>
        </row>
        <row r="131">
          <cell r="A131">
            <v>330</v>
          </cell>
          <cell r="B131" t="str">
            <v>ST LUCIA</v>
          </cell>
          <cell r="C131" t="str">
            <v>ST LUCIA</v>
          </cell>
        </row>
        <row r="132">
          <cell r="A132">
            <v>331</v>
          </cell>
          <cell r="B132" t="str">
            <v>ANTIGUA BURBUDA</v>
          </cell>
          <cell r="C132" t="str">
            <v>ANTIGUA BR</v>
          </cell>
        </row>
        <row r="133">
          <cell r="A133">
            <v>332</v>
          </cell>
          <cell r="B133" t="str">
            <v>BRITISH VIRGIN I</v>
          </cell>
          <cell r="C133" t="str">
            <v>BR VIRGIN</v>
          </cell>
        </row>
        <row r="134">
          <cell r="A134">
            <v>333</v>
          </cell>
          <cell r="B134" t="str">
            <v>CW DOMINICA</v>
          </cell>
          <cell r="C134" t="str">
            <v>CW DOMINICA</v>
          </cell>
        </row>
        <row r="135">
          <cell r="A135">
            <v>334</v>
          </cell>
          <cell r="B135" t="str">
            <v>MONTSERRAT BR</v>
          </cell>
          <cell r="C135" t="str">
            <v>MONTSERRAT</v>
          </cell>
        </row>
        <row r="136">
          <cell r="A136">
            <v>335</v>
          </cell>
          <cell r="B136" t="str">
            <v>ST CHRISTOPHER NEVIS</v>
          </cell>
          <cell r="C136" t="str">
            <v>ST CHRISTOPHER NEVIS</v>
          </cell>
        </row>
        <row r="137">
          <cell r="A137">
            <v>336</v>
          </cell>
          <cell r="B137" t="str">
            <v>ST VINCENT GRENADINE</v>
          </cell>
          <cell r="C137" t="str">
            <v>ST VINCENT</v>
          </cell>
        </row>
        <row r="138">
          <cell r="A138">
            <v>337</v>
          </cell>
          <cell r="B138" t="str">
            <v>ANGUILLA(BR)</v>
          </cell>
          <cell r="C138" t="str">
            <v>ANGUILLA(BR)</v>
          </cell>
        </row>
        <row r="139">
          <cell r="A139">
            <v>401</v>
          </cell>
          <cell r="B139" t="str">
            <v>COLOMBIA</v>
          </cell>
          <cell r="C139" t="str">
            <v>COLOMBIA</v>
          </cell>
        </row>
        <row r="140">
          <cell r="A140">
            <v>402</v>
          </cell>
          <cell r="B140" t="str">
            <v>VENEZUELA</v>
          </cell>
          <cell r="C140" t="str">
            <v>VENEZUELA</v>
          </cell>
        </row>
        <row r="141">
          <cell r="A141">
            <v>403</v>
          </cell>
          <cell r="B141" t="str">
            <v>GUYANA</v>
          </cell>
          <cell r="C141" t="str">
            <v>GUYANA</v>
          </cell>
        </row>
        <row r="142">
          <cell r="A142">
            <v>404</v>
          </cell>
          <cell r="B142" t="str">
            <v>SURINAM</v>
          </cell>
          <cell r="C142" t="str">
            <v>SURINAM</v>
          </cell>
        </row>
        <row r="143">
          <cell r="A143">
            <v>405</v>
          </cell>
          <cell r="B143" t="str">
            <v>FR GUIANA</v>
          </cell>
          <cell r="C143" t="str">
            <v>FR GUIANA</v>
          </cell>
        </row>
        <row r="144">
          <cell r="A144">
            <v>406</v>
          </cell>
          <cell r="B144" t="str">
            <v>ECUADOR</v>
          </cell>
          <cell r="C144" t="str">
            <v>ECUADOR</v>
          </cell>
        </row>
        <row r="145">
          <cell r="A145">
            <v>407</v>
          </cell>
          <cell r="B145" t="str">
            <v>PERU</v>
          </cell>
          <cell r="C145" t="str">
            <v>PERU</v>
          </cell>
        </row>
        <row r="146">
          <cell r="A146">
            <v>408</v>
          </cell>
          <cell r="B146" t="str">
            <v>BOLIVIA</v>
          </cell>
          <cell r="C146" t="str">
            <v>BOLIBIA</v>
          </cell>
        </row>
        <row r="147">
          <cell r="A147">
            <v>409</v>
          </cell>
          <cell r="B147" t="str">
            <v>CHILE</v>
          </cell>
          <cell r="C147" t="str">
            <v>CHILE</v>
          </cell>
        </row>
        <row r="148">
          <cell r="A148">
            <v>410</v>
          </cell>
          <cell r="B148" t="str">
            <v>BRAZIL</v>
          </cell>
          <cell r="C148" t="str">
            <v>BRAZIL</v>
          </cell>
        </row>
        <row r="149">
          <cell r="A149">
            <v>411</v>
          </cell>
          <cell r="B149" t="str">
            <v>PARAGUAY</v>
          </cell>
          <cell r="C149" t="str">
            <v>PARAGUAY</v>
          </cell>
        </row>
        <row r="150">
          <cell r="A150">
            <v>412</v>
          </cell>
          <cell r="B150" t="str">
            <v>URUGUAY</v>
          </cell>
          <cell r="C150" t="str">
            <v>URUGUAY</v>
          </cell>
        </row>
        <row r="151">
          <cell r="A151">
            <v>413</v>
          </cell>
          <cell r="B151" t="str">
            <v>ARGENTINA</v>
          </cell>
          <cell r="C151" t="str">
            <v>ARGENTINA</v>
          </cell>
        </row>
        <row r="152">
          <cell r="A152">
            <v>414</v>
          </cell>
          <cell r="B152" t="str">
            <v>FORKLAND I.(BR)</v>
          </cell>
          <cell r="C152" t="str">
            <v>FORKLAND I.(BR)</v>
          </cell>
        </row>
        <row r="153">
          <cell r="A153">
            <v>501</v>
          </cell>
          <cell r="B153" t="str">
            <v>MOROCCO</v>
          </cell>
          <cell r="C153" t="str">
            <v>MOROCCO</v>
          </cell>
        </row>
        <row r="154">
          <cell r="A154">
            <v>502</v>
          </cell>
          <cell r="B154" t="str">
            <v>CEUTA &amp; MELILLA(SP)</v>
          </cell>
          <cell r="C154" t="str">
            <v>CEUTA MEL</v>
          </cell>
        </row>
        <row r="155">
          <cell r="A155">
            <v>503</v>
          </cell>
          <cell r="B155" t="str">
            <v>ALGERIA</v>
          </cell>
          <cell r="C155" t="str">
            <v>ALGERIA</v>
          </cell>
        </row>
        <row r="156">
          <cell r="A156">
            <v>504</v>
          </cell>
          <cell r="B156" t="str">
            <v>TUNISIA</v>
          </cell>
          <cell r="C156" t="str">
            <v>TUNISIA</v>
          </cell>
        </row>
        <row r="157">
          <cell r="A157">
            <v>505</v>
          </cell>
          <cell r="B157" t="str">
            <v>LIBYA</v>
          </cell>
          <cell r="C157" t="str">
            <v>LIBYA</v>
          </cell>
        </row>
        <row r="158">
          <cell r="A158">
            <v>506</v>
          </cell>
          <cell r="B158" t="str">
            <v>EGYPT</v>
          </cell>
          <cell r="C158" t="str">
            <v>EGYPT</v>
          </cell>
        </row>
        <row r="159">
          <cell r="A159">
            <v>507</v>
          </cell>
          <cell r="B159" t="str">
            <v>SUDAN</v>
          </cell>
          <cell r="C159" t="str">
            <v>SUDAN</v>
          </cell>
        </row>
        <row r="160">
          <cell r="A160">
            <v>508</v>
          </cell>
          <cell r="B160" t="str">
            <v>WEST SAHARA</v>
          </cell>
          <cell r="C160" t="str">
            <v>WEST SAHARA</v>
          </cell>
        </row>
        <row r="161">
          <cell r="A161">
            <v>509</v>
          </cell>
          <cell r="B161" t="str">
            <v>MAURITANIA</v>
          </cell>
          <cell r="C161" t="str">
            <v>MAURITANIA</v>
          </cell>
        </row>
        <row r="162">
          <cell r="A162">
            <v>510</v>
          </cell>
          <cell r="B162" t="str">
            <v>SENEGAL</v>
          </cell>
          <cell r="C162" t="str">
            <v>SENEGAL</v>
          </cell>
        </row>
        <row r="163">
          <cell r="A163">
            <v>511</v>
          </cell>
          <cell r="B163" t="str">
            <v>GANBIA</v>
          </cell>
          <cell r="C163" t="str">
            <v>GANBIA</v>
          </cell>
        </row>
        <row r="164">
          <cell r="A164">
            <v>512</v>
          </cell>
          <cell r="B164" t="str">
            <v>R GUINEA BISSAU</v>
          </cell>
          <cell r="C164" t="str">
            <v>R GUINEA BISSAU</v>
          </cell>
        </row>
        <row r="165">
          <cell r="A165">
            <v>513</v>
          </cell>
          <cell r="B165" t="str">
            <v>GUINEA</v>
          </cell>
          <cell r="C165" t="str">
            <v>GUINEA</v>
          </cell>
        </row>
        <row r="166">
          <cell r="A166">
            <v>514</v>
          </cell>
          <cell r="B166" t="str">
            <v>SIER LEONE</v>
          </cell>
          <cell r="C166" t="str">
            <v>SIER LEONE</v>
          </cell>
        </row>
        <row r="167">
          <cell r="A167">
            <v>515</v>
          </cell>
          <cell r="B167" t="str">
            <v>LIBERIA</v>
          </cell>
          <cell r="C167" t="str">
            <v>LIBERIA</v>
          </cell>
        </row>
        <row r="168">
          <cell r="A168">
            <v>516</v>
          </cell>
          <cell r="B168" t="str">
            <v>IVORY COAST</v>
          </cell>
          <cell r="C168" t="str">
            <v>IV COAST</v>
          </cell>
        </row>
        <row r="169">
          <cell r="A169">
            <v>517</v>
          </cell>
          <cell r="B169" t="str">
            <v>GHANA</v>
          </cell>
          <cell r="C169" t="str">
            <v>GHANA</v>
          </cell>
        </row>
        <row r="170">
          <cell r="A170">
            <v>518</v>
          </cell>
          <cell r="B170" t="str">
            <v>TOGO</v>
          </cell>
          <cell r="C170" t="str">
            <v>TOGO</v>
          </cell>
        </row>
        <row r="171">
          <cell r="A171">
            <v>519</v>
          </cell>
          <cell r="B171" t="str">
            <v>BENIN</v>
          </cell>
          <cell r="C171" t="str">
            <v>BENIN</v>
          </cell>
        </row>
        <row r="172">
          <cell r="A172">
            <v>520</v>
          </cell>
          <cell r="B172" t="str">
            <v>MALI</v>
          </cell>
          <cell r="C172" t="str">
            <v>MALI</v>
          </cell>
        </row>
        <row r="173">
          <cell r="A173">
            <v>521</v>
          </cell>
          <cell r="B173" t="str">
            <v>BURKINA FASO</v>
          </cell>
          <cell r="C173" t="str">
            <v>BURKINA FASO</v>
          </cell>
        </row>
        <row r="174">
          <cell r="A174">
            <v>522</v>
          </cell>
          <cell r="B174" t="str">
            <v>R CAPE VERDE</v>
          </cell>
          <cell r="C174" t="str">
            <v>R CAPE VARDE</v>
          </cell>
        </row>
        <row r="175">
          <cell r="A175">
            <v>523</v>
          </cell>
          <cell r="B175" t="str">
            <v>CANARY I.(SP)</v>
          </cell>
          <cell r="C175" t="str">
            <v>CANARY I</v>
          </cell>
        </row>
        <row r="176">
          <cell r="A176">
            <v>524</v>
          </cell>
          <cell r="B176" t="str">
            <v>NIGERIA</v>
          </cell>
          <cell r="C176" t="str">
            <v>NIGERIA</v>
          </cell>
        </row>
        <row r="177">
          <cell r="A177">
            <v>525</v>
          </cell>
          <cell r="B177" t="str">
            <v>NIGER</v>
          </cell>
          <cell r="C177" t="str">
            <v>NIGER</v>
          </cell>
        </row>
        <row r="178">
          <cell r="A178">
            <v>526</v>
          </cell>
          <cell r="B178" t="str">
            <v>RWANDA</v>
          </cell>
          <cell r="C178" t="str">
            <v>RWANDA</v>
          </cell>
        </row>
        <row r="179">
          <cell r="A179">
            <v>527</v>
          </cell>
          <cell r="B179" t="str">
            <v>CAMEROUN</v>
          </cell>
          <cell r="C179" t="str">
            <v>CAMEROUN</v>
          </cell>
        </row>
        <row r="180">
          <cell r="A180">
            <v>528</v>
          </cell>
          <cell r="B180" t="str">
            <v>CHAD</v>
          </cell>
          <cell r="C180" t="str">
            <v>CHAD</v>
          </cell>
        </row>
        <row r="181">
          <cell r="A181">
            <v>529</v>
          </cell>
          <cell r="B181" t="str">
            <v>R CENTRAL AFRICA</v>
          </cell>
          <cell r="C181" t="str">
            <v>C AFRICA</v>
          </cell>
        </row>
        <row r="182">
          <cell r="A182">
            <v>530</v>
          </cell>
          <cell r="B182" t="str">
            <v>R EQUATORIAL GUINEA</v>
          </cell>
          <cell r="C182" t="str">
            <v>EQ GUINEA</v>
          </cell>
        </row>
        <row r="183">
          <cell r="A183">
            <v>531</v>
          </cell>
          <cell r="B183" t="str">
            <v>GABON</v>
          </cell>
          <cell r="C183" t="str">
            <v>GABON</v>
          </cell>
        </row>
        <row r="184">
          <cell r="A184">
            <v>532</v>
          </cell>
          <cell r="B184" t="str">
            <v>CONGO</v>
          </cell>
          <cell r="C184" t="str">
            <v>CONGO</v>
          </cell>
        </row>
        <row r="185">
          <cell r="A185">
            <v>533</v>
          </cell>
          <cell r="B185" t="str">
            <v>ZAIRE</v>
          </cell>
          <cell r="C185" t="str">
            <v>ZAIRE</v>
          </cell>
        </row>
        <row r="186">
          <cell r="A186">
            <v>534</v>
          </cell>
          <cell r="B186" t="str">
            <v>BRUNDI</v>
          </cell>
          <cell r="C186" t="str">
            <v>BRUNDI</v>
          </cell>
        </row>
        <row r="187">
          <cell r="A187">
            <v>535</v>
          </cell>
          <cell r="B187" t="str">
            <v>ANGOLA</v>
          </cell>
          <cell r="C187" t="str">
            <v>ANGOLA</v>
          </cell>
        </row>
        <row r="188">
          <cell r="A188">
            <v>536</v>
          </cell>
          <cell r="B188" t="str">
            <v>SAO TOME &amp; PRINCIPE</v>
          </cell>
          <cell r="C188" t="str">
            <v>DR S T PRINCIPE</v>
          </cell>
        </row>
        <row r="189">
          <cell r="A189">
            <v>537</v>
          </cell>
          <cell r="B189" t="str">
            <v>ST HELENA</v>
          </cell>
          <cell r="C189" t="str">
            <v>ST HELENA</v>
          </cell>
        </row>
        <row r="190">
          <cell r="A190">
            <v>538</v>
          </cell>
          <cell r="B190" t="str">
            <v>ETHIOPIA</v>
          </cell>
          <cell r="C190" t="str">
            <v>ETHIOPIA</v>
          </cell>
        </row>
        <row r="191">
          <cell r="A191">
            <v>539</v>
          </cell>
          <cell r="B191" t="str">
            <v>DJBOUTI</v>
          </cell>
          <cell r="C191" t="str">
            <v>DJBOUTI</v>
          </cell>
        </row>
        <row r="192">
          <cell r="A192">
            <v>540</v>
          </cell>
          <cell r="B192" t="str">
            <v>SOMALIA</v>
          </cell>
          <cell r="C192" t="str">
            <v>SOMALIA</v>
          </cell>
        </row>
        <row r="193">
          <cell r="A193">
            <v>541</v>
          </cell>
          <cell r="B193" t="str">
            <v>KENYA</v>
          </cell>
          <cell r="C193" t="str">
            <v>KENYA</v>
          </cell>
        </row>
        <row r="194">
          <cell r="A194">
            <v>542</v>
          </cell>
          <cell r="B194" t="str">
            <v>UGANDA</v>
          </cell>
          <cell r="C194" t="str">
            <v>UGANDA</v>
          </cell>
        </row>
        <row r="195">
          <cell r="A195">
            <v>543</v>
          </cell>
          <cell r="B195" t="str">
            <v>TANZANIA</v>
          </cell>
          <cell r="C195" t="str">
            <v>TANZANIA</v>
          </cell>
        </row>
        <row r="196">
          <cell r="A196">
            <v>544</v>
          </cell>
          <cell r="B196" t="str">
            <v>SEYCHELL</v>
          </cell>
          <cell r="C196" t="str">
            <v>SEYCHELL</v>
          </cell>
        </row>
        <row r="197">
          <cell r="A197">
            <v>545</v>
          </cell>
          <cell r="B197" t="str">
            <v>MOZAMBIQUE</v>
          </cell>
          <cell r="C197" t="str">
            <v>MOZANBIQUE</v>
          </cell>
        </row>
        <row r="198">
          <cell r="A198">
            <v>546</v>
          </cell>
          <cell r="B198" t="str">
            <v>MADAGASCAR</v>
          </cell>
          <cell r="C198" t="str">
            <v>MADAGASCAR</v>
          </cell>
        </row>
        <row r="199">
          <cell r="A199">
            <v>547</v>
          </cell>
          <cell r="B199" t="str">
            <v>MAURITIUS</v>
          </cell>
          <cell r="C199" t="str">
            <v>MAURITIUS</v>
          </cell>
        </row>
        <row r="200">
          <cell r="A200">
            <v>548</v>
          </cell>
          <cell r="B200" t="str">
            <v>REUNION (FR)</v>
          </cell>
          <cell r="C200" t="str">
            <v>REUNION (FR)</v>
          </cell>
        </row>
        <row r="201">
          <cell r="A201">
            <v>549</v>
          </cell>
          <cell r="B201" t="str">
            <v>ZIMBABWE</v>
          </cell>
          <cell r="C201" t="str">
            <v>ZIMBABWE</v>
          </cell>
        </row>
        <row r="202">
          <cell r="A202">
            <v>550</v>
          </cell>
          <cell r="B202" t="str">
            <v>NAMIBIA</v>
          </cell>
          <cell r="C202" t="str">
            <v>NAMIBIA</v>
          </cell>
        </row>
        <row r="203">
          <cell r="A203">
            <v>551</v>
          </cell>
          <cell r="B203" t="str">
            <v>SOUTH AFRICA</v>
          </cell>
          <cell r="C203" t="str">
            <v>S AFRICA</v>
          </cell>
        </row>
        <row r="204">
          <cell r="A204">
            <v>552</v>
          </cell>
          <cell r="B204" t="str">
            <v>LESOTHO</v>
          </cell>
          <cell r="C204" t="str">
            <v>LESOTHO</v>
          </cell>
        </row>
        <row r="205">
          <cell r="A205">
            <v>553</v>
          </cell>
          <cell r="B205" t="str">
            <v>MALAWI</v>
          </cell>
          <cell r="C205" t="str">
            <v>MALAWI</v>
          </cell>
        </row>
        <row r="206">
          <cell r="A206">
            <v>554</v>
          </cell>
          <cell r="B206" t="str">
            <v>ZAMBIA</v>
          </cell>
          <cell r="C206" t="str">
            <v>ZAMBIA</v>
          </cell>
        </row>
        <row r="207">
          <cell r="A207">
            <v>555</v>
          </cell>
          <cell r="B207" t="str">
            <v>BOTSWANA</v>
          </cell>
          <cell r="C207" t="str">
            <v>BOTSWANA</v>
          </cell>
        </row>
        <row r="208">
          <cell r="A208">
            <v>556</v>
          </cell>
          <cell r="B208" t="str">
            <v>SWAZILAND</v>
          </cell>
          <cell r="C208" t="str">
            <v>SWAZILAND</v>
          </cell>
        </row>
        <row r="209">
          <cell r="A209">
            <v>558</v>
          </cell>
          <cell r="B209" t="str">
            <v>COMOROS</v>
          </cell>
          <cell r="C209" t="str">
            <v>COMOROS</v>
          </cell>
        </row>
        <row r="210">
          <cell r="A210">
            <v>601</v>
          </cell>
          <cell r="B210" t="str">
            <v>AUSTRALIA</v>
          </cell>
          <cell r="C210" t="str">
            <v>AUSTRALIA</v>
          </cell>
        </row>
        <row r="211">
          <cell r="A211">
            <v>602</v>
          </cell>
          <cell r="B211" t="str">
            <v>PAPUA NEW GUINEA</v>
          </cell>
          <cell r="C211" t="str">
            <v>PAPUA NEW GUINEA</v>
          </cell>
        </row>
        <row r="212">
          <cell r="A212">
            <v>603</v>
          </cell>
          <cell r="B212" t="str">
            <v>DELETED(PAPUA N G)</v>
          </cell>
          <cell r="C212" t="str">
            <v>DELETED(PAPUA N G)</v>
          </cell>
        </row>
        <row r="213">
          <cell r="A213">
            <v>604</v>
          </cell>
          <cell r="B213" t="str">
            <v>BISMARK</v>
          </cell>
          <cell r="C213" t="str">
            <v>BISMARK</v>
          </cell>
        </row>
        <row r="214">
          <cell r="A214">
            <v>605</v>
          </cell>
          <cell r="B214" t="str">
            <v>OTH AUST.</v>
          </cell>
          <cell r="C214" t="str">
            <v>OTH AUST.</v>
          </cell>
        </row>
        <row r="215">
          <cell r="A215">
            <v>606</v>
          </cell>
          <cell r="B215" t="str">
            <v>NEWZEALAND</v>
          </cell>
          <cell r="C215" t="str">
            <v>NEWZEALAND</v>
          </cell>
        </row>
        <row r="216">
          <cell r="A216">
            <v>607</v>
          </cell>
          <cell r="B216" t="str">
            <v>COOK I.(NZ)</v>
          </cell>
          <cell r="C216" t="str">
            <v>COOK I</v>
          </cell>
        </row>
        <row r="217">
          <cell r="A217">
            <v>608</v>
          </cell>
          <cell r="B217" t="str">
            <v>TOKELAU I.(NZ)</v>
          </cell>
          <cell r="C217" t="str">
            <v>TOKELAU I</v>
          </cell>
        </row>
        <row r="218">
          <cell r="A218">
            <v>609</v>
          </cell>
          <cell r="B218" t="str">
            <v>NIUE I.(N.Z)</v>
          </cell>
          <cell r="C218" t="str">
            <v>NIUE I.(N.Z)</v>
          </cell>
        </row>
        <row r="219">
          <cell r="A219">
            <v>610</v>
          </cell>
          <cell r="B219" t="str">
            <v>WEST SAMOA</v>
          </cell>
          <cell r="C219" t="str">
            <v>WEST SAMOA</v>
          </cell>
        </row>
        <row r="220">
          <cell r="A220">
            <v>611</v>
          </cell>
          <cell r="B220" t="str">
            <v>R VANUATU</v>
          </cell>
          <cell r="C220" t="str">
            <v>R VANUATU</v>
          </cell>
        </row>
        <row r="221">
          <cell r="A221">
            <v>612</v>
          </cell>
          <cell r="B221" t="str">
            <v>FIJI</v>
          </cell>
          <cell r="C221" t="str">
            <v>FIJI</v>
          </cell>
        </row>
        <row r="222">
          <cell r="A222">
            <v>613</v>
          </cell>
          <cell r="B222" t="str">
            <v>SOLOMONS I</v>
          </cell>
          <cell r="C222" t="str">
            <v>SOLOMONS I</v>
          </cell>
        </row>
        <row r="223">
          <cell r="A223">
            <v>614</v>
          </cell>
          <cell r="B223" t="str">
            <v>TONGA</v>
          </cell>
          <cell r="C223" t="str">
            <v>TONGA</v>
          </cell>
        </row>
        <row r="224">
          <cell r="A224">
            <v>615</v>
          </cell>
          <cell r="B224" t="str">
            <v>KIRIBATI</v>
          </cell>
          <cell r="C224" t="str">
            <v>KIRIBATI</v>
          </cell>
        </row>
        <row r="225">
          <cell r="A225">
            <v>616</v>
          </cell>
          <cell r="B225" t="str">
            <v>PITCARN (BR)</v>
          </cell>
          <cell r="C225" t="str">
            <v>PITCARN</v>
          </cell>
        </row>
        <row r="226">
          <cell r="A226">
            <v>617</v>
          </cell>
          <cell r="B226" t="str">
            <v>NAURU</v>
          </cell>
          <cell r="C226" t="str">
            <v>NAURU</v>
          </cell>
        </row>
        <row r="227">
          <cell r="A227">
            <v>618</v>
          </cell>
          <cell r="B227" t="str">
            <v>NEW CALEDONIA (FR)</v>
          </cell>
          <cell r="C227" t="str">
            <v>NEW CALED</v>
          </cell>
        </row>
        <row r="228">
          <cell r="A228">
            <v>619</v>
          </cell>
          <cell r="B228" t="str">
            <v>FRENCH OSEANIA</v>
          </cell>
          <cell r="C228" t="str">
            <v>FR OSEANIA</v>
          </cell>
        </row>
        <row r="229">
          <cell r="A229">
            <v>620</v>
          </cell>
          <cell r="B229" t="str">
            <v>GUAM (USA)</v>
          </cell>
          <cell r="C229" t="str">
            <v>GUAM</v>
          </cell>
        </row>
        <row r="230">
          <cell r="A230">
            <v>621</v>
          </cell>
          <cell r="B230" t="str">
            <v>AMERICAN SAMOA</v>
          </cell>
          <cell r="C230" t="str">
            <v>A SAMOA</v>
          </cell>
        </row>
        <row r="231">
          <cell r="A231">
            <v>622</v>
          </cell>
          <cell r="B231" t="str">
            <v>AMERICAN OSEANIA</v>
          </cell>
          <cell r="C231" t="str">
            <v>A OSEANIA</v>
          </cell>
        </row>
        <row r="232">
          <cell r="A232">
            <v>623</v>
          </cell>
          <cell r="B232" t="str">
            <v>DELETED(M M CARO)</v>
          </cell>
          <cell r="C232" t="str">
            <v>DELETED(M M CARO)</v>
          </cell>
        </row>
        <row r="233">
          <cell r="A233">
            <v>624</v>
          </cell>
          <cell r="B233" t="str">
            <v>TUVALU</v>
          </cell>
          <cell r="C233" t="str">
            <v>TUVALU</v>
          </cell>
        </row>
        <row r="234">
          <cell r="A234">
            <v>625</v>
          </cell>
          <cell r="B234" t="str">
            <v>MARSHALL I.</v>
          </cell>
          <cell r="C234" t="str">
            <v>MARSHALL I.</v>
          </cell>
        </row>
        <row r="235">
          <cell r="A235">
            <v>626</v>
          </cell>
          <cell r="B235" t="str">
            <v>MICRONESIA</v>
          </cell>
          <cell r="C235" t="str">
            <v>MICRONESIA</v>
          </cell>
        </row>
        <row r="236">
          <cell r="A236">
            <v>627</v>
          </cell>
          <cell r="B236" t="str">
            <v>NORTHERN MARIANA I.</v>
          </cell>
          <cell r="C236" t="str">
            <v>N MARIANA I.(USA)</v>
          </cell>
        </row>
        <row r="237">
          <cell r="A237">
            <v>628</v>
          </cell>
          <cell r="B237" t="str">
            <v>PALAU (USA)</v>
          </cell>
          <cell r="C237" t="str">
            <v>PALAU</v>
          </cell>
        </row>
        <row r="238">
          <cell r="A238">
            <v>701</v>
          </cell>
          <cell r="B238" t="str">
            <v>FOR ORDERS</v>
          </cell>
          <cell r="C238" t="str">
            <v>FOR ORDERS</v>
          </cell>
        </row>
        <row r="239">
          <cell r="A239">
            <v>702</v>
          </cell>
          <cell r="B239" t="str">
            <v>UNKNOWN</v>
          </cell>
          <cell r="C239" t="str">
            <v>UNKNOWN</v>
          </cell>
        </row>
        <row r="240">
          <cell r="A240">
            <v>703</v>
          </cell>
          <cell r="B240" t="str">
            <v>BONDED M W</v>
          </cell>
          <cell r="C240" t="str">
            <v>BONDED M W</v>
          </cell>
        </row>
        <row r="241">
          <cell r="A241">
            <v>704</v>
          </cell>
          <cell r="B241" t="str">
            <v>WESTERN EUROPE</v>
          </cell>
          <cell r="C241" t="str">
            <v>W.EUROPE</v>
          </cell>
        </row>
        <row r="242">
          <cell r="A242">
            <v>705</v>
          </cell>
          <cell r="B242" t="str">
            <v>DELETED(CAYMAN IS)</v>
          </cell>
          <cell r="C242" t="str">
            <v>DELETED(CAYMAN IS)</v>
          </cell>
        </row>
        <row r="243">
          <cell r="A243">
            <v>998</v>
          </cell>
          <cell r="B243" t="str">
            <v>DIFF. AMT</v>
          </cell>
          <cell r="C243" t="str">
            <v>DIFF. AMT</v>
          </cell>
        </row>
        <row r="244">
          <cell r="A244">
            <v>999</v>
          </cell>
          <cell r="B244" t="str">
            <v>OTHERS</v>
          </cell>
          <cell r="C244" t="str">
            <v>OTHERS</v>
          </cell>
        </row>
      </sheetData>
      <sheetData sheetId="39" refreshError="1"/>
      <sheetData sheetId="40" refreshError="1"/>
      <sheetData sheetId="4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iance"/>
      <sheetName val="STkTrdNW"/>
      <sheetName val="Stock Quantity"/>
      <sheetName val="Stock in Trade"/>
      <sheetName val="Tax"/>
      <sheetName val="Hyear-siraj"/>
      <sheetName val="Income Tax"/>
      <sheetName val="DTLBSNW"/>
      <sheetName val="BSNW"/>
      <sheetName val="Balance Sheet"/>
      <sheetName val="Assets Liab"/>
      <sheetName val="Other Income"/>
      <sheetName val="Cash Flow"/>
      <sheetName val="Adv to vendor"/>
      <sheetName val="Prov Liab"/>
      <sheetName val="Dealers Sumry"/>
      <sheetName val="Dealer Agencies"/>
      <sheetName val="PNL Taksh"/>
      <sheetName val="HOH Balance She"/>
      <sheetName val="HOH     P  L"/>
      <sheetName val="FixedAssets"/>
      <sheetName val="Budget 2001-02"/>
      <sheetName val="Ratio Analysis"/>
      <sheetName val="Statiscal Data"/>
      <sheetName val="CKD Tax Comput"/>
      <sheetName val="Final Accounts"/>
      <sheetName val="Deferred Tax"/>
      <sheetName val="Half yearly "/>
      <sheetName val="ProfitProv"/>
      <sheetName val="ProdlineNW"/>
      <sheetName val="DTLP&amp;LNW"/>
      <sheetName val="P&amp;LNW"/>
      <sheetName val="Profit Loss"/>
      <sheetName val="GP Analysis"/>
      <sheetName val="Summary Gp Anal"/>
      <sheetName val="FundsN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1"/>
      <sheetName val="GP (3)"/>
      <sheetName val="Sheet1"/>
      <sheetName val="Sheet2"/>
      <sheetName val="Sheet3"/>
      <sheetName val="page_1"/>
      <sheetName val="Models"/>
      <sheetName val="sheet 1"/>
      <sheetName val="P2対D1"/>
      <sheetName val="USDP-XLI"/>
      <sheetName val="2.0DS-ZL"/>
      <sheetName val="2.0D-ZL"/>
      <sheetName val="XLI-ZF"/>
      <sheetName val="GLI-ZF"/>
      <sheetName val="797T輸入部品リスト"/>
      <sheetName val="GP_(3)"/>
      <sheetName val="sheet_1"/>
      <sheetName val="2_0DS-ZL"/>
      <sheetName val="2_0D-ZL"/>
      <sheetName val="GP_(3)2"/>
      <sheetName val="sheet_12"/>
      <sheetName val="2_0DS-ZL2"/>
      <sheetName val="2_0D-ZL2"/>
      <sheetName val="GP_(3)1"/>
      <sheetName val="sheet_11"/>
      <sheetName val="2_0DS-ZL1"/>
      <sheetName val="2_0D-ZL1"/>
      <sheetName val="GP_(3)3"/>
      <sheetName val="sheet_13"/>
      <sheetName val="2_0DS-ZL3"/>
      <sheetName val="2_0D-ZL3"/>
      <sheetName val="GP_(3)4"/>
      <sheetName val="sheet_14"/>
      <sheetName val="2_0DS-ZL4"/>
      <sheetName val="2_0D-ZL4"/>
      <sheetName val="RA"/>
      <sheetName val="LC"/>
    </sheetNames>
    <sheetDataSet>
      <sheetData sheetId="0" refreshError="1">
        <row r="7">
          <cell r="A7">
            <v>52181</v>
          </cell>
          <cell r="B7">
            <v>12450</v>
          </cell>
          <cell r="C7">
            <v>1</v>
          </cell>
          <cell r="D7" t="str">
            <v>ARM RR BUMPER RH</v>
          </cell>
          <cell r="E7">
            <v>52181</v>
          </cell>
          <cell r="F7">
            <v>12450</v>
          </cell>
          <cell r="G7">
            <v>1</v>
          </cell>
          <cell r="H7" t="str">
            <v>SCGA270D-45</v>
          </cell>
          <cell r="I7">
            <v>1.2</v>
          </cell>
          <cell r="J7">
            <v>143</v>
          </cell>
          <cell r="K7" t="str">
            <v>GP</v>
          </cell>
          <cell r="L7">
            <v>1.789E-2</v>
          </cell>
          <cell r="M7" t="str">
            <v>A-ONE</v>
          </cell>
          <cell r="N7" t="str">
            <v>HAWKS</v>
          </cell>
          <cell r="O7" t="str">
            <v>SILVER FALCON</v>
          </cell>
        </row>
        <row r="9">
          <cell r="A9">
            <v>52182</v>
          </cell>
          <cell r="B9">
            <v>12360</v>
          </cell>
          <cell r="C9">
            <v>2</v>
          </cell>
          <cell r="D9" t="str">
            <v>ARM RR BUMPER LH</v>
          </cell>
          <cell r="E9">
            <v>52182</v>
          </cell>
          <cell r="F9">
            <v>12360</v>
          </cell>
          <cell r="G9">
            <v>1</v>
          </cell>
          <cell r="H9" t="str">
            <v>SCGA270D-45</v>
          </cell>
          <cell r="I9">
            <v>1.2</v>
          </cell>
          <cell r="J9">
            <v>143</v>
          </cell>
          <cell r="K9" t="str">
            <v>GP</v>
          </cell>
          <cell r="L9">
            <v>1.789E-2</v>
          </cell>
          <cell r="M9" t="str">
            <v>A-ONE</v>
          </cell>
          <cell r="N9" t="str">
            <v>HAWKS</v>
          </cell>
          <cell r="O9" t="str">
            <v>SILVER FALCON</v>
          </cell>
        </row>
        <row r="10">
          <cell r="A10">
            <v>53211</v>
          </cell>
          <cell r="B10">
            <v>12410</v>
          </cell>
          <cell r="C10">
            <v>3</v>
          </cell>
          <cell r="D10" t="str">
            <v>SPT RADIATOR RH</v>
          </cell>
          <cell r="E10">
            <v>53211</v>
          </cell>
          <cell r="F10">
            <v>12410</v>
          </cell>
          <cell r="G10">
            <v>3</v>
          </cell>
          <cell r="H10" t="str">
            <v>SCGA270C-45</v>
          </cell>
          <cell r="I10">
            <v>0.75</v>
          </cell>
          <cell r="J10">
            <v>0</v>
          </cell>
          <cell r="K10" t="str">
            <v>GP</v>
          </cell>
          <cell r="L10">
            <v>1.3469999999999999E-2</v>
          </cell>
          <cell r="M10" t="str">
            <v>TARIQ</v>
          </cell>
          <cell r="N10" t="str">
            <v>FEROZ</v>
          </cell>
          <cell r="O10" t="str">
            <v>SILVER FALCON</v>
          </cell>
        </row>
        <row r="11">
          <cell r="A11">
            <v>53212</v>
          </cell>
          <cell r="B11">
            <v>12350</v>
          </cell>
          <cell r="C11">
            <v>4</v>
          </cell>
          <cell r="D11" t="str">
            <v>SPT RADIATOR LH</v>
          </cell>
          <cell r="E11">
            <v>53212</v>
          </cell>
          <cell r="F11">
            <v>12350</v>
          </cell>
          <cell r="G11">
            <v>3</v>
          </cell>
          <cell r="H11" t="str">
            <v>SCGA270C-45</v>
          </cell>
          <cell r="I11">
            <v>0.75</v>
          </cell>
          <cell r="J11">
            <v>180</v>
          </cell>
          <cell r="K11" t="str">
            <v>GP</v>
          </cell>
          <cell r="L11">
            <v>1.2760000000000001E-2</v>
          </cell>
          <cell r="M11" t="str">
            <v>TARIQ</v>
          </cell>
          <cell r="N11" t="str">
            <v>FEROZ</v>
          </cell>
          <cell r="O11" t="str">
            <v>SILVER FALCON</v>
          </cell>
        </row>
        <row r="12">
          <cell r="A12">
            <v>53216</v>
          </cell>
          <cell r="B12">
            <v>12210</v>
          </cell>
          <cell r="C12">
            <v>5</v>
          </cell>
          <cell r="D12" t="str">
            <v>SPT RADIATOR UPR</v>
          </cell>
          <cell r="E12">
            <v>53216</v>
          </cell>
          <cell r="F12">
            <v>12210</v>
          </cell>
          <cell r="G12">
            <v>3</v>
          </cell>
          <cell r="H12" t="str">
            <v>SCGA270D-45</v>
          </cell>
          <cell r="I12">
            <v>0.8</v>
          </cell>
          <cell r="J12">
            <v>1045</v>
          </cell>
          <cell r="K12" t="str">
            <v>GP</v>
          </cell>
          <cell r="L12">
            <v>7.4069999999999997E-2</v>
          </cell>
          <cell r="M12" t="str">
            <v>AEK</v>
          </cell>
          <cell r="N12" t="str">
            <v>ALIBROS</v>
          </cell>
          <cell r="O12" t="str">
            <v>BEWL</v>
          </cell>
        </row>
        <row r="13">
          <cell r="A13">
            <v>57104</v>
          </cell>
          <cell r="B13">
            <v>12110</v>
          </cell>
          <cell r="C13">
            <v>6</v>
          </cell>
          <cell r="D13" t="str">
            <v>MBRS/AFR CROSS</v>
          </cell>
          <cell r="E13">
            <v>57104</v>
          </cell>
          <cell r="F13">
            <v>12110</v>
          </cell>
          <cell r="G13">
            <v>2</v>
          </cell>
          <cell r="H13">
            <v>0</v>
          </cell>
          <cell r="I13">
            <v>0</v>
          </cell>
          <cell r="J13">
            <v>3113</v>
          </cell>
          <cell r="K13">
            <v>0</v>
          </cell>
          <cell r="L13" t="str">
            <v>ASSY</v>
          </cell>
          <cell r="M13" t="str">
            <v>ASSY</v>
          </cell>
          <cell r="N13" t="str">
            <v>ASSY</v>
          </cell>
          <cell r="O13" t="str">
            <v>ASSY</v>
          </cell>
        </row>
        <row r="14">
          <cell r="A14">
            <v>57161</v>
          </cell>
          <cell r="B14">
            <v>12200</v>
          </cell>
          <cell r="C14">
            <v>7</v>
          </cell>
          <cell r="D14" t="str">
            <v>MBRFR CROSS FR</v>
          </cell>
          <cell r="E14">
            <v>57161</v>
          </cell>
          <cell r="F14">
            <v>12200</v>
          </cell>
          <cell r="G14">
            <v>3</v>
          </cell>
          <cell r="H14" t="str">
            <v>SCGA440-45</v>
          </cell>
          <cell r="I14">
            <v>0.8</v>
          </cell>
          <cell r="J14">
            <v>650</v>
          </cell>
          <cell r="K14" t="str">
            <v>GP</v>
          </cell>
          <cell r="L14">
            <v>4.607E-2</v>
          </cell>
          <cell r="M14" t="str">
            <v>AEK</v>
          </cell>
          <cell r="N14" t="str">
            <v>BEWL</v>
          </cell>
        </row>
        <row r="15">
          <cell r="A15">
            <v>57162</v>
          </cell>
          <cell r="B15">
            <v>12220</v>
          </cell>
          <cell r="C15">
            <v>8</v>
          </cell>
          <cell r="D15" t="str">
            <v>MBRFR CROSS RR</v>
          </cell>
          <cell r="E15">
            <v>57162</v>
          </cell>
          <cell r="F15">
            <v>12220</v>
          </cell>
          <cell r="G15">
            <v>3</v>
          </cell>
          <cell r="H15" t="str">
            <v>SCGA440-45</v>
          </cell>
          <cell r="I15">
            <v>1</v>
          </cell>
          <cell r="J15">
            <v>1300</v>
          </cell>
          <cell r="K15" t="str">
            <v>GP</v>
          </cell>
          <cell r="L15">
            <v>9.214E-2</v>
          </cell>
          <cell r="M15" t="str">
            <v>AEK</v>
          </cell>
          <cell r="N15" t="str">
            <v>BEWL</v>
          </cell>
        </row>
        <row r="16">
          <cell r="A16">
            <v>57167</v>
          </cell>
          <cell r="B16">
            <v>12110</v>
          </cell>
          <cell r="C16">
            <v>9</v>
          </cell>
          <cell r="D16" t="str">
            <v>GUSS FR CRS MBR SIDE RH</v>
          </cell>
          <cell r="E16">
            <v>57167</v>
          </cell>
          <cell r="F16">
            <v>12110</v>
          </cell>
          <cell r="G16">
            <v>3</v>
          </cell>
          <cell r="H16" t="str">
            <v>SCGA270C-45</v>
          </cell>
          <cell r="I16">
            <v>0.75</v>
          </cell>
          <cell r="J16">
            <v>185</v>
          </cell>
          <cell r="K16">
            <v>0</v>
          </cell>
          <cell r="L16">
            <v>1.311E-2</v>
          </cell>
          <cell r="M16" t="str">
            <v>MGA</v>
          </cell>
          <cell r="N16" t="str">
            <v>A-ONE</v>
          </cell>
        </row>
        <row r="17">
          <cell r="A17">
            <v>57168</v>
          </cell>
          <cell r="B17">
            <v>12110</v>
          </cell>
          <cell r="C17">
            <v>10</v>
          </cell>
          <cell r="D17" t="str">
            <v>GUSS FR CRS MBR SIDE LH</v>
          </cell>
          <cell r="E17">
            <v>57168</v>
          </cell>
          <cell r="F17">
            <v>12110</v>
          </cell>
          <cell r="G17">
            <v>3</v>
          </cell>
          <cell r="H17" t="str">
            <v>SCGA270C-45</v>
          </cell>
          <cell r="I17">
            <v>0.75</v>
          </cell>
          <cell r="J17">
            <v>165</v>
          </cell>
          <cell r="K17">
            <v>0</v>
          </cell>
          <cell r="L17">
            <v>1.1690000000000001E-2</v>
          </cell>
          <cell r="M17" t="str">
            <v>MGA</v>
          </cell>
          <cell r="N17" t="str">
            <v>A-ONE</v>
          </cell>
        </row>
        <row r="18">
          <cell r="A18">
            <v>57169</v>
          </cell>
          <cell r="B18">
            <v>12020</v>
          </cell>
          <cell r="C18">
            <v>11</v>
          </cell>
          <cell r="D18" t="str">
            <v>R/F FR C/MBR N0.4</v>
          </cell>
          <cell r="E18">
            <v>57169</v>
          </cell>
          <cell r="F18">
            <v>12020</v>
          </cell>
          <cell r="G18">
            <v>3</v>
          </cell>
          <cell r="H18" t="str">
            <v>SHGA270D-45</v>
          </cell>
          <cell r="I18">
            <v>1.2</v>
          </cell>
          <cell r="J18">
            <v>376</v>
          </cell>
          <cell r="K18" t="str">
            <v>GP</v>
          </cell>
          <cell r="L18">
            <v>2.665E-2</v>
          </cell>
          <cell r="M18" t="str">
            <v>AEK</v>
          </cell>
          <cell r="N18" t="str">
            <v>BEWL</v>
          </cell>
        </row>
        <row r="19">
          <cell r="A19">
            <v>57218</v>
          </cell>
          <cell r="B19">
            <v>12010</v>
          </cell>
          <cell r="C19">
            <v>12</v>
          </cell>
          <cell r="D19" t="str">
            <v>GUSS FR SIDE MBR NO.1</v>
          </cell>
          <cell r="E19">
            <v>57218</v>
          </cell>
          <cell r="F19">
            <v>12010</v>
          </cell>
          <cell r="G19">
            <v>3</v>
          </cell>
          <cell r="H19" t="str">
            <v>SCGA270C-45</v>
          </cell>
          <cell r="I19">
            <v>0.75</v>
          </cell>
          <cell r="J19">
            <v>122</v>
          </cell>
          <cell r="K19">
            <v>0</v>
          </cell>
          <cell r="L19">
            <v>8.6499999999999997E-3</v>
          </cell>
          <cell r="M19" t="str">
            <v>DAWN</v>
          </cell>
          <cell r="N19" t="str">
            <v>SHAHEEN</v>
          </cell>
        </row>
        <row r="20">
          <cell r="A20">
            <v>57219</v>
          </cell>
          <cell r="B20">
            <v>12010</v>
          </cell>
          <cell r="C20">
            <v>13</v>
          </cell>
          <cell r="D20" t="str">
            <v>GUSS FR SIDE MBR N0.2</v>
          </cell>
          <cell r="E20">
            <v>57219</v>
          </cell>
          <cell r="F20">
            <v>12010</v>
          </cell>
          <cell r="G20">
            <v>3</v>
          </cell>
          <cell r="H20" t="str">
            <v>SCGA270C-45</v>
          </cell>
          <cell r="I20">
            <v>0.75</v>
          </cell>
          <cell r="J20">
            <v>119</v>
          </cell>
          <cell r="K20">
            <v>0</v>
          </cell>
          <cell r="L20">
            <v>8.43E-3</v>
          </cell>
          <cell r="M20" t="str">
            <v>DAWN</v>
          </cell>
          <cell r="N20" t="str">
            <v>SHAHEEN</v>
          </cell>
        </row>
        <row r="21">
          <cell r="A21">
            <v>53208</v>
          </cell>
          <cell r="B21">
            <v>12470</v>
          </cell>
          <cell r="C21">
            <v>14</v>
          </cell>
          <cell r="D21" t="str">
            <v>SUPT S/A HOOD LOCK</v>
          </cell>
          <cell r="E21">
            <v>53208</v>
          </cell>
          <cell r="F21">
            <v>12470</v>
          </cell>
          <cell r="G21">
            <v>1</v>
          </cell>
          <cell r="H21">
            <v>0</v>
          </cell>
          <cell r="I21">
            <v>0</v>
          </cell>
          <cell r="J21">
            <v>345</v>
          </cell>
          <cell r="K21" t="str">
            <v>GW</v>
          </cell>
          <cell r="L21" t="str">
            <v>ASSY</v>
          </cell>
          <cell r="M21" t="str">
            <v>ASSY</v>
          </cell>
          <cell r="N21" t="str">
            <v>ASSY</v>
          </cell>
          <cell r="O21" t="str">
            <v>ASSY</v>
          </cell>
        </row>
        <row r="22">
          <cell r="A22">
            <v>53215</v>
          </cell>
          <cell r="B22">
            <v>12250</v>
          </cell>
          <cell r="C22">
            <v>15</v>
          </cell>
          <cell r="D22" t="str">
            <v>SUPTHOOD LOCK</v>
          </cell>
          <cell r="E22">
            <v>53215</v>
          </cell>
          <cell r="F22">
            <v>12250</v>
          </cell>
          <cell r="G22">
            <v>2</v>
          </cell>
          <cell r="H22" t="str">
            <v>SCGA270C-45</v>
          </cell>
          <cell r="I22">
            <v>0.9</v>
          </cell>
          <cell r="J22">
            <v>230</v>
          </cell>
          <cell r="K22" t="str">
            <v>GP</v>
          </cell>
          <cell r="L22">
            <v>6.8100000000000001E-3</v>
          </cell>
          <cell r="M22" t="str">
            <v>ALIBROS</v>
          </cell>
          <cell r="N22" t="str">
            <v>FEROZ</v>
          </cell>
        </row>
        <row r="23">
          <cell r="A23">
            <v>53951</v>
          </cell>
          <cell r="B23">
            <v>12050</v>
          </cell>
          <cell r="C23">
            <v>16</v>
          </cell>
          <cell r="D23" t="str">
            <v>SUPT FR END PNL UPR</v>
          </cell>
          <cell r="E23">
            <v>53951</v>
          </cell>
          <cell r="F23">
            <v>12050</v>
          </cell>
          <cell r="G23">
            <v>2</v>
          </cell>
          <cell r="H23" t="str">
            <v>SCGA270C-45</v>
          </cell>
          <cell r="I23">
            <v>0.8</v>
          </cell>
          <cell r="J23">
            <v>115</v>
          </cell>
          <cell r="K23" t="str">
            <v>GP</v>
          </cell>
          <cell r="L23">
            <v>3.4099999999999998E-3</v>
          </cell>
          <cell r="M23" t="str">
            <v>MGA</v>
          </cell>
          <cell r="N23" t="str">
            <v>FEROZ</v>
          </cell>
          <cell r="O23" t="str">
            <v>K. LUMINAIRES</v>
          </cell>
        </row>
        <row r="24">
          <cell r="A24">
            <v>55131</v>
          </cell>
          <cell r="B24">
            <v>12160</v>
          </cell>
          <cell r="C24">
            <v>17</v>
          </cell>
          <cell r="D24" t="str">
            <v>R/F DASH PNL</v>
          </cell>
          <cell r="E24">
            <v>55131</v>
          </cell>
          <cell r="F24">
            <v>12160</v>
          </cell>
          <cell r="G24">
            <v>2</v>
          </cell>
          <cell r="H24" t="str">
            <v>SPC440</v>
          </cell>
          <cell r="I24">
            <v>1.2</v>
          </cell>
          <cell r="J24">
            <v>420</v>
          </cell>
          <cell r="K24" t="str">
            <v>GP</v>
          </cell>
          <cell r="L24">
            <v>1.575E-2</v>
          </cell>
          <cell r="M24" t="str">
            <v>AFTAB TECH.</v>
          </cell>
          <cell r="N24" t="str">
            <v>METALINE</v>
          </cell>
        </row>
        <row r="25">
          <cell r="A25">
            <v>55132</v>
          </cell>
          <cell r="B25">
            <v>12070</v>
          </cell>
          <cell r="C25">
            <v>18</v>
          </cell>
          <cell r="D25" t="str">
            <v>R/F DASH PNL DCGQ</v>
          </cell>
          <cell r="E25">
            <v>55132</v>
          </cell>
          <cell r="F25">
            <v>12070</v>
          </cell>
          <cell r="G25">
            <v>2</v>
          </cell>
          <cell r="H25" t="str">
            <v>SCGA270D-45</v>
          </cell>
          <cell r="I25">
            <v>1</v>
          </cell>
          <cell r="J25">
            <v>330</v>
          </cell>
          <cell r="K25" t="str">
            <v>GP</v>
          </cell>
          <cell r="L25">
            <v>1.2370000000000001E-2</v>
          </cell>
          <cell r="M25" t="str">
            <v>METALINE</v>
          </cell>
          <cell r="N25" t="str">
            <v>RAZISONS</v>
          </cell>
        </row>
        <row r="26">
          <cell r="A26">
            <v>55135</v>
          </cell>
          <cell r="B26">
            <v>12080</v>
          </cell>
          <cell r="C26">
            <v>19</v>
          </cell>
          <cell r="D26" t="str">
            <v>M/B FR PNL</v>
          </cell>
          <cell r="E26">
            <v>55135</v>
          </cell>
          <cell r="F26">
            <v>12080</v>
          </cell>
          <cell r="G26">
            <v>2</v>
          </cell>
          <cell r="H26" t="str">
            <v>SPC440</v>
          </cell>
          <cell r="I26">
            <v>0.9</v>
          </cell>
          <cell r="J26">
            <v>1060</v>
          </cell>
          <cell r="K26" t="str">
            <v>GP</v>
          </cell>
          <cell r="L26">
            <v>3.9739999999999998E-2</v>
          </cell>
          <cell r="M26" t="str">
            <v>AFTAB TECH.</v>
          </cell>
          <cell r="N26" t="str">
            <v>METALINE</v>
          </cell>
        </row>
        <row r="27">
          <cell r="A27">
            <v>55185</v>
          </cell>
          <cell r="B27">
            <v>12020</v>
          </cell>
          <cell r="C27">
            <v>20</v>
          </cell>
          <cell r="D27" t="str">
            <v>BRACE DASH PNL TO COWL</v>
          </cell>
          <cell r="E27">
            <v>55185</v>
          </cell>
          <cell r="F27">
            <v>12020</v>
          </cell>
          <cell r="G27">
            <v>2</v>
          </cell>
          <cell r="H27" t="str">
            <v>SPC270D</v>
          </cell>
          <cell r="I27">
            <v>0.8</v>
          </cell>
          <cell r="J27">
            <v>240</v>
          </cell>
          <cell r="K27" t="str">
            <v>GP</v>
          </cell>
          <cell r="L27">
            <v>8.9999999999999993E-3</v>
          </cell>
          <cell r="M27" t="str">
            <v>METALINE</v>
          </cell>
          <cell r="N27" t="str">
            <v>K. LUMINAIRES</v>
          </cell>
          <cell r="O27" t="str">
            <v>RAZI SONS</v>
          </cell>
        </row>
        <row r="28">
          <cell r="A28">
            <v>55703</v>
          </cell>
          <cell r="B28">
            <v>12380</v>
          </cell>
          <cell r="C28">
            <v>21</v>
          </cell>
          <cell r="D28" t="str">
            <v>PNL S/A COWL TOP INN</v>
          </cell>
          <cell r="E28">
            <v>55703</v>
          </cell>
          <cell r="F28">
            <v>12380</v>
          </cell>
          <cell r="G28">
            <v>2</v>
          </cell>
          <cell r="H28">
            <v>0</v>
          </cell>
          <cell r="I28">
            <v>0</v>
          </cell>
          <cell r="J28">
            <v>4374</v>
          </cell>
          <cell r="K28">
            <v>0</v>
          </cell>
          <cell r="L28" t="str">
            <v>ASSY</v>
          </cell>
          <cell r="M28" t="str">
            <v>ASSY</v>
          </cell>
          <cell r="N28" t="str">
            <v>ASSY</v>
          </cell>
          <cell r="O28" t="str">
            <v>ASSY</v>
          </cell>
        </row>
        <row r="29">
          <cell r="A29">
            <v>55717</v>
          </cell>
          <cell r="B29">
            <v>12170</v>
          </cell>
          <cell r="C29">
            <v>22</v>
          </cell>
          <cell r="D29" t="str">
            <v>MBR COWL TOP SIDE INN RH</v>
          </cell>
          <cell r="E29">
            <v>55717</v>
          </cell>
          <cell r="F29">
            <v>12170</v>
          </cell>
          <cell r="G29">
            <v>3</v>
          </cell>
          <cell r="H29" t="str">
            <v>SCGA270D-45</v>
          </cell>
          <cell r="I29">
            <v>0.75</v>
          </cell>
          <cell r="J29">
            <v>160</v>
          </cell>
          <cell r="K29" t="str">
            <v>GP</v>
          </cell>
          <cell r="L29">
            <v>8.2400000000000008E-3</v>
          </cell>
          <cell r="M29" t="str">
            <v>UMI</v>
          </cell>
          <cell r="N29" t="str">
            <v>TARIQ</v>
          </cell>
        </row>
        <row r="30">
          <cell r="A30">
            <v>55718</v>
          </cell>
          <cell r="B30">
            <v>12120</v>
          </cell>
          <cell r="C30">
            <v>23</v>
          </cell>
          <cell r="D30" t="str">
            <v>MBR COWL TOP SIDE INN LH</v>
          </cell>
          <cell r="E30">
            <v>55718</v>
          </cell>
          <cell r="F30">
            <v>12120</v>
          </cell>
          <cell r="G30">
            <v>3</v>
          </cell>
          <cell r="H30" t="str">
            <v>SCGA270D-45</v>
          </cell>
          <cell r="I30">
            <v>0.75</v>
          </cell>
          <cell r="J30">
            <v>160</v>
          </cell>
          <cell r="K30" t="str">
            <v>GP</v>
          </cell>
          <cell r="L30">
            <v>8.2400000000000008E-3</v>
          </cell>
          <cell r="M30" t="str">
            <v>UMI</v>
          </cell>
          <cell r="N30" t="str">
            <v>TARIQ</v>
          </cell>
        </row>
        <row r="31">
          <cell r="A31">
            <v>55745</v>
          </cell>
          <cell r="B31">
            <v>12240</v>
          </cell>
          <cell r="C31">
            <v>24</v>
          </cell>
          <cell r="D31" t="str">
            <v>R/F COWL TOP INNER RH</v>
          </cell>
          <cell r="E31">
            <v>55745</v>
          </cell>
          <cell r="F31">
            <v>12240</v>
          </cell>
          <cell r="G31">
            <v>3</v>
          </cell>
          <cell r="H31" t="str">
            <v>SHGA270D-45</v>
          </cell>
          <cell r="I31">
            <v>1.4</v>
          </cell>
          <cell r="J31">
            <v>335</v>
          </cell>
          <cell r="K31">
            <v>0</v>
          </cell>
          <cell r="L31">
            <v>1.7250000000000001E-2</v>
          </cell>
          <cell r="M31" t="str">
            <v>RAZISONS</v>
          </cell>
          <cell r="N31" t="str">
            <v>TARIQ</v>
          </cell>
        </row>
        <row r="32">
          <cell r="A32">
            <v>55746</v>
          </cell>
          <cell r="B32">
            <v>12130</v>
          </cell>
          <cell r="C32">
            <v>25</v>
          </cell>
          <cell r="D32" t="str">
            <v>R/F COWL TOP INNER LH</v>
          </cell>
          <cell r="E32">
            <v>55746</v>
          </cell>
          <cell r="F32">
            <v>12130</v>
          </cell>
          <cell r="G32">
            <v>3</v>
          </cell>
          <cell r="H32" t="str">
            <v>SHGA270D-45</v>
          </cell>
          <cell r="I32">
            <v>1.4</v>
          </cell>
          <cell r="J32">
            <v>335</v>
          </cell>
          <cell r="K32">
            <v>0</v>
          </cell>
          <cell r="L32">
            <v>1.7250000000000001E-2</v>
          </cell>
          <cell r="M32" t="str">
            <v>RAZI SONS</v>
          </cell>
          <cell r="N32" t="str">
            <v>TARIQ</v>
          </cell>
        </row>
        <row r="33">
          <cell r="A33">
            <v>55713</v>
          </cell>
          <cell r="B33">
            <v>12110</v>
          </cell>
          <cell r="C33">
            <v>26</v>
          </cell>
          <cell r="D33" t="str">
            <v>PNL COWL TOP SIDE RH</v>
          </cell>
          <cell r="E33">
            <v>55713</v>
          </cell>
          <cell r="F33">
            <v>12110</v>
          </cell>
          <cell r="G33">
            <v>1</v>
          </cell>
          <cell r="H33" t="str">
            <v>SCGA270C-45</v>
          </cell>
          <cell r="I33">
            <v>0.9</v>
          </cell>
          <cell r="J33">
            <v>0</v>
          </cell>
          <cell r="K33" t="str">
            <v>GP</v>
          </cell>
          <cell r="L33">
            <v>1.521E-2</v>
          </cell>
          <cell r="M33" t="str">
            <v>K. LUMINAIRES</v>
          </cell>
          <cell r="N33" t="str">
            <v>ZAIB</v>
          </cell>
        </row>
        <row r="34">
          <cell r="A34">
            <v>55714</v>
          </cell>
          <cell r="B34">
            <v>12110</v>
          </cell>
          <cell r="C34">
            <v>27</v>
          </cell>
          <cell r="D34" t="str">
            <v>PNL COWL TOP SIDE LH</v>
          </cell>
          <cell r="E34">
            <v>55714</v>
          </cell>
          <cell r="F34">
            <v>12110</v>
          </cell>
          <cell r="G34">
            <v>1</v>
          </cell>
          <cell r="H34" t="str">
            <v>SCGA270C-45</v>
          </cell>
          <cell r="I34">
            <v>0.9</v>
          </cell>
          <cell r="J34">
            <v>0</v>
          </cell>
          <cell r="K34" t="str">
            <v>GP</v>
          </cell>
          <cell r="L34">
            <v>1.521E-2</v>
          </cell>
          <cell r="M34" t="str">
            <v>K. LUMINAIRES</v>
          </cell>
          <cell r="N34" t="str">
            <v>ZAIB</v>
          </cell>
        </row>
        <row r="35">
          <cell r="A35">
            <v>57117</v>
          </cell>
          <cell r="B35">
            <v>12130</v>
          </cell>
          <cell r="C35">
            <v>28</v>
          </cell>
          <cell r="D35" t="str">
            <v>PLTFR SIDE MBR N02RH</v>
          </cell>
          <cell r="E35">
            <v>57117</v>
          </cell>
          <cell r="F35">
            <v>12130</v>
          </cell>
          <cell r="G35">
            <v>2</v>
          </cell>
          <cell r="H35" t="str">
            <v>SHGA440-45</v>
          </cell>
          <cell r="I35">
            <v>1.6</v>
          </cell>
          <cell r="J35">
            <v>250</v>
          </cell>
          <cell r="K35" t="str">
            <v>GP</v>
          </cell>
          <cell r="L35">
            <v>2.035E-2</v>
          </cell>
          <cell r="M35" t="str">
            <v>DAWN</v>
          </cell>
          <cell r="N35" t="str">
            <v>HAWKS</v>
          </cell>
        </row>
        <row r="36">
          <cell r="A36">
            <v>57271</v>
          </cell>
          <cell r="B36">
            <v>12090</v>
          </cell>
          <cell r="C36">
            <v>29</v>
          </cell>
          <cell r="D36" t="str">
            <v>EXT STRG G/BOX SUP MBR RH</v>
          </cell>
          <cell r="E36">
            <v>57271</v>
          </cell>
          <cell r="F36">
            <v>12090</v>
          </cell>
          <cell r="G36">
            <v>2</v>
          </cell>
          <cell r="H36" t="str">
            <v>SCGA440-45</v>
          </cell>
          <cell r="I36">
            <v>1.4</v>
          </cell>
          <cell r="J36">
            <v>450</v>
          </cell>
          <cell r="K36" t="str">
            <v>GP</v>
          </cell>
          <cell r="L36">
            <v>3.6630000000000003E-2</v>
          </cell>
          <cell r="M36" t="str">
            <v>DAWN</v>
          </cell>
          <cell r="N36" t="str">
            <v>K. LUMINAIRES</v>
          </cell>
        </row>
        <row r="37">
          <cell r="A37">
            <v>57113</v>
          </cell>
          <cell r="B37">
            <v>12190</v>
          </cell>
          <cell r="C37">
            <v>30</v>
          </cell>
          <cell r="D37" t="str">
            <v>EXT FR SIDE MBR RH</v>
          </cell>
          <cell r="E37">
            <v>57113</v>
          </cell>
          <cell r="F37">
            <v>12190</v>
          </cell>
          <cell r="G37">
            <v>1</v>
          </cell>
          <cell r="H37" t="str">
            <v>SHGA440-45</v>
          </cell>
          <cell r="I37">
            <v>1.2</v>
          </cell>
          <cell r="J37">
            <v>322</v>
          </cell>
          <cell r="K37" t="str">
            <v>GP</v>
          </cell>
          <cell r="L37">
            <v>2.6210000000000001E-2</v>
          </cell>
          <cell r="M37" t="str">
            <v>UMI</v>
          </cell>
          <cell r="N37" t="str">
            <v>HAWKS</v>
          </cell>
        </row>
        <row r="38">
          <cell r="A38">
            <v>57118</v>
          </cell>
          <cell r="B38">
            <v>12130</v>
          </cell>
          <cell r="C38">
            <v>31</v>
          </cell>
          <cell r="D38" t="str">
            <v>PLTFR SIDE MBR N02 LH</v>
          </cell>
          <cell r="E38">
            <v>57118</v>
          </cell>
          <cell r="F38">
            <v>12130</v>
          </cell>
          <cell r="G38">
            <v>2</v>
          </cell>
          <cell r="H38" t="str">
            <v>SHGA440-45</v>
          </cell>
          <cell r="I38">
            <v>1.6</v>
          </cell>
          <cell r="J38">
            <v>250</v>
          </cell>
          <cell r="K38" t="str">
            <v>GP</v>
          </cell>
          <cell r="L38">
            <v>1.5720000000000001E-2</v>
          </cell>
          <cell r="M38" t="str">
            <v>DAWN</v>
          </cell>
          <cell r="N38" t="str">
            <v>HAWKS</v>
          </cell>
        </row>
        <row r="39">
          <cell r="A39">
            <v>57272</v>
          </cell>
          <cell r="B39">
            <v>12090</v>
          </cell>
          <cell r="C39">
            <v>32</v>
          </cell>
          <cell r="D39" t="str">
            <v>EXT STRG G/BOX SUP MBR LH</v>
          </cell>
          <cell r="E39">
            <v>57272</v>
          </cell>
          <cell r="F39">
            <v>12090</v>
          </cell>
          <cell r="G39">
            <v>2</v>
          </cell>
          <cell r="H39" t="str">
            <v>SCGA440-45</v>
          </cell>
          <cell r="I39">
            <v>1.4</v>
          </cell>
          <cell r="J39">
            <v>450</v>
          </cell>
          <cell r="K39" t="str">
            <v>GP</v>
          </cell>
          <cell r="L39">
            <v>2.8299999999999999E-2</v>
          </cell>
          <cell r="M39" t="str">
            <v>DAWN</v>
          </cell>
          <cell r="N39" t="str">
            <v>K. LUMINAIRES</v>
          </cell>
        </row>
        <row r="40">
          <cell r="A40">
            <v>57114</v>
          </cell>
          <cell r="B40">
            <v>12160</v>
          </cell>
          <cell r="C40">
            <v>33</v>
          </cell>
          <cell r="D40" t="str">
            <v>EXT FR SIDE MBR LH</v>
          </cell>
          <cell r="E40">
            <v>57114</v>
          </cell>
          <cell r="F40">
            <v>12160</v>
          </cell>
          <cell r="G40">
            <v>1</v>
          </cell>
          <cell r="H40" t="str">
            <v>SHGA440-45</v>
          </cell>
          <cell r="I40">
            <v>1.2</v>
          </cell>
          <cell r="J40">
            <v>322</v>
          </cell>
          <cell r="K40" t="str">
            <v>GP</v>
          </cell>
          <cell r="L40">
            <v>2.0250000000000001E-2</v>
          </cell>
          <cell r="M40" t="str">
            <v>UMI</v>
          </cell>
          <cell r="N40" t="str">
            <v>HAWKS</v>
          </cell>
        </row>
        <row r="41">
          <cell r="A41">
            <v>57411</v>
          </cell>
          <cell r="B41">
            <v>12400</v>
          </cell>
          <cell r="C41">
            <v>34</v>
          </cell>
          <cell r="D41" t="str">
            <v>MBR FLRSIDE INN RH</v>
          </cell>
          <cell r="E41">
            <v>57411</v>
          </cell>
          <cell r="F41">
            <v>12400</v>
          </cell>
          <cell r="G41">
            <v>2</v>
          </cell>
          <cell r="H41" t="str">
            <v>SHGA440-45</v>
          </cell>
          <cell r="I41">
            <v>1.2</v>
          </cell>
          <cell r="J41">
            <v>2418</v>
          </cell>
          <cell r="K41" t="str">
            <v>GP</v>
          </cell>
          <cell r="L41">
            <v>7.4859999999999996E-2</v>
          </cell>
          <cell r="M41" t="str">
            <v>RAZI SONS</v>
          </cell>
          <cell r="N41" t="str">
            <v>AEK</v>
          </cell>
        </row>
        <row r="42">
          <cell r="A42">
            <v>57468</v>
          </cell>
          <cell r="B42">
            <v>12070</v>
          </cell>
          <cell r="C42">
            <v>35</v>
          </cell>
          <cell r="D42" t="str">
            <v>BKT FR SEAT OUTSIDE RH</v>
          </cell>
          <cell r="E42">
            <v>57468</v>
          </cell>
          <cell r="F42">
            <v>12070</v>
          </cell>
          <cell r="G42">
            <v>2</v>
          </cell>
          <cell r="H42" t="str">
            <v>SHGA440-45</v>
          </cell>
          <cell r="I42">
            <v>1</v>
          </cell>
          <cell r="J42">
            <v>273</v>
          </cell>
          <cell r="K42">
            <v>0</v>
          </cell>
          <cell r="L42">
            <v>3.31E-3</v>
          </cell>
          <cell r="M42" t="str">
            <v>DAWN</v>
          </cell>
          <cell r="N42" t="str">
            <v>MGA</v>
          </cell>
        </row>
        <row r="43">
          <cell r="A43">
            <v>57486</v>
          </cell>
          <cell r="B43">
            <v>12040</v>
          </cell>
          <cell r="C43">
            <v>36</v>
          </cell>
          <cell r="D43" t="str">
            <v>R/F FLOOR SIDE MBR #1 RH</v>
          </cell>
          <cell r="E43">
            <v>57486</v>
          </cell>
          <cell r="F43">
            <v>12040</v>
          </cell>
          <cell r="G43">
            <v>2</v>
          </cell>
          <cell r="H43" t="str">
            <v>SHGA440-45</v>
          </cell>
          <cell r="I43">
            <v>1</v>
          </cell>
          <cell r="J43">
            <v>316</v>
          </cell>
          <cell r="K43">
            <v>0</v>
          </cell>
          <cell r="L43">
            <v>3.8300000000000001E-3</v>
          </cell>
          <cell r="M43" t="str">
            <v>METALINE</v>
          </cell>
          <cell r="N43" t="str">
            <v>ALI BROS</v>
          </cell>
        </row>
        <row r="44">
          <cell r="A44">
            <v>57412</v>
          </cell>
          <cell r="B44">
            <v>12400</v>
          </cell>
          <cell r="C44">
            <v>37</v>
          </cell>
          <cell r="D44" t="str">
            <v>MBR FLR SIDE INN LH</v>
          </cell>
          <cell r="E44">
            <v>57412</v>
          </cell>
          <cell r="F44">
            <v>12400</v>
          </cell>
          <cell r="G44">
            <v>2</v>
          </cell>
          <cell r="H44" t="str">
            <v>SHGA440-45</v>
          </cell>
          <cell r="I44">
            <v>1.2</v>
          </cell>
          <cell r="J44">
            <v>2398</v>
          </cell>
          <cell r="K44" t="str">
            <v>GP</v>
          </cell>
          <cell r="L44">
            <v>7.4859999999999996E-2</v>
          </cell>
          <cell r="M44" t="str">
            <v>RAZI SONS</v>
          </cell>
          <cell r="N44" t="str">
            <v>AEK</v>
          </cell>
        </row>
        <row r="45">
          <cell r="A45">
            <v>57469</v>
          </cell>
          <cell r="B45">
            <v>12050</v>
          </cell>
          <cell r="C45">
            <v>38</v>
          </cell>
          <cell r="D45" t="str">
            <v>BKT FR SEAT OUTSIDE LH</v>
          </cell>
          <cell r="E45">
            <v>57469</v>
          </cell>
          <cell r="F45">
            <v>12050</v>
          </cell>
          <cell r="G45">
            <v>2</v>
          </cell>
          <cell r="H45" t="str">
            <v>SHGA440-45</v>
          </cell>
          <cell r="I45">
            <v>1</v>
          </cell>
          <cell r="J45">
            <v>273</v>
          </cell>
          <cell r="K45">
            <v>0</v>
          </cell>
          <cell r="L45">
            <v>3.31E-3</v>
          </cell>
          <cell r="M45" t="str">
            <v>DAWN</v>
          </cell>
          <cell r="N45" t="str">
            <v>MGA</v>
          </cell>
        </row>
        <row r="46">
          <cell r="A46">
            <v>57486</v>
          </cell>
          <cell r="B46">
            <v>12040</v>
          </cell>
          <cell r="C46">
            <v>39</v>
          </cell>
          <cell r="D46" t="str">
            <v>R/F FLOOR SIDE MBR #1 RH</v>
          </cell>
          <cell r="E46">
            <v>57486</v>
          </cell>
          <cell r="F46">
            <v>12040</v>
          </cell>
          <cell r="G46">
            <v>2</v>
          </cell>
          <cell r="H46" t="str">
            <v>SHGA440-45</v>
          </cell>
          <cell r="I46">
            <v>1</v>
          </cell>
          <cell r="J46">
            <v>316</v>
          </cell>
          <cell r="K46">
            <v>0</v>
          </cell>
          <cell r="L46">
            <v>3.8300000000000001E-3</v>
          </cell>
          <cell r="M46" t="str">
            <v>METALINE</v>
          </cell>
          <cell r="N46" t="str">
            <v>ALIBROS</v>
          </cell>
        </row>
        <row r="47">
          <cell r="A47">
            <v>57605</v>
          </cell>
          <cell r="B47">
            <v>12180</v>
          </cell>
          <cell r="C47">
            <v>40</v>
          </cell>
          <cell r="D47" t="str">
            <v>MBR S/A RR FLR CRS #1</v>
          </cell>
          <cell r="E47">
            <v>57605</v>
          </cell>
          <cell r="F47">
            <v>12180</v>
          </cell>
          <cell r="G47">
            <v>1</v>
          </cell>
          <cell r="H47">
            <v>0</v>
          </cell>
          <cell r="I47">
            <v>0</v>
          </cell>
          <cell r="J47">
            <v>3326</v>
          </cell>
          <cell r="K47">
            <v>0</v>
          </cell>
          <cell r="L47" t="str">
            <v>ASSY</v>
          </cell>
          <cell r="M47" t="str">
            <v>ASSY</v>
          </cell>
          <cell r="N47" t="str">
            <v>ASSY</v>
          </cell>
          <cell r="O47" t="str">
            <v>ASSY</v>
          </cell>
        </row>
        <row r="48">
          <cell r="A48">
            <v>57463</v>
          </cell>
          <cell r="B48">
            <v>12090</v>
          </cell>
          <cell r="C48">
            <v>41</v>
          </cell>
          <cell r="D48" t="str">
            <v>R/F CTR FLRX-MBR RH</v>
          </cell>
          <cell r="E48">
            <v>57463</v>
          </cell>
          <cell r="F48">
            <v>12090</v>
          </cell>
          <cell r="G48">
            <v>2</v>
          </cell>
          <cell r="H48" t="str">
            <v>SCGA270D-45</v>
          </cell>
          <cell r="I48">
            <v>0.9</v>
          </cell>
          <cell r="J48">
            <v>118</v>
          </cell>
          <cell r="K48">
            <v>0</v>
          </cell>
          <cell r="L48">
            <v>5.6499999999999996E-3</v>
          </cell>
          <cell r="M48" t="str">
            <v>ALIBROS</v>
          </cell>
          <cell r="N48" t="str">
            <v>DAWN</v>
          </cell>
        </row>
        <row r="49">
          <cell r="A49">
            <v>57464</v>
          </cell>
          <cell r="B49">
            <v>12030</v>
          </cell>
          <cell r="C49">
            <v>42</v>
          </cell>
          <cell r="D49" t="str">
            <v>R/FCTRFLRX-MBRLH</v>
          </cell>
          <cell r="E49">
            <v>57464</v>
          </cell>
          <cell r="F49">
            <v>12030</v>
          </cell>
          <cell r="G49">
            <v>2</v>
          </cell>
          <cell r="H49" t="str">
            <v>SCGA270D-45</v>
          </cell>
          <cell r="I49">
            <v>0.9</v>
          </cell>
          <cell r="J49">
            <v>118</v>
          </cell>
          <cell r="K49">
            <v>0</v>
          </cell>
          <cell r="L49">
            <v>5.6499999999999996E-3</v>
          </cell>
          <cell r="M49" t="str">
            <v>ALI BROS</v>
          </cell>
          <cell r="N49" t="str">
            <v>DAWN</v>
          </cell>
        </row>
        <row r="50">
          <cell r="A50">
            <v>57683</v>
          </cell>
          <cell r="B50">
            <v>12080</v>
          </cell>
          <cell r="C50">
            <v>43</v>
          </cell>
          <cell r="D50" t="str">
            <v>BKT FUEL TANK MTG N01</v>
          </cell>
          <cell r="E50">
            <v>57683</v>
          </cell>
          <cell r="F50">
            <v>12080</v>
          </cell>
          <cell r="G50">
            <v>2</v>
          </cell>
          <cell r="H50" t="str">
            <v>SHGA270D-45</v>
          </cell>
          <cell r="I50">
            <v>2</v>
          </cell>
          <cell r="J50">
            <v>185</v>
          </cell>
          <cell r="K50">
            <v>0</v>
          </cell>
          <cell r="L50">
            <v>8.8599999999999998E-3</v>
          </cell>
          <cell r="M50" t="str">
            <v>A-ONE</v>
          </cell>
          <cell r="N50" t="str">
            <v>ALIBROS</v>
          </cell>
        </row>
        <row r="51">
          <cell r="A51">
            <v>57688</v>
          </cell>
          <cell r="B51">
            <v>12010</v>
          </cell>
          <cell r="C51">
            <v>44</v>
          </cell>
          <cell r="D51" t="str">
            <v>R/F RR FLOOR UDR FR</v>
          </cell>
          <cell r="E51">
            <v>57688</v>
          </cell>
          <cell r="F51">
            <v>12010</v>
          </cell>
          <cell r="G51">
            <v>2</v>
          </cell>
          <cell r="H51" t="str">
            <v>SPH440</v>
          </cell>
          <cell r="I51">
            <v>1.2</v>
          </cell>
          <cell r="J51">
            <v>230</v>
          </cell>
          <cell r="K51" t="str">
            <v>GP</v>
          </cell>
          <cell r="L51">
            <v>1.102E-2</v>
          </cell>
          <cell r="M51" t="str">
            <v>A-ONE</v>
          </cell>
          <cell r="N51" t="str">
            <v>HAWKS</v>
          </cell>
          <cell r="O51" t="str">
            <v>TARIQ</v>
          </cell>
        </row>
        <row r="52">
          <cell r="A52">
            <v>57606</v>
          </cell>
          <cell r="B52">
            <v>12130</v>
          </cell>
          <cell r="C52">
            <v>45</v>
          </cell>
          <cell r="D52" t="str">
            <v>MBRS/ARRABSMTG</v>
          </cell>
          <cell r="E52">
            <v>57606</v>
          </cell>
          <cell r="F52">
            <v>12130</v>
          </cell>
          <cell r="G52">
            <v>1</v>
          </cell>
          <cell r="H52">
            <v>0</v>
          </cell>
          <cell r="I52">
            <v>0</v>
          </cell>
          <cell r="J52">
            <v>3365</v>
          </cell>
          <cell r="K52" t="str">
            <v>GW</v>
          </cell>
          <cell r="L52" t="str">
            <v>ASSY</v>
          </cell>
          <cell r="M52" t="str">
            <v>ASSY</v>
          </cell>
          <cell r="N52" t="str">
            <v>ASSY</v>
          </cell>
          <cell r="O52" t="str">
            <v>ASSY</v>
          </cell>
        </row>
        <row r="53">
          <cell r="A53">
            <v>57603</v>
          </cell>
          <cell r="B53">
            <v>12040</v>
          </cell>
          <cell r="C53">
            <v>46</v>
          </cell>
          <cell r="D53" t="str">
            <v>FRAME S/A RR SPR FR HGR RH</v>
          </cell>
          <cell r="E53">
            <v>57603</v>
          </cell>
          <cell r="F53">
            <v>12040</v>
          </cell>
          <cell r="G53">
            <v>2</v>
          </cell>
          <cell r="H53">
            <v>0</v>
          </cell>
          <cell r="I53">
            <v>0</v>
          </cell>
          <cell r="J53">
            <v>943</v>
          </cell>
          <cell r="K53" t="str">
            <v>GW</v>
          </cell>
          <cell r="L53" t="str">
            <v>ASSY</v>
          </cell>
          <cell r="M53" t="str">
            <v>ASSY</v>
          </cell>
          <cell r="N53" t="str">
            <v>ASSY</v>
          </cell>
          <cell r="O53" t="str">
            <v>ASSY</v>
          </cell>
        </row>
        <row r="54">
          <cell r="A54">
            <v>57665</v>
          </cell>
          <cell r="B54">
            <v>12040</v>
          </cell>
          <cell r="C54">
            <v>47</v>
          </cell>
          <cell r="D54" t="str">
            <v>R/F RR FLR C/MBR N02</v>
          </cell>
          <cell r="E54">
            <v>57665</v>
          </cell>
          <cell r="F54">
            <v>12040</v>
          </cell>
          <cell r="G54">
            <v>3</v>
          </cell>
          <cell r="H54" t="str">
            <v>SHGA270C-45</v>
          </cell>
          <cell r="I54">
            <v>1.2</v>
          </cell>
          <cell r="J54">
            <v>580</v>
          </cell>
          <cell r="K54" t="str">
            <v>GP</v>
          </cell>
          <cell r="L54">
            <v>2.7779999999999999E-2</v>
          </cell>
          <cell r="M54" t="str">
            <v>BEWL</v>
          </cell>
          <cell r="N54" t="str">
            <v>ALIBROS</v>
          </cell>
        </row>
        <row r="55">
          <cell r="A55">
            <v>57666</v>
          </cell>
          <cell r="B55">
            <v>12010</v>
          </cell>
          <cell r="C55">
            <v>48</v>
          </cell>
          <cell r="D55" t="str">
            <v>R/F RR FLR C/MBR N03</v>
          </cell>
          <cell r="E55">
            <v>57666</v>
          </cell>
          <cell r="F55">
            <v>12010</v>
          </cell>
          <cell r="G55">
            <v>3</v>
          </cell>
          <cell r="H55" t="str">
            <v>SPH270C</v>
          </cell>
          <cell r="I55">
            <v>1.2</v>
          </cell>
          <cell r="J55">
            <v>168</v>
          </cell>
          <cell r="K55" t="str">
            <v>GP</v>
          </cell>
          <cell r="L55">
            <v>8.0499999999999999E-3</v>
          </cell>
          <cell r="M55" t="str">
            <v>A-ONE</v>
          </cell>
          <cell r="N55" t="str">
            <v>HAWKS</v>
          </cell>
          <cell r="O55" t="str">
            <v>TARIQ</v>
          </cell>
        </row>
        <row r="56">
          <cell r="A56">
            <v>57667</v>
          </cell>
          <cell r="B56">
            <v>12010</v>
          </cell>
          <cell r="C56">
            <v>49</v>
          </cell>
          <cell r="D56" t="str">
            <v>R/F RR FLR C/MBR N04</v>
          </cell>
          <cell r="E56">
            <v>57667</v>
          </cell>
          <cell r="F56">
            <v>12010</v>
          </cell>
          <cell r="G56">
            <v>3</v>
          </cell>
          <cell r="H56" t="str">
            <v>SPH270C</v>
          </cell>
          <cell r="I56">
            <v>1.2</v>
          </cell>
          <cell r="J56">
            <v>195</v>
          </cell>
          <cell r="K56" t="str">
            <v>GP</v>
          </cell>
          <cell r="L56">
            <v>9.3399999999999993E-3</v>
          </cell>
          <cell r="M56" t="str">
            <v>A-ONE</v>
          </cell>
          <cell r="N56" t="str">
            <v>HAWKS</v>
          </cell>
          <cell r="O56" t="str">
            <v>TARIQ</v>
          </cell>
        </row>
        <row r="57">
          <cell r="A57">
            <v>57653</v>
          </cell>
          <cell r="B57">
            <v>12080</v>
          </cell>
          <cell r="C57">
            <v>50</v>
          </cell>
          <cell r="D57" t="str">
            <v>MBRRRFLRCRSN02</v>
          </cell>
          <cell r="E57">
            <v>57653</v>
          </cell>
          <cell r="F57">
            <v>12080</v>
          </cell>
          <cell r="G57">
            <v>2</v>
          </cell>
          <cell r="H57" t="str">
            <v>SPH270E</v>
          </cell>
          <cell r="I57">
            <v>1.2</v>
          </cell>
          <cell r="J57">
            <v>1910</v>
          </cell>
          <cell r="K57" t="str">
            <v>GP</v>
          </cell>
          <cell r="L57">
            <v>2.5319999999999999E-2</v>
          </cell>
          <cell r="M57" t="str">
            <v>AEK</v>
          </cell>
          <cell r="N57" t="str">
            <v>ALI BROS</v>
          </cell>
        </row>
        <row r="58">
          <cell r="A58">
            <v>57686</v>
          </cell>
          <cell r="B58">
            <v>32020</v>
          </cell>
          <cell r="C58">
            <v>51</v>
          </cell>
          <cell r="D58" t="str">
            <v>BKT FUEL TANK MTG RR</v>
          </cell>
          <cell r="E58">
            <v>57686</v>
          </cell>
          <cell r="F58">
            <v>32020</v>
          </cell>
          <cell r="G58">
            <v>2</v>
          </cell>
          <cell r="H58" t="str">
            <v>SHGA270D-60/60</v>
          </cell>
          <cell r="I58">
            <v>2</v>
          </cell>
          <cell r="J58">
            <v>265</v>
          </cell>
          <cell r="K58" t="str">
            <v>GP</v>
          </cell>
          <cell r="L58">
            <v>1.269E-2</v>
          </cell>
          <cell r="M58" t="str">
            <v>AEK</v>
          </cell>
          <cell r="N58" t="str">
            <v>ALIBROS</v>
          </cell>
        </row>
        <row r="59">
          <cell r="A59">
            <v>57687</v>
          </cell>
          <cell r="B59">
            <v>32020</v>
          </cell>
          <cell r="C59">
            <v>52</v>
          </cell>
          <cell r="D59" t="str">
            <v>R/F RR FLR C/MBR N04</v>
          </cell>
          <cell r="E59">
            <v>57687</v>
          </cell>
          <cell r="F59">
            <v>32020</v>
          </cell>
          <cell r="G59">
            <v>2</v>
          </cell>
          <cell r="H59" t="str">
            <v>SHGA270D-60/60</v>
          </cell>
          <cell r="I59">
            <v>2</v>
          </cell>
          <cell r="J59">
            <v>247</v>
          </cell>
          <cell r="K59" t="str">
            <v>GP</v>
          </cell>
          <cell r="L59">
            <v>1.183E-2</v>
          </cell>
          <cell r="M59" t="str">
            <v>AEK</v>
          </cell>
          <cell r="N59" t="str">
            <v>ALI BROS</v>
          </cell>
        </row>
        <row r="60">
          <cell r="A60">
            <v>57403</v>
          </cell>
          <cell r="B60">
            <v>12080</v>
          </cell>
          <cell r="C60">
            <v>53</v>
          </cell>
          <cell r="D60" t="str">
            <v>MBR S/A FLR SIDE INN RR RH</v>
          </cell>
          <cell r="E60">
            <v>57403</v>
          </cell>
          <cell r="F60">
            <v>12080</v>
          </cell>
          <cell r="G60">
            <v>1</v>
          </cell>
          <cell r="H60">
            <v>0</v>
          </cell>
          <cell r="I60">
            <v>0</v>
          </cell>
          <cell r="J60">
            <v>2035</v>
          </cell>
          <cell r="K60" t="str">
            <v>GW</v>
          </cell>
          <cell r="L60" t="str">
            <v>ASSY</v>
          </cell>
          <cell r="M60" t="str">
            <v>ASSY</v>
          </cell>
          <cell r="N60" t="str">
            <v>ASSY</v>
          </cell>
          <cell r="O60" t="str">
            <v>ASSY</v>
          </cell>
        </row>
        <row r="61">
          <cell r="A61">
            <v>57413</v>
          </cell>
          <cell r="B61">
            <v>12060</v>
          </cell>
          <cell r="C61">
            <v>54</v>
          </cell>
          <cell r="D61" t="str">
            <v>MBR FLR SIDE INN RR RH</v>
          </cell>
          <cell r="E61">
            <v>57413</v>
          </cell>
          <cell r="F61">
            <v>12060</v>
          </cell>
          <cell r="G61">
            <v>2</v>
          </cell>
          <cell r="H61" t="str">
            <v>SHGA270D-45</v>
          </cell>
          <cell r="I61">
            <v>1.6</v>
          </cell>
          <cell r="J61">
            <v>1885</v>
          </cell>
          <cell r="K61" t="str">
            <v>GP</v>
          </cell>
          <cell r="L61">
            <v>3.9530000000000003E-2</v>
          </cell>
          <cell r="M61" t="str">
            <v>All BROS</v>
          </cell>
          <cell r="N61" t="str">
            <v>RAZISONS</v>
          </cell>
        </row>
        <row r="62">
          <cell r="A62">
            <v>57488</v>
          </cell>
          <cell r="B62">
            <v>32020</v>
          </cell>
          <cell r="C62">
            <v>55</v>
          </cell>
          <cell r="D62" t="str">
            <v>R/F FLR SIDE MBR N02</v>
          </cell>
          <cell r="E62">
            <v>57488</v>
          </cell>
          <cell r="F62">
            <v>32020</v>
          </cell>
          <cell r="G62">
            <v>2</v>
          </cell>
          <cell r="H62" t="str">
            <v>SCGA270D-45</v>
          </cell>
          <cell r="I62">
            <v>1.2</v>
          </cell>
          <cell r="J62">
            <v>95</v>
          </cell>
          <cell r="K62" t="str">
            <v>GP</v>
          </cell>
          <cell r="L62">
            <v>1.99E-3</v>
          </cell>
          <cell r="M62" t="str">
            <v>A-ONE</v>
          </cell>
          <cell r="N62" t="str">
            <v>HAWKS</v>
          </cell>
          <cell r="O62" t="str">
            <v>TARIQ</v>
          </cell>
        </row>
        <row r="63">
          <cell r="A63">
            <v>57611</v>
          </cell>
          <cell r="B63">
            <v>32110</v>
          </cell>
          <cell r="C63">
            <v>56</v>
          </cell>
          <cell r="D63" t="str">
            <v>MBR RR FLR SIDE FRRH</v>
          </cell>
          <cell r="E63">
            <v>57611</v>
          </cell>
          <cell r="F63">
            <v>32110</v>
          </cell>
          <cell r="G63">
            <v>1</v>
          </cell>
          <cell r="H63" t="str">
            <v>SCGA340BH-45</v>
          </cell>
          <cell r="I63">
            <v>1.6</v>
          </cell>
          <cell r="J63">
            <v>2720</v>
          </cell>
          <cell r="K63" t="str">
            <v>GP</v>
          </cell>
          <cell r="L63">
            <v>5.704E-2</v>
          </cell>
          <cell r="M63" t="str">
            <v>BEWL</v>
          </cell>
          <cell r="N63" t="str">
            <v>RAZI SONS</v>
          </cell>
        </row>
        <row r="64">
          <cell r="A64">
            <v>57625</v>
          </cell>
          <cell r="B64">
            <v>32060</v>
          </cell>
          <cell r="C64">
            <v>57</v>
          </cell>
          <cell r="D64" t="str">
            <v>R/F RR FLR MBR RR RH</v>
          </cell>
          <cell r="E64">
            <v>57625</v>
          </cell>
          <cell r="F64">
            <v>32060</v>
          </cell>
          <cell r="G64">
            <v>1</v>
          </cell>
          <cell r="H64" t="str">
            <v>SHGA270D-60/60</v>
          </cell>
          <cell r="I64">
            <v>2.2999999999999998</v>
          </cell>
          <cell r="J64">
            <v>1056</v>
          </cell>
          <cell r="K64" t="str">
            <v>GP</v>
          </cell>
          <cell r="L64">
            <v>2.214E-2</v>
          </cell>
          <cell r="M64" t="str">
            <v>AEK</v>
          </cell>
          <cell r="N64" t="str">
            <v>RAZISONS</v>
          </cell>
        </row>
        <row r="65">
          <cell r="A65">
            <v>57703</v>
          </cell>
          <cell r="B65">
            <v>32040</v>
          </cell>
          <cell r="C65">
            <v>58</v>
          </cell>
          <cell r="D65" t="str">
            <v>BKT S/A RR SUS ARM FR RH</v>
          </cell>
          <cell r="E65">
            <v>57703</v>
          </cell>
          <cell r="F65">
            <v>32040</v>
          </cell>
          <cell r="G65">
            <v>1</v>
          </cell>
          <cell r="H65">
            <v>0</v>
          </cell>
          <cell r="I65">
            <v>0</v>
          </cell>
          <cell r="J65">
            <v>1490</v>
          </cell>
          <cell r="K65" t="str">
            <v>GW</v>
          </cell>
          <cell r="L65" t="str">
            <v>ASSY</v>
          </cell>
          <cell r="M65" t="str">
            <v>ASSY</v>
          </cell>
          <cell r="N65" t="str">
            <v>ASSY</v>
          </cell>
          <cell r="O65" t="str">
            <v>ASSY</v>
          </cell>
        </row>
        <row r="66">
          <cell r="A66">
            <v>57631</v>
          </cell>
          <cell r="B66">
            <v>32060</v>
          </cell>
          <cell r="C66">
            <v>59</v>
          </cell>
          <cell r="D66" t="str">
            <v>R/F RR FLR S/MBR FR RH</v>
          </cell>
          <cell r="E66">
            <v>57631</v>
          </cell>
          <cell r="F66">
            <v>32060</v>
          </cell>
          <cell r="G66">
            <v>2</v>
          </cell>
          <cell r="H66" t="str">
            <v>SHGA440-45</v>
          </cell>
          <cell r="I66">
            <v>2.6</v>
          </cell>
          <cell r="J66">
            <v>270</v>
          </cell>
          <cell r="K66" t="str">
            <v>GP</v>
          </cell>
          <cell r="L66">
            <v>5.6600000000000001E-3</v>
          </cell>
          <cell r="M66" t="str">
            <v>LOADS</v>
          </cell>
          <cell r="N66" t="str">
            <v>AEK</v>
          </cell>
          <cell r="O66" t="str">
            <v>BEWL</v>
          </cell>
        </row>
        <row r="67">
          <cell r="A67">
            <v>57791</v>
          </cell>
          <cell r="B67">
            <v>32050</v>
          </cell>
          <cell r="C67">
            <v>60</v>
          </cell>
          <cell r="D67" t="str">
            <v>BKT RR SUS ARM FRRH</v>
          </cell>
          <cell r="E67">
            <v>57791</v>
          </cell>
          <cell r="F67">
            <v>32050</v>
          </cell>
          <cell r="G67">
            <v>2</v>
          </cell>
          <cell r="H67" t="str">
            <v>SHGA440-45</v>
          </cell>
          <cell r="I67">
            <v>2.9</v>
          </cell>
          <cell r="J67">
            <v>1030</v>
          </cell>
          <cell r="K67" t="str">
            <v>GP</v>
          </cell>
          <cell r="L67">
            <v>2.1600000000000001E-2</v>
          </cell>
          <cell r="M67" t="str">
            <v>ALIBROS</v>
          </cell>
          <cell r="N67" t="str">
            <v>RAZI SONS</v>
          </cell>
          <cell r="O67" t="str">
            <v>AEK</v>
          </cell>
        </row>
        <row r="68">
          <cell r="A68">
            <v>57793</v>
          </cell>
          <cell r="B68">
            <v>32030</v>
          </cell>
          <cell r="C68">
            <v>61</v>
          </cell>
          <cell r="D68" t="str">
            <v>BKTRRSUSARMRRRH</v>
          </cell>
          <cell r="E68">
            <v>57793</v>
          </cell>
          <cell r="F68">
            <v>32030</v>
          </cell>
          <cell r="G68">
            <v>2</v>
          </cell>
          <cell r="H68" t="str">
            <v>SHGA270D-45</v>
          </cell>
          <cell r="I68">
            <v>1.6</v>
          </cell>
          <cell r="J68">
            <v>150</v>
          </cell>
          <cell r="K68" t="str">
            <v>GP</v>
          </cell>
          <cell r="L68">
            <v>3.15E-3</v>
          </cell>
          <cell r="M68" t="str">
            <v>A-ONE</v>
          </cell>
          <cell r="N68" t="str">
            <v>DAWN</v>
          </cell>
        </row>
        <row r="69">
          <cell r="A69">
            <v>57735</v>
          </cell>
          <cell r="B69">
            <v>32040</v>
          </cell>
          <cell r="C69">
            <v>62</v>
          </cell>
          <cell r="D69" t="str">
            <v>R/F RR T'RQ BOX RH</v>
          </cell>
          <cell r="E69">
            <v>57735</v>
          </cell>
          <cell r="F69">
            <v>32040</v>
          </cell>
          <cell r="G69">
            <v>1</v>
          </cell>
          <cell r="H69" t="str">
            <v>SHGA440-60/60</v>
          </cell>
          <cell r="I69">
            <v>2.6</v>
          </cell>
          <cell r="J69">
            <v>145</v>
          </cell>
          <cell r="K69" t="str">
            <v>GP</v>
          </cell>
          <cell r="L69">
            <v>3.0400000000000002E-3</v>
          </cell>
          <cell r="M69" t="str">
            <v>MGA</v>
          </cell>
          <cell r="N69" t="str">
            <v>A-ONE</v>
          </cell>
          <cell r="O69" t="str">
            <v>DAWN</v>
          </cell>
        </row>
        <row r="70">
          <cell r="A70">
            <v>58034</v>
          </cell>
          <cell r="B70">
            <v>32010</v>
          </cell>
          <cell r="C70">
            <v>63</v>
          </cell>
          <cell r="D70" t="str">
            <v>BKT S/A EX-PIPE SUPT RR</v>
          </cell>
          <cell r="E70">
            <v>58034</v>
          </cell>
          <cell r="F70">
            <v>32010</v>
          </cell>
          <cell r="G70">
            <v>1</v>
          </cell>
          <cell r="H70">
            <v>0</v>
          </cell>
          <cell r="I70">
            <v>0</v>
          </cell>
          <cell r="J70">
            <v>179</v>
          </cell>
          <cell r="K70" t="str">
            <v>GW</v>
          </cell>
          <cell r="L70" t="str">
            <v>ASSY</v>
          </cell>
          <cell r="M70" t="str">
            <v>ASSY</v>
          </cell>
          <cell r="N70" t="str">
            <v>ASSY</v>
          </cell>
          <cell r="O70" t="str">
            <v>ASSY</v>
          </cell>
        </row>
        <row r="71">
          <cell r="A71">
            <v>57617</v>
          </cell>
          <cell r="B71">
            <v>32010</v>
          </cell>
          <cell r="C71">
            <v>64</v>
          </cell>
          <cell r="D71" t="str">
            <v>RET EXT PIPE BKT</v>
          </cell>
          <cell r="E71">
            <v>57617</v>
          </cell>
          <cell r="F71">
            <v>32010</v>
          </cell>
          <cell r="G71">
            <v>2</v>
          </cell>
          <cell r="H71" t="str">
            <v>SS400</v>
          </cell>
          <cell r="I71">
            <v>12</v>
          </cell>
          <cell r="J71">
            <v>120</v>
          </cell>
          <cell r="K71" t="str">
            <v>GP</v>
          </cell>
          <cell r="L71">
            <v>2.5200000000000001E-3</v>
          </cell>
          <cell r="M71" t="str">
            <v>MGA</v>
          </cell>
          <cell r="N71" t="str">
            <v>METALINE</v>
          </cell>
          <cell r="O71" t="str">
            <v>SHAHEEN</v>
          </cell>
        </row>
        <row r="72">
          <cell r="A72">
            <v>57615</v>
          </cell>
          <cell r="B72">
            <v>12170</v>
          </cell>
          <cell r="C72">
            <v>65</v>
          </cell>
          <cell r="D72" t="str">
            <v>MBR RR FLR SIDE RRRH</v>
          </cell>
          <cell r="E72">
            <v>57615</v>
          </cell>
          <cell r="F72">
            <v>12170</v>
          </cell>
          <cell r="G72">
            <v>1</v>
          </cell>
          <cell r="H72" t="str">
            <v>SHGA440-45</v>
          </cell>
          <cell r="I72">
            <v>1.4</v>
          </cell>
          <cell r="J72">
            <v>1734</v>
          </cell>
          <cell r="K72" t="str">
            <v>GP</v>
          </cell>
          <cell r="L72">
            <v>3.6360000000000003E-2</v>
          </cell>
          <cell r="M72" t="str">
            <v>METALINE</v>
          </cell>
          <cell r="N72" t="str">
            <v>RAZISONS</v>
          </cell>
        </row>
        <row r="73">
          <cell r="A73">
            <v>57635</v>
          </cell>
          <cell r="B73">
            <v>12140</v>
          </cell>
          <cell r="C73">
            <v>66</v>
          </cell>
          <cell r="D73" t="str">
            <v>R/F RR FLR SIDE MBR RR RH</v>
          </cell>
          <cell r="E73">
            <v>57635</v>
          </cell>
          <cell r="F73">
            <v>12140</v>
          </cell>
          <cell r="G73">
            <v>1</v>
          </cell>
          <cell r="H73" t="str">
            <v>SHGA440-45</v>
          </cell>
          <cell r="I73">
            <v>2.6</v>
          </cell>
          <cell r="J73">
            <v>245</v>
          </cell>
          <cell r="K73">
            <v>0</v>
          </cell>
          <cell r="L73">
            <v>5.1399999999999996E-3</v>
          </cell>
          <cell r="M73" t="str">
            <v>MGA</v>
          </cell>
          <cell r="N73" t="str">
            <v>METALINE</v>
          </cell>
        </row>
        <row r="74">
          <cell r="A74">
            <v>57647</v>
          </cell>
          <cell r="B74">
            <v>12050</v>
          </cell>
          <cell r="C74">
            <v>67</v>
          </cell>
          <cell r="D74" t="str">
            <v>R/F RR FLR SIDE MBR OTR RH</v>
          </cell>
          <cell r="E74">
            <v>57647</v>
          </cell>
          <cell r="F74">
            <v>12050</v>
          </cell>
          <cell r="G74">
            <v>1</v>
          </cell>
          <cell r="H74">
            <v>0</v>
          </cell>
          <cell r="I74">
            <v>0</v>
          </cell>
          <cell r="J74">
            <v>245</v>
          </cell>
          <cell r="K74">
            <v>0</v>
          </cell>
          <cell r="L74">
            <v>5.1399999999999996E-3</v>
          </cell>
          <cell r="M74" t="str">
            <v>AFTAB TECH.</v>
          </cell>
          <cell r="N74" t="str">
            <v>ALI BROS</v>
          </cell>
        </row>
        <row r="75">
          <cell r="A75">
            <v>57404</v>
          </cell>
          <cell r="B75">
            <v>12020</v>
          </cell>
          <cell r="C75">
            <v>68</v>
          </cell>
          <cell r="D75" t="str">
            <v>MBR S/A FLR SIDE INN RR LH</v>
          </cell>
          <cell r="E75">
            <v>57404</v>
          </cell>
          <cell r="F75">
            <v>12020</v>
          </cell>
          <cell r="G75">
            <v>1</v>
          </cell>
          <cell r="H75">
            <v>0</v>
          </cell>
          <cell r="I75">
            <v>0</v>
          </cell>
          <cell r="J75">
            <v>2035</v>
          </cell>
          <cell r="K75" t="str">
            <v>GW</v>
          </cell>
          <cell r="L75" t="str">
            <v>ASSY</v>
          </cell>
          <cell r="M75" t="str">
            <v>ASSY</v>
          </cell>
          <cell r="N75" t="str">
            <v>ASSY</v>
          </cell>
          <cell r="O75" t="str">
            <v>ASSY</v>
          </cell>
        </row>
        <row r="76">
          <cell r="A76">
            <v>57414</v>
          </cell>
          <cell r="B76">
            <v>12060</v>
          </cell>
          <cell r="C76">
            <v>69</v>
          </cell>
          <cell r="D76" t="str">
            <v>MBR FLR SIDE INN RRLH</v>
          </cell>
          <cell r="E76">
            <v>57414</v>
          </cell>
          <cell r="F76">
            <v>12060</v>
          </cell>
          <cell r="G76">
            <v>2</v>
          </cell>
          <cell r="H76" t="str">
            <v>SHGA270D-45</v>
          </cell>
          <cell r="I76">
            <v>1.6</v>
          </cell>
          <cell r="J76">
            <v>1885</v>
          </cell>
          <cell r="K76" t="str">
            <v>GP</v>
          </cell>
          <cell r="L76">
            <v>3.9530000000000003E-2</v>
          </cell>
          <cell r="M76" t="str">
            <v>ALIBROS</v>
          </cell>
          <cell r="N76" t="str">
            <v>RAZISONS</v>
          </cell>
        </row>
        <row r="77">
          <cell r="A77">
            <v>57489</v>
          </cell>
          <cell r="B77">
            <v>32020</v>
          </cell>
          <cell r="C77">
            <v>70</v>
          </cell>
          <cell r="D77" t="str">
            <v>R/F FLR SIDE MBR LH</v>
          </cell>
          <cell r="E77">
            <v>57489</v>
          </cell>
          <cell r="F77">
            <v>32020</v>
          </cell>
          <cell r="G77">
            <v>2</v>
          </cell>
          <cell r="H77" t="str">
            <v>SCGA270D-45</v>
          </cell>
          <cell r="I77">
            <v>1.2</v>
          </cell>
          <cell r="J77">
            <v>95</v>
          </cell>
          <cell r="K77" t="str">
            <v>GP</v>
          </cell>
          <cell r="L77">
            <v>1.99E-3</v>
          </cell>
          <cell r="M77" t="str">
            <v>SILVER FALCON</v>
          </cell>
          <cell r="N77" t="str">
            <v>FEROZ</v>
          </cell>
          <cell r="O77" t="str">
            <v>DAWN</v>
          </cell>
        </row>
        <row r="78">
          <cell r="A78">
            <v>57612</v>
          </cell>
          <cell r="B78">
            <v>12170</v>
          </cell>
          <cell r="C78">
            <v>71</v>
          </cell>
          <cell r="D78" t="str">
            <v>MBR RR FLR SIDE FRLH</v>
          </cell>
          <cell r="E78">
            <v>57612</v>
          </cell>
          <cell r="F78">
            <v>12170</v>
          </cell>
          <cell r="G78">
            <v>1</v>
          </cell>
          <cell r="H78" t="str">
            <v>SCGA340BH-45</v>
          </cell>
          <cell r="I78">
            <v>1.6</v>
          </cell>
          <cell r="J78">
            <v>2720</v>
          </cell>
          <cell r="K78" t="str">
            <v>GP</v>
          </cell>
          <cell r="L78">
            <v>5.704E-2</v>
          </cell>
          <cell r="M78" t="str">
            <v>BEWL</v>
          </cell>
          <cell r="N78" t="str">
            <v>RAZISONS</v>
          </cell>
        </row>
        <row r="79">
          <cell r="A79">
            <v>57626</v>
          </cell>
          <cell r="B79">
            <v>32060</v>
          </cell>
          <cell r="C79">
            <v>72</v>
          </cell>
          <cell r="D79" t="str">
            <v>R/F RR FLR MBR RR LH</v>
          </cell>
          <cell r="E79">
            <v>57626</v>
          </cell>
          <cell r="F79">
            <v>32060</v>
          </cell>
          <cell r="G79">
            <v>1</v>
          </cell>
          <cell r="H79" t="str">
            <v>SHGA270D-60/60</v>
          </cell>
          <cell r="I79">
            <v>2.2999999999999998</v>
          </cell>
          <cell r="J79">
            <v>1056</v>
          </cell>
          <cell r="K79" t="str">
            <v>GP</v>
          </cell>
          <cell r="L79">
            <v>2.214E-2</v>
          </cell>
          <cell r="M79" t="str">
            <v>AEK</v>
          </cell>
          <cell r="N79" t="str">
            <v>AFTAB TECH.</v>
          </cell>
        </row>
        <row r="80">
          <cell r="A80">
            <v>57704</v>
          </cell>
          <cell r="B80">
            <v>32040</v>
          </cell>
          <cell r="C80">
            <v>73</v>
          </cell>
          <cell r="D80" t="str">
            <v>BKT S/A RR SUS ARM FR LH</v>
          </cell>
          <cell r="E80">
            <v>57704</v>
          </cell>
          <cell r="F80">
            <v>32040</v>
          </cell>
          <cell r="G80">
            <v>1</v>
          </cell>
          <cell r="H80">
            <v>0</v>
          </cell>
          <cell r="I80">
            <v>0</v>
          </cell>
          <cell r="J80">
            <v>1490</v>
          </cell>
          <cell r="K80" t="str">
            <v>GW</v>
          </cell>
          <cell r="L80" t="str">
            <v>ASSY</v>
          </cell>
          <cell r="M80" t="str">
            <v>ASSY</v>
          </cell>
          <cell r="N80" t="str">
            <v>ASSY</v>
          </cell>
          <cell r="O80" t="str">
            <v>ASSY</v>
          </cell>
        </row>
        <row r="81">
          <cell r="A81">
            <v>57632</v>
          </cell>
          <cell r="B81">
            <v>32060</v>
          </cell>
          <cell r="C81">
            <v>74</v>
          </cell>
          <cell r="D81" t="str">
            <v>R/F RR FLR S/MBR FR LH</v>
          </cell>
          <cell r="E81">
            <v>57632</v>
          </cell>
          <cell r="F81">
            <v>32060</v>
          </cell>
          <cell r="G81">
            <v>2</v>
          </cell>
          <cell r="H81" t="str">
            <v>SHGA440-45</v>
          </cell>
          <cell r="I81">
            <v>2.6</v>
          </cell>
          <cell r="J81">
            <v>270</v>
          </cell>
          <cell r="K81" t="str">
            <v>GP</v>
          </cell>
          <cell r="L81">
            <v>5.6600000000000001E-3</v>
          </cell>
          <cell r="M81" t="str">
            <v>LOADS</v>
          </cell>
          <cell r="N81" t="str">
            <v>AEK</v>
          </cell>
        </row>
        <row r="82">
          <cell r="A82">
            <v>57792</v>
          </cell>
          <cell r="B82">
            <v>32050</v>
          </cell>
          <cell r="C82">
            <v>75</v>
          </cell>
          <cell r="D82" t="str">
            <v>BKT RR SUS ARM FRLH</v>
          </cell>
          <cell r="E82">
            <v>57792</v>
          </cell>
          <cell r="F82">
            <v>32050</v>
          </cell>
          <cell r="G82">
            <v>2</v>
          </cell>
          <cell r="H82" t="str">
            <v>SHGA440-45</v>
          </cell>
          <cell r="I82">
            <v>2.9</v>
          </cell>
          <cell r="J82">
            <v>1030</v>
          </cell>
          <cell r="K82" t="str">
            <v>GP</v>
          </cell>
          <cell r="L82">
            <v>2.1600000000000001E-2</v>
          </cell>
          <cell r="M82" t="str">
            <v>RAZISONS</v>
          </cell>
          <cell r="N82" t="str">
            <v>AEK</v>
          </cell>
        </row>
        <row r="83">
          <cell r="A83">
            <v>57794</v>
          </cell>
          <cell r="B83">
            <v>32030</v>
          </cell>
          <cell r="C83">
            <v>76</v>
          </cell>
          <cell r="D83" t="str">
            <v>BKT RR SUS ARM RR LH</v>
          </cell>
          <cell r="E83">
            <v>57794</v>
          </cell>
          <cell r="F83">
            <v>32030</v>
          </cell>
          <cell r="G83">
            <v>2</v>
          </cell>
          <cell r="H83" t="str">
            <v>SHGA270D-45</v>
          </cell>
          <cell r="I83">
            <v>1.6</v>
          </cell>
          <cell r="J83">
            <v>150</v>
          </cell>
          <cell r="K83" t="str">
            <v>GP</v>
          </cell>
          <cell r="L83">
            <v>3.15E-3</v>
          </cell>
          <cell r="M83" t="str">
            <v>SILVER FALCON</v>
          </cell>
          <cell r="N83" t="str">
            <v>A-ONE</v>
          </cell>
          <cell r="O83" t="str">
            <v>DAWN</v>
          </cell>
        </row>
        <row r="84">
          <cell r="A84">
            <v>57736</v>
          </cell>
          <cell r="B84">
            <v>32040</v>
          </cell>
          <cell r="C84">
            <v>77</v>
          </cell>
          <cell r="D84" t="str">
            <v>R/F RR T'RQ BOX LH</v>
          </cell>
          <cell r="E84">
            <v>57736</v>
          </cell>
          <cell r="F84">
            <v>32040</v>
          </cell>
          <cell r="G84">
            <v>1</v>
          </cell>
          <cell r="H84" t="str">
            <v>SHGA440-60/60</v>
          </cell>
          <cell r="I84">
            <v>2.6</v>
          </cell>
          <cell r="J84">
            <v>145</v>
          </cell>
          <cell r="K84" t="str">
            <v>GP</v>
          </cell>
          <cell r="L84">
            <v>3.0400000000000002E-3</v>
          </cell>
          <cell r="M84" t="str">
            <v>MGA</v>
          </cell>
          <cell r="N84" t="str">
            <v>A-ONE</v>
          </cell>
          <cell r="O84" t="str">
            <v>DAWN</v>
          </cell>
        </row>
        <row r="85">
          <cell r="A85">
            <v>57616</v>
          </cell>
          <cell r="B85">
            <v>12200</v>
          </cell>
          <cell r="C85">
            <v>78</v>
          </cell>
          <cell r="D85" t="str">
            <v>MBR RR FLR SIDE RRLH</v>
          </cell>
          <cell r="E85">
            <v>57616</v>
          </cell>
          <cell r="F85">
            <v>12200</v>
          </cell>
          <cell r="G85">
            <v>1</v>
          </cell>
          <cell r="H85" t="str">
            <v>SHGA440-45</v>
          </cell>
          <cell r="I85">
            <v>1.4</v>
          </cell>
          <cell r="J85">
            <v>1724</v>
          </cell>
          <cell r="K85" t="str">
            <v>GP</v>
          </cell>
          <cell r="L85">
            <v>3.6150000000000002E-2</v>
          </cell>
          <cell r="M85" t="str">
            <v>METALINE</v>
          </cell>
          <cell r="N85" t="str">
            <v>RAZISONS</v>
          </cell>
        </row>
        <row r="86">
          <cell r="A86">
            <v>57636</v>
          </cell>
          <cell r="B86">
            <v>12120</v>
          </cell>
          <cell r="C86">
            <v>79</v>
          </cell>
          <cell r="D86" t="str">
            <v>R/F RR FLR SIDE MBR RR LH</v>
          </cell>
          <cell r="E86">
            <v>57636</v>
          </cell>
          <cell r="F86">
            <v>12120</v>
          </cell>
          <cell r="G86">
            <v>1</v>
          </cell>
          <cell r="H86" t="str">
            <v>SHGA440-45</v>
          </cell>
          <cell r="I86">
            <v>2.6</v>
          </cell>
          <cell r="J86">
            <v>245</v>
          </cell>
          <cell r="K86">
            <v>0</v>
          </cell>
          <cell r="L86">
            <v>5.1399999999999996E-3</v>
          </cell>
          <cell r="M86" t="str">
            <v>MGA</v>
          </cell>
          <cell r="N86" t="str">
            <v>TARIQ</v>
          </cell>
        </row>
        <row r="87">
          <cell r="A87">
            <v>57648</v>
          </cell>
          <cell r="B87">
            <v>12030</v>
          </cell>
          <cell r="C87">
            <v>80</v>
          </cell>
          <cell r="D87" t="str">
            <v>R/F RR FLR SIDE MBR OTR LH</v>
          </cell>
          <cell r="E87">
            <v>57648</v>
          </cell>
          <cell r="F87">
            <v>12030</v>
          </cell>
          <cell r="G87">
            <v>1</v>
          </cell>
          <cell r="H87">
            <v>0</v>
          </cell>
          <cell r="I87">
            <v>0</v>
          </cell>
          <cell r="J87">
            <v>245</v>
          </cell>
          <cell r="K87">
            <v>0</v>
          </cell>
          <cell r="L87">
            <v>5.1399999999999996E-3</v>
          </cell>
          <cell r="M87" t="str">
            <v>AFTAB TECH.</v>
          </cell>
          <cell r="N87" t="str">
            <v>ALI BROS</v>
          </cell>
        </row>
        <row r="88">
          <cell r="A88">
            <v>-58201</v>
          </cell>
          <cell r="B88">
            <v>12750</v>
          </cell>
          <cell r="C88">
            <v>81</v>
          </cell>
          <cell r="D88" t="str">
            <v>CENTER FLOOR S/A</v>
          </cell>
          <cell r="E88" t="str">
            <v>(58201)</v>
          </cell>
          <cell r="F88">
            <v>12750</v>
          </cell>
          <cell r="G88">
            <v>2</v>
          </cell>
          <cell r="H88">
            <v>0</v>
          </cell>
          <cell r="I88">
            <v>0</v>
          </cell>
          <cell r="J88">
            <v>0</v>
          </cell>
          <cell r="K88">
            <v>0</v>
          </cell>
          <cell r="L88" t="str">
            <v>-</v>
          </cell>
          <cell r="M88" t="str">
            <v>-</v>
          </cell>
          <cell r="N88" t="str">
            <v>-</v>
          </cell>
        </row>
        <row r="89">
          <cell r="A89">
            <v>-58301</v>
          </cell>
          <cell r="B89">
            <v>12660</v>
          </cell>
          <cell r="C89">
            <v>82</v>
          </cell>
          <cell r="D89" t="str">
            <v>RR FLOOR S/A</v>
          </cell>
          <cell r="E89" t="str">
            <v>(58301)</v>
          </cell>
          <cell r="F89">
            <v>12660</v>
          </cell>
          <cell r="G89">
            <v>2</v>
          </cell>
          <cell r="H89">
            <v>0</v>
          </cell>
          <cell r="I89">
            <v>0</v>
          </cell>
          <cell r="J89">
            <v>0</v>
          </cell>
          <cell r="K89">
            <v>0</v>
          </cell>
          <cell r="L89" t="str">
            <v>-</v>
          </cell>
          <cell r="M89">
            <v>0</v>
          </cell>
          <cell r="N89" t="str">
            <v>-</v>
          </cell>
        </row>
        <row r="90">
          <cell r="A90">
            <v>57417</v>
          </cell>
          <cell r="B90">
            <v>47010</v>
          </cell>
          <cell r="C90">
            <v>83</v>
          </cell>
          <cell r="D90" t="str">
            <v>R/F FR FLR UNDER RH</v>
          </cell>
          <cell r="E90">
            <v>57417</v>
          </cell>
          <cell r="F90">
            <v>47010</v>
          </cell>
          <cell r="G90">
            <v>2</v>
          </cell>
          <cell r="H90" t="str">
            <v>SCGA440-60/60</v>
          </cell>
          <cell r="I90">
            <v>1.4</v>
          </cell>
          <cell r="J90">
            <v>1551</v>
          </cell>
          <cell r="K90" t="str">
            <v>GP</v>
          </cell>
          <cell r="L90">
            <v>4.8480000000000002E-2</v>
          </cell>
          <cell r="M90" t="str">
            <v>AEK</v>
          </cell>
          <cell r="N90" t="str">
            <v>ALIBROS</v>
          </cell>
        </row>
        <row r="91">
          <cell r="A91">
            <v>57509</v>
          </cell>
          <cell r="B91">
            <v>12040</v>
          </cell>
          <cell r="C91">
            <v>84</v>
          </cell>
          <cell r="D91" t="str">
            <v>R/F S/A FR FLR CTR</v>
          </cell>
          <cell r="E91">
            <v>57509</v>
          </cell>
          <cell r="F91">
            <v>12040</v>
          </cell>
          <cell r="G91">
            <v>2</v>
          </cell>
          <cell r="H91">
            <v>0</v>
          </cell>
          <cell r="I91">
            <v>0</v>
          </cell>
          <cell r="J91">
            <v>850</v>
          </cell>
          <cell r="K91" t="str">
            <v>GW</v>
          </cell>
          <cell r="L91" t="str">
            <v>ASSY</v>
          </cell>
          <cell r="M91" t="str">
            <v>ASSY</v>
          </cell>
          <cell r="N91" t="str">
            <v>ASSY</v>
          </cell>
        </row>
        <row r="92">
          <cell r="A92">
            <v>57656</v>
          </cell>
          <cell r="B92">
            <v>12090</v>
          </cell>
          <cell r="C92">
            <v>85</v>
          </cell>
          <cell r="D92" t="str">
            <v>BKT EX PIPE MTG N01</v>
          </cell>
          <cell r="E92">
            <v>57656</v>
          </cell>
          <cell r="F92">
            <v>12090</v>
          </cell>
          <cell r="G92">
            <v>3</v>
          </cell>
          <cell r="H92" t="str">
            <v>SPH270C</v>
          </cell>
          <cell r="I92">
            <v>1.4</v>
          </cell>
          <cell r="J92">
            <v>760</v>
          </cell>
          <cell r="K92" t="str">
            <v>GP</v>
          </cell>
          <cell r="L92">
            <v>2.794E-2</v>
          </cell>
          <cell r="M92" t="str">
            <v>DAWN</v>
          </cell>
          <cell r="N92" t="str">
            <v>ZAIB</v>
          </cell>
        </row>
        <row r="93">
          <cell r="A93">
            <v>57657</v>
          </cell>
          <cell r="B93">
            <v>12060</v>
          </cell>
          <cell r="C93">
            <v>86</v>
          </cell>
          <cell r="D93" t="str">
            <v>BKT EX PIPE MTG N02</v>
          </cell>
          <cell r="E93">
            <v>57657</v>
          </cell>
          <cell r="F93">
            <v>12060</v>
          </cell>
          <cell r="G93">
            <v>3</v>
          </cell>
          <cell r="H93" t="str">
            <v>STKM11A</v>
          </cell>
          <cell r="I93">
            <v>12</v>
          </cell>
          <cell r="J93">
            <v>90</v>
          </cell>
          <cell r="K93" t="str">
            <v>GP</v>
          </cell>
          <cell r="L93">
            <v>3.31E-3</v>
          </cell>
          <cell r="M93" t="str">
            <v>FEROZ</v>
          </cell>
          <cell r="N93" t="str">
            <v>LOADS</v>
          </cell>
        </row>
        <row r="94">
          <cell r="A94">
            <v>57805</v>
          </cell>
          <cell r="B94">
            <v>12070</v>
          </cell>
          <cell r="C94">
            <v>87</v>
          </cell>
          <cell r="D94" t="str">
            <v>R/F S/A BELT AN C #1</v>
          </cell>
          <cell r="E94">
            <v>57805</v>
          </cell>
          <cell r="F94">
            <v>12070</v>
          </cell>
          <cell r="G94" t="str">
            <v>2 3</v>
          </cell>
          <cell r="H94">
            <v>0</v>
          </cell>
          <cell r="I94">
            <v>0</v>
          </cell>
          <cell r="J94">
            <v>2289</v>
          </cell>
          <cell r="K94">
            <v>0</v>
          </cell>
          <cell r="L94" t="str">
            <v>ASSY</v>
          </cell>
          <cell r="M94" t="str">
            <v>ASSY</v>
          </cell>
          <cell r="N94" t="str">
            <v>ASSY</v>
          </cell>
        </row>
        <row r="95">
          <cell r="A95">
            <v>58161</v>
          </cell>
          <cell r="B95">
            <v>12160</v>
          </cell>
          <cell r="C95">
            <v>88</v>
          </cell>
          <cell r="D95" t="str">
            <v>R/F BELT ANC TO FLR PAN</v>
          </cell>
          <cell r="E95">
            <v>58161</v>
          </cell>
          <cell r="F95">
            <v>12160</v>
          </cell>
          <cell r="G95">
            <v>0</v>
          </cell>
          <cell r="H95" t="str">
            <v>SPH270D</v>
          </cell>
          <cell r="I95">
            <v>1.2</v>
          </cell>
          <cell r="J95">
            <v>2253</v>
          </cell>
          <cell r="K95" t="str">
            <v>GP</v>
          </cell>
          <cell r="L95">
            <v>2.7279999999999999E-2</v>
          </cell>
          <cell r="M95" t="str">
            <v>AEK</v>
          </cell>
          <cell r="N95" t="str">
            <v>RAZISONS</v>
          </cell>
        </row>
        <row r="96">
          <cell r="A96">
            <v>57451</v>
          </cell>
          <cell r="B96">
            <v>12210</v>
          </cell>
          <cell r="C96">
            <v>89</v>
          </cell>
          <cell r="D96" t="str">
            <v>MBRFRFLRCRSRH</v>
          </cell>
          <cell r="E96">
            <v>57451</v>
          </cell>
          <cell r="F96">
            <v>12210</v>
          </cell>
          <cell r="G96">
            <v>3</v>
          </cell>
          <cell r="H96" t="str">
            <v>SPH440</v>
          </cell>
          <cell r="I96">
            <v>1.2</v>
          </cell>
          <cell r="J96">
            <v>1328</v>
          </cell>
          <cell r="K96" t="str">
            <v>GP</v>
          </cell>
          <cell r="L96">
            <v>4.9000000000000002E-2</v>
          </cell>
          <cell r="M96" t="str">
            <v>AFTABTECH.</v>
          </cell>
        </row>
        <row r="97">
          <cell r="A97">
            <v>57452</v>
          </cell>
          <cell r="B97">
            <v>12020</v>
          </cell>
          <cell r="C97">
            <v>90</v>
          </cell>
          <cell r="D97" t="str">
            <v>MBRFRFLRCRSLH</v>
          </cell>
          <cell r="E97">
            <v>57452</v>
          </cell>
          <cell r="F97">
            <v>12020</v>
          </cell>
          <cell r="G97">
            <v>3</v>
          </cell>
          <cell r="H97" t="str">
            <v>SPH440</v>
          </cell>
          <cell r="I97">
            <v>1.2</v>
          </cell>
          <cell r="J97">
            <v>1362</v>
          </cell>
          <cell r="K97" t="str">
            <v>GP</v>
          </cell>
          <cell r="L97">
            <v>5.0250000000000003E-2</v>
          </cell>
          <cell r="M97" t="str">
            <v>AFTAB TECH.</v>
          </cell>
        </row>
        <row r="98">
          <cell r="A98">
            <v>58013</v>
          </cell>
          <cell r="B98">
            <v>12040</v>
          </cell>
          <cell r="C98">
            <v>91</v>
          </cell>
          <cell r="D98" t="str">
            <v>SUP S/A SHIFT&amp;SELECT LVR</v>
          </cell>
          <cell r="E98">
            <v>58013</v>
          </cell>
          <cell r="F98">
            <v>12040</v>
          </cell>
          <cell r="G98">
            <v>3</v>
          </cell>
          <cell r="H98">
            <v>0</v>
          </cell>
          <cell r="I98">
            <v>0</v>
          </cell>
          <cell r="J98">
            <v>3212</v>
          </cell>
          <cell r="K98" t="str">
            <v>GW</v>
          </cell>
          <cell r="L98" t="str">
            <v>ASSY</v>
          </cell>
          <cell r="M98" t="str">
            <v>ASSY</v>
          </cell>
          <cell r="N98" t="str">
            <v>ASSY</v>
          </cell>
        </row>
        <row r="99">
          <cell r="A99">
            <v>58123</v>
          </cell>
          <cell r="B99">
            <v>12080</v>
          </cell>
          <cell r="C99">
            <v>92</v>
          </cell>
          <cell r="D99" t="str">
            <v>SUPSHIFT&amp;SELECTLVR</v>
          </cell>
          <cell r="E99">
            <v>58123</v>
          </cell>
          <cell r="F99">
            <v>12080</v>
          </cell>
          <cell r="G99">
            <v>4</v>
          </cell>
          <cell r="H99" t="str">
            <v>SPH440</v>
          </cell>
          <cell r="I99">
            <v>1.2</v>
          </cell>
          <cell r="J99">
            <v>2850</v>
          </cell>
          <cell r="K99" t="str">
            <v>GP</v>
          </cell>
          <cell r="L99">
            <v>0.10476000000000001</v>
          </cell>
          <cell r="M99" t="str">
            <v>METALINE</v>
          </cell>
          <cell r="N99" t="str">
            <v>AFTABTECH.</v>
          </cell>
          <cell r="O99" t="str">
            <v>BEWL</v>
          </cell>
        </row>
        <row r="100">
          <cell r="A100">
            <v>58171</v>
          </cell>
          <cell r="B100">
            <v>12100</v>
          </cell>
          <cell r="C100">
            <v>93</v>
          </cell>
          <cell r="D100" t="str">
            <v>R/F P/B BASE TO FLOOR PAN</v>
          </cell>
          <cell r="E100">
            <v>58171</v>
          </cell>
          <cell r="F100">
            <v>12100</v>
          </cell>
          <cell r="G100">
            <v>4</v>
          </cell>
          <cell r="H100" t="str">
            <v>SPH440</v>
          </cell>
          <cell r="I100">
            <v>1.2</v>
          </cell>
          <cell r="J100">
            <v>362</v>
          </cell>
          <cell r="K100">
            <v>0</v>
          </cell>
          <cell r="L100">
            <v>1.3310000000000001E-2</v>
          </cell>
          <cell r="M100" t="str">
            <v>K. LUMINAIRES</v>
          </cell>
          <cell r="N100" t="str">
            <v>LOADS</v>
          </cell>
          <cell r="O100" t="str">
            <v>MGA</v>
          </cell>
        </row>
        <row r="101">
          <cell r="A101">
            <v>57661</v>
          </cell>
          <cell r="B101">
            <v>12010</v>
          </cell>
          <cell r="C101">
            <v>94</v>
          </cell>
          <cell r="D101" t="str">
            <v>MBRRRFLRCRSFR</v>
          </cell>
          <cell r="E101">
            <v>57661</v>
          </cell>
          <cell r="F101">
            <v>12010</v>
          </cell>
          <cell r="G101">
            <v>2</v>
          </cell>
          <cell r="H101" t="str">
            <v>SPC440</v>
          </cell>
          <cell r="I101">
            <v>1</v>
          </cell>
          <cell r="J101">
            <v>2260</v>
          </cell>
          <cell r="K101">
            <v>0</v>
          </cell>
          <cell r="L101">
            <v>2.9960000000000001E-2</v>
          </cell>
          <cell r="M101" t="str">
            <v>ALI BROS</v>
          </cell>
          <cell r="N101" t="str">
            <v>AFTAB TECH.</v>
          </cell>
          <cell r="O101" t="str">
            <v>BEWL</v>
          </cell>
        </row>
        <row r="102">
          <cell r="A102">
            <v>58015</v>
          </cell>
          <cell r="B102">
            <v>12060</v>
          </cell>
          <cell r="C102">
            <v>95</v>
          </cell>
          <cell r="D102" t="str">
            <v>R/FS/ABELTANC#3RH</v>
          </cell>
          <cell r="E102">
            <v>58015</v>
          </cell>
          <cell r="F102">
            <v>12060</v>
          </cell>
          <cell r="G102">
            <v>2</v>
          </cell>
          <cell r="H102">
            <v>0</v>
          </cell>
          <cell r="I102">
            <v>0</v>
          </cell>
          <cell r="J102">
            <v>215</v>
          </cell>
          <cell r="K102" t="str">
            <v>GW</v>
          </cell>
          <cell r="L102" t="str">
            <v>ASSY</v>
          </cell>
          <cell r="M102" t="str">
            <v>ASSY</v>
          </cell>
          <cell r="N102" t="str">
            <v>ASSY</v>
          </cell>
          <cell r="O102" t="str">
            <v>ASSY</v>
          </cell>
        </row>
        <row r="103">
          <cell r="A103">
            <v>58275</v>
          </cell>
          <cell r="B103">
            <v>32010</v>
          </cell>
          <cell r="C103">
            <v>96</v>
          </cell>
          <cell r="D103" t="str">
            <v>RET RR SEAT BACK TO CTR FLOOR</v>
          </cell>
          <cell r="E103">
            <v>58275</v>
          </cell>
          <cell r="F103">
            <v>32010</v>
          </cell>
          <cell r="G103">
            <v>3</v>
          </cell>
          <cell r="H103" t="str">
            <v>SHGA270D-60/60</v>
          </cell>
          <cell r="I103">
            <v>1.8</v>
          </cell>
          <cell r="J103">
            <v>99</v>
          </cell>
          <cell r="K103" t="str">
            <v>GP</v>
          </cell>
          <cell r="L103">
            <v>1.1999999999999999E-3</v>
          </cell>
          <cell r="M103" t="str">
            <v>FEROZ</v>
          </cell>
          <cell r="N103" t="str">
            <v>TARIQ</v>
          </cell>
          <cell r="O103" t="str">
            <v>SILVER FALCON</v>
          </cell>
        </row>
        <row r="104">
          <cell r="A104">
            <v>58282</v>
          </cell>
          <cell r="B104">
            <v>12050</v>
          </cell>
          <cell r="C104">
            <v>97</v>
          </cell>
          <cell r="D104" t="str">
            <v>SASE BELT ANC TO FLOOR #3 RH</v>
          </cell>
          <cell r="E104">
            <v>58282</v>
          </cell>
          <cell r="F104">
            <v>12050</v>
          </cell>
          <cell r="G104">
            <v>3</v>
          </cell>
          <cell r="H104" t="str">
            <v>SCGA440-45</v>
          </cell>
          <cell r="I104">
            <v>0.7</v>
          </cell>
          <cell r="J104">
            <v>116</v>
          </cell>
          <cell r="K104" t="str">
            <v>GP</v>
          </cell>
          <cell r="L104">
            <v>1.4E-3</v>
          </cell>
          <cell r="M104" t="str">
            <v>METALINE</v>
          </cell>
          <cell r="N104" t="str">
            <v>LOADS</v>
          </cell>
        </row>
        <row r="105">
          <cell r="A105">
            <v>58016</v>
          </cell>
          <cell r="B105">
            <v>32060</v>
          </cell>
          <cell r="C105">
            <v>98</v>
          </cell>
          <cell r="D105" t="str">
            <v>R/F S/A BELT ANC # 3 LH</v>
          </cell>
          <cell r="E105">
            <v>58016</v>
          </cell>
          <cell r="F105">
            <v>32060</v>
          </cell>
          <cell r="G105">
            <v>2</v>
          </cell>
          <cell r="H105">
            <v>0</v>
          </cell>
          <cell r="I105">
            <v>0</v>
          </cell>
          <cell r="J105">
            <v>215</v>
          </cell>
          <cell r="K105" t="str">
            <v>GW</v>
          </cell>
          <cell r="L105" t="str">
            <v>ASSY</v>
          </cell>
          <cell r="M105" t="str">
            <v>ASSY</v>
          </cell>
          <cell r="N105" t="str">
            <v>ASSY</v>
          </cell>
          <cell r="O105" t="str">
            <v>ASSY</v>
          </cell>
        </row>
        <row r="106">
          <cell r="A106">
            <v>58275</v>
          </cell>
          <cell r="B106">
            <v>32010</v>
          </cell>
          <cell r="C106">
            <v>99</v>
          </cell>
          <cell r="D106" t="str">
            <v>RET RR SEAT BACK TO CTR FLOOR-OR</v>
          </cell>
          <cell r="E106">
            <v>58275</v>
          </cell>
          <cell r="F106">
            <v>32010</v>
          </cell>
          <cell r="G106">
            <v>3</v>
          </cell>
          <cell r="H106" t="str">
            <v>SHGA270D-60/60</v>
          </cell>
          <cell r="I106">
            <v>1.8</v>
          </cell>
          <cell r="J106">
            <v>99</v>
          </cell>
          <cell r="K106" t="str">
            <v>GP</v>
          </cell>
          <cell r="L106">
            <v>1.1999999999999999E-3</v>
          </cell>
          <cell r="M106" t="str">
            <v>FEROZ</v>
          </cell>
          <cell r="N106" t="str">
            <v>TARIQ</v>
          </cell>
          <cell r="O106" t="str">
            <v>SILVER FALCON</v>
          </cell>
        </row>
        <row r="107">
          <cell r="A107">
            <v>58283</v>
          </cell>
          <cell r="B107">
            <v>32070</v>
          </cell>
          <cell r="C107">
            <v>100</v>
          </cell>
          <cell r="D107" t="str">
            <v>3ASE BELT A NO TO FLOOR #3 LH</v>
          </cell>
          <cell r="E107">
            <v>58283</v>
          </cell>
          <cell r="F107">
            <v>32070</v>
          </cell>
          <cell r="G107">
            <v>3</v>
          </cell>
          <cell r="H107" t="str">
            <v>SCGA440-60/60</v>
          </cell>
          <cell r="I107">
            <v>0.8</v>
          </cell>
          <cell r="J107">
            <v>116</v>
          </cell>
          <cell r="K107" t="str">
            <v>GP</v>
          </cell>
          <cell r="L107">
            <v>1.4E-3</v>
          </cell>
          <cell r="M107" t="str">
            <v>METALINE</v>
          </cell>
          <cell r="N107" t="str">
            <v>LOADS</v>
          </cell>
        </row>
        <row r="108">
          <cell r="A108">
            <v>58313</v>
          </cell>
          <cell r="B108">
            <v>12300</v>
          </cell>
          <cell r="C108">
            <v>101</v>
          </cell>
          <cell r="D108" t="str">
            <v>PNL RR FLR SIDE RH</v>
          </cell>
          <cell r="E108">
            <v>58313</v>
          </cell>
          <cell r="F108">
            <v>12300</v>
          </cell>
          <cell r="G108">
            <v>2</v>
          </cell>
          <cell r="H108" t="str">
            <v>SCGA270D-45</v>
          </cell>
          <cell r="I108">
            <v>0.7</v>
          </cell>
          <cell r="J108">
            <v>0</v>
          </cell>
          <cell r="K108">
            <v>0</v>
          </cell>
          <cell r="L108">
            <v>0.20732999999999999</v>
          </cell>
          <cell r="M108" t="str">
            <v>AEK</v>
          </cell>
          <cell r="N108" t="str">
            <v>BEWL</v>
          </cell>
        </row>
        <row r="109">
          <cell r="A109">
            <v>58314</v>
          </cell>
          <cell r="B109">
            <v>12300</v>
          </cell>
          <cell r="C109">
            <v>102</v>
          </cell>
          <cell r="D109" t="str">
            <v>PNLRR FIR SIDE LH</v>
          </cell>
          <cell r="E109">
            <v>58314</v>
          </cell>
          <cell r="F109">
            <v>12300</v>
          </cell>
          <cell r="G109">
            <v>2</v>
          </cell>
          <cell r="H109" t="str">
            <v>SCGA270D-45</v>
          </cell>
          <cell r="I109">
            <v>0.7</v>
          </cell>
          <cell r="J109">
            <v>0</v>
          </cell>
          <cell r="K109">
            <v>0</v>
          </cell>
          <cell r="L109">
            <v>0.20732999999999999</v>
          </cell>
          <cell r="M109" t="str">
            <v>AEK</v>
          </cell>
          <cell r="N109" t="str">
            <v>BEWL</v>
          </cell>
        </row>
        <row r="110">
          <cell r="A110">
            <v>58341</v>
          </cell>
          <cell r="B110">
            <v>12020</v>
          </cell>
          <cell r="C110">
            <v>103</v>
          </cell>
          <cell r="D110" t="str">
            <v>BKT RR ABS MTG RH</v>
          </cell>
          <cell r="E110">
            <v>58341</v>
          </cell>
          <cell r="F110">
            <v>12020</v>
          </cell>
          <cell r="G110">
            <v>2</v>
          </cell>
          <cell r="H110" t="str">
            <v>SPC390</v>
          </cell>
          <cell r="I110">
            <v>1.2</v>
          </cell>
          <cell r="J110">
            <v>780</v>
          </cell>
          <cell r="K110">
            <v>0</v>
          </cell>
          <cell r="L110">
            <v>0.11534999999999999</v>
          </cell>
          <cell r="M110" t="str">
            <v>MGA</v>
          </cell>
          <cell r="N110" t="str">
            <v>AFTAB TECH.</v>
          </cell>
        </row>
        <row r="111">
          <cell r="A111">
            <v>58342</v>
          </cell>
          <cell r="B111">
            <v>12020</v>
          </cell>
          <cell r="C111">
            <v>104</v>
          </cell>
          <cell r="D111" t="str">
            <v>BKT RR ABS MTG LH</v>
          </cell>
          <cell r="E111">
            <v>58342</v>
          </cell>
          <cell r="F111">
            <v>12020</v>
          </cell>
          <cell r="G111">
            <v>2</v>
          </cell>
          <cell r="H111" t="str">
            <v>SPC390</v>
          </cell>
          <cell r="I111">
            <v>1.2</v>
          </cell>
          <cell r="J111">
            <v>780</v>
          </cell>
          <cell r="K111">
            <v>0</v>
          </cell>
          <cell r="L111">
            <v>0.11534999999999999</v>
          </cell>
          <cell r="M111" t="str">
            <v>MGA</v>
          </cell>
          <cell r="N111" t="str">
            <v>AFTAB TECH.</v>
          </cell>
        </row>
        <row r="112">
          <cell r="A112">
            <v>58791</v>
          </cell>
          <cell r="B112">
            <v>12200</v>
          </cell>
          <cell r="C112">
            <v>105</v>
          </cell>
          <cell r="D112" t="str">
            <v>CARRIOR JACK</v>
          </cell>
          <cell r="E112">
            <v>58791</v>
          </cell>
          <cell r="F112">
            <v>12200</v>
          </cell>
          <cell r="G112">
            <v>2</v>
          </cell>
          <cell r="H112" t="str">
            <v>SPC270D</v>
          </cell>
          <cell r="I112">
            <v>1</v>
          </cell>
          <cell r="J112">
            <v>135</v>
          </cell>
          <cell r="K112">
            <v>0</v>
          </cell>
          <cell r="L112">
            <v>1.9959999999999999E-2</v>
          </cell>
          <cell r="M112" t="str">
            <v>MGA</v>
          </cell>
          <cell r="N112" t="str">
            <v>K. LUMINAIRES</v>
          </cell>
          <cell r="O112" t="str">
            <v>TARIQ</v>
          </cell>
        </row>
        <row r="113">
          <cell r="A113">
            <v>58375</v>
          </cell>
          <cell r="B113">
            <v>12390</v>
          </cell>
          <cell r="C113">
            <v>106</v>
          </cell>
          <cell r="D113" t="str">
            <v>R/F BODY LWR BACK PNL</v>
          </cell>
          <cell r="E113">
            <v>58375</v>
          </cell>
          <cell r="F113">
            <v>12390</v>
          </cell>
          <cell r="G113">
            <v>2</v>
          </cell>
          <cell r="H113" t="str">
            <v>SPC270C</v>
          </cell>
          <cell r="I113">
            <v>0.6</v>
          </cell>
          <cell r="J113">
            <v>990</v>
          </cell>
          <cell r="K113" t="str">
            <v>GP</v>
          </cell>
          <cell r="L113">
            <v>5.4019999999999999E-2</v>
          </cell>
          <cell r="M113" t="str">
            <v>AEK</v>
          </cell>
          <cell r="N113" t="str">
            <v>BEWL</v>
          </cell>
          <cell r="O113" t="str">
            <v>RAZI SONS</v>
          </cell>
        </row>
        <row r="114">
          <cell r="A114">
            <v>58384</v>
          </cell>
          <cell r="B114">
            <v>12120</v>
          </cell>
          <cell r="C114">
            <v>107</v>
          </cell>
          <cell r="D114" t="str">
            <v>GUST LWR BACK PNL #1 RH</v>
          </cell>
          <cell r="E114">
            <v>58384</v>
          </cell>
          <cell r="F114">
            <v>12120</v>
          </cell>
          <cell r="G114">
            <v>2</v>
          </cell>
          <cell r="H114">
            <v>0</v>
          </cell>
          <cell r="I114">
            <v>0</v>
          </cell>
          <cell r="J114">
            <v>91</v>
          </cell>
          <cell r="K114" t="str">
            <v>GP</v>
          </cell>
          <cell r="L114">
            <v>4.9699999999999996E-3</v>
          </cell>
          <cell r="M114" t="str">
            <v>DAWN</v>
          </cell>
          <cell r="N114" t="str">
            <v>METALINE</v>
          </cell>
          <cell r="O114" t="str">
            <v>SHAHEEN</v>
          </cell>
        </row>
        <row r="115">
          <cell r="A115">
            <v>61108</v>
          </cell>
          <cell r="B115">
            <v>12230</v>
          </cell>
          <cell r="C115">
            <v>108</v>
          </cell>
          <cell r="D115" t="str">
            <v>R/F S/A FR BODY PLR LWR RH</v>
          </cell>
          <cell r="E115">
            <v>61108</v>
          </cell>
          <cell r="F115">
            <v>12230</v>
          </cell>
          <cell r="G115">
            <v>1</v>
          </cell>
          <cell r="H115">
            <v>0</v>
          </cell>
          <cell r="I115">
            <v>0</v>
          </cell>
          <cell r="J115">
            <v>3870</v>
          </cell>
          <cell r="K115" t="str">
            <v>GW</v>
          </cell>
          <cell r="L115" t="str">
            <v>ASSY</v>
          </cell>
          <cell r="M115" t="str">
            <v>ASSY</v>
          </cell>
          <cell r="N115" t="str">
            <v>ASSY</v>
          </cell>
          <cell r="O115" t="str">
            <v>ASSY</v>
          </cell>
        </row>
        <row r="116">
          <cell r="A116">
            <v>61135</v>
          </cell>
          <cell r="B116">
            <v>12270</v>
          </cell>
          <cell r="C116">
            <v>109</v>
          </cell>
          <cell r="D116" t="str">
            <v>R/F FR BODY PLR UPR OTR RH</v>
          </cell>
          <cell r="E116">
            <v>61135</v>
          </cell>
          <cell r="F116">
            <v>12270</v>
          </cell>
          <cell r="G116">
            <v>2</v>
          </cell>
          <cell r="H116" t="str">
            <v>SPH440-OD</v>
          </cell>
          <cell r="I116">
            <v>1.4</v>
          </cell>
          <cell r="J116">
            <v>1400</v>
          </cell>
          <cell r="K116" t="str">
            <v>GP</v>
          </cell>
          <cell r="L116">
            <v>0.12737000000000001</v>
          </cell>
          <cell r="M116" t="str">
            <v>BEWL</v>
          </cell>
          <cell r="N116" t="str">
            <v>AEK</v>
          </cell>
          <cell r="O116" t="str">
            <v>RAZISONS</v>
          </cell>
        </row>
        <row r="117">
          <cell r="A117">
            <v>61137</v>
          </cell>
          <cell r="B117">
            <v>12210</v>
          </cell>
          <cell r="C117">
            <v>110</v>
          </cell>
          <cell r="D117" t="str">
            <v>R/F FR BODY PLR LWR OTR RH</v>
          </cell>
          <cell r="E117">
            <v>61137</v>
          </cell>
          <cell r="F117">
            <v>12210</v>
          </cell>
          <cell r="G117">
            <v>2</v>
          </cell>
          <cell r="H117" t="str">
            <v>SPC440</v>
          </cell>
          <cell r="I117">
            <v>1.2</v>
          </cell>
          <cell r="J117">
            <v>1930</v>
          </cell>
          <cell r="K117" t="str">
            <v>GP</v>
          </cell>
          <cell r="L117">
            <v>0.17558000000000001</v>
          </cell>
          <cell r="M117" t="str">
            <v>BEWL</v>
          </cell>
          <cell r="N117" t="str">
            <v>AEK</v>
          </cell>
        </row>
        <row r="118">
          <cell r="A118">
            <v>61149</v>
          </cell>
          <cell r="B118">
            <v>12060</v>
          </cell>
          <cell r="C118">
            <v>111</v>
          </cell>
          <cell r="D118" t="str">
            <v>R/F FR DR CHECK</v>
          </cell>
          <cell r="E118">
            <v>61149</v>
          </cell>
          <cell r="F118">
            <v>12060</v>
          </cell>
          <cell r="G118">
            <v>2</v>
          </cell>
          <cell r="H118" t="str">
            <v>SPC270</v>
          </cell>
          <cell r="I118">
            <v>1.2</v>
          </cell>
          <cell r="J118">
            <v>50</v>
          </cell>
          <cell r="K118" t="str">
            <v>GP</v>
          </cell>
          <cell r="L118">
            <v>4.5500000000000002E-3</v>
          </cell>
          <cell r="M118" t="str">
            <v>A-ONE</v>
          </cell>
          <cell r="N118" t="str">
            <v>HAWKS</v>
          </cell>
          <cell r="O118" t="str">
            <v>SHAHEEN</v>
          </cell>
        </row>
        <row r="119">
          <cell r="A119">
            <v>61153</v>
          </cell>
          <cell r="B119">
            <v>12070</v>
          </cell>
          <cell r="C119">
            <v>112</v>
          </cell>
          <cell r="D119" t="str">
            <v>RET FR BODY PLR LWR HNG RH</v>
          </cell>
          <cell r="E119">
            <v>61153</v>
          </cell>
          <cell r="F119">
            <v>12070</v>
          </cell>
          <cell r="G119">
            <v>2</v>
          </cell>
          <cell r="H119" t="str">
            <v>SPC440</v>
          </cell>
          <cell r="I119">
            <v>1.2</v>
          </cell>
          <cell r="J119">
            <v>490</v>
          </cell>
          <cell r="K119" t="str">
            <v>GP</v>
          </cell>
          <cell r="L119">
            <v>4.4580000000000002E-2</v>
          </cell>
          <cell r="M119" t="str">
            <v>HAWKS</v>
          </cell>
          <cell r="N119" t="str">
            <v>LOADS</v>
          </cell>
          <cell r="O119" t="str">
            <v>MGA</v>
          </cell>
        </row>
        <row r="120">
          <cell r="A120">
            <v>61403</v>
          </cell>
          <cell r="B120">
            <v>12010</v>
          </cell>
          <cell r="C120">
            <v>113</v>
          </cell>
          <cell r="D120" t="str">
            <v>R/F S/A ROCKER OTR RH</v>
          </cell>
          <cell r="E120">
            <v>61403</v>
          </cell>
          <cell r="F120">
            <v>12010</v>
          </cell>
          <cell r="G120">
            <v>2</v>
          </cell>
          <cell r="H120">
            <v>0</v>
          </cell>
          <cell r="I120">
            <v>0</v>
          </cell>
          <cell r="J120">
            <v>4565</v>
          </cell>
          <cell r="K120">
            <v>0</v>
          </cell>
          <cell r="L120" t="str">
            <v>ASSY</v>
          </cell>
          <cell r="M120" t="str">
            <v>ASSY</v>
          </cell>
          <cell r="N120" t="str">
            <v>ASSY</v>
          </cell>
          <cell r="O120" t="str">
            <v>ASSY</v>
          </cell>
        </row>
        <row r="121">
          <cell r="A121">
            <v>61427</v>
          </cell>
          <cell r="B121">
            <v>12010</v>
          </cell>
          <cell r="C121">
            <v>114</v>
          </cell>
          <cell r="D121" t="str">
            <v>R/F ROCKER PNL N05 RH</v>
          </cell>
          <cell r="E121">
            <v>61427</v>
          </cell>
          <cell r="F121">
            <v>12010</v>
          </cell>
          <cell r="G121">
            <v>3</v>
          </cell>
          <cell r="H121" t="str">
            <v>SCGA270C-45</v>
          </cell>
          <cell r="I121">
            <v>1.2</v>
          </cell>
          <cell r="J121">
            <v>240</v>
          </cell>
          <cell r="K121">
            <v>0</v>
          </cell>
          <cell r="L121">
            <v>1.545E-2</v>
          </cell>
          <cell r="M121" t="str">
            <v>K. LUMINAIRES</v>
          </cell>
          <cell r="N121" t="str">
            <v>MGA</v>
          </cell>
        </row>
        <row r="122">
          <cell r="A122">
            <v>61433</v>
          </cell>
          <cell r="B122">
            <v>12030</v>
          </cell>
          <cell r="C122">
            <v>115</v>
          </cell>
          <cell r="D122" t="str">
            <v>R/F ROCKER OUTER RH</v>
          </cell>
          <cell r="E122">
            <v>61433</v>
          </cell>
          <cell r="F122">
            <v>12030</v>
          </cell>
          <cell r="G122">
            <v>3</v>
          </cell>
          <cell r="H122" t="str">
            <v>SCGA440-45</v>
          </cell>
          <cell r="I122">
            <v>1.2</v>
          </cell>
          <cell r="J122">
            <v>4270</v>
          </cell>
          <cell r="K122">
            <v>0</v>
          </cell>
          <cell r="L122">
            <v>0.24862999999999999</v>
          </cell>
          <cell r="M122" t="str">
            <v>ALI BROS</v>
          </cell>
          <cell r="N122" t="str">
            <v>RAZI SONS</v>
          </cell>
        </row>
        <row r="123">
          <cell r="A123">
            <v>61109</v>
          </cell>
          <cell r="B123">
            <v>12220</v>
          </cell>
          <cell r="C123">
            <v>116</v>
          </cell>
          <cell r="D123" t="str">
            <v>R/F S/A FR BODY PLR LWR LH</v>
          </cell>
          <cell r="E123">
            <v>61109</v>
          </cell>
          <cell r="F123">
            <v>12220</v>
          </cell>
          <cell r="G123">
            <v>1</v>
          </cell>
          <cell r="H123">
            <v>0</v>
          </cell>
          <cell r="I123">
            <v>0</v>
          </cell>
          <cell r="J123">
            <v>3870</v>
          </cell>
          <cell r="K123" t="str">
            <v>GW</v>
          </cell>
          <cell r="L123" t="str">
            <v>ASSY</v>
          </cell>
          <cell r="M123" t="str">
            <v>ASSY</v>
          </cell>
          <cell r="N123" t="str">
            <v>ASSY</v>
          </cell>
          <cell r="O123" t="str">
            <v>ASSY</v>
          </cell>
        </row>
        <row r="124">
          <cell r="A124">
            <v>61136</v>
          </cell>
          <cell r="B124">
            <v>12260</v>
          </cell>
          <cell r="C124">
            <v>117</v>
          </cell>
          <cell r="D124" t="str">
            <v>R/F FR BODY PLR UPR OTR LH</v>
          </cell>
          <cell r="E124">
            <v>61136</v>
          </cell>
          <cell r="F124">
            <v>12260</v>
          </cell>
          <cell r="G124">
            <v>2</v>
          </cell>
          <cell r="H124" t="str">
            <v>SPH440-OD</v>
          </cell>
          <cell r="I124">
            <v>1.4</v>
          </cell>
          <cell r="J124">
            <v>1400</v>
          </cell>
          <cell r="K124" t="str">
            <v>GP</v>
          </cell>
          <cell r="L124">
            <v>0.12737000000000001</v>
          </cell>
          <cell r="M124" t="str">
            <v>BEWL</v>
          </cell>
          <cell r="N124" t="str">
            <v>AEK</v>
          </cell>
          <cell r="O124" t="str">
            <v>RAZI SONS</v>
          </cell>
        </row>
        <row r="125">
          <cell r="A125">
            <v>61138</v>
          </cell>
          <cell r="B125">
            <v>12200</v>
          </cell>
          <cell r="C125">
            <v>118</v>
          </cell>
          <cell r="D125" t="str">
            <v>R/F FR BODY PLR LWR OTR LH</v>
          </cell>
          <cell r="E125">
            <v>61138</v>
          </cell>
          <cell r="F125">
            <v>12200</v>
          </cell>
          <cell r="G125">
            <v>2</v>
          </cell>
          <cell r="H125" t="str">
            <v>SPC440</v>
          </cell>
          <cell r="I125">
            <v>1.2</v>
          </cell>
          <cell r="J125">
            <v>1930</v>
          </cell>
          <cell r="K125" t="str">
            <v>GP</v>
          </cell>
          <cell r="L125">
            <v>0.17558000000000001</v>
          </cell>
          <cell r="M125" t="str">
            <v>BEWL</v>
          </cell>
          <cell r="N125" t="str">
            <v>AEK</v>
          </cell>
          <cell r="O125" t="str">
            <v>RAZI SONS</v>
          </cell>
        </row>
        <row r="126">
          <cell r="A126">
            <v>61149</v>
          </cell>
          <cell r="B126">
            <v>12060</v>
          </cell>
          <cell r="C126">
            <v>119</v>
          </cell>
          <cell r="D126" t="str">
            <v>R/F FR DR CHECK</v>
          </cell>
          <cell r="E126">
            <v>61149</v>
          </cell>
          <cell r="F126">
            <v>12060</v>
          </cell>
          <cell r="G126">
            <v>2</v>
          </cell>
          <cell r="H126" t="str">
            <v>SPC270</v>
          </cell>
          <cell r="I126">
            <v>1.2</v>
          </cell>
          <cell r="J126">
            <v>50</v>
          </cell>
          <cell r="K126" t="str">
            <v>GP</v>
          </cell>
          <cell r="L126">
            <v>4.5500000000000002E-3</v>
          </cell>
          <cell r="M126" t="str">
            <v>A-ONE</v>
          </cell>
          <cell r="N126" t="str">
            <v>HAWKS</v>
          </cell>
          <cell r="O126" t="str">
            <v>SHAHEEN</v>
          </cell>
        </row>
        <row r="127">
          <cell r="A127">
            <v>61154</v>
          </cell>
          <cell r="B127">
            <v>12060</v>
          </cell>
          <cell r="C127">
            <v>120</v>
          </cell>
          <cell r="D127" t="str">
            <v>RET FR BODY PLR LWR HNG LH</v>
          </cell>
          <cell r="E127">
            <v>61154</v>
          </cell>
          <cell r="F127">
            <v>12060</v>
          </cell>
          <cell r="G127">
            <v>2</v>
          </cell>
          <cell r="H127" t="str">
            <v>SPC440</v>
          </cell>
          <cell r="I127">
            <v>1.2</v>
          </cell>
          <cell r="J127">
            <v>490</v>
          </cell>
          <cell r="K127" t="str">
            <v>GP</v>
          </cell>
          <cell r="L127">
            <v>4.4580000000000002E-2</v>
          </cell>
          <cell r="M127" t="str">
            <v>HAWKS</v>
          </cell>
          <cell r="N127" t="str">
            <v>LOADS</v>
          </cell>
          <cell r="O127" t="str">
            <v>MGA</v>
          </cell>
        </row>
        <row r="128">
          <cell r="A128">
            <v>61404</v>
          </cell>
          <cell r="B128">
            <v>12010</v>
          </cell>
          <cell r="C128">
            <v>121</v>
          </cell>
          <cell r="D128" t="str">
            <v>R/F S/A ROCKER OUTER LH</v>
          </cell>
          <cell r="E128">
            <v>61404</v>
          </cell>
          <cell r="F128">
            <v>12010</v>
          </cell>
          <cell r="G128">
            <v>2</v>
          </cell>
          <cell r="H128">
            <v>0</v>
          </cell>
          <cell r="I128">
            <v>0</v>
          </cell>
          <cell r="J128">
            <v>4565</v>
          </cell>
          <cell r="K128">
            <v>0</v>
          </cell>
          <cell r="L128" t="str">
            <v>ASSY</v>
          </cell>
          <cell r="M128" t="str">
            <v>ASSY</v>
          </cell>
          <cell r="N128" t="str">
            <v>ASSY</v>
          </cell>
          <cell r="O128" t="str">
            <v>ASSY</v>
          </cell>
        </row>
        <row r="129">
          <cell r="A129">
            <v>61427</v>
          </cell>
          <cell r="B129">
            <v>12010</v>
          </cell>
          <cell r="C129">
            <v>122</v>
          </cell>
          <cell r="D129" t="str">
            <v>R/F ROCKER PNL N05 RH</v>
          </cell>
          <cell r="E129">
            <v>61427</v>
          </cell>
          <cell r="F129">
            <v>12010</v>
          </cell>
          <cell r="G129">
            <v>3</v>
          </cell>
          <cell r="H129" t="str">
            <v>SCGA270C-45</v>
          </cell>
          <cell r="I129">
            <v>1.2</v>
          </cell>
          <cell r="J129">
            <v>240</v>
          </cell>
          <cell r="K129">
            <v>0</v>
          </cell>
          <cell r="L129">
            <v>1.545E-2</v>
          </cell>
          <cell r="M129" t="str">
            <v>BEWL</v>
          </cell>
          <cell r="N129" t="str">
            <v>HAWKS</v>
          </cell>
        </row>
        <row r="130">
          <cell r="A130">
            <v>61434</v>
          </cell>
          <cell r="B130">
            <v>12030</v>
          </cell>
          <cell r="C130">
            <v>123</v>
          </cell>
          <cell r="D130" t="str">
            <v>R/F ROCKER OUTER LH</v>
          </cell>
          <cell r="E130">
            <v>61434</v>
          </cell>
          <cell r="F130">
            <v>12030</v>
          </cell>
          <cell r="G130">
            <v>3</v>
          </cell>
          <cell r="H130" t="str">
            <v>SCGA440-45</v>
          </cell>
          <cell r="I130">
            <v>1.2</v>
          </cell>
          <cell r="J130">
            <v>4.2699999999999996</v>
          </cell>
          <cell r="K130">
            <v>0</v>
          </cell>
          <cell r="L130">
            <v>0.27479999999999999</v>
          </cell>
          <cell r="M130" t="str">
            <v>ALI BROS</v>
          </cell>
          <cell r="N130" t="str">
            <v>RAZI SONS</v>
          </cell>
        </row>
        <row r="131">
          <cell r="A131">
            <v>61121</v>
          </cell>
          <cell r="B131">
            <v>12170</v>
          </cell>
          <cell r="C131">
            <v>124</v>
          </cell>
          <cell r="D131" t="str">
            <v>PNL COWL SIDE RH</v>
          </cell>
          <cell r="E131">
            <v>61121</v>
          </cell>
          <cell r="F131">
            <v>12170</v>
          </cell>
          <cell r="G131">
            <v>2</v>
          </cell>
          <cell r="H131" t="str">
            <v>SCGA440-45</v>
          </cell>
          <cell r="I131">
            <v>0.9</v>
          </cell>
          <cell r="J131">
            <v>1210</v>
          </cell>
          <cell r="K131" t="str">
            <v>GP</v>
          </cell>
          <cell r="L131">
            <v>1.521E-2</v>
          </cell>
          <cell r="M131" t="str">
            <v>ALI BROS</v>
          </cell>
        </row>
        <row r="132">
          <cell r="A132">
            <v>61161</v>
          </cell>
          <cell r="B132">
            <v>12390</v>
          </cell>
          <cell r="C132">
            <v>125</v>
          </cell>
          <cell r="D132" t="str">
            <v>PLR FR BODY INN RH</v>
          </cell>
          <cell r="E132">
            <v>61161</v>
          </cell>
          <cell r="F132">
            <v>12390</v>
          </cell>
          <cell r="G132">
            <v>2</v>
          </cell>
          <cell r="H132" t="str">
            <v>SPH440-OD</v>
          </cell>
          <cell r="I132">
            <v>1.8</v>
          </cell>
          <cell r="J132">
            <v>1520</v>
          </cell>
          <cell r="K132" t="str">
            <v>GP</v>
          </cell>
          <cell r="L132">
            <v>7.6660000000000006E-2</v>
          </cell>
          <cell r="M132" t="str">
            <v>ALI BROS</v>
          </cell>
          <cell r="N132" t="str">
            <v>RAZI SONS</v>
          </cell>
        </row>
        <row r="133">
          <cell r="A133">
            <v>61122</v>
          </cell>
          <cell r="B133">
            <v>12170</v>
          </cell>
          <cell r="C133">
            <v>126</v>
          </cell>
          <cell r="D133" t="str">
            <v>PNL COWL SIDE LH</v>
          </cell>
          <cell r="E133">
            <v>61122</v>
          </cell>
          <cell r="F133">
            <v>12170</v>
          </cell>
          <cell r="G133">
            <v>2</v>
          </cell>
          <cell r="H133" t="str">
            <v>SCGA440-45</v>
          </cell>
          <cell r="I133">
            <v>0.9</v>
          </cell>
          <cell r="J133">
            <v>1210</v>
          </cell>
          <cell r="K133" t="str">
            <v>GP</v>
          </cell>
          <cell r="L133">
            <v>1.521E-2</v>
          </cell>
          <cell r="M133" t="str">
            <v>ALI BROS</v>
          </cell>
        </row>
        <row r="134">
          <cell r="A134">
            <v>61162</v>
          </cell>
          <cell r="B134">
            <v>12400</v>
          </cell>
          <cell r="C134">
            <v>127</v>
          </cell>
          <cell r="D134" t="str">
            <v>PLR FR BODY INN LH</v>
          </cell>
          <cell r="E134">
            <v>61162</v>
          </cell>
          <cell r="F134">
            <v>12400</v>
          </cell>
          <cell r="G134">
            <v>2</v>
          </cell>
          <cell r="H134" t="str">
            <v>SPH440-OD</v>
          </cell>
          <cell r="I134">
            <v>1.8</v>
          </cell>
          <cell r="J134">
            <v>1520</v>
          </cell>
          <cell r="K134" t="str">
            <v>GP</v>
          </cell>
          <cell r="L134">
            <v>7.6660000000000006E-2</v>
          </cell>
          <cell r="M134" t="str">
            <v>ALIBROS</v>
          </cell>
          <cell r="N134" t="str">
            <v>RAZI SONS</v>
          </cell>
        </row>
        <row r="135">
          <cell r="A135">
            <v>61103</v>
          </cell>
          <cell r="B135">
            <v>12190</v>
          </cell>
          <cell r="C135">
            <v>128</v>
          </cell>
          <cell r="D135" t="str">
            <v>R/F S/A COWL SIDE RH</v>
          </cell>
          <cell r="E135">
            <v>61103</v>
          </cell>
          <cell r="F135">
            <v>12190</v>
          </cell>
          <cell r="G135">
            <v>1</v>
          </cell>
          <cell r="H135">
            <v>0</v>
          </cell>
          <cell r="I135">
            <v>0</v>
          </cell>
          <cell r="J135">
            <v>585</v>
          </cell>
          <cell r="K135" t="str">
            <v>GW</v>
          </cell>
          <cell r="L135" t="str">
            <v>ASSY</v>
          </cell>
          <cell r="M135" t="str">
            <v>ASSY</v>
          </cell>
          <cell r="N135" t="str">
            <v>ASSY</v>
          </cell>
          <cell r="O135" t="str">
            <v>ASSY</v>
          </cell>
        </row>
        <row r="136">
          <cell r="A136">
            <v>55774</v>
          </cell>
          <cell r="B136">
            <v>12060</v>
          </cell>
          <cell r="C136">
            <v>129</v>
          </cell>
          <cell r="D136" t="str">
            <v>BKT C/TOP INR TO PLR BRACE</v>
          </cell>
          <cell r="E136">
            <v>55774</v>
          </cell>
          <cell r="F136">
            <v>12060</v>
          </cell>
          <cell r="G136">
            <v>2</v>
          </cell>
          <cell r="H136" t="str">
            <v>SPC270C</v>
          </cell>
          <cell r="I136">
            <v>0.8</v>
          </cell>
          <cell r="J136">
            <v>260</v>
          </cell>
          <cell r="K136" t="str">
            <v>GP</v>
          </cell>
          <cell r="L136">
            <v>1.107E-2</v>
          </cell>
          <cell r="M136" t="str">
            <v>RAZISONS</v>
          </cell>
          <cell r="N136" t="str">
            <v>K. LUMINAIRES</v>
          </cell>
          <cell r="O136" t="str">
            <v>AEK</v>
          </cell>
        </row>
        <row r="137">
          <cell r="A137">
            <v>61141</v>
          </cell>
          <cell r="B137">
            <v>12050</v>
          </cell>
          <cell r="C137">
            <v>130</v>
          </cell>
          <cell r="D137" t="str">
            <v>GUST FR BODY PLR UPR RH</v>
          </cell>
          <cell r="E137">
            <v>61141</v>
          </cell>
          <cell r="F137">
            <v>12050</v>
          </cell>
          <cell r="G137">
            <v>2</v>
          </cell>
          <cell r="H137" t="str">
            <v>SPH440-OD</v>
          </cell>
          <cell r="I137">
            <v>1.4</v>
          </cell>
          <cell r="J137">
            <v>325</v>
          </cell>
          <cell r="K137" t="str">
            <v>GP</v>
          </cell>
          <cell r="L137">
            <v>1.383E-2</v>
          </cell>
          <cell r="M137" t="str">
            <v>AFTABTECH.</v>
          </cell>
          <cell r="N137" t="str">
            <v>LOADS</v>
          </cell>
          <cell r="O137" t="str">
            <v>METALINE</v>
          </cell>
        </row>
        <row r="138">
          <cell r="A138">
            <v>61104</v>
          </cell>
          <cell r="B138">
            <v>12220</v>
          </cell>
          <cell r="C138">
            <v>131</v>
          </cell>
          <cell r="D138" t="str">
            <v>R/F S/A COWL SIDE LH</v>
          </cell>
          <cell r="E138">
            <v>61104</v>
          </cell>
          <cell r="F138">
            <v>12220</v>
          </cell>
          <cell r="G138">
            <v>1</v>
          </cell>
          <cell r="H138">
            <v>0</v>
          </cell>
          <cell r="I138">
            <v>0</v>
          </cell>
          <cell r="J138">
            <v>585</v>
          </cell>
          <cell r="K138" t="str">
            <v>GW</v>
          </cell>
          <cell r="L138" t="str">
            <v>ASSY</v>
          </cell>
          <cell r="M138" t="str">
            <v>ASSY</v>
          </cell>
          <cell r="N138" t="str">
            <v>ASSY</v>
          </cell>
          <cell r="O138" t="str">
            <v>ASSY</v>
          </cell>
        </row>
        <row r="139">
          <cell r="A139">
            <v>55775</v>
          </cell>
          <cell r="B139">
            <v>12040</v>
          </cell>
          <cell r="C139">
            <v>132</v>
          </cell>
          <cell r="D139" t="str">
            <v>BKT C/TOP INR TO PLR BRACE</v>
          </cell>
          <cell r="E139">
            <v>55775</v>
          </cell>
          <cell r="F139">
            <v>12040</v>
          </cell>
          <cell r="G139">
            <v>2</v>
          </cell>
          <cell r="H139" t="str">
            <v>SPC270C</v>
          </cell>
          <cell r="I139">
            <v>0.8</v>
          </cell>
          <cell r="J139">
            <v>260</v>
          </cell>
          <cell r="K139" t="str">
            <v>GP</v>
          </cell>
          <cell r="L139">
            <v>1.107E-2</v>
          </cell>
          <cell r="M139" t="str">
            <v>RAZISONS</v>
          </cell>
          <cell r="N139" t="str">
            <v>K. LUMINAIRES</v>
          </cell>
          <cell r="O139" t="str">
            <v>AEK</v>
          </cell>
        </row>
        <row r="140">
          <cell r="A140">
            <v>61142</v>
          </cell>
          <cell r="B140">
            <v>12040</v>
          </cell>
          <cell r="C140">
            <v>133</v>
          </cell>
          <cell r="D140" t="str">
            <v>GUST FR BODY PLR UPR LH</v>
          </cell>
          <cell r="E140">
            <v>61142</v>
          </cell>
          <cell r="F140">
            <v>12040</v>
          </cell>
          <cell r="G140">
            <v>2</v>
          </cell>
          <cell r="H140" t="str">
            <v>SPH440-OD</v>
          </cell>
          <cell r="I140">
            <v>1.4</v>
          </cell>
          <cell r="J140">
            <v>325</v>
          </cell>
          <cell r="K140" t="str">
            <v>GP</v>
          </cell>
          <cell r="L140">
            <v>1.383E-2</v>
          </cell>
          <cell r="M140" t="str">
            <v>AFTAB TECH.</v>
          </cell>
          <cell r="N140" t="str">
            <v>LOADS</v>
          </cell>
          <cell r="O140" t="str">
            <v>METALINE</v>
          </cell>
        </row>
        <row r="141">
          <cell r="A141">
            <v>61175</v>
          </cell>
          <cell r="B141">
            <v>12140</v>
          </cell>
          <cell r="C141">
            <v>134</v>
          </cell>
          <cell r="D141" t="str">
            <v>R/F FR PLR UPR OTR #2 RH</v>
          </cell>
          <cell r="E141">
            <v>61175</v>
          </cell>
          <cell r="F141">
            <v>12140</v>
          </cell>
          <cell r="G141">
            <v>2</v>
          </cell>
          <cell r="H141" t="str">
            <v>SCGA270F-30/60</v>
          </cell>
          <cell r="I141">
            <v>0.9</v>
          </cell>
          <cell r="J141">
            <v>190</v>
          </cell>
          <cell r="K141" t="str">
            <v>GP</v>
          </cell>
          <cell r="L141">
            <v>8.09E-3</v>
          </cell>
          <cell r="M141" t="str">
            <v>DAWN</v>
          </cell>
          <cell r="N141" t="str">
            <v>K. LUMINAIRES</v>
          </cell>
        </row>
        <row r="142">
          <cell r="A142">
            <v>61231</v>
          </cell>
          <cell r="B142" t="str">
            <v>1A100</v>
          </cell>
          <cell r="C142">
            <v>135</v>
          </cell>
          <cell r="D142" t="str">
            <v>RAIL ROOF SIDE IN RH</v>
          </cell>
          <cell r="E142">
            <v>61231</v>
          </cell>
          <cell r="F142" t="str">
            <v>1A100</v>
          </cell>
          <cell r="G142">
            <v>2</v>
          </cell>
          <cell r="H142" t="str">
            <v>SPC440</v>
          </cell>
          <cell r="I142">
            <v>1.2</v>
          </cell>
          <cell r="J142">
            <v>1.25</v>
          </cell>
          <cell r="K142" t="str">
            <v>GP</v>
          </cell>
          <cell r="L142">
            <v>3.2489999999999998E-2</v>
          </cell>
          <cell r="M142" t="str">
            <v>ALI BROS</v>
          </cell>
          <cell r="N142" t="str">
            <v>AFTAB TECH.</v>
          </cell>
        </row>
        <row r="143">
          <cell r="A143">
            <v>61343</v>
          </cell>
          <cell r="B143">
            <v>12190</v>
          </cell>
          <cell r="C143">
            <v>136</v>
          </cell>
          <cell r="D143" t="str">
            <v>PLR CTR BODY INR RH</v>
          </cell>
          <cell r="E143">
            <v>61343</v>
          </cell>
          <cell r="F143">
            <v>12190</v>
          </cell>
          <cell r="G143">
            <v>2</v>
          </cell>
          <cell r="H143" t="str">
            <v>SPC440</v>
          </cell>
          <cell r="I143">
            <v>0.8</v>
          </cell>
          <cell r="J143">
            <v>1390</v>
          </cell>
          <cell r="K143" t="str">
            <v>GP</v>
          </cell>
          <cell r="L143">
            <v>1.2290000000000001E-2</v>
          </cell>
          <cell r="M143" t="str">
            <v>AEK</v>
          </cell>
          <cell r="N143" t="str">
            <v>BEWL</v>
          </cell>
        </row>
        <row r="144">
          <cell r="A144">
            <v>61176</v>
          </cell>
          <cell r="B144">
            <v>12150</v>
          </cell>
          <cell r="C144">
            <v>137</v>
          </cell>
          <cell r="D144" t="str">
            <v>R/F FR PLR UPR OTR #2 LH</v>
          </cell>
          <cell r="E144">
            <v>61176</v>
          </cell>
          <cell r="F144">
            <v>12150</v>
          </cell>
          <cell r="G144">
            <v>2</v>
          </cell>
          <cell r="H144" t="str">
            <v>SCGA270F-30/60</v>
          </cell>
          <cell r="I144">
            <v>0.9</v>
          </cell>
          <cell r="J144">
            <v>190</v>
          </cell>
          <cell r="K144" t="str">
            <v>GP</v>
          </cell>
          <cell r="L144">
            <v>8.09E-3</v>
          </cell>
          <cell r="M144" t="str">
            <v>DAWN</v>
          </cell>
          <cell r="N144" t="str">
            <v>K. LUMINAIRES</v>
          </cell>
        </row>
        <row r="145">
          <cell r="A145">
            <v>61232</v>
          </cell>
          <cell r="B145">
            <v>12870</v>
          </cell>
          <cell r="C145">
            <v>138</v>
          </cell>
          <cell r="D145" t="str">
            <v>RAIL ROOF SIDE IN LH</v>
          </cell>
          <cell r="E145">
            <v>61232</v>
          </cell>
          <cell r="F145">
            <v>12870</v>
          </cell>
          <cell r="G145">
            <v>2</v>
          </cell>
          <cell r="H145" t="str">
            <v>SPC440</v>
          </cell>
          <cell r="I145">
            <v>1.2</v>
          </cell>
          <cell r="J145">
            <v>1.25</v>
          </cell>
          <cell r="K145" t="str">
            <v>GP</v>
          </cell>
          <cell r="L145">
            <v>3.2489999999999998E-2</v>
          </cell>
          <cell r="M145" t="str">
            <v>ALI BROS</v>
          </cell>
          <cell r="N145" t="str">
            <v>AFTAB TECH.</v>
          </cell>
        </row>
        <row r="146">
          <cell r="A146">
            <v>61344</v>
          </cell>
          <cell r="B146">
            <v>12190</v>
          </cell>
          <cell r="C146">
            <v>139</v>
          </cell>
          <cell r="D146" t="str">
            <v>PLR CTR BODY INR LH</v>
          </cell>
          <cell r="E146">
            <v>61344</v>
          </cell>
          <cell r="F146">
            <v>12190</v>
          </cell>
          <cell r="G146">
            <v>2</v>
          </cell>
          <cell r="H146" t="str">
            <v>SPC440</v>
          </cell>
          <cell r="I146">
            <v>0.8</v>
          </cell>
          <cell r="J146">
            <v>1390</v>
          </cell>
          <cell r="K146" t="str">
            <v>GP</v>
          </cell>
          <cell r="L146">
            <v>1.2290000000000001E-2</v>
          </cell>
          <cell r="M146" t="str">
            <v>AEK</v>
          </cell>
          <cell r="N146" t="str">
            <v>BEWL</v>
          </cell>
        </row>
        <row r="147">
          <cell r="A147">
            <v>61673</v>
          </cell>
          <cell r="B147">
            <v>12020</v>
          </cell>
          <cell r="C147">
            <v>140</v>
          </cell>
          <cell r="D147" t="str">
            <v>GUSS Q'TR W/H FR RH</v>
          </cell>
          <cell r="E147">
            <v>61673</v>
          </cell>
          <cell r="F147">
            <v>12020</v>
          </cell>
          <cell r="G147">
            <v>2</v>
          </cell>
          <cell r="H147" t="str">
            <v>SCGA270D-45</v>
          </cell>
          <cell r="I147">
            <v>1</v>
          </cell>
          <cell r="J147">
            <v>540</v>
          </cell>
          <cell r="K147">
            <v>0</v>
          </cell>
          <cell r="L147">
            <v>1.086E-2</v>
          </cell>
          <cell r="M147" t="str">
            <v>LOADS</v>
          </cell>
          <cell r="N147" t="str">
            <v>METALINE</v>
          </cell>
        </row>
        <row r="148">
          <cell r="A148">
            <v>64211</v>
          </cell>
          <cell r="B148">
            <v>12080</v>
          </cell>
          <cell r="C148">
            <v>141</v>
          </cell>
          <cell r="D148" t="str">
            <v>STRAINER PKG TRAY TO FLR RH</v>
          </cell>
          <cell r="E148">
            <v>64211</v>
          </cell>
          <cell r="F148">
            <v>12080</v>
          </cell>
          <cell r="G148">
            <v>3</v>
          </cell>
          <cell r="H148" t="str">
            <v>SPC270C</v>
          </cell>
          <cell r="I148">
            <v>0.8</v>
          </cell>
          <cell r="J148">
            <v>590</v>
          </cell>
          <cell r="K148" t="str">
            <v>GP</v>
          </cell>
          <cell r="L148">
            <v>1.1860000000000001E-2</v>
          </cell>
          <cell r="M148" t="str">
            <v>SHAHEEN</v>
          </cell>
          <cell r="N148" t="str">
            <v>MGA</v>
          </cell>
          <cell r="O148" t="str">
            <v>TARIQ</v>
          </cell>
        </row>
        <row r="149">
          <cell r="A149">
            <v>64312</v>
          </cell>
          <cell r="B149">
            <v>12270</v>
          </cell>
          <cell r="C149">
            <v>142</v>
          </cell>
          <cell r="D149" t="str">
            <v>BKT PKG TRAY RH</v>
          </cell>
          <cell r="E149">
            <v>64312</v>
          </cell>
          <cell r="F149">
            <v>12270</v>
          </cell>
          <cell r="G149">
            <v>3</v>
          </cell>
          <cell r="H149" t="str">
            <v>SCGA270D-45</v>
          </cell>
          <cell r="I149">
            <v>0.7</v>
          </cell>
          <cell r="J149">
            <v>780</v>
          </cell>
          <cell r="K149" t="str">
            <v>GP</v>
          </cell>
          <cell r="L149">
            <v>1.5679999999999999E-2</v>
          </cell>
          <cell r="M149" t="str">
            <v>MGA</v>
          </cell>
          <cell r="N149" t="str">
            <v>TARIQ</v>
          </cell>
          <cell r="O149" t="str">
            <v>AFTAB TECH.</v>
          </cell>
        </row>
        <row r="150">
          <cell r="A150">
            <v>64314</v>
          </cell>
          <cell r="B150">
            <v>12110</v>
          </cell>
          <cell r="C150">
            <v>143</v>
          </cell>
          <cell r="D150" t="str">
            <v>R/F PKG TRAY BKT RH</v>
          </cell>
          <cell r="E150">
            <v>64314</v>
          </cell>
          <cell r="F150">
            <v>12110</v>
          </cell>
          <cell r="G150">
            <v>3</v>
          </cell>
          <cell r="H150" t="str">
            <v>SPC270D</v>
          </cell>
          <cell r="I150">
            <v>1</v>
          </cell>
          <cell r="J150">
            <v>770</v>
          </cell>
          <cell r="K150">
            <v>0</v>
          </cell>
          <cell r="L150">
            <v>1.5480000000000001E-2</v>
          </cell>
          <cell r="M150" t="str">
            <v>AFTAB TECH.</v>
          </cell>
          <cell r="N150" t="str">
            <v>METALINE</v>
          </cell>
          <cell r="O150" t="str">
            <v>K. LUMINAIRES</v>
          </cell>
        </row>
        <row r="151">
          <cell r="A151">
            <v>64317</v>
          </cell>
          <cell r="B151">
            <v>12150</v>
          </cell>
          <cell r="C151">
            <v>144</v>
          </cell>
          <cell r="D151" t="str">
            <v>^/F S/B ANC TC PKG TRAY RH</v>
          </cell>
          <cell r="E151">
            <v>64317</v>
          </cell>
          <cell r="F151">
            <v>12150</v>
          </cell>
          <cell r="G151">
            <v>3</v>
          </cell>
          <cell r="H151" t="str">
            <v>SPH390-OD</v>
          </cell>
          <cell r="I151">
            <v>1.2</v>
          </cell>
          <cell r="J151">
            <v>165</v>
          </cell>
          <cell r="K151" t="str">
            <v>GP</v>
          </cell>
          <cell r="L151">
            <v>3.32E-3</v>
          </cell>
          <cell r="M151" t="str">
            <v>DAWN</v>
          </cell>
          <cell r="N151" t="str">
            <v>K. LUMINAIRES</v>
          </cell>
          <cell r="O151" t="str">
            <v>SHAHEEN</v>
          </cell>
        </row>
        <row r="152">
          <cell r="A152">
            <v>64511</v>
          </cell>
          <cell r="B152">
            <v>12270</v>
          </cell>
          <cell r="C152">
            <v>145</v>
          </cell>
          <cell r="D152" t="str">
            <v>SUP LUG COMPT DR HINGE</v>
          </cell>
          <cell r="E152">
            <v>64511</v>
          </cell>
          <cell r="F152">
            <v>12270</v>
          </cell>
          <cell r="G152">
            <v>3</v>
          </cell>
          <cell r="H152">
            <v>0</v>
          </cell>
          <cell r="I152">
            <v>0</v>
          </cell>
          <cell r="J152">
            <v>180</v>
          </cell>
          <cell r="K152" t="str">
            <v>GP</v>
          </cell>
          <cell r="L152">
            <v>3.62E-3</v>
          </cell>
          <cell r="M152" t="str">
            <v>HAWKS</v>
          </cell>
          <cell r="N152" t="str">
            <v>METALINE</v>
          </cell>
          <cell r="O152" t="str">
            <v>K. LUMINAIRES</v>
          </cell>
        </row>
        <row r="153">
          <cell r="A153">
            <v>61674</v>
          </cell>
          <cell r="B153">
            <v>12040</v>
          </cell>
          <cell r="C153">
            <v>146</v>
          </cell>
          <cell r="D153" t="str">
            <v>GUSS Q'TR W/H FR LH</v>
          </cell>
          <cell r="E153">
            <v>61674</v>
          </cell>
          <cell r="F153">
            <v>12040</v>
          </cell>
          <cell r="G153">
            <v>2</v>
          </cell>
          <cell r="H153" t="str">
            <v>SCGA270D-45</v>
          </cell>
          <cell r="I153">
            <v>1</v>
          </cell>
          <cell r="J153">
            <v>540</v>
          </cell>
          <cell r="K153">
            <v>0</v>
          </cell>
          <cell r="L153">
            <v>1.086E-2</v>
          </cell>
          <cell r="M153" t="str">
            <v>LOADS</v>
          </cell>
          <cell r="N153" t="str">
            <v>METALINE</v>
          </cell>
        </row>
        <row r="154">
          <cell r="A154">
            <v>64212</v>
          </cell>
          <cell r="B154">
            <v>12080</v>
          </cell>
          <cell r="C154">
            <v>147</v>
          </cell>
          <cell r="D154" t="str">
            <v>STRAINER PKG TRAY TO FLR LH</v>
          </cell>
          <cell r="E154">
            <v>64212</v>
          </cell>
          <cell r="F154">
            <v>12080</v>
          </cell>
          <cell r="G154">
            <v>3</v>
          </cell>
          <cell r="H154" t="str">
            <v>SPC270C</v>
          </cell>
          <cell r="I154">
            <v>0.8</v>
          </cell>
          <cell r="J154">
            <v>590</v>
          </cell>
          <cell r="K154" t="str">
            <v>GP</v>
          </cell>
          <cell r="L154">
            <v>1.1860000000000001E-2</v>
          </cell>
          <cell r="M154" t="str">
            <v>SHAHEEN</v>
          </cell>
          <cell r="N154" t="str">
            <v>MGA</v>
          </cell>
          <cell r="O154" t="str">
            <v>TARIQ</v>
          </cell>
        </row>
        <row r="155">
          <cell r="A155">
            <v>64313</v>
          </cell>
          <cell r="B155">
            <v>12250</v>
          </cell>
          <cell r="C155">
            <v>148</v>
          </cell>
          <cell r="D155" t="str">
            <v>BKT PKG TRAY LH</v>
          </cell>
          <cell r="E155">
            <v>64313</v>
          </cell>
          <cell r="F155">
            <v>12250</v>
          </cell>
          <cell r="G155">
            <v>3</v>
          </cell>
          <cell r="H155" t="str">
            <v>SCGA270D-45</v>
          </cell>
          <cell r="I155">
            <v>0.7</v>
          </cell>
          <cell r="J155">
            <v>780</v>
          </cell>
          <cell r="K155" t="str">
            <v>GP</v>
          </cell>
          <cell r="L155">
            <v>1.5679999999999999E-2</v>
          </cell>
          <cell r="M155" t="str">
            <v>MGA</v>
          </cell>
          <cell r="N155" t="str">
            <v>TARIQ</v>
          </cell>
          <cell r="O155" t="str">
            <v>AFTABTECH.</v>
          </cell>
        </row>
        <row r="156">
          <cell r="A156">
            <v>64315</v>
          </cell>
          <cell r="B156">
            <v>12100</v>
          </cell>
          <cell r="C156">
            <v>149</v>
          </cell>
          <cell r="D156" t="str">
            <v>R/F PKG TRAY BKT LH</v>
          </cell>
          <cell r="E156">
            <v>64315</v>
          </cell>
          <cell r="F156">
            <v>12100</v>
          </cell>
          <cell r="G156">
            <v>3</v>
          </cell>
          <cell r="H156" t="str">
            <v>SPC270D</v>
          </cell>
          <cell r="I156">
            <v>1</v>
          </cell>
          <cell r="J156">
            <v>770</v>
          </cell>
          <cell r="K156" t="str">
            <v>GP</v>
          </cell>
          <cell r="L156">
            <v>1.5480000000000001E-2</v>
          </cell>
          <cell r="M156" t="str">
            <v>AFTAB TECH.</v>
          </cell>
          <cell r="N156" t="str">
            <v>METALINE</v>
          </cell>
          <cell r="O156" t="str">
            <v>K. LUMINAIRES</v>
          </cell>
        </row>
        <row r="157">
          <cell r="A157">
            <v>64318</v>
          </cell>
          <cell r="B157">
            <v>12050</v>
          </cell>
          <cell r="C157">
            <v>150</v>
          </cell>
          <cell r="D157" t="str">
            <v>R.'F S/B ANC TO PKG TRAY LH</v>
          </cell>
          <cell r="E157">
            <v>64318</v>
          </cell>
          <cell r="F157">
            <v>12050</v>
          </cell>
          <cell r="G157">
            <v>3</v>
          </cell>
          <cell r="H157" t="str">
            <v>SPH390-OD</v>
          </cell>
          <cell r="I157">
            <v>1.2</v>
          </cell>
          <cell r="J157">
            <v>165</v>
          </cell>
          <cell r="K157" t="str">
            <v>GP</v>
          </cell>
          <cell r="L157">
            <v>3.32E-3</v>
          </cell>
          <cell r="M157" t="str">
            <v>DAWN</v>
          </cell>
          <cell r="N157" t="str">
            <v>K. LUMINAIRES</v>
          </cell>
          <cell r="O157" t="str">
            <v>SHAHEEN</v>
          </cell>
        </row>
        <row r="158">
          <cell r="A158">
            <v>64511</v>
          </cell>
          <cell r="B158">
            <v>12270</v>
          </cell>
          <cell r="C158">
            <v>151</v>
          </cell>
          <cell r="D158" t="str">
            <v>SUP LUG COMPT DR HINGE</v>
          </cell>
          <cell r="E158">
            <v>64511</v>
          </cell>
          <cell r="F158">
            <v>12270</v>
          </cell>
          <cell r="G158">
            <v>3</v>
          </cell>
          <cell r="H158">
            <v>0</v>
          </cell>
          <cell r="I158">
            <v>0</v>
          </cell>
          <cell r="J158">
            <v>180</v>
          </cell>
          <cell r="K158" t="str">
            <v>GP</v>
          </cell>
          <cell r="L158">
            <v>3.62E-3</v>
          </cell>
          <cell r="M158" t="str">
            <v>HAWKS</v>
          </cell>
          <cell r="N158" t="str">
            <v>METALINE</v>
          </cell>
          <cell r="O158" t="str">
            <v>K. LUMINAIRES</v>
          </cell>
        </row>
        <row r="159">
          <cell r="A159">
            <v>-61607</v>
          </cell>
          <cell r="B159">
            <v>12790</v>
          </cell>
          <cell r="C159">
            <v>152</v>
          </cell>
          <cell r="D159" t="str">
            <v>PNLS/A Q'TR W/H INN RH</v>
          </cell>
          <cell r="E159" t="str">
            <v>(61607)</v>
          </cell>
          <cell r="F159">
            <v>12790</v>
          </cell>
          <cell r="G159">
            <v>2</v>
          </cell>
          <cell r="H159">
            <v>0</v>
          </cell>
          <cell r="I159">
            <v>0</v>
          </cell>
          <cell r="J159">
            <v>0</v>
          </cell>
          <cell r="K159">
            <v>0</v>
          </cell>
          <cell r="L159">
            <v>0</v>
          </cell>
          <cell r="M159" t="str">
            <v>-</v>
          </cell>
        </row>
        <row r="160">
          <cell r="A160">
            <v>-61631</v>
          </cell>
          <cell r="B160">
            <v>12360</v>
          </cell>
          <cell r="C160">
            <v>153</v>
          </cell>
          <cell r="D160" t="str">
            <v>PNLQTR W/H OUT RH</v>
          </cell>
          <cell r="E160" t="str">
            <v>(61631)</v>
          </cell>
          <cell r="F160">
            <v>12360</v>
          </cell>
          <cell r="G160">
            <v>2</v>
          </cell>
          <cell r="H160">
            <v>0</v>
          </cell>
          <cell r="I160">
            <v>0</v>
          </cell>
          <cell r="J160">
            <v>0</v>
          </cell>
          <cell r="K160">
            <v>0</v>
          </cell>
          <cell r="L160">
            <v>0</v>
          </cell>
          <cell r="M160" t="str">
            <v>-</v>
          </cell>
        </row>
        <row r="161">
          <cell r="A161">
            <v>-61608</v>
          </cell>
          <cell r="B161">
            <v>12770</v>
          </cell>
          <cell r="C161">
            <v>154</v>
          </cell>
          <cell r="D161" t="str">
            <v>PNLS/A Q'TR W/H INN LH</v>
          </cell>
          <cell r="E161" t="str">
            <v>(61608)</v>
          </cell>
          <cell r="F161">
            <v>12770</v>
          </cell>
          <cell r="G161">
            <v>2</v>
          </cell>
          <cell r="H161">
            <v>0</v>
          </cell>
          <cell r="I161">
            <v>0</v>
          </cell>
          <cell r="J161">
            <v>0</v>
          </cell>
          <cell r="K161">
            <v>0</v>
          </cell>
          <cell r="L161">
            <v>0</v>
          </cell>
          <cell r="M161" t="str">
            <v>-</v>
          </cell>
          <cell r="N161" t="str">
            <v>-</v>
          </cell>
          <cell r="O161" t="str">
            <v>-</v>
          </cell>
        </row>
        <row r="162">
          <cell r="A162">
            <v>-61632</v>
          </cell>
          <cell r="B162">
            <v>12370</v>
          </cell>
          <cell r="C162">
            <v>155</v>
          </cell>
          <cell r="D162" t="str">
            <v>PNL QTR W/H OUT LH</v>
          </cell>
          <cell r="E162" t="str">
            <v>(61632)</v>
          </cell>
          <cell r="F162">
            <v>12370</v>
          </cell>
          <cell r="G162">
            <v>2</v>
          </cell>
          <cell r="H162">
            <v>0</v>
          </cell>
          <cell r="I162">
            <v>0</v>
          </cell>
          <cell r="J162">
            <v>0</v>
          </cell>
          <cell r="K162">
            <v>0</v>
          </cell>
          <cell r="L162">
            <v>0</v>
          </cell>
          <cell r="M162">
            <v>0</v>
          </cell>
          <cell r="N162">
            <v>0</v>
          </cell>
          <cell r="O162" t="str">
            <v>-</v>
          </cell>
        </row>
        <row r="163">
          <cell r="A163">
            <v>64531</v>
          </cell>
          <cell r="B163">
            <v>2040</v>
          </cell>
          <cell r="C163">
            <v>156</v>
          </cell>
          <cell r="D163" t="str">
            <v>TORSION BAR RH</v>
          </cell>
          <cell r="E163">
            <v>64531</v>
          </cell>
          <cell r="F163">
            <v>2040</v>
          </cell>
          <cell r="G163">
            <v>0</v>
          </cell>
          <cell r="H163">
            <v>0</v>
          </cell>
          <cell r="I163">
            <v>0</v>
          </cell>
          <cell r="J163">
            <v>305</v>
          </cell>
          <cell r="K163" t="str">
            <v>GP</v>
          </cell>
          <cell r="L163">
            <v>1.6459999999999999E-2</v>
          </cell>
          <cell r="M163" t="str">
            <v>METALINE</v>
          </cell>
          <cell r="N163" t="str">
            <v>LOADS</v>
          </cell>
          <cell r="O163" t="str">
            <v>UMI</v>
          </cell>
        </row>
        <row r="164">
          <cell r="A164">
            <v>64531</v>
          </cell>
          <cell r="B164">
            <v>2050</v>
          </cell>
          <cell r="C164">
            <v>157</v>
          </cell>
          <cell r="D164" t="str">
            <v>TORSION BARRH</v>
          </cell>
          <cell r="E164">
            <v>64531</v>
          </cell>
          <cell r="F164">
            <v>2050</v>
          </cell>
          <cell r="G164">
            <v>0</v>
          </cell>
          <cell r="H164">
            <v>0</v>
          </cell>
          <cell r="I164">
            <v>0</v>
          </cell>
          <cell r="J164">
            <v>305</v>
          </cell>
          <cell r="K164" t="str">
            <v>GP</v>
          </cell>
          <cell r="L164">
            <v>0</v>
          </cell>
          <cell r="M164" t="str">
            <v>METALINE</v>
          </cell>
          <cell r="N164" t="str">
            <v>LOADS</v>
          </cell>
          <cell r="O164" t="str">
            <v>UMI</v>
          </cell>
        </row>
        <row r="165">
          <cell r="A165">
            <v>64532</v>
          </cell>
          <cell r="B165">
            <v>2040</v>
          </cell>
          <cell r="C165">
            <v>158</v>
          </cell>
          <cell r="D165" t="str">
            <v>TORSION BARLH</v>
          </cell>
          <cell r="E165">
            <v>64532</v>
          </cell>
          <cell r="F165">
            <v>2040</v>
          </cell>
          <cell r="G165">
            <v>0</v>
          </cell>
          <cell r="H165">
            <v>0</v>
          </cell>
          <cell r="I165">
            <v>0</v>
          </cell>
          <cell r="J165">
            <v>305</v>
          </cell>
          <cell r="K165" t="str">
            <v>GP</v>
          </cell>
          <cell r="L165">
            <v>1.6459999999999999E-2</v>
          </cell>
          <cell r="M165" t="str">
            <v>METALINE</v>
          </cell>
          <cell r="N165" t="str">
            <v>LOADS</v>
          </cell>
          <cell r="O165" t="str">
            <v>UMI</v>
          </cell>
        </row>
        <row r="166">
          <cell r="A166">
            <v>64532</v>
          </cell>
          <cell r="B166">
            <v>2050</v>
          </cell>
          <cell r="C166">
            <v>159</v>
          </cell>
          <cell r="D166" t="str">
            <v>TORSION BAR LH</v>
          </cell>
          <cell r="E166">
            <v>64532</v>
          </cell>
          <cell r="F166">
            <v>2050</v>
          </cell>
          <cell r="G166">
            <v>0</v>
          </cell>
          <cell r="H166">
            <v>0</v>
          </cell>
          <cell r="I166">
            <v>0</v>
          </cell>
          <cell r="J166">
            <v>305</v>
          </cell>
          <cell r="K166" t="str">
            <v>GP</v>
          </cell>
          <cell r="L166">
            <v>0</v>
          </cell>
          <cell r="M166" t="str">
            <v>METALINE</v>
          </cell>
          <cell r="N166" t="str">
            <v>LOADS</v>
          </cell>
          <cell r="O166" t="str">
            <v>UMI</v>
          </cell>
        </row>
      </sheetData>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CWs_Salary_August-2014 (Final)"/>
      <sheetName val="Bill"/>
      <sheetName val="Bill (8)"/>
      <sheetName val="JCWs_Salary_March-2015"/>
      <sheetName val="JCWs_List"/>
      <sheetName val="JCWs_Salary-Feb-15"/>
      <sheetName val="JCWs_List (2)"/>
      <sheetName val="Sheet1"/>
      <sheetName val="JCWs_Salary_March-2015 (2)"/>
      <sheetName val="Overtime"/>
      <sheetName val="Overtime (2)"/>
      <sheetName val="Sheet1 (2)"/>
      <sheetName val="JCWs_Salary_ASC-Mar-15"/>
      <sheetName val="JCWs_Salary_March-2015 (07-04-)"/>
    </sheetNames>
    <sheetDataSet>
      <sheetData sheetId="0">
        <row r="111">
          <cell r="T111">
            <v>0</v>
          </cell>
        </row>
      </sheetData>
      <sheetData sheetId="1"/>
      <sheetData sheetId="2"/>
      <sheetData sheetId="3">
        <row r="111">
          <cell r="R111">
            <v>39126.785714285725</v>
          </cell>
        </row>
      </sheetData>
      <sheetData sheetId="4" refreshError="1"/>
      <sheetData sheetId="5" refreshError="1"/>
      <sheetData sheetId="6" refreshError="1"/>
      <sheetData sheetId="7" refreshError="1"/>
      <sheetData sheetId="8" refreshError="1"/>
      <sheetData sheetId="9" refreshError="1"/>
      <sheetData sheetId="10" refreshError="1"/>
      <sheetData sheetId="11">
        <row r="2">
          <cell r="E2">
            <v>0</v>
          </cell>
          <cell r="F2">
            <v>0</v>
          </cell>
        </row>
        <row r="3">
          <cell r="E3">
            <v>0</v>
          </cell>
          <cell r="F3">
            <v>0</v>
          </cell>
        </row>
        <row r="4">
          <cell r="E4">
            <v>0</v>
          </cell>
          <cell r="F4">
            <v>0</v>
          </cell>
        </row>
        <row r="5">
          <cell r="E5">
            <v>0</v>
          </cell>
          <cell r="F5">
            <v>0</v>
          </cell>
        </row>
        <row r="6">
          <cell r="E6">
            <v>0</v>
          </cell>
          <cell r="F6">
            <v>0</v>
          </cell>
        </row>
        <row r="7">
          <cell r="E7">
            <v>1</v>
          </cell>
          <cell r="F7">
            <v>1</v>
          </cell>
        </row>
        <row r="8">
          <cell r="E8">
            <v>0</v>
          </cell>
          <cell r="F8">
            <v>0</v>
          </cell>
        </row>
        <row r="9">
          <cell r="E9">
            <v>0</v>
          </cell>
          <cell r="F9">
            <v>0</v>
          </cell>
        </row>
        <row r="10">
          <cell r="E10">
            <v>0</v>
          </cell>
          <cell r="F10">
            <v>0</v>
          </cell>
        </row>
        <row r="11">
          <cell r="E11">
            <v>1</v>
          </cell>
          <cell r="F11">
            <v>0</v>
          </cell>
        </row>
        <row r="12">
          <cell r="E12">
            <v>0</v>
          </cell>
          <cell r="F12">
            <v>0</v>
          </cell>
        </row>
        <row r="13">
          <cell r="E13">
            <v>0</v>
          </cell>
          <cell r="F13">
            <v>0</v>
          </cell>
        </row>
        <row r="14">
          <cell r="E14">
            <v>1</v>
          </cell>
          <cell r="F14">
            <v>3</v>
          </cell>
        </row>
        <row r="15">
          <cell r="E15">
            <v>1</v>
          </cell>
          <cell r="F15">
            <v>1</v>
          </cell>
        </row>
        <row r="16">
          <cell r="E16">
            <v>0</v>
          </cell>
          <cell r="F16">
            <v>0</v>
          </cell>
        </row>
        <row r="17">
          <cell r="E17">
            <v>1</v>
          </cell>
          <cell r="F17">
            <v>0</v>
          </cell>
        </row>
        <row r="18">
          <cell r="E18">
            <v>2</v>
          </cell>
          <cell r="F18">
            <v>0</v>
          </cell>
        </row>
        <row r="19">
          <cell r="E19">
            <v>0</v>
          </cell>
          <cell r="F19">
            <v>0</v>
          </cell>
        </row>
        <row r="20">
          <cell r="E20">
            <v>0</v>
          </cell>
          <cell r="F20">
            <v>0</v>
          </cell>
        </row>
        <row r="21">
          <cell r="E21">
            <v>0</v>
          </cell>
          <cell r="F21">
            <v>0</v>
          </cell>
        </row>
        <row r="22">
          <cell r="E22">
            <v>1</v>
          </cell>
          <cell r="F22">
            <v>0</v>
          </cell>
        </row>
        <row r="23">
          <cell r="E23">
            <v>0</v>
          </cell>
          <cell r="F23">
            <v>0</v>
          </cell>
        </row>
        <row r="24">
          <cell r="E24">
            <v>0</v>
          </cell>
          <cell r="F24">
            <v>0</v>
          </cell>
        </row>
        <row r="25">
          <cell r="E25">
            <v>1</v>
          </cell>
          <cell r="F25">
            <v>6</v>
          </cell>
        </row>
        <row r="26">
          <cell r="E26">
            <v>0</v>
          </cell>
          <cell r="F26">
            <v>0</v>
          </cell>
        </row>
        <row r="27">
          <cell r="E27">
            <v>0</v>
          </cell>
          <cell r="F27">
            <v>0</v>
          </cell>
        </row>
        <row r="28">
          <cell r="E28">
            <v>0</v>
          </cell>
          <cell r="F28">
            <v>0</v>
          </cell>
        </row>
        <row r="29">
          <cell r="E29">
            <v>1</v>
          </cell>
          <cell r="F29">
            <v>1</v>
          </cell>
        </row>
        <row r="30">
          <cell r="E30">
            <v>0</v>
          </cell>
          <cell r="F30">
            <v>0</v>
          </cell>
        </row>
        <row r="31">
          <cell r="E31">
            <v>1</v>
          </cell>
          <cell r="F31">
            <v>0</v>
          </cell>
        </row>
        <row r="32">
          <cell r="E32">
            <v>0</v>
          </cell>
          <cell r="F32">
            <v>0</v>
          </cell>
        </row>
        <row r="33">
          <cell r="E33">
            <v>0</v>
          </cell>
          <cell r="F33">
            <v>0</v>
          </cell>
        </row>
        <row r="34">
          <cell r="E34">
            <v>1</v>
          </cell>
          <cell r="F34">
            <v>3</v>
          </cell>
        </row>
        <row r="35">
          <cell r="E35">
            <v>1</v>
          </cell>
          <cell r="F35">
            <v>1</v>
          </cell>
        </row>
        <row r="36">
          <cell r="E36">
            <v>1</v>
          </cell>
          <cell r="F36">
            <v>0</v>
          </cell>
        </row>
        <row r="37">
          <cell r="E37">
            <v>0</v>
          </cell>
          <cell r="F37">
            <v>0</v>
          </cell>
        </row>
        <row r="38">
          <cell r="E38">
            <v>1</v>
          </cell>
          <cell r="F38">
            <v>1</v>
          </cell>
        </row>
        <row r="39">
          <cell r="E39">
            <v>0</v>
          </cell>
          <cell r="F39">
            <v>0</v>
          </cell>
        </row>
        <row r="40">
          <cell r="E40">
            <v>0</v>
          </cell>
          <cell r="F40">
            <v>25</v>
          </cell>
        </row>
        <row r="41">
          <cell r="E41">
            <v>0</v>
          </cell>
          <cell r="F41">
            <v>0</v>
          </cell>
        </row>
        <row r="42">
          <cell r="E42">
            <v>1</v>
          </cell>
          <cell r="F42">
            <v>0</v>
          </cell>
        </row>
        <row r="43">
          <cell r="E43">
            <v>0</v>
          </cell>
          <cell r="F43">
            <v>3</v>
          </cell>
        </row>
        <row r="44">
          <cell r="E44">
            <v>0</v>
          </cell>
          <cell r="F44">
            <v>0</v>
          </cell>
        </row>
        <row r="45">
          <cell r="E45">
            <v>3</v>
          </cell>
          <cell r="F45">
            <v>5</v>
          </cell>
        </row>
        <row r="46">
          <cell r="E46">
            <v>0</v>
          </cell>
          <cell r="F46">
            <v>0</v>
          </cell>
        </row>
        <row r="47">
          <cell r="E47">
            <v>0</v>
          </cell>
          <cell r="F47">
            <v>0</v>
          </cell>
        </row>
        <row r="48">
          <cell r="E48">
            <v>0</v>
          </cell>
          <cell r="F48">
            <v>0</v>
          </cell>
        </row>
        <row r="49">
          <cell r="E49">
            <v>0</v>
          </cell>
          <cell r="F49">
            <v>0</v>
          </cell>
        </row>
        <row r="50">
          <cell r="E50">
            <v>0</v>
          </cell>
          <cell r="F50">
            <v>0</v>
          </cell>
        </row>
        <row r="51">
          <cell r="E51">
            <v>0</v>
          </cell>
          <cell r="F51">
            <v>0</v>
          </cell>
        </row>
        <row r="52">
          <cell r="E52">
            <v>0</v>
          </cell>
          <cell r="F52">
            <v>0</v>
          </cell>
        </row>
        <row r="53">
          <cell r="E53">
            <v>1</v>
          </cell>
          <cell r="F53">
            <v>1</v>
          </cell>
        </row>
        <row r="54">
          <cell r="E54">
            <v>1</v>
          </cell>
          <cell r="F54">
            <v>0</v>
          </cell>
        </row>
        <row r="55">
          <cell r="E55">
            <v>1</v>
          </cell>
          <cell r="F55">
            <v>0</v>
          </cell>
        </row>
        <row r="56">
          <cell r="E56">
            <v>0</v>
          </cell>
          <cell r="F56">
            <v>0</v>
          </cell>
        </row>
        <row r="57">
          <cell r="E57">
            <v>0</v>
          </cell>
          <cell r="F57">
            <v>0</v>
          </cell>
        </row>
        <row r="58">
          <cell r="E58">
            <v>0</v>
          </cell>
          <cell r="F58">
            <v>0</v>
          </cell>
        </row>
        <row r="59">
          <cell r="E59">
            <v>1</v>
          </cell>
          <cell r="F59">
            <v>0</v>
          </cell>
        </row>
        <row r="60">
          <cell r="E60">
            <v>1</v>
          </cell>
          <cell r="F60">
            <v>0</v>
          </cell>
        </row>
        <row r="61">
          <cell r="E61">
            <v>1</v>
          </cell>
          <cell r="F61">
            <v>0</v>
          </cell>
        </row>
        <row r="62">
          <cell r="E62">
            <v>0</v>
          </cell>
          <cell r="F62">
            <v>0</v>
          </cell>
        </row>
        <row r="63">
          <cell r="E63">
            <v>1</v>
          </cell>
          <cell r="F63">
            <v>0</v>
          </cell>
        </row>
        <row r="64">
          <cell r="E64">
            <v>1</v>
          </cell>
          <cell r="F64">
            <v>0</v>
          </cell>
        </row>
        <row r="65">
          <cell r="E65">
            <v>0</v>
          </cell>
          <cell r="F65">
            <v>0</v>
          </cell>
        </row>
        <row r="66">
          <cell r="E66">
            <v>0</v>
          </cell>
          <cell r="F66">
            <v>0</v>
          </cell>
        </row>
        <row r="67">
          <cell r="E67">
            <v>0</v>
          </cell>
          <cell r="F67">
            <v>0</v>
          </cell>
        </row>
        <row r="68">
          <cell r="E68">
            <v>1</v>
          </cell>
          <cell r="F68">
            <v>0</v>
          </cell>
        </row>
        <row r="69">
          <cell r="E69">
            <v>1</v>
          </cell>
          <cell r="F69">
            <v>1</v>
          </cell>
        </row>
        <row r="70">
          <cell r="E70">
            <v>1</v>
          </cell>
          <cell r="F70">
            <v>0</v>
          </cell>
        </row>
        <row r="71">
          <cell r="E71">
            <v>1</v>
          </cell>
          <cell r="F71">
            <v>0</v>
          </cell>
        </row>
        <row r="72">
          <cell r="E72">
            <v>0</v>
          </cell>
          <cell r="F72">
            <v>0</v>
          </cell>
        </row>
        <row r="73">
          <cell r="E73">
            <v>0</v>
          </cell>
          <cell r="F73">
            <v>0</v>
          </cell>
        </row>
        <row r="74">
          <cell r="E74">
            <v>1</v>
          </cell>
          <cell r="F74">
            <v>0</v>
          </cell>
        </row>
        <row r="75">
          <cell r="E75">
            <v>1</v>
          </cell>
          <cell r="F75">
            <v>0</v>
          </cell>
        </row>
        <row r="76">
          <cell r="E76">
            <v>0</v>
          </cell>
          <cell r="F76">
            <v>0</v>
          </cell>
        </row>
        <row r="77">
          <cell r="E77">
            <v>0</v>
          </cell>
          <cell r="F77">
            <v>0</v>
          </cell>
        </row>
        <row r="78">
          <cell r="E78">
            <v>0</v>
          </cell>
          <cell r="F78">
            <v>0</v>
          </cell>
        </row>
        <row r="79">
          <cell r="E79">
            <v>1</v>
          </cell>
          <cell r="F79">
            <v>1</v>
          </cell>
        </row>
        <row r="80">
          <cell r="E80">
            <v>1</v>
          </cell>
          <cell r="F80">
            <v>0</v>
          </cell>
        </row>
        <row r="81">
          <cell r="E81">
            <v>0</v>
          </cell>
          <cell r="F81">
            <v>0</v>
          </cell>
        </row>
        <row r="82">
          <cell r="E82">
            <v>0</v>
          </cell>
          <cell r="F82">
            <v>0</v>
          </cell>
        </row>
        <row r="83">
          <cell r="E83">
            <v>0</v>
          </cell>
          <cell r="F83">
            <v>0</v>
          </cell>
        </row>
        <row r="84">
          <cell r="E84">
            <v>0</v>
          </cell>
          <cell r="F84">
            <v>0</v>
          </cell>
        </row>
        <row r="85">
          <cell r="E85">
            <v>0</v>
          </cell>
          <cell r="F85">
            <v>0</v>
          </cell>
        </row>
        <row r="86">
          <cell r="E86">
            <v>0</v>
          </cell>
          <cell r="F86">
            <v>0</v>
          </cell>
        </row>
        <row r="87">
          <cell r="E87">
            <v>1</v>
          </cell>
          <cell r="F87">
            <v>0</v>
          </cell>
        </row>
        <row r="88">
          <cell r="E88">
            <v>0</v>
          </cell>
          <cell r="F88">
            <v>0</v>
          </cell>
        </row>
        <row r="89">
          <cell r="E89">
            <v>0</v>
          </cell>
          <cell r="F89">
            <v>0</v>
          </cell>
        </row>
        <row r="90">
          <cell r="E90">
            <v>1</v>
          </cell>
          <cell r="F90">
            <v>0</v>
          </cell>
        </row>
        <row r="91">
          <cell r="E91">
            <v>0</v>
          </cell>
          <cell r="F91">
            <v>0</v>
          </cell>
        </row>
        <row r="92">
          <cell r="E92">
            <v>1</v>
          </cell>
          <cell r="F92">
            <v>1</v>
          </cell>
        </row>
        <row r="93">
          <cell r="E93">
            <v>1</v>
          </cell>
          <cell r="F93">
            <v>0</v>
          </cell>
        </row>
        <row r="94">
          <cell r="E94">
            <v>1</v>
          </cell>
          <cell r="F94">
            <v>0</v>
          </cell>
        </row>
        <row r="95">
          <cell r="E95">
            <v>0</v>
          </cell>
          <cell r="F95">
            <v>0</v>
          </cell>
        </row>
        <row r="96">
          <cell r="E96">
            <v>0</v>
          </cell>
          <cell r="F96">
            <v>0</v>
          </cell>
        </row>
        <row r="97">
          <cell r="E97">
            <v>0</v>
          </cell>
          <cell r="F97">
            <v>0</v>
          </cell>
        </row>
        <row r="98">
          <cell r="E98">
            <v>1</v>
          </cell>
          <cell r="F98">
            <v>0</v>
          </cell>
        </row>
        <row r="99">
          <cell r="E99">
            <v>0</v>
          </cell>
          <cell r="F99">
            <v>0</v>
          </cell>
        </row>
        <row r="100">
          <cell r="E100">
            <v>1</v>
          </cell>
          <cell r="F100">
            <v>0</v>
          </cell>
        </row>
        <row r="101">
          <cell r="E101">
            <v>0</v>
          </cell>
          <cell r="F101">
            <v>0</v>
          </cell>
        </row>
        <row r="102">
          <cell r="E102">
            <v>1</v>
          </cell>
          <cell r="F102">
            <v>0</v>
          </cell>
        </row>
        <row r="103">
          <cell r="E103">
            <v>0</v>
          </cell>
          <cell r="F103">
            <v>0</v>
          </cell>
        </row>
        <row r="104">
          <cell r="E104">
            <v>0</v>
          </cell>
          <cell r="F104">
            <v>0</v>
          </cell>
        </row>
        <row r="105">
          <cell r="E105">
            <v>0</v>
          </cell>
          <cell r="F105">
            <v>0</v>
          </cell>
        </row>
      </sheetData>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T TO TMC"/>
      <sheetName val="GP (7)"/>
      <sheetName val="GP(7)-SORT"/>
      <sheetName val="GP (6)"/>
      <sheetName val="GP (5)"/>
      <sheetName val="GP (3)"/>
      <sheetName val="REC-PLAN"/>
      <sheetName val="GP_7__SORT"/>
      <sheetName val="page-1"/>
      <sheetName val="SENT_TO_TMC"/>
      <sheetName val="GP_(7)"/>
      <sheetName val="GP_(6)"/>
      <sheetName val="GP_(5)"/>
      <sheetName val="GP_(3)"/>
      <sheetName val="SENT_TO_TMC2"/>
      <sheetName val="GP_(7)2"/>
      <sheetName val="GP_(6)2"/>
      <sheetName val="GP_(5)2"/>
      <sheetName val="GP_(3)2"/>
      <sheetName val="SENT_TO_TMC1"/>
      <sheetName val="GP_(7)1"/>
      <sheetName val="GP_(6)1"/>
      <sheetName val="GP_(5)1"/>
      <sheetName val="GP_(3)1"/>
      <sheetName val="SENT_TO_TMC3"/>
      <sheetName val="GP_(7)3"/>
      <sheetName val="GP_(6)3"/>
      <sheetName val="GP_(5)3"/>
      <sheetName val="GP_(3)3"/>
      <sheetName val="SENT_TO_TMC4"/>
      <sheetName val="GP_(7)4"/>
      <sheetName val="GP_(6)4"/>
      <sheetName val="GP_(5)4"/>
      <sheetName val="GP_(3)4"/>
    </sheetNames>
    <sheetDataSet>
      <sheetData sheetId="0"/>
      <sheetData sheetId="1"/>
      <sheetData sheetId="2" refreshError="1">
        <row r="10">
          <cell r="I10">
            <v>57271</v>
          </cell>
          <cell r="J10" t="str">
            <v>-</v>
          </cell>
          <cell r="K10" t="str">
            <v>12090</v>
          </cell>
          <cell r="L10" t="str">
            <v>5710 02</v>
          </cell>
          <cell r="M10" t="str">
            <v>57271-12090</v>
          </cell>
          <cell r="N10">
            <v>0</v>
          </cell>
          <cell r="O10">
            <v>0</v>
          </cell>
          <cell r="P10" t="str">
            <v>EXT STRG G/BOX SUP MBR RH</v>
          </cell>
          <cell r="Q10" t="str">
            <v>140N0</v>
          </cell>
          <cell r="R10">
            <v>2</v>
          </cell>
          <cell r="S10">
            <v>0</v>
          </cell>
          <cell r="T10" t="str">
            <v>SCGA440-45</v>
          </cell>
          <cell r="U10">
            <v>1.4</v>
          </cell>
          <cell r="V10">
            <v>450</v>
          </cell>
          <cell r="W10" t="str">
            <v>1TP</v>
          </cell>
          <cell r="X10" t="str">
            <v>GP</v>
          </cell>
          <cell r="Y10">
            <v>3.6630000000000003E-2</v>
          </cell>
          <cell r="Z10" t="str">
            <v>AEK</v>
          </cell>
          <cell r="AA10" t="str">
            <v xml:space="preserve">LOADS </v>
          </cell>
          <cell r="AB10" t="str">
            <v>-</v>
          </cell>
          <cell r="AC10" t="str">
            <v>-</v>
          </cell>
          <cell r="AD10" t="str">
            <v>P</v>
          </cell>
          <cell r="AE10" t="str">
            <v>B</v>
          </cell>
          <cell r="AF10">
            <v>2</v>
          </cell>
          <cell r="AG10">
            <v>2</v>
          </cell>
          <cell r="AH10">
            <v>70</v>
          </cell>
          <cell r="AI10">
            <v>1.3</v>
          </cell>
          <cell r="AJ10">
            <v>2</v>
          </cell>
          <cell r="AK10">
            <v>81.900000000000006</v>
          </cell>
          <cell r="AL10">
            <v>250000</v>
          </cell>
          <cell r="AM10">
            <v>87.455555555555563</v>
          </cell>
          <cell r="AN10">
            <v>0</v>
          </cell>
          <cell r="AO10">
            <v>0</v>
          </cell>
          <cell r="AP10" t="str">
            <v>NOT FOUND</v>
          </cell>
          <cell r="AQ10">
            <v>0</v>
          </cell>
          <cell r="AR10">
            <v>0</v>
          </cell>
          <cell r="AS10" t="str">
            <v>AEK</v>
          </cell>
          <cell r="AT10">
            <v>118.5</v>
          </cell>
          <cell r="AU10">
            <v>285596</v>
          </cell>
          <cell r="AV10">
            <v>0</v>
          </cell>
          <cell r="AW10" t="str">
            <v xml:space="preserve">LOADS </v>
          </cell>
          <cell r="AX10">
            <v>104.77</v>
          </cell>
          <cell r="AY10">
            <v>176416</v>
          </cell>
          <cell r="AZ10">
            <v>0</v>
          </cell>
          <cell r="BA10">
            <v>118.5</v>
          </cell>
          <cell r="BB10">
            <v>285596</v>
          </cell>
          <cell r="BC10">
            <v>118.5</v>
          </cell>
          <cell r="BD10">
            <v>285596</v>
          </cell>
          <cell r="BE10">
            <v>0</v>
          </cell>
          <cell r="BF10">
            <v>0</v>
          </cell>
          <cell r="BG10">
            <v>0</v>
          </cell>
          <cell r="BH10">
            <v>0</v>
          </cell>
          <cell r="BI10">
            <v>1</v>
          </cell>
          <cell r="BJ10">
            <v>1</v>
          </cell>
          <cell r="BK10">
            <v>1</v>
          </cell>
          <cell r="BL10">
            <v>1</v>
          </cell>
          <cell r="BM10">
            <v>2</v>
          </cell>
          <cell r="BN10">
            <v>0</v>
          </cell>
          <cell r="BO10">
            <v>0</v>
          </cell>
          <cell r="BP10">
            <v>0</v>
          </cell>
          <cell r="BQ10">
            <v>0</v>
          </cell>
          <cell r="BR10">
            <v>52181</v>
          </cell>
          <cell r="BS10" t="str">
            <v>-</v>
          </cell>
          <cell r="BT10">
            <v>12450</v>
          </cell>
          <cell r="BU10">
            <v>-5090</v>
          </cell>
        </row>
        <row r="11">
          <cell r="I11">
            <v>57272</v>
          </cell>
          <cell r="J11" t="str">
            <v>-</v>
          </cell>
          <cell r="K11" t="str">
            <v>12090</v>
          </cell>
          <cell r="L11" t="str">
            <v>5710 03</v>
          </cell>
          <cell r="M11" t="str">
            <v>57272-12090</v>
          </cell>
          <cell r="N11">
            <v>0</v>
          </cell>
          <cell r="O11">
            <v>0</v>
          </cell>
          <cell r="P11" t="str">
            <v>EXT STRG G/BOX SUP MBR LH</v>
          </cell>
          <cell r="Q11" t="str">
            <v>140N0</v>
          </cell>
          <cell r="R11">
            <v>2</v>
          </cell>
          <cell r="S11">
            <v>0</v>
          </cell>
          <cell r="T11" t="str">
            <v>SCGA440-45</v>
          </cell>
          <cell r="U11">
            <v>1.4</v>
          </cell>
          <cell r="V11">
            <v>450</v>
          </cell>
          <cell r="W11" t="str">
            <v>1TP</v>
          </cell>
          <cell r="X11" t="str">
            <v>GP</v>
          </cell>
          <cell r="Y11">
            <v>2.8299999999999999E-2</v>
          </cell>
          <cell r="Z11" t="str">
            <v>AEK</v>
          </cell>
          <cell r="AA11" t="str">
            <v>LOADS</v>
          </cell>
          <cell r="AB11" t="str">
            <v>-</v>
          </cell>
          <cell r="AC11" t="str">
            <v>-</v>
          </cell>
          <cell r="AD11" t="str">
            <v>P</v>
          </cell>
          <cell r="AE11" t="str">
            <v>B</v>
          </cell>
          <cell r="AF11">
            <v>2</v>
          </cell>
          <cell r="AG11">
            <v>2</v>
          </cell>
          <cell r="AH11">
            <v>70</v>
          </cell>
          <cell r="AI11">
            <v>1.3</v>
          </cell>
          <cell r="AJ11">
            <v>2</v>
          </cell>
          <cell r="AK11">
            <v>81.900000000000006</v>
          </cell>
          <cell r="AL11">
            <v>250000</v>
          </cell>
          <cell r="AM11">
            <v>87.455555555555563</v>
          </cell>
          <cell r="AN11">
            <v>0</v>
          </cell>
          <cell r="AO11">
            <v>0</v>
          </cell>
          <cell r="AP11" t="str">
            <v>LOADS</v>
          </cell>
          <cell r="AQ11">
            <v>0</v>
          </cell>
          <cell r="AR11">
            <v>0</v>
          </cell>
          <cell r="AS11" t="str">
            <v>AEK</v>
          </cell>
          <cell r="AT11" t="str">
            <v>INCL</v>
          </cell>
          <cell r="AU11" t="str">
            <v>INCL</v>
          </cell>
          <cell r="AV11">
            <v>0</v>
          </cell>
          <cell r="AW11" t="str">
            <v>LOADS</v>
          </cell>
          <cell r="AX11">
            <v>0</v>
          </cell>
          <cell r="AY11">
            <v>0</v>
          </cell>
          <cell r="AZ11">
            <v>0</v>
          </cell>
          <cell r="BA11" t="str">
            <v>INCL</v>
          </cell>
          <cell r="BB11" t="str">
            <v>INCL</v>
          </cell>
          <cell r="BC11" t="str">
            <v>INCL</v>
          </cell>
          <cell r="BD11" t="str">
            <v>INCL</v>
          </cell>
          <cell r="BE11">
            <v>0</v>
          </cell>
          <cell r="BF11">
            <v>0</v>
          </cell>
          <cell r="BG11">
            <v>0</v>
          </cell>
          <cell r="BH11">
            <v>0</v>
          </cell>
          <cell r="BI11">
            <v>1</v>
          </cell>
          <cell r="BJ11">
            <v>0</v>
          </cell>
          <cell r="BK11">
            <v>1</v>
          </cell>
          <cell r="BL11">
            <v>1</v>
          </cell>
          <cell r="BM11">
            <v>2</v>
          </cell>
          <cell r="BN11">
            <v>0</v>
          </cell>
          <cell r="BO11">
            <v>0</v>
          </cell>
          <cell r="BP11">
            <v>0</v>
          </cell>
          <cell r="BQ11">
            <v>0</v>
          </cell>
          <cell r="BR11">
            <v>53211</v>
          </cell>
          <cell r="BS11" t="str">
            <v>-</v>
          </cell>
          <cell r="BT11" t="str">
            <v>12410</v>
          </cell>
          <cell r="BU11">
            <v>-4061</v>
          </cell>
        </row>
        <row r="12">
          <cell r="I12">
            <v>57411</v>
          </cell>
          <cell r="J12" t="str">
            <v>-</v>
          </cell>
          <cell r="K12" t="str">
            <v>12400</v>
          </cell>
          <cell r="L12" t="str">
            <v>5740 01</v>
          </cell>
          <cell r="M12" t="str">
            <v>57411-12400</v>
          </cell>
          <cell r="N12">
            <v>0</v>
          </cell>
          <cell r="O12">
            <v>0</v>
          </cell>
          <cell r="P12" t="str">
            <v>MBR FLR SIDE INN RH</v>
          </cell>
          <cell r="Q12" t="str">
            <v>140N0</v>
          </cell>
          <cell r="R12">
            <v>2</v>
          </cell>
          <cell r="S12">
            <v>0</v>
          </cell>
          <cell r="T12" t="str">
            <v>SHGA440-45</v>
          </cell>
          <cell r="U12">
            <v>1.2</v>
          </cell>
          <cell r="V12">
            <v>2418</v>
          </cell>
          <cell r="W12" t="str">
            <v>1TP</v>
          </cell>
          <cell r="X12" t="str">
            <v>GP</v>
          </cell>
          <cell r="Y12">
            <v>7.4859999999999996E-2</v>
          </cell>
          <cell r="Z12" t="str">
            <v>AEK</v>
          </cell>
          <cell r="AA12" t="str">
            <v>RAZI SONS</v>
          </cell>
          <cell r="AB12" t="str">
            <v>-</v>
          </cell>
          <cell r="AC12" t="str">
            <v>-</v>
          </cell>
          <cell r="AD12" t="str">
            <v>P</v>
          </cell>
          <cell r="AE12" t="str">
            <v>A</v>
          </cell>
          <cell r="AF12">
            <v>2</v>
          </cell>
          <cell r="AG12">
            <v>2</v>
          </cell>
          <cell r="AH12">
            <v>70</v>
          </cell>
          <cell r="AI12">
            <v>1.3</v>
          </cell>
          <cell r="AJ12">
            <v>2</v>
          </cell>
          <cell r="AK12">
            <v>440.07599999999996</v>
          </cell>
          <cell r="AL12">
            <v>450000</v>
          </cell>
          <cell r="AM12">
            <v>450.07599999999996</v>
          </cell>
          <cell r="AN12">
            <v>0</v>
          </cell>
          <cell r="AO12">
            <v>0</v>
          </cell>
          <cell r="AP12" t="str">
            <v>NOT FOUND</v>
          </cell>
          <cell r="AQ12">
            <v>0</v>
          </cell>
          <cell r="AR12">
            <v>0</v>
          </cell>
          <cell r="AS12" t="str">
            <v>AEK</v>
          </cell>
          <cell r="AT12">
            <v>0</v>
          </cell>
          <cell r="AU12">
            <v>0</v>
          </cell>
          <cell r="AV12">
            <v>0</v>
          </cell>
          <cell r="AW12" t="str">
            <v>RAZI SONS</v>
          </cell>
          <cell r="AX12">
            <v>599.15</v>
          </cell>
          <cell r="AY12">
            <v>1430000</v>
          </cell>
          <cell r="AZ12">
            <v>0</v>
          </cell>
          <cell r="BA12">
            <v>599.15</v>
          </cell>
          <cell r="BB12">
            <v>1430000</v>
          </cell>
          <cell r="BC12">
            <v>599.15</v>
          </cell>
          <cell r="BD12">
            <v>1430000</v>
          </cell>
          <cell r="BE12">
            <v>0</v>
          </cell>
          <cell r="BF12">
            <v>0</v>
          </cell>
          <cell r="BG12">
            <v>0</v>
          </cell>
          <cell r="BH12">
            <v>0</v>
          </cell>
          <cell r="BI12">
            <v>1</v>
          </cell>
          <cell r="BJ12">
            <v>1</v>
          </cell>
          <cell r="BK12">
            <v>1</v>
          </cell>
          <cell r="BL12">
            <v>1</v>
          </cell>
          <cell r="BM12">
            <v>2</v>
          </cell>
          <cell r="BN12">
            <v>1</v>
          </cell>
          <cell r="BO12">
            <v>2</v>
          </cell>
          <cell r="BP12">
            <v>0</v>
          </cell>
          <cell r="BQ12">
            <v>0</v>
          </cell>
          <cell r="BR12">
            <v>53212</v>
          </cell>
          <cell r="BS12" t="str">
            <v>-</v>
          </cell>
          <cell r="BT12" t="str">
            <v>12350</v>
          </cell>
          <cell r="BU12">
            <v>-4199</v>
          </cell>
        </row>
        <row r="13">
          <cell r="I13">
            <v>57412</v>
          </cell>
          <cell r="J13" t="str">
            <v>-</v>
          </cell>
          <cell r="K13" t="str">
            <v>12400</v>
          </cell>
          <cell r="L13" t="str">
            <v>5740 01</v>
          </cell>
          <cell r="M13" t="str">
            <v>57412-12400</v>
          </cell>
          <cell r="N13">
            <v>0</v>
          </cell>
          <cell r="O13">
            <v>0</v>
          </cell>
          <cell r="P13" t="str">
            <v>MBR FLR SIDE INN LH</v>
          </cell>
          <cell r="Q13" t="str">
            <v>140N0</v>
          </cell>
          <cell r="R13">
            <v>2</v>
          </cell>
          <cell r="S13">
            <v>0</v>
          </cell>
          <cell r="T13" t="str">
            <v>SHGA440-45</v>
          </cell>
          <cell r="U13">
            <v>1.2</v>
          </cell>
          <cell r="V13">
            <v>2398</v>
          </cell>
          <cell r="W13" t="str">
            <v>1TP</v>
          </cell>
          <cell r="X13" t="str">
            <v>GP</v>
          </cell>
          <cell r="Y13">
            <v>7.4859999999999996E-2</v>
          </cell>
          <cell r="Z13" t="str">
            <v>AEK</v>
          </cell>
          <cell r="AA13" t="str">
            <v>RAZI SONS</v>
          </cell>
          <cell r="AB13" t="str">
            <v>-</v>
          </cell>
          <cell r="AC13" t="str">
            <v>-</v>
          </cell>
          <cell r="AD13" t="str">
            <v>P</v>
          </cell>
          <cell r="AE13" t="str">
            <v>A</v>
          </cell>
          <cell r="AF13">
            <v>2</v>
          </cell>
          <cell r="AG13">
            <v>2</v>
          </cell>
          <cell r="AH13">
            <v>70</v>
          </cell>
          <cell r="AI13">
            <v>1.3</v>
          </cell>
          <cell r="AJ13">
            <v>2</v>
          </cell>
          <cell r="AK13">
            <v>436.43600000000004</v>
          </cell>
          <cell r="AL13">
            <v>450000</v>
          </cell>
          <cell r="AM13">
            <v>446.43600000000004</v>
          </cell>
          <cell r="AN13">
            <v>0</v>
          </cell>
          <cell r="AO13">
            <v>0</v>
          </cell>
          <cell r="AP13" t="str">
            <v>NOT FOUND</v>
          </cell>
          <cell r="AQ13">
            <v>0</v>
          </cell>
          <cell r="AR13">
            <v>0</v>
          </cell>
          <cell r="AS13" t="str">
            <v>AEK</v>
          </cell>
          <cell r="AT13">
            <v>0</v>
          </cell>
          <cell r="AU13">
            <v>0</v>
          </cell>
          <cell r="AV13">
            <v>0</v>
          </cell>
          <cell r="AW13" t="str">
            <v>RAZI SONS</v>
          </cell>
          <cell r="AX13" t="str">
            <v>INCL</v>
          </cell>
          <cell r="AY13" t="str">
            <v>INCL</v>
          </cell>
          <cell r="AZ13">
            <v>0</v>
          </cell>
          <cell r="BA13" t="str">
            <v>INCL</v>
          </cell>
          <cell r="BB13" t="str">
            <v>INCL</v>
          </cell>
          <cell r="BC13" t="str">
            <v>INCL</v>
          </cell>
          <cell r="BD13" t="str">
            <v>INCL</v>
          </cell>
          <cell r="BE13">
            <v>0</v>
          </cell>
          <cell r="BF13">
            <v>0</v>
          </cell>
          <cell r="BG13">
            <v>0</v>
          </cell>
          <cell r="BH13">
            <v>0</v>
          </cell>
          <cell r="BI13">
            <v>1</v>
          </cell>
          <cell r="BJ13">
            <v>1</v>
          </cell>
          <cell r="BK13">
            <v>1</v>
          </cell>
          <cell r="BL13">
            <v>1</v>
          </cell>
          <cell r="BM13">
            <v>2</v>
          </cell>
          <cell r="BN13">
            <v>0</v>
          </cell>
          <cell r="BO13">
            <v>2</v>
          </cell>
          <cell r="BP13">
            <v>0</v>
          </cell>
          <cell r="BQ13">
            <v>0</v>
          </cell>
          <cell r="BR13">
            <v>53216</v>
          </cell>
          <cell r="BS13" t="str">
            <v>-</v>
          </cell>
          <cell r="BT13" t="str">
            <v>12210</v>
          </cell>
          <cell r="BU13">
            <v>-4196</v>
          </cell>
        </row>
        <row r="14">
          <cell r="I14">
            <v>57468</v>
          </cell>
          <cell r="J14" t="str">
            <v>-</v>
          </cell>
          <cell r="K14" t="str">
            <v>12070</v>
          </cell>
          <cell r="L14" t="str">
            <v>5740 01</v>
          </cell>
          <cell r="M14" t="str">
            <v>57468-12070</v>
          </cell>
          <cell r="N14">
            <v>0</v>
          </cell>
          <cell r="O14">
            <v>0</v>
          </cell>
          <cell r="P14" t="str">
            <v>BKT FR SEAT OUTSIDE RH</v>
          </cell>
          <cell r="Q14" t="str">
            <v>140N0</v>
          </cell>
          <cell r="R14">
            <v>2</v>
          </cell>
          <cell r="S14">
            <v>0</v>
          </cell>
          <cell r="T14" t="str">
            <v>SHGA440-45</v>
          </cell>
          <cell r="U14">
            <v>1</v>
          </cell>
          <cell r="V14">
            <v>273</v>
          </cell>
          <cell r="W14" t="str">
            <v>¬“‡</v>
          </cell>
          <cell r="X14">
            <v>0</v>
          </cell>
          <cell r="Y14">
            <v>3.31E-3</v>
          </cell>
          <cell r="Z14" t="str">
            <v>AEK</v>
          </cell>
          <cell r="AA14" t="str">
            <v>DAWN</v>
          </cell>
          <cell r="AB14" t="str">
            <v>90174-10007*1</v>
          </cell>
          <cell r="AC14" t="str">
            <v>-</v>
          </cell>
          <cell r="AD14" t="str">
            <v>P</v>
          </cell>
          <cell r="AE14" t="str">
            <v>C</v>
          </cell>
          <cell r="AF14">
            <v>2</v>
          </cell>
          <cell r="AG14">
            <v>2</v>
          </cell>
          <cell r="AH14">
            <v>70</v>
          </cell>
          <cell r="AI14">
            <v>1.75</v>
          </cell>
          <cell r="AJ14">
            <v>2</v>
          </cell>
          <cell r="AK14">
            <v>66.884999999999991</v>
          </cell>
          <cell r="AL14">
            <v>150000</v>
          </cell>
          <cell r="AM14">
            <v>70.21833333333332</v>
          </cell>
          <cell r="AN14">
            <v>0</v>
          </cell>
          <cell r="AO14">
            <v>0</v>
          </cell>
          <cell r="AP14" t="str">
            <v>NOT FOUND</v>
          </cell>
          <cell r="AQ14">
            <v>0</v>
          </cell>
          <cell r="AR14">
            <v>1</v>
          </cell>
          <cell r="AS14" t="str">
            <v>AEK</v>
          </cell>
          <cell r="AT14">
            <v>0</v>
          </cell>
          <cell r="AU14">
            <v>0</v>
          </cell>
          <cell r="AV14">
            <v>0</v>
          </cell>
          <cell r="AW14" t="str">
            <v>DAWN</v>
          </cell>
          <cell r="AX14">
            <v>66.884999999999991</v>
          </cell>
          <cell r="AY14">
            <v>150000</v>
          </cell>
          <cell r="AZ14">
            <v>0</v>
          </cell>
          <cell r="BA14">
            <v>66.884999999999991</v>
          </cell>
          <cell r="BB14">
            <v>150000</v>
          </cell>
          <cell r="BC14">
            <v>0</v>
          </cell>
          <cell r="BD14">
            <v>0</v>
          </cell>
          <cell r="BE14">
            <v>0</v>
          </cell>
          <cell r="BF14">
            <v>0</v>
          </cell>
          <cell r="BG14">
            <v>0</v>
          </cell>
          <cell r="BH14">
            <v>0</v>
          </cell>
          <cell r="BI14">
            <v>1</v>
          </cell>
          <cell r="BJ14">
            <v>0</v>
          </cell>
          <cell r="BK14">
            <v>1</v>
          </cell>
          <cell r="BL14">
            <v>1</v>
          </cell>
          <cell r="BM14">
            <v>2</v>
          </cell>
          <cell r="BN14">
            <v>0</v>
          </cell>
          <cell r="BO14">
            <v>0</v>
          </cell>
          <cell r="BP14">
            <v>0</v>
          </cell>
          <cell r="BQ14">
            <v>0</v>
          </cell>
          <cell r="BR14">
            <v>57104</v>
          </cell>
          <cell r="BS14" t="str">
            <v>-</v>
          </cell>
          <cell r="BT14" t="str">
            <v>12110</v>
          </cell>
          <cell r="BU14">
            <v>-364</v>
          </cell>
        </row>
        <row r="15">
          <cell r="I15">
            <v>57469</v>
          </cell>
          <cell r="J15" t="str">
            <v>-</v>
          </cell>
          <cell r="K15" t="str">
            <v>12050</v>
          </cell>
          <cell r="L15" t="str">
            <v>5740 01</v>
          </cell>
          <cell r="M15" t="str">
            <v>57469-12050</v>
          </cell>
          <cell r="N15">
            <v>0</v>
          </cell>
          <cell r="O15">
            <v>0</v>
          </cell>
          <cell r="P15" t="str">
            <v>BKT FR SEAT OUTSIDE LH</v>
          </cell>
          <cell r="Q15" t="str">
            <v>140N0</v>
          </cell>
          <cell r="R15">
            <v>2</v>
          </cell>
          <cell r="S15">
            <v>0</v>
          </cell>
          <cell r="T15" t="str">
            <v>SHGA440-45</v>
          </cell>
          <cell r="U15">
            <v>1</v>
          </cell>
          <cell r="V15">
            <v>273</v>
          </cell>
          <cell r="W15" t="str">
            <v>¬“‡</v>
          </cell>
          <cell r="X15">
            <v>0</v>
          </cell>
          <cell r="Y15">
            <v>3.31E-3</v>
          </cell>
          <cell r="Z15" t="str">
            <v>AEK</v>
          </cell>
          <cell r="AA15" t="str">
            <v>DAWN</v>
          </cell>
          <cell r="AB15" t="str">
            <v>90174-10007*1, 94223-60800*1</v>
          </cell>
          <cell r="AC15" t="str">
            <v>-</v>
          </cell>
          <cell r="AD15" t="str">
            <v>P</v>
          </cell>
          <cell r="AE15" t="str">
            <v>C</v>
          </cell>
          <cell r="AF15">
            <v>3</v>
          </cell>
          <cell r="AG15">
            <v>2</v>
          </cell>
          <cell r="AH15">
            <v>70</v>
          </cell>
          <cell r="AI15">
            <v>1.75</v>
          </cell>
          <cell r="AJ15">
            <v>2</v>
          </cell>
          <cell r="AK15">
            <v>66.884999999999991</v>
          </cell>
          <cell r="AL15">
            <v>150000</v>
          </cell>
          <cell r="AM15">
            <v>70.21833333333332</v>
          </cell>
          <cell r="AN15">
            <v>0</v>
          </cell>
          <cell r="AO15">
            <v>0</v>
          </cell>
          <cell r="AP15" t="str">
            <v>NOT FOUND</v>
          </cell>
          <cell r="AQ15">
            <v>0</v>
          </cell>
          <cell r="AR15">
            <v>1</v>
          </cell>
          <cell r="AS15" t="str">
            <v>AEK</v>
          </cell>
          <cell r="AT15">
            <v>0</v>
          </cell>
          <cell r="AU15">
            <v>0</v>
          </cell>
          <cell r="AV15">
            <v>0</v>
          </cell>
          <cell r="AW15" t="str">
            <v>DAWN</v>
          </cell>
          <cell r="AX15">
            <v>66.884999999999991</v>
          </cell>
          <cell r="AY15">
            <v>150000</v>
          </cell>
          <cell r="AZ15">
            <v>0</v>
          </cell>
          <cell r="BA15">
            <v>66.884999999999991</v>
          </cell>
          <cell r="BB15">
            <v>150000</v>
          </cell>
          <cell r="BC15">
            <v>0</v>
          </cell>
          <cell r="BD15">
            <v>0</v>
          </cell>
          <cell r="BE15">
            <v>0</v>
          </cell>
          <cell r="BF15">
            <v>0</v>
          </cell>
          <cell r="BG15">
            <v>0</v>
          </cell>
          <cell r="BH15">
            <v>0</v>
          </cell>
          <cell r="BI15">
            <v>1</v>
          </cell>
          <cell r="BJ15">
            <v>0</v>
          </cell>
          <cell r="BK15">
            <v>1</v>
          </cell>
          <cell r="BL15">
            <v>1</v>
          </cell>
          <cell r="BM15">
            <v>2</v>
          </cell>
          <cell r="BN15">
            <v>0</v>
          </cell>
          <cell r="BO15">
            <v>0</v>
          </cell>
          <cell r="BP15">
            <v>0</v>
          </cell>
          <cell r="BQ15">
            <v>0</v>
          </cell>
          <cell r="BR15">
            <v>57161</v>
          </cell>
          <cell r="BS15" t="str">
            <v>-</v>
          </cell>
          <cell r="BT15" t="str">
            <v>12200</v>
          </cell>
          <cell r="BU15">
            <v>-308</v>
          </cell>
        </row>
        <row r="16">
          <cell r="I16">
            <v>57486</v>
          </cell>
          <cell r="J16" t="str">
            <v>-</v>
          </cell>
          <cell r="K16" t="str">
            <v>12040</v>
          </cell>
          <cell r="L16" t="str">
            <v>5740 01</v>
          </cell>
          <cell r="M16" t="str">
            <v>57486-12040</v>
          </cell>
          <cell r="N16">
            <v>0</v>
          </cell>
          <cell r="O16">
            <v>0</v>
          </cell>
          <cell r="P16" t="str">
            <v>R/F FLOOR SIDE MBR #1 RH</v>
          </cell>
          <cell r="Q16" t="str">
            <v>140N0</v>
          </cell>
          <cell r="R16">
            <v>2</v>
          </cell>
          <cell r="S16">
            <v>0</v>
          </cell>
          <cell r="T16" t="str">
            <v>SHGA440-45</v>
          </cell>
          <cell r="U16">
            <v>1</v>
          </cell>
          <cell r="V16">
            <v>316</v>
          </cell>
          <cell r="W16" t="str">
            <v>Šò•Œ</v>
          </cell>
          <cell r="X16">
            <v>0</v>
          </cell>
          <cell r="Y16">
            <v>3.8300000000000001E-3</v>
          </cell>
          <cell r="Z16" t="str">
            <v>AEK</v>
          </cell>
          <cell r="AA16" t="str">
            <v>METALINE</v>
          </cell>
          <cell r="AB16" t="str">
            <v>-</v>
          </cell>
          <cell r="AC16" t="str">
            <v>-</v>
          </cell>
          <cell r="AD16" t="str">
            <v>P</v>
          </cell>
          <cell r="AE16" t="str">
            <v>A</v>
          </cell>
          <cell r="AF16">
            <v>3</v>
          </cell>
          <cell r="AG16">
            <v>2</v>
          </cell>
          <cell r="AH16">
            <v>70</v>
          </cell>
          <cell r="AI16">
            <v>1.75</v>
          </cell>
          <cell r="AJ16">
            <v>2</v>
          </cell>
          <cell r="AK16">
            <v>77.42</v>
          </cell>
          <cell r="AL16">
            <v>40000</v>
          </cell>
          <cell r="AM16">
            <v>78.308888888888887</v>
          </cell>
          <cell r="AN16">
            <v>0</v>
          </cell>
          <cell r="AO16">
            <v>0</v>
          </cell>
          <cell r="AP16" t="str">
            <v>NOT FOUND</v>
          </cell>
          <cell r="AQ16">
            <v>0</v>
          </cell>
          <cell r="AR16">
            <v>0</v>
          </cell>
          <cell r="AS16" t="str">
            <v>AEK</v>
          </cell>
          <cell r="AT16">
            <v>0</v>
          </cell>
          <cell r="AU16">
            <v>0</v>
          </cell>
          <cell r="AV16">
            <v>0</v>
          </cell>
          <cell r="AW16" t="str">
            <v>METALINE</v>
          </cell>
          <cell r="AX16">
            <v>29.55</v>
          </cell>
          <cell r="AY16">
            <v>156000</v>
          </cell>
          <cell r="AZ16">
            <v>0.5</v>
          </cell>
          <cell r="BA16">
            <v>29.55</v>
          </cell>
          <cell r="BB16">
            <v>156000</v>
          </cell>
          <cell r="BC16">
            <v>29.55</v>
          </cell>
          <cell r="BD16">
            <v>156000</v>
          </cell>
          <cell r="BE16">
            <v>0</v>
          </cell>
          <cell r="BF16">
            <v>0</v>
          </cell>
          <cell r="BG16">
            <v>0</v>
          </cell>
          <cell r="BH16">
            <v>0</v>
          </cell>
          <cell r="BI16">
            <v>1</v>
          </cell>
          <cell r="BJ16">
            <v>0</v>
          </cell>
          <cell r="BK16">
            <v>0</v>
          </cell>
          <cell r="BL16">
            <v>0</v>
          </cell>
          <cell r="BM16">
            <v>2</v>
          </cell>
          <cell r="BN16">
            <v>0</v>
          </cell>
          <cell r="BO16">
            <v>0</v>
          </cell>
          <cell r="BP16">
            <v>0</v>
          </cell>
          <cell r="BQ16">
            <v>0</v>
          </cell>
          <cell r="BR16">
            <v>57162</v>
          </cell>
          <cell r="BS16" t="str">
            <v>-</v>
          </cell>
          <cell r="BT16" t="str">
            <v>12220</v>
          </cell>
          <cell r="BU16">
            <v>-324</v>
          </cell>
        </row>
        <row r="17">
          <cell r="I17">
            <v>57486</v>
          </cell>
          <cell r="J17" t="str">
            <v>-</v>
          </cell>
          <cell r="K17" t="str">
            <v>12040</v>
          </cell>
          <cell r="L17" t="str">
            <v>5740 01</v>
          </cell>
          <cell r="M17" t="str">
            <v>57486-12040</v>
          </cell>
          <cell r="N17">
            <v>0</v>
          </cell>
          <cell r="O17">
            <v>0</v>
          </cell>
          <cell r="P17" t="str">
            <v>R/F FLOOR SIDE MBR #1 RH</v>
          </cell>
          <cell r="Q17" t="str">
            <v>140N0</v>
          </cell>
          <cell r="R17">
            <v>2</v>
          </cell>
          <cell r="S17">
            <v>0</v>
          </cell>
          <cell r="T17" t="str">
            <v>SHGA440-45</v>
          </cell>
          <cell r="U17">
            <v>1</v>
          </cell>
          <cell r="V17">
            <v>316</v>
          </cell>
          <cell r="W17" t="str">
            <v>Šò•Œ</v>
          </cell>
          <cell r="X17">
            <v>0</v>
          </cell>
          <cell r="Y17">
            <v>3.8300000000000001E-3</v>
          </cell>
          <cell r="Z17" t="str">
            <v>AEK</v>
          </cell>
          <cell r="AA17" t="str">
            <v>METALINE</v>
          </cell>
          <cell r="AB17" t="str">
            <v>-</v>
          </cell>
          <cell r="AC17" t="str">
            <v>-</v>
          </cell>
          <cell r="AD17" t="str">
            <v>P</v>
          </cell>
          <cell r="AE17" t="str">
            <v>A</v>
          </cell>
          <cell r="AF17">
            <v>3</v>
          </cell>
          <cell r="AG17">
            <v>2</v>
          </cell>
          <cell r="AH17">
            <v>70</v>
          </cell>
          <cell r="AI17">
            <v>1.3</v>
          </cell>
          <cell r="AJ17">
            <v>2</v>
          </cell>
          <cell r="AK17">
            <v>57.512000000000008</v>
          </cell>
          <cell r="AL17">
            <v>40000</v>
          </cell>
          <cell r="AM17">
            <v>58.400888888888893</v>
          </cell>
          <cell r="AN17">
            <v>0</v>
          </cell>
          <cell r="AO17">
            <v>0</v>
          </cell>
          <cell r="AP17" t="str">
            <v>NOT FOUND</v>
          </cell>
          <cell r="AQ17">
            <v>0</v>
          </cell>
          <cell r="AR17">
            <v>0</v>
          </cell>
          <cell r="AS17" t="str">
            <v>AEK</v>
          </cell>
          <cell r="AT17">
            <v>0</v>
          </cell>
          <cell r="AU17">
            <v>0</v>
          </cell>
          <cell r="AV17">
            <v>0</v>
          </cell>
          <cell r="AW17" t="str">
            <v>METALINE</v>
          </cell>
          <cell r="AX17">
            <v>29.55</v>
          </cell>
          <cell r="AY17">
            <v>156000</v>
          </cell>
          <cell r="AZ17">
            <v>0</v>
          </cell>
          <cell r="BA17">
            <v>29.55</v>
          </cell>
          <cell r="BB17">
            <v>156000</v>
          </cell>
          <cell r="BC17">
            <v>29.55</v>
          </cell>
          <cell r="BD17">
            <v>156000</v>
          </cell>
          <cell r="BE17">
            <v>0</v>
          </cell>
          <cell r="BF17">
            <v>0</v>
          </cell>
          <cell r="BG17">
            <v>0</v>
          </cell>
          <cell r="BH17">
            <v>0</v>
          </cell>
          <cell r="BI17">
            <v>0</v>
          </cell>
          <cell r="BJ17">
            <v>0</v>
          </cell>
          <cell r="BK17">
            <v>1</v>
          </cell>
          <cell r="BL17">
            <v>1</v>
          </cell>
          <cell r="BM17">
            <v>2</v>
          </cell>
          <cell r="BN17">
            <v>0</v>
          </cell>
          <cell r="BO17">
            <v>0</v>
          </cell>
          <cell r="BP17">
            <v>0</v>
          </cell>
          <cell r="BQ17">
            <v>0</v>
          </cell>
          <cell r="BR17">
            <v>57165</v>
          </cell>
          <cell r="BS17" t="str">
            <v>-</v>
          </cell>
          <cell r="BT17" t="str">
            <v>12070</v>
          </cell>
          <cell r="BU17">
            <v>-321</v>
          </cell>
        </row>
        <row r="18">
          <cell r="I18">
            <v>58341</v>
          </cell>
          <cell r="J18" t="str">
            <v>-</v>
          </cell>
          <cell r="K18" t="str">
            <v>12020</v>
          </cell>
          <cell r="L18" t="str">
            <v>5830 01</v>
          </cell>
          <cell r="M18" t="str">
            <v>58341-12020</v>
          </cell>
          <cell r="N18">
            <v>0</v>
          </cell>
          <cell r="O18">
            <v>0</v>
          </cell>
          <cell r="P18" t="str">
            <v>BKT RR ABS MTG RH</v>
          </cell>
          <cell r="Q18" t="str">
            <v>140N0</v>
          </cell>
          <cell r="R18">
            <v>2</v>
          </cell>
          <cell r="S18">
            <v>0</v>
          </cell>
          <cell r="T18" t="str">
            <v>SPC390</v>
          </cell>
          <cell r="U18">
            <v>1.2</v>
          </cell>
          <cell r="V18">
            <v>780</v>
          </cell>
          <cell r="W18" t="str">
            <v>–L“S</v>
          </cell>
          <cell r="X18">
            <v>0</v>
          </cell>
          <cell r="Y18">
            <v>0.11534999999999999</v>
          </cell>
          <cell r="Z18" t="str">
            <v>AEK</v>
          </cell>
          <cell r="AA18" t="str">
            <v>LOADS</v>
          </cell>
          <cell r="AB18" t="str">
            <v>90174-10035*1</v>
          </cell>
          <cell r="AC18">
            <v>0</v>
          </cell>
          <cell r="AD18" t="str">
            <v>P</v>
          </cell>
          <cell r="AE18" t="str">
            <v>B</v>
          </cell>
          <cell r="AF18">
            <v>1</v>
          </cell>
          <cell r="AG18">
            <v>2</v>
          </cell>
          <cell r="AH18">
            <v>70</v>
          </cell>
          <cell r="AI18">
            <v>1.5</v>
          </cell>
          <cell r="AJ18">
            <v>2</v>
          </cell>
          <cell r="AK18">
            <v>163.80000000000001</v>
          </cell>
          <cell r="AL18">
            <v>300000</v>
          </cell>
          <cell r="AM18">
            <v>170.46666666666667</v>
          </cell>
          <cell r="AN18">
            <v>0</v>
          </cell>
          <cell r="AO18">
            <v>0</v>
          </cell>
          <cell r="AP18" t="str">
            <v>LOADS</v>
          </cell>
          <cell r="AQ18">
            <v>0</v>
          </cell>
          <cell r="AR18">
            <v>0</v>
          </cell>
          <cell r="AS18" t="str">
            <v>AEK</v>
          </cell>
          <cell r="AT18">
            <v>153.32</v>
          </cell>
          <cell r="AU18">
            <v>332606</v>
          </cell>
          <cell r="AV18">
            <v>0.6</v>
          </cell>
          <cell r="AW18" t="str">
            <v>LOADS</v>
          </cell>
          <cell r="AX18">
            <v>0</v>
          </cell>
          <cell r="AY18">
            <v>0</v>
          </cell>
          <cell r="AZ18">
            <v>0</v>
          </cell>
          <cell r="BA18">
            <v>153.32</v>
          </cell>
          <cell r="BB18">
            <v>332606</v>
          </cell>
          <cell r="BC18">
            <v>153.32</v>
          </cell>
          <cell r="BD18">
            <v>332606</v>
          </cell>
          <cell r="BE18">
            <v>0</v>
          </cell>
          <cell r="BF18">
            <v>0</v>
          </cell>
          <cell r="BG18">
            <v>0</v>
          </cell>
          <cell r="BH18">
            <v>0</v>
          </cell>
          <cell r="BI18">
            <v>1</v>
          </cell>
          <cell r="BJ18">
            <v>0</v>
          </cell>
          <cell r="BK18">
            <v>1</v>
          </cell>
          <cell r="BL18">
            <v>1</v>
          </cell>
          <cell r="BM18">
            <v>2</v>
          </cell>
          <cell r="BN18">
            <v>0</v>
          </cell>
          <cell r="BO18">
            <v>0</v>
          </cell>
          <cell r="BP18">
            <v>0</v>
          </cell>
          <cell r="BQ18">
            <v>0</v>
          </cell>
          <cell r="BR18">
            <v>57166</v>
          </cell>
          <cell r="BS18" t="str">
            <v>-</v>
          </cell>
          <cell r="BT18" t="str">
            <v>12020</v>
          </cell>
          <cell r="BU18">
            <v>-1175</v>
          </cell>
        </row>
        <row r="19">
          <cell r="I19">
            <v>58342</v>
          </cell>
          <cell r="J19" t="str">
            <v>-</v>
          </cell>
          <cell r="K19" t="str">
            <v>12020</v>
          </cell>
          <cell r="L19" t="str">
            <v>5830 01</v>
          </cell>
          <cell r="M19" t="str">
            <v>58342-12020</v>
          </cell>
          <cell r="N19">
            <v>0</v>
          </cell>
          <cell r="O19">
            <v>0</v>
          </cell>
          <cell r="P19" t="str">
            <v>BKT RR ABS MTG LH</v>
          </cell>
          <cell r="Q19" t="str">
            <v>140N0</v>
          </cell>
          <cell r="R19">
            <v>2</v>
          </cell>
          <cell r="S19">
            <v>0</v>
          </cell>
          <cell r="T19" t="str">
            <v>SPC390</v>
          </cell>
          <cell r="U19">
            <v>1.2</v>
          </cell>
          <cell r="V19">
            <v>780</v>
          </cell>
          <cell r="W19" t="str">
            <v>–L“S</v>
          </cell>
          <cell r="X19">
            <v>0</v>
          </cell>
          <cell r="Y19">
            <v>0.11534999999999999</v>
          </cell>
          <cell r="Z19" t="str">
            <v>AEK</v>
          </cell>
          <cell r="AA19" t="str">
            <v>LOADS</v>
          </cell>
          <cell r="AB19" t="str">
            <v>90174-10035*1</v>
          </cell>
          <cell r="AC19">
            <v>0</v>
          </cell>
          <cell r="AD19" t="str">
            <v>P</v>
          </cell>
          <cell r="AE19" t="str">
            <v>B</v>
          </cell>
          <cell r="AF19">
            <v>1</v>
          </cell>
          <cell r="AG19">
            <v>2</v>
          </cell>
          <cell r="AH19">
            <v>70</v>
          </cell>
          <cell r="AI19">
            <v>1.5</v>
          </cell>
          <cell r="AJ19">
            <v>2</v>
          </cell>
          <cell r="AK19">
            <v>163.80000000000001</v>
          </cell>
          <cell r="AL19">
            <v>300000</v>
          </cell>
          <cell r="AM19">
            <v>170.46666666666667</v>
          </cell>
          <cell r="AN19">
            <v>0</v>
          </cell>
          <cell r="AO19">
            <v>0</v>
          </cell>
          <cell r="AP19" t="str">
            <v>LOADS</v>
          </cell>
          <cell r="AQ19">
            <v>0</v>
          </cell>
          <cell r="AR19">
            <v>0</v>
          </cell>
          <cell r="AS19" t="str">
            <v>AEK</v>
          </cell>
          <cell r="AT19" t="str">
            <v>INCL</v>
          </cell>
          <cell r="AU19" t="str">
            <v>INCL</v>
          </cell>
          <cell r="AV19">
            <v>0</v>
          </cell>
          <cell r="AW19" t="str">
            <v>LOADS</v>
          </cell>
          <cell r="AX19">
            <v>0</v>
          </cell>
          <cell r="AY19">
            <v>0</v>
          </cell>
          <cell r="AZ19">
            <v>0</v>
          </cell>
          <cell r="BA19" t="str">
            <v>INCL</v>
          </cell>
          <cell r="BB19" t="str">
            <v>INCL</v>
          </cell>
          <cell r="BC19" t="str">
            <v>INCL</v>
          </cell>
          <cell r="BD19" t="str">
            <v>INCL</v>
          </cell>
          <cell r="BE19">
            <v>0</v>
          </cell>
          <cell r="BF19">
            <v>0</v>
          </cell>
          <cell r="BG19">
            <v>0</v>
          </cell>
          <cell r="BH19">
            <v>0</v>
          </cell>
          <cell r="BI19">
            <v>1</v>
          </cell>
          <cell r="BJ19">
            <v>0</v>
          </cell>
          <cell r="BK19">
            <v>1</v>
          </cell>
          <cell r="BL19">
            <v>1</v>
          </cell>
          <cell r="BM19">
            <v>2</v>
          </cell>
          <cell r="BN19">
            <v>0</v>
          </cell>
          <cell r="BO19">
            <v>0</v>
          </cell>
          <cell r="BP19">
            <v>0</v>
          </cell>
          <cell r="BQ19">
            <v>0</v>
          </cell>
          <cell r="BR19">
            <v>57167</v>
          </cell>
          <cell r="BS19" t="str">
            <v>-</v>
          </cell>
          <cell r="BT19" t="str">
            <v>12110</v>
          </cell>
          <cell r="BU19">
            <v>-1175</v>
          </cell>
        </row>
        <row r="20">
          <cell r="I20">
            <v>61343</v>
          </cell>
          <cell r="J20" t="str">
            <v>-</v>
          </cell>
          <cell r="K20" t="str">
            <v>12190</v>
          </cell>
          <cell r="L20" t="str">
            <v>6130 01</v>
          </cell>
          <cell r="M20" t="str">
            <v>61343-12190</v>
          </cell>
          <cell r="N20">
            <v>0</v>
          </cell>
          <cell r="O20">
            <v>0</v>
          </cell>
          <cell r="P20" t="str">
            <v>PLR CTR BODY INR RH</v>
          </cell>
          <cell r="Q20" t="str">
            <v>140N0</v>
          </cell>
          <cell r="R20">
            <v>2</v>
          </cell>
          <cell r="S20">
            <v>0</v>
          </cell>
          <cell r="T20" t="str">
            <v>SPC440</v>
          </cell>
          <cell r="U20">
            <v>0.8</v>
          </cell>
          <cell r="V20">
            <v>1390</v>
          </cell>
          <cell r="W20" t="str">
            <v>1TP</v>
          </cell>
          <cell r="X20" t="str">
            <v>GP</v>
          </cell>
          <cell r="Y20">
            <v>1.2290000000000001E-2</v>
          </cell>
          <cell r="Z20" t="str">
            <v>AEK</v>
          </cell>
          <cell r="AA20" t="str">
            <v>RAZI SONS</v>
          </cell>
          <cell r="AB20" t="str">
            <v>94223-80600*1</v>
          </cell>
          <cell r="AC20" t="str">
            <v>-</v>
          </cell>
          <cell r="AD20" t="str">
            <v>P</v>
          </cell>
          <cell r="AE20" t="str">
            <v>A</v>
          </cell>
          <cell r="AF20">
            <v>2</v>
          </cell>
          <cell r="AG20">
            <v>2</v>
          </cell>
          <cell r="AH20">
            <v>70</v>
          </cell>
          <cell r="AI20">
            <v>1.75</v>
          </cell>
          <cell r="AJ20">
            <v>2</v>
          </cell>
          <cell r="AK20">
            <v>340.55</v>
          </cell>
          <cell r="AL20">
            <v>550000</v>
          </cell>
          <cell r="AM20">
            <v>352.77222222222224</v>
          </cell>
          <cell r="AN20">
            <v>0</v>
          </cell>
          <cell r="AO20">
            <v>0</v>
          </cell>
          <cell r="AP20" t="str">
            <v>NOT FOUND</v>
          </cell>
          <cell r="AQ20">
            <v>0</v>
          </cell>
          <cell r="AR20">
            <v>0</v>
          </cell>
          <cell r="AS20" t="str">
            <v>AEK</v>
          </cell>
          <cell r="AT20">
            <v>421.8</v>
          </cell>
          <cell r="AU20">
            <v>766946</v>
          </cell>
          <cell r="AV20">
            <v>0</v>
          </cell>
          <cell r="AW20" t="str">
            <v>RAZI SONS</v>
          </cell>
          <cell r="AX20">
            <v>195.21</v>
          </cell>
          <cell r="AY20">
            <v>655000</v>
          </cell>
          <cell r="AZ20">
            <v>0</v>
          </cell>
          <cell r="BA20">
            <v>421.8</v>
          </cell>
          <cell r="BB20">
            <v>766946</v>
          </cell>
          <cell r="BC20">
            <v>195.21</v>
          </cell>
          <cell r="BD20">
            <v>655000</v>
          </cell>
          <cell r="BE20">
            <v>0</v>
          </cell>
          <cell r="BF20">
            <v>0</v>
          </cell>
          <cell r="BG20">
            <v>0</v>
          </cell>
          <cell r="BH20">
            <v>0</v>
          </cell>
          <cell r="BI20">
            <v>1</v>
          </cell>
          <cell r="BJ20">
            <v>1</v>
          </cell>
          <cell r="BK20">
            <v>1</v>
          </cell>
          <cell r="BL20">
            <v>1</v>
          </cell>
          <cell r="BM20">
            <v>2</v>
          </cell>
          <cell r="BN20">
            <v>1</v>
          </cell>
          <cell r="BO20">
            <v>2</v>
          </cell>
          <cell r="BP20">
            <v>0</v>
          </cell>
          <cell r="BQ20">
            <v>0</v>
          </cell>
          <cell r="BR20">
            <v>57168</v>
          </cell>
          <cell r="BS20" t="str">
            <v>-</v>
          </cell>
          <cell r="BT20" t="str">
            <v>12110</v>
          </cell>
          <cell r="BU20">
            <v>-4175</v>
          </cell>
        </row>
        <row r="21">
          <cell r="I21">
            <v>61344</v>
          </cell>
          <cell r="J21" t="str">
            <v>-</v>
          </cell>
          <cell r="K21" t="str">
            <v>12190</v>
          </cell>
          <cell r="L21" t="str">
            <v>6130 02</v>
          </cell>
          <cell r="M21" t="str">
            <v>61344-12190</v>
          </cell>
          <cell r="N21">
            <v>0</v>
          </cell>
          <cell r="O21">
            <v>0</v>
          </cell>
          <cell r="P21" t="str">
            <v>PLR CTR BODY INR LH</v>
          </cell>
          <cell r="Q21" t="str">
            <v>140N0</v>
          </cell>
          <cell r="R21">
            <v>2</v>
          </cell>
          <cell r="S21">
            <v>0</v>
          </cell>
          <cell r="T21" t="str">
            <v>SPC440</v>
          </cell>
          <cell r="U21">
            <v>0.8</v>
          </cell>
          <cell r="V21">
            <v>1390</v>
          </cell>
          <cell r="W21" t="str">
            <v>1TP</v>
          </cell>
          <cell r="X21" t="str">
            <v>GP</v>
          </cell>
          <cell r="Y21">
            <v>1.2290000000000001E-2</v>
          </cell>
          <cell r="Z21" t="str">
            <v>AEK</v>
          </cell>
          <cell r="AA21" t="str">
            <v>LOADS</v>
          </cell>
          <cell r="AB21" t="str">
            <v>94223-80600*1</v>
          </cell>
          <cell r="AC21" t="str">
            <v>-</v>
          </cell>
          <cell r="AD21" t="str">
            <v>P</v>
          </cell>
          <cell r="AE21" t="str">
            <v>A</v>
          </cell>
          <cell r="AF21">
            <v>2</v>
          </cell>
          <cell r="AG21">
            <v>2</v>
          </cell>
          <cell r="AH21">
            <v>70</v>
          </cell>
          <cell r="AI21">
            <v>1.75</v>
          </cell>
          <cell r="AJ21">
            <v>2</v>
          </cell>
          <cell r="AK21">
            <v>340.55</v>
          </cell>
          <cell r="AL21">
            <v>550000</v>
          </cell>
          <cell r="AM21">
            <v>352.77222222222224</v>
          </cell>
          <cell r="AN21">
            <v>0</v>
          </cell>
          <cell r="AO21">
            <v>0</v>
          </cell>
          <cell r="AP21" t="str">
            <v>LOADS</v>
          </cell>
          <cell r="AQ21">
            <v>0</v>
          </cell>
          <cell r="AR21">
            <v>0</v>
          </cell>
          <cell r="AS21" t="str">
            <v>AEK</v>
          </cell>
          <cell r="AT21" t="str">
            <v>INCL</v>
          </cell>
          <cell r="AU21" t="str">
            <v>INCL</v>
          </cell>
          <cell r="AV21">
            <v>0</v>
          </cell>
          <cell r="AW21" t="str">
            <v>LOADS</v>
          </cell>
          <cell r="AX21">
            <v>0</v>
          </cell>
          <cell r="AY21">
            <v>0</v>
          </cell>
          <cell r="AZ21">
            <v>0</v>
          </cell>
          <cell r="BA21" t="str">
            <v>INCL</v>
          </cell>
          <cell r="BB21" t="str">
            <v>INCL</v>
          </cell>
          <cell r="BC21" t="str">
            <v>INCL</v>
          </cell>
          <cell r="BD21" t="str">
            <v>INCL</v>
          </cell>
          <cell r="BE21">
            <v>0</v>
          </cell>
          <cell r="BF21">
            <v>0</v>
          </cell>
          <cell r="BG21">
            <v>0</v>
          </cell>
          <cell r="BH21">
            <v>0</v>
          </cell>
          <cell r="BI21">
            <v>1</v>
          </cell>
          <cell r="BJ21">
            <v>1</v>
          </cell>
          <cell r="BK21">
            <v>1</v>
          </cell>
          <cell r="BL21">
            <v>1</v>
          </cell>
          <cell r="BM21">
            <v>2</v>
          </cell>
          <cell r="BN21">
            <v>0</v>
          </cell>
          <cell r="BO21">
            <v>2</v>
          </cell>
          <cell r="BP21">
            <v>0</v>
          </cell>
          <cell r="BQ21">
            <v>0</v>
          </cell>
          <cell r="BR21">
            <v>57169</v>
          </cell>
          <cell r="BS21" t="str">
            <v>-</v>
          </cell>
          <cell r="BT21" t="str">
            <v>12020</v>
          </cell>
          <cell r="BU21">
            <v>-4175</v>
          </cell>
        </row>
        <row r="22">
          <cell r="I22">
            <v>55131</v>
          </cell>
          <cell r="J22" t="str">
            <v>-</v>
          </cell>
          <cell r="K22" t="str">
            <v>12160</v>
          </cell>
          <cell r="L22" t="str">
            <v>5510 01</v>
          </cell>
          <cell r="M22" t="str">
            <v>55131-12160</v>
          </cell>
          <cell r="N22">
            <v>0</v>
          </cell>
          <cell r="O22">
            <v>0</v>
          </cell>
          <cell r="P22" t="str">
            <v>R/F DASH PNL</v>
          </cell>
          <cell r="Q22" t="str">
            <v>140N0</v>
          </cell>
          <cell r="R22">
            <v>2</v>
          </cell>
          <cell r="S22">
            <v>0</v>
          </cell>
          <cell r="T22" t="str">
            <v>SPC440</v>
          </cell>
          <cell r="U22">
            <v>1.2</v>
          </cell>
          <cell r="V22">
            <v>420</v>
          </cell>
          <cell r="W22" t="str">
            <v>‘¾•½—m</v>
          </cell>
          <cell r="X22" t="str">
            <v>GP</v>
          </cell>
          <cell r="Y22">
            <v>1.575E-2</v>
          </cell>
          <cell r="Z22" t="str">
            <v>AFTAB TECH.</v>
          </cell>
          <cell r="AA22" t="str">
            <v>METALINE</v>
          </cell>
          <cell r="AB22" t="str">
            <v>-</v>
          </cell>
          <cell r="AC22" t="str">
            <v>-</v>
          </cell>
          <cell r="AD22" t="str">
            <v>P</v>
          </cell>
          <cell r="AE22" t="str">
            <v>C</v>
          </cell>
          <cell r="AF22">
            <v>3</v>
          </cell>
          <cell r="AG22">
            <v>2</v>
          </cell>
          <cell r="AH22">
            <v>70</v>
          </cell>
          <cell r="AI22">
            <v>1.3</v>
          </cell>
          <cell r="AJ22">
            <v>2</v>
          </cell>
          <cell r="AK22">
            <v>76.44</v>
          </cell>
          <cell r="AL22">
            <v>100000</v>
          </cell>
          <cell r="AM22">
            <v>78.662222222222226</v>
          </cell>
          <cell r="AN22">
            <v>0</v>
          </cell>
          <cell r="AO22">
            <v>0</v>
          </cell>
          <cell r="AP22" t="str">
            <v>NOT FOUND</v>
          </cell>
          <cell r="AQ22">
            <v>0</v>
          </cell>
          <cell r="AR22">
            <v>0</v>
          </cell>
          <cell r="AS22" t="str">
            <v>AFTAB TECH.</v>
          </cell>
          <cell r="AT22">
            <v>86.13</v>
          </cell>
          <cell r="AU22">
            <v>360000</v>
          </cell>
          <cell r="AV22">
            <v>1.4</v>
          </cell>
          <cell r="AW22" t="str">
            <v>METALINE</v>
          </cell>
          <cell r="AX22">
            <v>59.6</v>
          </cell>
          <cell r="AY22">
            <v>252000</v>
          </cell>
          <cell r="AZ22">
            <v>1</v>
          </cell>
          <cell r="BA22">
            <v>86.13</v>
          </cell>
          <cell r="BB22">
            <v>360000</v>
          </cell>
          <cell r="BC22">
            <v>59.6</v>
          </cell>
          <cell r="BD22">
            <v>252000</v>
          </cell>
          <cell r="BE22">
            <v>0</v>
          </cell>
          <cell r="BF22">
            <v>0</v>
          </cell>
          <cell r="BG22">
            <v>0</v>
          </cell>
          <cell r="BH22">
            <v>0</v>
          </cell>
          <cell r="BI22">
            <v>1</v>
          </cell>
          <cell r="BJ22">
            <v>0</v>
          </cell>
          <cell r="BK22">
            <v>1</v>
          </cell>
          <cell r="BL22">
            <v>1</v>
          </cell>
          <cell r="BM22">
            <v>2</v>
          </cell>
          <cell r="BN22">
            <v>0</v>
          </cell>
          <cell r="BO22">
            <v>0</v>
          </cell>
          <cell r="BP22">
            <v>0</v>
          </cell>
          <cell r="BQ22">
            <v>0</v>
          </cell>
          <cell r="BR22">
            <v>57218</v>
          </cell>
          <cell r="BS22" t="str">
            <v>-</v>
          </cell>
          <cell r="BT22" t="str">
            <v>12010</v>
          </cell>
          <cell r="BU22">
            <v>2087</v>
          </cell>
        </row>
        <row r="23">
          <cell r="I23">
            <v>55132</v>
          </cell>
          <cell r="J23" t="str">
            <v>-</v>
          </cell>
          <cell r="K23" t="str">
            <v>12070</v>
          </cell>
          <cell r="L23" t="str">
            <v>5510 01</v>
          </cell>
          <cell r="M23" t="str">
            <v>55132-12070</v>
          </cell>
          <cell r="N23">
            <v>0</v>
          </cell>
          <cell r="O23">
            <v>0</v>
          </cell>
          <cell r="P23" t="str">
            <v>R/F DASH PNL ”‚Q</v>
          </cell>
          <cell r="Q23" t="str">
            <v>140N0</v>
          </cell>
          <cell r="R23">
            <v>2</v>
          </cell>
          <cell r="S23">
            <v>0</v>
          </cell>
          <cell r="T23" t="str">
            <v>SCGA270D-45</v>
          </cell>
          <cell r="U23">
            <v>1</v>
          </cell>
          <cell r="V23">
            <v>330</v>
          </cell>
          <cell r="W23" t="str">
            <v>‘¾•½—m</v>
          </cell>
          <cell r="X23" t="str">
            <v>GP</v>
          </cell>
          <cell r="Y23">
            <v>1.2370000000000001E-2</v>
          </cell>
          <cell r="Z23" t="str">
            <v>AFTAB TECH.</v>
          </cell>
          <cell r="AA23" t="str">
            <v>METALINE</v>
          </cell>
          <cell r="AB23" t="str">
            <v>-</v>
          </cell>
          <cell r="AC23" t="str">
            <v>92615-10614(WELD)*2</v>
          </cell>
          <cell r="AD23" t="str">
            <v>P</v>
          </cell>
          <cell r="AE23" t="str">
            <v>B</v>
          </cell>
          <cell r="AF23">
            <v>1</v>
          </cell>
          <cell r="AG23">
            <v>0</v>
          </cell>
          <cell r="AH23">
            <v>40</v>
          </cell>
          <cell r="AI23">
            <v>1.3</v>
          </cell>
          <cell r="AJ23">
            <v>2</v>
          </cell>
          <cell r="AK23">
            <v>34.32</v>
          </cell>
          <cell r="AL23">
            <v>250000</v>
          </cell>
          <cell r="AM23">
            <v>39.875555555555557</v>
          </cell>
          <cell r="AN23">
            <v>0</v>
          </cell>
          <cell r="AO23">
            <v>0</v>
          </cell>
          <cell r="AP23" t="str">
            <v>NOT FOUND</v>
          </cell>
          <cell r="AQ23">
            <v>0</v>
          </cell>
          <cell r="AR23">
            <v>0</v>
          </cell>
          <cell r="AS23" t="str">
            <v>AFTAB TECH.</v>
          </cell>
          <cell r="AT23">
            <v>65.319999999999993</v>
          </cell>
          <cell r="AU23">
            <v>295000</v>
          </cell>
          <cell r="AV23">
            <v>1.2</v>
          </cell>
          <cell r="AW23" t="str">
            <v>METALINE</v>
          </cell>
          <cell r="AX23">
            <v>66.12</v>
          </cell>
          <cell r="AY23">
            <v>392000</v>
          </cell>
          <cell r="AZ23">
            <v>1.2</v>
          </cell>
          <cell r="BA23">
            <v>66.12</v>
          </cell>
          <cell r="BB23">
            <v>392000</v>
          </cell>
          <cell r="BC23">
            <v>65.319999999999993</v>
          </cell>
          <cell r="BD23">
            <v>295000</v>
          </cell>
          <cell r="BE23">
            <v>0</v>
          </cell>
          <cell r="BF23">
            <v>0</v>
          </cell>
          <cell r="BG23">
            <v>0</v>
          </cell>
          <cell r="BH23">
            <v>0</v>
          </cell>
          <cell r="BI23">
            <v>1</v>
          </cell>
          <cell r="BJ23">
            <v>0</v>
          </cell>
          <cell r="BK23">
            <v>1</v>
          </cell>
          <cell r="BL23">
            <v>1</v>
          </cell>
          <cell r="BM23">
            <v>2</v>
          </cell>
          <cell r="BN23">
            <v>0</v>
          </cell>
          <cell r="BO23">
            <v>0</v>
          </cell>
          <cell r="BP23">
            <v>0</v>
          </cell>
          <cell r="BQ23">
            <v>0</v>
          </cell>
          <cell r="BR23">
            <v>57219</v>
          </cell>
          <cell r="BS23" t="str">
            <v>-</v>
          </cell>
          <cell r="BT23" t="str">
            <v>12010</v>
          </cell>
          <cell r="BU23">
            <v>2087</v>
          </cell>
        </row>
        <row r="24">
          <cell r="I24">
            <v>55135</v>
          </cell>
          <cell r="J24" t="str">
            <v>-</v>
          </cell>
          <cell r="K24" t="str">
            <v>12050</v>
          </cell>
          <cell r="L24" t="str">
            <v>5510 01</v>
          </cell>
          <cell r="M24" t="str">
            <v>55135-12050</v>
          </cell>
          <cell r="N24" t="str">
            <v>YES</v>
          </cell>
          <cell r="O24">
            <v>0</v>
          </cell>
          <cell r="P24" t="str">
            <v>M/B FR PNL</v>
          </cell>
          <cell r="Q24" t="str">
            <v>140N3</v>
          </cell>
          <cell r="R24">
            <v>2</v>
          </cell>
          <cell r="S24">
            <v>0</v>
          </cell>
          <cell r="T24" t="str">
            <v>SPC440</v>
          </cell>
          <cell r="U24">
            <v>0.9</v>
          </cell>
          <cell r="V24">
            <v>1060</v>
          </cell>
          <cell r="W24" t="str">
            <v>‘¾•½—m</v>
          </cell>
          <cell r="X24" t="str">
            <v>GP</v>
          </cell>
          <cell r="Y24">
            <v>3.9739999999999998E-2</v>
          </cell>
          <cell r="Z24" t="str">
            <v>AFTAB TECH.</v>
          </cell>
          <cell r="AA24" t="str">
            <v>METALINE</v>
          </cell>
          <cell r="AB24" t="str">
            <v>94223-80600*1</v>
          </cell>
          <cell r="AC24" t="str">
            <v>90115-06219(STUD)*1</v>
          </cell>
          <cell r="AD24" t="str">
            <v>BLANK</v>
          </cell>
          <cell r="AE24">
            <v>0</v>
          </cell>
          <cell r="AF24">
            <v>0</v>
          </cell>
          <cell r="AG24">
            <v>2</v>
          </cell>
          <cell r="AH24">
            <v>0</v>
          </cell>
          <cell r="AI24">
            <v>0</v>
          </cell>
          <cell r="AJ24">
            <v>0</v>
          </cell>
          <cell r="AK24">
            <v>0</v>
          </cell>
          <cell r="AL24">
            <v>0</v>
          </cell>
          <cell r="AM24">
            <v>0</v>
          </cell>
          <cell r="AN24">
            <v>0</v>
          </cell>
          <cell r="AO24">
            <v>0</v>
          </cell>
          <cell r="AP24" t="str">
            <v>NOT FOUND</v>
          </cell>
          <cell r="AQ24">
            <v>0</v>
          </cell>
          <cell r="AR24">
            <v>1</v>
          </cell>
          <cell r="AS24" t="str">
            <v>AFTAB TECH.</v>
          </cell>
          <cell r="AT24">
            <v>0</v>
          </cell>
          <cell r="AU24">
            <v>0</v>
          </cell>
          <cell r="AV24">
            <v>0</v>
          </cell>
          <cell r="AW24" t="str">
            <v>METALINE</v>
          </cell>
          <cell r="AX24">
            <v>259.7</v>
          </cell>
          <cell r="AY24">
            <v>0</v>
          </cell>
          <cell r="AZ24">
            <v>0</v>
          </cell>
          <cell r="BA24">
            <v>259.7</v>
          </cell>
          <cell r="BB24">
            <v>0</v>
          </cell>
          <cell r="BC24">
            <v>0</v>
          </cell>
          <cell r="BD24">
            <v>0</v>
          </cell>
          <cell r="BE24">
            <v>0</v>
          </cell>
          <cell r="BF24">
            <v>0</v>
          </cell>
          <cell r="BG24">
            <v>0</v>
          </cell>
          <cell r="BH24">
            <v>0</v>
          </cell>
          <cell r="BI24">
            <v>1</v>
          </cell>
          <cell r="BJ24">
            <v>0</v>
          </cell>
          <cell r="BK24">
            <v>0</v>
          </cell>
          <cell r="BL24">
            <v>0</v>
          </cell>
          <cell r="BM24">
            <v>2</v>
          </cell>
          <cell r="BN24">
            <v>0</v>
          </cell>
          <cell r="BO24">
            <v>0</v>
          </cell>
          <cell r="BP24">
            <v>0</v>
          </cell>
          <cell r="BQ24">
            <v>0</v>
          </cell>
          <cell r="BR24">
            <v>53208</v>
          </cell>
          <cell r="BS24" t="str">
            <v>-</v>
          </cell>
          <cell r="BT24">
            <v>12470</v>
          </cell>
          <cell r="BU24">
            <v>-1927</v>
          </cell>
        </row>
        <row r="25">
          <cell r="I25">
            <v>55185</v>
          </cell>
          <cell r="J25" t="str">
            <v>-</v>
          </cell>
          <cell r="K25" t="str">
            <v>12020</v>
          </cell>
          <cell r="L25" t="str">
            <v>5510 01</v>
          </cell>
          <cell r="M25" t="str">
            <v>55185-12020</v>
          </cell>
          <cell r="N25">
            <v>0</v>
          </cell>
          <cell r="O25">
            <v>0</v>
          </cell>
          <cell r="P25" t="str">
            <v>BRACE DASH PNL TO COWL</v>
          </cell>
          <cell r="Q25" t="str">
            <v>140N0</v>
          </cell>
          <cell r="R25">
            <v>2</v>
          </cell>
          <cell r="S25">
            <v>0</v>
          </cell>
          <cell r="T25" t="str">
            <v>SPC270D</v>
          </cell>
          <cell r="U25">
            <v>0.8</v>
          </cell>
          <cell r="V25">
            <v>240</v>
          </cell>
          <cell r="W25" t="str">
            <v>‘¾•½—m</v>
          </cell>
          <cell r="X25" t="str">
            <v>GP</v>
          </cell>
          <cell r="Y25">
            <v>8.9999999999999993E-3</v>
          </cell>
          <cell r="Z25" t="str">
            <v>AFTAB TECH.</v>
          </cell>
          <cell r="AA25" t="str">
            <v>METALINE</v>
          </cell>
          <cell r="AB25" t="str">
            <v>-</v>
          </cell>
          <cell r="AC25" t="str">
            <v>92615-00625(WELD)*1</v>
          </cell>
          <cell r="AD25" t="str">
            <v>P</v>
          </cell>
          <cell r="AE25" t="str">
            <v>B</v>
          </cell>
          <cell r="AF25">
            <v>3</v>
          </cell>
          <cell r="AG25">
            <v>0</v>
          </cell>
          <cell r="AH25">
            <v>40</v>
          </cell>
          <cell r="AI25">
            <v>1.75</v>
          </cell>
          <cell r="AJ25">
            <v>2</v>
          </cell>
          <cell r="AK25">
            <v>33.6</v>
          </cell>
          <cell r="AL25">
            <v>80000</v>
          </cell>
          <cell r="AM25">
            <v>35.37777777777778</v>
          </cell>
          <cell r="AN25">
            <v>0</v>
          </cell>
          <cell r="AO25">
            <v>0</v>
          </cell>
          <cell r="AP25" t="str">
            <v>NOT FOUND</v>
          </cell>
          <cell r="AQ25">
            <v>0</v>
          </cell>
          <cell r="AR25">
            <v>0</v>
          </cell>
          <cell r="AS25" t="str">
            <v>AFTAB TECH.</v>
          </cell>
          <cell r="AT25">
            <v>38.86</v>
          </cell>
          <cell r="AU25">
            <v>175000</v>
          </cell>
          <cell r="AV25">
            <v>1.3</v>
          </cell>
          <cell r="AW25" t="str">
            <v>METALINE</v>
          </cell>
          <cell r="AX25">
            <v>40.729999999999997</v>
          </cell>
          <cell r="AY25">
            <v>286000</v>
          </cell>
          <cell r="AZ25">
            <v>1.4</v>
          </cell>
          <cell r="BA25">
            <v>40.729999999999997</v>
          </cell>
          <cell r="BB25">
            <v>286000</v>
          </cell>
          <cell r="BC25">
            <v>38.86</v>
          </cell>
          <cell r="BD25">
            <v>175000</v>
          </cell>
          <cell r="BE25">
            <v>0</v>
          </cell>
          <cell r="BF25">
            <v>0</v>
          </cell>
          <cell r="BG25">
            <v>0</v>
          </cell>
          <cell r="BH25">
            <v>0</v>
          </cell>
          <cell r="BI25">
            <v>1</v>
          </cell>
          <cell r="BJ25">
            <v>0</v>
          </cell>
          <cell r="BK25">
            <v>1</v>
          </cell>
          <cell r="BL25">
            <v>1</v>
          </cell>
          <cell r="BM25">
            <v>2</v>
          </cell>
          <cell r="BN25">
            <v>0</v>
          </cell>
          <cell r="BO25">
            <v>0</v>
          </cell>
          <cell r="BP25">
            <v>0</v>
          </cell>
          <cell r="BQ25">
            <v>0</v>
          </cell>
          <cell r="BR25">
            <v>53215</v>
          </cell>
          <cell r="BS25" t="str">
            <v>-</v>
          </cell>
          <cell r="BT25" t="str">
            <v>12250</v>
          </cell>
          <cell r="BU25">
            <v>-1970</v>
          </cell>
        </row>
        <row r="26">
          <cell r="I26">
            <v>57603</v>
          </cell>
          <cell r="J26" t="str">
            <v>-</v>
          </cell>
          <cell r="K26" t="str">
            <v>12040</v>
          </cell>
          <cell r="L26" t="str">
            <v>5760 01</v>
          </cell>
          <cell r="M26" t="str">
            <v>57603-12040</v>
          </cell>
          <cell r="N26">
            <v>0</v>
          </cell>
          <cell r="O26">
            <v>0</v>
          </cell>
          <cell r="P26" t="str">
            <v>FRAME S/A RR SPR FR HGR RH</v>
          </cell>
          <cell r="Q26" t="str">
            <v>140N0</v>
          </cell>
          <cell r="R26">
            <v>2</v>
          </cell>
          <cell r="S26">
            <v>0</v>
          </cell>
          <cell r="T26">
            <v>0</v>
          </cell>
          <cell r="U26">
            <v>0</v>
          </cell>
          <cell r="V26">
            <v>943</v>
          </cell>
          <cell r="W26" t="str">
            <v>ƒeƒNƒm‚v</v>
          </cell>
          <cell r="X26" t="str">
            <v>GW</v>
          </cell>
          <cell r="Y26" t="str">
            <v>ASSY</v>
          </cell>
          <cell r="Z26" t="str">
            <v>AFTAB TECH.</v>
          </cell>
          <cell r="AA26">
            <v>0</v>
          </cell>
          <cell r="AB26" t="str">
            <v>-</v>
          </cell>
          <cell r="AC26" t="str">
            <v>-</v>
          </cell>
          <cell r="AD26">
            <v>0</v>
          </cell>
          <cell r="AE26">
            <v>0</v>
          </cell>
          <cell r="AF26">
            <v>0</v>
          </cell>
          <cell r="AG26">
            <v>1</v>
          </cell>
          <cell r="AH26">
            <v>0</v>
          </cell>
          <cell r="AI26">
            <v>0</v>
          </cell>
          <cell r="AJ26">
            <v>0</v>
          </cell>
          <cell r="AK26">
            <v>0</v>
          </cell>
          <cell r="AL26">
            <v>0</v>
          </cell>
          <cell r="AM26">
            <v>0</v>
          </cell>
          <cell r="AN26">
            <v>1</v>
          </cell>
          <cell r="AO26">
            <v>0</v>
          </cell>
          <cell r="AP26" t="str">
            <v>NOT FOUND</v>
          </cell>
          <cell r="AQ26">
            <v>0</v>
          </cell>
          <cell r="AR26">
            <v>0</v>
          </cell>
          <cell r="AS26" t="str">
            <v>AFTAB TECH.</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1</v>
          </cell>
          <cell r="BM26">
            <v>2</v>
          </cell>
          <cell r="BN26">
            <v>0</v>
          </cell>
          <cell r="BO26">
            <v>0</v>
          </cell>
          <cell r="BP26">
            <v>0</v>
          </cell>
          <cell r="BQ26">
            <v>0</v>
          </cell>
          <cell r="BR26">
            <v>61176</v>
          </cell>
          <cell r="BS26" t="str">
            <v>-</v>
          </cell>
          <cell r="BT26" t="str">
            <v>12150</v>
          </cell>
          <cell r="BU26">
            <v>3573</v>
          </cell>
        </row>
        <row r="27">
          <cell r="I27">
            <v>57625</v>
          </cell>
          <cell r="J27" t="str">
            <v>-</v>
          </cell>
          <cell r="K27" t="str">
            <v>32060</v>
          </cell>
          <cell r="L27" t="str">
            <v>5760 01</v>
          </cell>
          <cell r="M27" t="str">
            <v>57625-32060</v>
          </cell>
          <cell r="N27">
            <v>0</v>
          </cell>
          <cell r="O27">
            <v>0</v>
          </cell>
          <cell r="P27" t="str">
            <v>R/F RR FLR MBR RR RH</v>
          </cell>
          <cell r="Q27">
            <v>32060</v>
          </cell>
          <cell r="R27">
            <v>1</v>
          </cell>
          <cell r="S27">
            <v>0</v>
          </cell>
          <cell r="T27" t="str">
            <v>SHGA270D-60/60</v>
          </cell>
          <cell r="U27">
            <v>2.2999999999999998</v>
          </cell>
          <cell r="V27">
            <v>1056</v>
          </cell>
          <cell r="W27" t="str">
            <v>‹¦–L</v>
          </cell>
          <cell r="X27" t="str">
            <v>GP</v>
          </cell>
          <cell r="Y27">
            <v>2.214E-2</v>
          </cell>
          <cell r="Z27" t="str">
            <v>AFTAB TECH.</v>
          </cell>
          <cell r="AA27" t="str">
            <v>AEK</v>
          </cell>
          <cell r="AB27" t="str">
            <v>-</v>
          </cell>
          <cell r="AC27" t="str">
            <v>-</v>
          </cell>
          <cell r="AD27" t="str">
            <v>W</v>
          </cell>
          <cell r="AE27" t="str">
            <v>B</v>
          </cell>
          <cell r="AF27">
            <v>1</v>
          </cell>
          <cell r="AG27">
            <v>0</v>
          </cell>
          <cell r="AH27">
            <v>40</v>
          </cell>
          <cell r="AI27">
            <v>1.5</v>
          </cell>
          <cell r="AJ27">
            <v>2</v>
          </cell>
          <cell r="AK27">
            <v>126.72</v>
          </cell>
          <cell r="AL27">
            <v>310000</v>
          </cell>
          <cell r="AM27">
            <v>133.60888888888888</v>
          </cell>
          <cell r="AN27">
            <v>0</v>
          </cell>
          <cell r="AO27">
            <v>0</v>
          </cell>
          <cell r="AP27" t="str">
            <v>NOT FOUND</v>
          </cell>
          <cell r="AQ27">
            <v>0</v>
          </cell>
          <cell r="AR27">
            <v>1</v>
          </cell>
          <cell r="AS27" t="str">
            <v>AFTAB TECH.</v>
          </cell>
          <cell r="AT27">
            <v>0</v>
          </cell>
          <cell r="AU27">
            <v>0</v>
          </cell>
          <cell r="AV27">
            <v>0</v>
          </cell>
          <cell r="AW27" t="str">
            <v>AEK</v>
          </cell>
          <cell r="AX27">
            <v>258.72000000000003</v>
          </cell>
          <cell r="AY27">
            <v>310000</v>
          </cell>
          <cell r="AZ27">
            <v>0</v>
          </cell>
          <cell r="BA27">
            <v>258.72000000000003</v>
          </cell>
          <cell r="BB27">
            <v>310000</v>
          </cell>
          <cell r="BC27">
            <v>0</v>
          </cell>
          <cell r="BD27">
            <v>0</v>
          </cell>
          <cell r="BE27">
            <v>0</v>
          </cell>
          <cell r="BF27">
            <v>0</v>
          </cell>
          <cell r="BG27">
            <v>0</v>
          </cell>
          <cell r="BH27">
            <v>0</v>
          </cell>
          <cell r="BI27">
            <v>1</v>
          </cell>
          <cell r="BJ27">
            <v>0</v>
          </cell>
          <cell r="BK27">
            <v>0</v>
          </cell>
          <cell r="BL27">
            <v>1</v>
          </cell>
          <cell r="BM27">
            <v>2</v>
          </cell>
          <cell r="BN27">
            <v>0</v>
          </cell>
          <cell r="BO27">
            <v>0</v>
          </cell>
          <cell r="BP27">
            <v>0</v>
          </cell>
          <cell r="BQ27">
            <v>0</v>
          </cell>
          <cell r="BR27">
            <v>53951</v>
          </cell>
          <cell r="BS27" t="str">
            <v>-</v>
          </cell>
          <cell r="BT27" t="str">
            <v>12050</v>
          </cell>
          <cell r="BU27">
            <v>-3674</v>
          </cell>
        </row>
        <row r="28">
          <cell r="I28">
            <v>57626</v>
          </cell>
          <cell r="J28" t="str">
            <v>-</v>
          </cell>
          <cell r="K28" t="str">
            <v>32070</v>
          </cell>
          <cell r="L28" t="str">
            <v>5760 01</v>
          </cell>
          <cell r="M28" t="str">
            <v>57626-32070</v>
          </cell>
          <cell r="N28" t="str">
            <v>YES</v>
          </cell>
          <cell r="O28">
            <v>0</v>
          </cell>
          <cell r="P28" t="str">
            <v>R/F RR FLR MBR RR LH</v>
          </cell>
          <cell r="Q28">
            <v>32060</v>
          </cell>
          <cell r="R28">
            <v>1</v>
          </cell>
          <cell r="S28">
            <v>0</v>
          </cell>
          <cell r="T28" t="str">
            <v>SHGA270D-60/60</v>
          </cell>
          <cell r="U28">
            <v>2.2999999999999998</v>
          </cell>
          <cell r="V28">
            <v>1056</v>
          </cell>
          <cell r="W28" t="str">
            <v>‹¦–L</v>
          </cell>
          <cell r="X28" t="str">
            <v>GP</v>
          </cell>
          <cell r="Y28">
            <v>2.214E-2</v>
          </cell>
          <cell r="Z28" t="str">
            <v>AFTAB TECH.</v>
          </cell>
          <cell r="AA28" t="str">
            <v>AEK</v>
          </cell>
          <cell r="AB28" t="str">
            <v>94223-80800*1</v>
          </cell>
          <cell r="AC28" t="str">
            <v>-</v>
          </cell>
          <cell r="AD28" t="str">
            <v>W</v>
          </cell>
          <cell r="AE28" t="str">
            <v>B</v>
          </cell>
          <cell r="AF28">
            <v>1</v>
          </cell>
          <cell r="AG28">
            <v>0</v>
          </cell>
          <cell r="AH28">
            <v>40</v>
          </cell>
          <cell r="AI28">
            <v>1.5</v>
          </cell>
          <cell r="AJ28">
            <v>2</v>
          </cell>
          <cell r="AK28">
            <v>126.72</v>
          </cell>
          <cell r="AL28">
            <v>200000</v>
          </cell>
          <cell r="AM28">
            <v>131.16444444444446</v>
          </cell>
          <cell r="AN28">
            <v>0</v>
          </cell>
          <cell r="AO28">
            <v>0</v>
          </cell>
          <cell r="AP28" t="str">
            <v>NOT FOUND</v>
          </cell>
          <cell r="AQ28">
            <v>0</v>
          </cell>
          <cell r="AR28">
            <v>1</v>
          </cell>
          <cell r="AS28" t="str">
            <v>AFTAB TECH.</v>
          </cell>
          <cell r="AT28">
            <v>0</v>
          </cell>
          <cell r="AU28">
            <v>0</v>
          </cell>
          <cell r="AV28">
            <v>0</v>
          </cell>
          <cell r="AW28" t="str">
            <v>AEK</v>
          </cell>
          <cell r="AX28">
            <v>258.72000000000003</v>
          </cell>
          <cell r="AY28">
            <v>200000</v>
          </cell>
          <cell r="AZ28">
            <v>0</v>
          </cell>
          <cell r="BA28">
            <v>258.72000000000003</v>
          </cell>
          <cell r="BB28">
            <v>200000</v>
          </cell>
          <cell r="BC28">
            <v>0</v>
          </cell>
          <cell r="BD28">
            <v>0</v>
          </cell>
          <cell r="BE28">
            <v>0</v>
          </cell>
          <cell r="BF28">
            <v>0</v>
          </cell>
          <cell r="BG28">
            <v>0</v>
          </cell>
          <cell r="BH28">
            <v>0</v>
          </cell>
          <cell r="BI28">
            <v>1</v>
          </cell>
          <cell r="BJ28">
            <v>0</v>
          </cell>
          <cell r="BK28">
            <v>0</v>
          </cell>
          <cell r="BL28">
            <v>1</v>
          </cell>
          <cell r="BM28">
            <v>2</v>
          </cell>
          <cell r="BN28">
            <v>0</v>
          </cell>
          <cell r="BO28">
            <v>0</v>
          </cell>
          <cell r="BP28">
            <v>0</v>
          </cell>
          <cell r="BQ28">
            <v>0</v>
          </cell>
          <cell r="BR28">
            <v>55131</v>
          </cell>
          <cell r="BS28" t="str">
            <v>-</v>
          </cell>
          <cell r="BT28" t="str">
            <v>12160</v>
          </cell>
          <cell r="BU28">
            <v>-2495</v>
          </cell>
        </row>
        <row r="29">
          <cell r="I29">
            <v>57665</v>
          </cell>
          <cell r="J29" t="str">
            <v>-</v>
          </cell>
          <cell r="K29" t="str">
            <v>12040</v>
          </cell>
          <cell r="L29" t="str">
            <v>5760 01</v>
          </cell>
          <cell r="M29" t="str">
            <v>57665-12040</v>
          </cell>
          <cell r="N29">
            <v>0</v>
          </cell>
          <cell r="O29">
            <v>0</v>
          </cell>
          <cell r="P29" t="str">
            <v>R/F RR FLR C/MBR NO2</v>
          </cell>
          <cell r="Q29" t="str">
            <v>140N0</v>
          </cell>
          <cell r="R29">
            <v>3</v>
          </cell>
          <cell r="S29">
            <v>0</v>
          </cell>
          <cell r="T29" t="str">
            <v>SHGA270C-45</v>
          </cell>
          <cell r="U29">
            <v>1.2</v>
          </cell>
          <cell r="V29">
            <v>580</v>
          </cell>
          <cell r="W29" t="str">
            <v>ƒeƒNƒm</v>
          </cell>
          <cell r="X29" t="str">
            <v>GP</v>
          </cell>
          <cell r="Y29">
            <v>2.7779999999999999E-2</v>
          </cell>
          <cell r="Z29" t="str">
            <v>AFTAB TECH.</v>
          </cell>
          <cell r="AA29" t="str">
            <v>BEWL</v>
          </cell>
          <cell r="AB29" t="str">
            <v>-</v>
          </cell>
          <cell r="AC29" t="str">
            <v>-</v>
          </cell>
          <cell r="AD29" t="str">
            <v>W</v>
          </cell>
          <cell r="AE29" t="str">
            <v>B</v>
          </cell>
          <cell r="AF29">
            <v>1</v>
          </cell>
          <cell r="AG29">
            <v>0</v>
          </cell>
          <cell r="AH29">
            <v>40</v>
          </cell>
          <cell r="AI29">
            <v>1.5</v>
          </cell>
          <cell r="AJ29">
            <v>2</v>
          </cell>
          <cell r="AK29">
            <v>69.599999999999994</v>
          </cell>
          <cell r="AL29">
            <v>100000</v>
          </cell>
          <cell r="AM29">
            <v>71.822222222222223</v>
          </cell>
          <cell r="AN29">
            <v>0</v>
          </cell>
          <cell r="AO29">
            <v>0</v>
          </cell>
          <cell r="AP29" t="str">
            <v>NOT FOUND</v>
          </cell>
          <cell r="AQ29">
            <v>0</v>
          </cell>
          <cell r="AR29">
            <v>0</v>
          </cell>
          <cell r="AS29" t="str">
            <v>AFTAB TECH.</v>
          </cell>
          <cell r="AT29">
            <v>79.739999999999995</v>
          </cell>
          <cell r="AU29">
            <v>236000</v>
          </cell>
          <cell r="AV29">
            <v>1</v>
          </cell>
          <cell r="AW29" t="str">
            <v>BEWL</v>
          </cell>
          <cell r="AX29">
            <v>103.47</v>
          </cell>
          <cell r="AY29">
            <v>486431</v>
          </cell>
          <cell r="AZ29">
            <v>1.3</v>
          </cell>
          <cell r="BA29">
            <v>103.47</v>
          </cell>
          <cell r="BB29">
            <v>486431</v>
          </cell>
          <cell r="BC29">
            <v>79.739999999999995</v>
          </cell>
          <cell r="BD29">
            <v>236000</v>
          </cell>
          <cell r="BE29">
            <v>0</v>
          </cell>
          <cell r="BF29">
            <v>0</v>
          </cell>
          <cell r="BG29">
            <v>0</v>
          </cell>
          <cell r="BH29">
            <v>0</v>
          </cell>
          <cell r="BI29">
            <v>0</v>
          </cell>
          <cell r="BJ29">
            <v>0</v>
          </cell>
          <cell r="BK29">
            <v>1</v>
          </cell>
          <cell r="BL29">
            <v>1</v>
          </cell>
          <cell r="BM29">
            <v>2</v>
          </cell>
          <cell r="BN29">
            <v>0</v>
          </cell>
          <cell r="BO29">
            <v>0</v>
          </cell>
          <cell r="BP29">
            <v>0</v>
          </cell>
          <cell r="BQ29">
            <v>0</v>
          </cell>
          <cell r="BR29">
            <v>55132</v>
          </cell>
          <cell r="BS29" t="str">
            <v>-</v>
          </cell>
          <cell r="BT29" t="str">
            <v>12070</v>
          </cell>
          <cell r="BU29">
            <v>-2533</v>
          </cell>
        </row>
        <row r="30">
          <cell r="I30">
            <v>57666</v>
          </cell>
          <cell r="J30" t="str">
            <v>-</v>
          </cell>
          <cell r="K30" t="str">
            <v>12010</v>
          </cell>
          <cell r="L30" t="str">
            <v>5760 01</v>
          </cell>
          <cell r="M30" t="str">
            <v>57666-12010</v>
          </cell>
          <cell r="N30">
            <v>0</v>
          </cell>
          <cell r="O30">
            <v>0</v>
          </cell>
          <cell r="P30" t="str">
            <v>R/F RR FLR C/MBR NO3</v>
          </cell>
          <cell r="Q30" t="str">
            <v>140N0</v>
          </cell>
          <cell r="R30">
            <v>3</v>
          </cell>
          <cell r="S30">
            <v>0</v>
          </cell>
          <cell r="T30" t="str">
            <v>SPH270C</v>
          </cell>
          <cell r="U30">
            <v>1.2</v>
          </cell>
          <cell r="V30">
            <v>168</v>
          </cell>
          <cell r="W30" t="str">
            <v>ƒeƒNƒm</v>
          </cell>
          <cell r="X30" t="str">
            <v>GP</v>
          </cell>
          <cell r="Y30">
            <v>8.0499999999999999E-3</v>
          </cell>
          <cell r="Z30" t="str">
            <v>AFTAB TECH.</v>
          </cell>
          <cell r="AA30" t="str">
            <v>BEWL</v>
          </cell>
          <cell r="AB30" t="str">
            <v>-</v>
          </cell>
          <cell r="AC30" t="str">
            <v>-</v>
          </cell>
          <cell r="AD30" t="str">
            <v>W</v>
          </cell>
          <cell r="AE30" t="str">
            <v>C</v>
          </cell>
          <cell r="AF30">
            <v>2</v>
          </cell>
          <cell r="AG30">
            <v>0</v>
          </cell>
          <cell r="AH30">
            <v>40</v>
          </cell>
          <cell r="AI30">
            <v>1.4</v>
          </cell>
          <cell r="AJ30">
            <v>2</v>
          </cell>
          <cell r="AK30">
            <v>18.815999999999999</v>
          </cell>
          <cell r="AL30">
            <v>150000</v>
          </cell>
          <cell r="AM30">
            <v>22.149333333333331</v>
          </cell>
          <cell r="AN30">
            <v>0</v>
          </cell>
          <cell r="AO30">
            <v>0</v>
          </cell>
          <cell r="AP30" t="str">
            <v>NOT FOUND</v>
          </cell>
          <cell r="AQ30">
            <v>0</v>
          </cell>
          <cell r="AR30">
            <v>0</v>
          </cell>
          <cell r="AS30" t="str">
            <v>AFTAB TECH.</v>
          </cell>
          <cell r="AT30">
            <v>36.5</v>
          </cell>
          <cell r="AU30">
            <v>200000</v>
          </cell>
          <cell r="AV30">
            <v>1.7</v>
          </cell>
          <cell r="AW30" t="str">
            <v>BEWL</v>
          </cell>
          <cell r="AX30">
            <v>40.799999999999997</v>
          </cell>
          <cell r="AY30">
            <v>341550</v>
          </cell>
          <cell r="AZ30">
            <v>1.9</v>
          </cell>
          <cell r="BA30">
            <v>40.799999999999997</v>
          </cell>
          <cell r="BB30">
            <v>341550</v>
          </cell>
          <cell r="BC30">
            <v>36.5</v>
          </cell>
          <cell r="BD30">
            <v>200000</v>
          </cell>
          <cell r="BE30">
            <v>0</v>
          </cell>
          <cell r="BF30">
            <v>0</v>
          </cell>
          <cell r="BG30">
            <v>0</v>
          </cell>
          <cell r="BH30">
            <v>0</v>
          </cell>
          <cell r="BI30">
            <v>0</v>
          </cell>
          <cell r="BJ30">
            <v>0</v>
          </cell>
          <cell r="BK30">
            <v>1</v>
          </cell>
          <cell r="BL30">
            <v>1</v>
          </cell>
          <cell r="BM30">
            <v>2</v>
          </cell>
          <cell r="BN30">
            <v>0</v>
          </cell>
          <cell r="BO30">
            <v>0</v>
          </cell>
          <cell r="BP30">
            <v>0</v>
          </cell>
          <cell r="BQ30">
            <v>0</v>
          </cell>
          <cell r="BR30">
            <v>55135</v>
          </cell>
          <cell r="BS30" t="str">
            <v>-</v>
          </cell>
          <cell r="BT30" t="str">
            <v>12080</v>
          </cell>
          <cell r="BU30">
            <v>-2531</v>
          </cell>
        </row>
        <row r="31">
          <cell r="I31">
            <v>57667</v>
          </cell>
          <cell r="J31" t="str">
            <v>-</v>
          </cell>
          <cell r="K31" t="str">
            <v>12010</v>
          </cell>
          <cell r="L31" t="str">
            <v>5760 01</v>
          </cell>
          <cell r="M31" t="str">
            <v>57667-12010</v>
          </cell>
          <cell r="N31">
            <v>0</v>
          </cell>
          <cell r="O31">
            <v>0</v>
          </cell>
          <cell r="P31" t="str">
            <v>R/F RR FLR C/MBR NO4</v>
          </cell>
          <cell r="Q31" t="str">
            <v>140N0</v>
          </cell>
          <cell r="R31">
            <v>3</v>
          </cell>
          <cell r="S31">
            <v>0</v>
          </cell>
          <cell r="T31" t="str">
            <v>SPH270C</v>
          </cell>
          <cell r="U31">
            <v>1.2</v>
          </cell>
          <cell r="V31">
            <v>195</v>
          </cell>
          <cell r="W31" t="str">
            <v>ƒeƒNƒm</v>
          </cell>
          <cell r="X31" t="str">
            <v>GP</v>
          </cell>
          <cell r="Y31">
            <v>9.3399999999999993E-3</v>
          </cell>
          <cell r="Z31" t="str">
            <v>AFTAB TECH.</v>
          </cell>
          <cell r="AA31" t="str">
            <v>BEWL</v>
          </cell>
          <cell r="AB31" t="str">
            <v>-</v>
          </cell>
          <cell r="AC31" t="str">
            <v>-</v>
          </cell>
          <cell r="AD31" t="str">
            <v>W</v>
          </cell>
          <cell r="AE31" t="str">
            <v>C</v>
          </cell>
          <cell r="AF31">
            <v>2</v>
          </cell>
          <cell r="AG31">
            <v>0</v>
          </cell>
          <cell r="AH31">
            <v>40</v>
          </cell>
          <cell r="AI31">
            <v>1.3</v>
          </cell>
          <cell r="AJ31">
            <v>2</v>
          </cell>
          <cell r="AK31">
            <v>20.28</v>
          </cell>
          <cell r="AL31">
            <v>800000</v>
          </cell>
          <cell r="AM31">
            <v>38.05777777777778</v>
          </cell>
          <cell r="AN31">
            <v>0</v>
          </cell>
          <cell r="AO31">
            <v>0</v>
          </cell>
          <cell r="AP31" t="str">
            <v>NOT FOUND</v>
          </cell>
          <cell r="AQ31">
            <v>0</v>
          </cell>
          <cell r="AR31">
            <v>0</v>
          </cell>
          <cell r="AS31" t="str">
            <v>AFTAB TECH.</v>
          </cell>
          <cell r="AT31">
            <v>43.35</v>
          </cell>
          <cell r="AU31">
            <v>240000</v>
          </cell>
          <cell r="AV31">
            <v>2</v>
          </cell>
          <cell r="AW31" t="str">
            <v>BEWL</v>
          </cell>
          <cell r="AX31">
            <v>44.58</v>
          </cell>
          <cell r="AY31">
            <v>383505</v>
          </cell>
          <cell r="AZ31">
            <v>2</v>
          </cell>
          <cell r="BA31">
            <v>44.58</v>
          </cell>
          <cell r="BB31">
            <v>383505</v>
          </cell>
          <cell r="BC31">
            <v>43.35</v>
          </cell>
          <cell r="BD31">
            <v>240000</v>
          </cell>
          <cell r="BE31">
            <v>0</v>
          </cell>
          <cell r="BF31">
            <v>0</v>
          </cell>
          <cell r="BG31">
            <v>0</v>
          </cell>
          <cell r="BH31">
            <v>0</v>
          </cell>
          <cell r="BI31">
            <v>0</v>
          </cell>
          <cell r="BJ31">
            <v>0</v>
          </cell>
          <cell r="BK31">
            <v>1</v>
          </cell>
          <cell r="BL31">
            <v>1</v>
          </cell>
          <cell r="BM31">
            <v>2</v>
          </cell>
          <cell r="BN31">
            <v>0</v>
          </cell>
          <cell r="BO31">
            <v>0</v>
          </cell>
          <cell r="BP31">
            <v>0</v>
          </cell>
          <cell r="BQ31">
            <v>0</v>
          </cell>
          <cell r="BR31">
            <v>55185</v>
          </cell>
          <cell r="BS31" t="str">
            <v>-</v>
          </cell>
          <cell r="BT31" t="str">
            <v>12020</v>
          </cell>
          <cell r="BU31">
            <v>-2482</v>
          </cell>
        </row>
        <row r="32">
          <cell r="I32" t="str">
            <v>(61631)</v>
          </cell>
          <cell r="J32" t="str">
            <v>-</v>
          </cell>
          <cell r="K32" t="str">
            <v>12360</v>
          </cell>
          <cell r="L32" t="str">
            <v>6161 01</v>
          </cell>
          <cell r="M32" t="str">
            <v>(61631)-12360</v>
          </cell>
          <cell r="N32">
            <v>0</v>
          </cell>
          <cell r="O32">
            <v>0</v>
          </cell>
          <cell r="P32" t="str">
            <v>PNL QTR  W/H OUT RH</v>
          </cell>
          <cell r="Q32" t="str">
            <v>140N0</v>
          </cell>
          <cell r="R32">
            <v>2</v>
          </cell>
          <cell r="S32">
            <v>0</v>
          </cell>
          <cell r="T32">
            <v>0</v>
          </cell>
          <cell r="U32">
            <v>0</v>
          </cell>
          <cell r="V32">
            <v>0</v>
          </cell>
          <cell r="W32" t="str">
            <v>1TP</v>
          </cell>
          <cell r="X32">
            <v>0</v>
          </cell>
          <cell r="Y32" t="str">
            <v>CKD</v>
          </cell>
          <cell r="Z32" t="str">
            <v>AFTAB TECH.</v>
          </cell>
          <cell r="AA32" t="str">
            <v>ALI BROS</v>
          </cell>
          <cell r="AB32" t="str">
            <v>94223-80600*1</v>
          </cell>
          <cell r="AC32">
            <v>0</v>
          </cell>
          <cell r="AD32" t="str">
            <v>P</v>
          </cell>
          <cell r="AE32" t="str">
            <v>AA</v>
          </cell>
          <cell r="AF32">
            <v>1</v>
          </cell>
          <cell r="AG32">
            <v>0</v>
          </cell>
          <cell r="AH32">
            <v>0</v>
          </cell>
          <cell r="AI32">
            <v>0</v>
          </cell>
          <cell r="AJ32">
            <v>0</v>
          </cell>
          <cell r="AK32">
            <v>0</v>
          </cell>
          <cell r="AL32">
            <v>0</v>
          </cell>
          <cell r="AM32">
            <v>0</v>
          </cell>
          <cell r="AN32">
            <v>0</v>
          </cell>
          <cell r="AO32">
            <v>0</v>
          </cell>
          <cell r="AP32" t="str">
            <v>NOT FOUND</v>
          </cell>
          <cell r="AQ32">
            <v>0</v>
          </cell>
          <cell r="AR32">
            <v>1</v>
          </cell>
          <cell r="AS32" t="str">
            <v>AFTAB TECH.</v>
          </cell>
          <cell r="AT32">
            <v>0</v>
          </cell>
          <cell r="AU32">
            <v>0</v>
          </cell>
          <cell r="AV32">
            <v>0</v>
          </cell>
          <cell r="AW32" t="str">
            <v>ALI BROS</v>
          </cell>
          <cell r="AX32">
            <v>0</v>
          </cell>
          <cell r="AY32">
            <v>0</v>
          </cell>
          <cell r="AZ32">
            <v>0</v>
          </cell>
          <cell r="BA32">
            <v>0</v>
          </cell>
          <cell r="BB32">
            <v>0</v>
          </cell>
          <cell r="BC32">
            <v>0</v>
          </cell>
          <cell r="BD32">
            <v>0</v>
          </cell>
          <cell r="BE32">
            <v>0</v>
          </cell>
          <cell r="BF32">
            <v>0</v>
          </cell>
          <cell r="BG32">
            <v>0</v>
          </cell>
          <cell r="BH32">
            <v>0</v>
          </cell>
          <cell r="BI32">
            <v>1</v>
          </cell>
          <cell r="BJ32">
            <v>0</v>
          </cell>
          <cell r="BK32">
            <v>0</v>
          </cell>
          <cell r="BL32">
            <v>0</v>
          </cell>
          <cell r="BM32">
            <v>2</v>
          </cell>
          <cell r="BN32">
            <v>0</v>
          </cell>
          <cell r="BO32">
            <v>0</v>
          </cell>
          <cell r="BP32">
            <v>0</v>
          </cell>
          <cell r="BQ32">
            <v>0</v>
          </cell>
          <cell r="BR32">
            <v>55713</v>
          </cell>
          <cell r="BS32" t="str">
            <v>-</v>
          </cell>
          <cell r="BT32" t="str">
            <v>12110</v>
          </cell>
          <cell r="BU32">
            <v>117344</v>
          </cell>
        </row>
        <row r="33">
          <cell r="I33" t="str">
            <v>(61632)</v>
          </cell>
          <cell r="J33" t="str">
            <v>-</v>
          </cell>
          <cell r="K33" t="str">
            <v>12370</v>
          </cell>
          <cell r="L33" t="str">
            <v>6161 02</v>
          </cell>
          <cell r="M33" t="str">
            <v>(61632)-12370</v>
          </cell>
          <cell r="N33">
            <v>0</v>
          </cell>
          <cell r="O33">
            <v>0</v>
          </cell>
          <cell r="P33" t="str">
            <v>PNL QTR  W/H OUT LH</v>
          </cell>
          <cell r="Q33" t="str">
            <v>140N0</v>
          </cell>
          <cell r="R33">
            <v>2</v>
          </cell>
          <cell r="S33">
            <v>0</v>
          </cell>
          <cell r="T33">
            <v>0</v>
          </cell>
          <cell r="U33">
            <v>0</v>
          </cell>
          <cell r="V33">
            <v>0</v>
          </cell>
          <cell r="W33" t="str">
            <v>1TP</v>
          </cell>
          <cell r="X33">
            <v>0</v>
          </cell>
          <cell r="Y33" t="str">
            <v>CKD</v>
          </cell>
          <cell r="Z33" t="str">
            <v>AFTAB TECH.</v>
          </cell>
          <cell r="AA33" t="str">
            <v>ALI BROS</v>
          </cell>
          <cell r="AB33" t="str">
            <v>94223-80600*1</v>
          </cell>
          <cell r="AC33">
            <v>0</v>
          </cell>
          <cell r="AD33" t="str">
            <v>P</v>
          </cell>
          <cell r="AE33" t="str">
            <v>AA</v>
          </cell>
          <cell r="AF33">
            <v>1</v>
          </cell>
          <cell r="AG33">
            <v>0</v>
          </cell>
          <cell r="AH33">
            <v>0</v>
          </cell>
          <cell r="AI33">
            <v>0</v>
          </cell>
          <cell r="AJ33">
            <v>0</v>
          </cell>
          <cell r="AK33">
            <v>0</v>
          </cell>
          <cell r="AL33">
            <v>0</v>
          </cell>
          <cell r="AM33">
            <v>0</v>
          </cell>
          <cell r="AN33">
            <v>0</v>
          </cell>
          <cell r="AO33">
            <v>0</v>
          </cell>
          <cell r="AP33" t="str">
            <v>NOT FOUND</v>
          </cell>
          <cell r="AQ33">
            <v>0</v>
          </cell>
          <cell r="AR33">
            <v>1</v>
          </cell>
          <cell r="AS33" t="str">
            <v>AFTAB TECH.</v>
          </cell>
          <cell r="AT33">
            <v>0</v>
          </cell>
          <cell r="AU33">
            <v>0</v>
          </cell>
          <cell r="AV33">
            <v>0</v>
          </cell>
          <cell r="AW33" t="str">
            <v>ALI BROS</v>
          </cell>
          <cell r="AX33">
            <v>0</v>
          </cell>
          <cell r="AY33">
            <v>0</v>
          </cell>
          <cell r="AZ33">
            <v>0</v>
          </cell>
          <cell r="BA33">
            <v>0</v>
          </cell>
          <cell r="BB33">
            <v>0</v>
          </cell>
          <cell r="BC33">
            <v>0</v>
          </cell>
          <cell r="BD33">
            <v>0</v>
          </cell>
          <cell r="BE33">
            <v>0</v>
          </cell>
          <cell r="BF33">
            <v>0</v>
          </cell>
          <cell r="BG33">
            <v>0</v>
          </cell>
          <cell r="BH33">
            <v>0</v>
          </cell>
          <cell r="BI33">
            <v>1</v>
          </cell>
          <cell r="BJ33">
            <v>0</v>
          </cell>
          <cell r="BK33">
            <v>0</v>
          </cell>
          <cell r="BL33">
            <v>0</v>
          </cell>
          <cell r="BM33">
            <v>2</v>
          </cell>
          <cell r="BN33">
            <v>0</v>
          </cell>
          <cell r="BO33">
            <v>0</v>
          </cell>
          <cell r="BP33">
            <v>0</v>
          </cell>
          <cell r="BQ33">
            <v>0</v>
          </cell>
          <cell r="BR33">
            <v>55714</v>
          </cell>
          <cell r="BS33" t="str">
            <v>-</v>
          </cell>
          <cell r="BT33" t="str">
            <v>12110</v>
          </cell>
          <cell r="BU33">
            <v>117346</v>
          </cell>
        </row>
        <row r="34">
          <cell r="I34">
            <v>53215</v>
          </cell>
          <cell r="J34" t="str">
            <v>-</v>
          </cell>
          <cell r="K34" t="str">
            <v>12250</v>
          </cell>
          <cell r="L34" t="str">
            <v>5320 02</v>
          </cell>
          <cell r="M34" t="str">
            <v>53215-12250</v>
          </cell>
          <cell r="N34">
            <v>0</v>
          </cell>
          <cell r="O34">
            <v>0</v>
          </cell>
          <cell r="P34" t="str">
            <v>SUPT HOOD LOCK</v>
          </cell>
          <cell r="Q34" t="str">
            <v>140N0</v>
          </cell>
          <cell r="R34">
            <v>2</v>
          </cell>
          <cell r="S34">
            <v>0</v>
          </cell>
          <cell r="T34" t="str">
            <v>SCGA270C-45</v>
          </cell>
          <cell r="U34">
            <v>0.9</v>
          </cell>
          <cell r="V34">
            <v>230</v>
          </cell>
          <cell r="W34" t="str">
            <v>(–L“S)</v>
          </cell>
          <cell r="X34" t="str">
            <v>GP</v>
          </cell>
          <cell r="Y34">
            <v>6.8100000000000001E-3</v>
          </cell>
          <cell r="Z34" t="str">
            <v>ALI BROS</v>
          </cell>
          <cell r="AA34" t="str">
            <v>AEK</v>
          </cell>
          <cell r="AB34" t="str">
            <v>-</v>
          </cell>
          <cell r="AC34" t="str">
            <v>-</v>
          </cell>
          <cell r="AD34" t="str">
            <v>W</v>
          </cell>
          <cell r="AE34" t="str">
            <v>B</v>
          </cell>
          <cell r="AF34">
            <v>2</v>
          </cell>
          <cell r="AG34">
            <v>0</v>
          </cell>
          <cell r="AH34">
            <v>40</v>
          </cell>
          <cell r="AI34">
            <v>1.3</v>
          </cell>
          <cell r="AJ34">
            <v>2</v>
          </cell>
          <cell r="AK34">
            <v>23.919999999999998</v>
          </cell>
          <cell r="AL34">
            <v>150000</v>
          </cell>
          <cell r="AM34">
            <v>27.25333333333333</v>
          </cell>
          <cell r="AN34">
            <v>0</v>
          </cell>
          <cell r="AO34">
            <v>0</v>
          </cell>
          <cell r="AP34" t="str">
            <v>NOT FOUND</v>
          </cell>
          <cell r="AQ34">
            <v>0</v>
          </cell>
          <cell r="AR34">
            <v>0</v>
          </cell>
          <cell r="AS34" t="str">
            <v>ALI BROS</v>
          </cell>
          <cell r="AT34">
            <v>90.62</v>
          </cell>
          <cell r="AU34">
            <v>260000</v>
          </cell>
          <cell r="AV34">
            <v>1.9</v>
          </cell>
          <cell r="AW34" t="str">
            <v>AEK</v>
          </cell>
          <cell r="AX34">
            <v>71.680000000000007</v>
          </cell>
          <cell r="AY34">
            <v>272792</v>
          </cell>
          <cell r="AZ34">
            <v>1</v>
          </cell>
          <cell r="BA34">
            <v>90.62</v>
          </cell>
          <cell r="BB34">
            <v>272792</v>
          </cell>
          <cell r="BC34">
            <v>71.680000000000007</v>
          </cell>
          <cell r="BD34">
            <v>260000</v>
          </cell>
          <cell r="BE34">
            <v>0</v>
          </cell>
          <cell r="BF34">
            <v>0</v>
          </cell>
          <cell r="BG34">
            <v>0</v>
          </cell>
          <cell r="BH34">
            <v>0</v>
          </cell>
          <cell r="BI34">
            <v>1</v>
          </cell>
          <cell r="BJ34">
            <v>0</v>
          </cell>
          <cell r="BK34">
            <v>1</v>
          </cell>
          <cell r="BL34">
            <v>1</v>
          </cell>
          <cell r="BM34">
            <v>2</v>
          </cell>
          <cell r="BN34">
            <v>0</v>
          </cell>
          <cell r="BO34">
            <v>0</v>
          </cell>
          <cell r="BP34">
            <v>0</v>
          </cell>
          <cell r="BQ34">
            <v>0</v>
          </cell>
          <cell r="BR34">
            <v>55717</v>
          </cell>
          <cell r="BS34" t="str">
            <v>-</v>
          </cell>
          <cell r="BT34" t="str">
            <v>12170</v>
          </cell>
          <cell r="BU34">
            <v>2502</v>
          </cell>
        </row>
        <row r="35">
          <cell r="I35">
            <v>53216</v>
          </cell>
          <cell r="J35" t="str">
            <v>-</v>
          </cell>
          <cell r="K35" t="str">
            <v>12220</v>
          </cell>
          <cell r="L35" t="str">
            <v>5320 01</v>
          </cell>
          <cell r="M35" t="str">
            <v>53216-12220</v>
          </cell>
          <cell r="N35" t="str">
            <v>YES</v>
          </cell>
          <cell r="O35" t="str">
            <v>E</v>
          </cell>
          <cell r="P35" t="str">
            <v>SPT RADIATOR UPR</v>
          </cell>
          <cell r="Q35" t="str">
            <v>140N0</v>
          </cell>
          <cell r="R35">
            <v>3</v>
          </cell>
          <cell r="S35">
            <v>0</v>
          </cell>
          <cell r="T35" t="str">
            <v>SCGA270D-45</v>
          </cell>
          <cell r="U35">
            <v>0.8</v>
          </cell>
          <cell r="V35">
            <v>1045</v>
          </cell>
          <cell r="W35" t="str">
            <v>(–L“S)</v>
          </cell>
          <cell r="X35" t="str">
            <v>GP</v>
          </cell>
          <cell r="Y35">
            <v>7.4069999999999997E-2</v>
          </cell>
          <cell r="Z35" t="str">
            <v>ALI BROS</v>
          </cell>
          <cell r="AA35" t="str">
            <v>BEWL</v>
          </cell>
          <cell r="AB35" t="str">
            <v>94223-80800*2, 94223-80600*12, 90179-08106*1</v>
          </cell>
          <cell r="AC35" t="str">
            <v>-</v>
          </cell>
          <cell r="AD35" t="str">
            <v>P</v>
          </cell>
          <cell r="AE35" t="str">
            <v>A</v>
          </cell>
          <cell r="AF35">
            <v>1</v>
          </cell>
          <cell r="AG35">
            <v>0</v>
          </cell>
          <cell r="AH35">
            <v>40</v>
          </cell>
          <cell r="AI35">
            <v>1.5</v>
          </cell>
          <cell r="AJ35">
            <v>2</v>
          </cell>
          <cell r="AK35">
            <v>125.39999999999999</v>
          </cell>
          <cell r="AL35">
            <v>750000</v>
          </cell>
          <cell r="AM35">
            <v>142.06666666666666</v>
          </cell>
          <cell r="AN35">
            <v>0</v>
          </cell>
          <cell r="AO35">
            <v>0</v>
          </cell>
          <cell r="AP35" t="str">
            <v>NOT FOUND</v>
          </cell>
          <cell r="AQ35">
            <v>0</v>
          </cell>
          <cell r="AR35">
            <v>0</v>
          </cell>
          <cell r="AS35" t="str">
            <v>ALI BROS</v>
          </cell>
          <cell r="AT35">
            <v>292.49</v>
          </cell>
          <cell r="AU35">
            <v>970000</v>
          </cell>
          <cell r="AV35">
            <v>1.2</v>
          </cell>
          <cell r="AW35" t="str">
            <v>BEWL</v>
          </cell>
          <cell r="AX35">
            <v>440</v>
          </cell>
          <cell r="AY35">
            <v>1259710</v>
          </cell>
          <cell r="AZ35">
            <v>1.7</v>
          </cell>
          <cell r="BA35">
            <v>440</v>
          </cell>
          <cell r="BB35">
            <v>1259710</v>
          </cell>
          <cell r="BC35">
            <v>292.49</v>
          </cell>
          <cell r="BD35">
            <v>970000</v>
          </cell>
          <cell r="BE35">
            <v>0</v>
          </cell>
          <cell r="BF35">
            <v>0</v>
          </cell>
          <cell r="BG35">
            <v>0</v>
          </cell>
          <cell r="BH35">
            <v>0</v>
          </cell>
          <cell r="BI35">
            <v>1</v>
          </cell>
          <cell r="BJ35">
            <v>0</v>
          </cell>
          <cell r="BK35">
            <v>1</v>
          </cell>
          <cell r="BL35">
            <v>0</v>
          </cell>
          <cell r="BM35">
            <v>2</v>
          </cell>
          <cell r="BN35">
            <v>1</v>
          </cell>
          <cell r="BO35">
            <v>0</v>
          </cell>
          <cell r="BP35">
            <v>0</v>
          </cell>
          <cell r="BQ35">
            <v>0</v>
          </cell>
          <cell r="BR35">
            <v>55718</v>
          </cell>
          <cell r="BS35" t="str">
            <v>-</v>
          </cell>
          <cell r="BT35" t="str">
            <v>12120</v>
          </cell>
          <cell r="BU35">
            <v>2502</v>
          </cell>
        </row>
        <row r="36">
          <cell r="I36">
            <v>53951</v>
          </cell>
          <cell r="J36" t="str">
            <v>-</v>
          </cell>
          <cell r="K36" t="str">
            <v>12070</v>
          </cell>
          <cell r="L36" t="str">
            <v>5320 02</v>
          </cell>
          <cell r="M36" t="str">
            <v>53951-12070</v>
          </cell>
          <cell r="N36" t="str">
            <v>YES</v>
          </cell>
          <cell r="O36" t="str">
            <v>E</v>
          </cell>
          <cell r="P36" t="str">
            <v>SUPT FR END PNL UPR</v>
          </cell>
          <cell r="Q36" t="str">
            <v>316N0</v>
          </cell>
          <cell r="R36">
            <v>2</v>
          </cell>
          <cell r="S36">
            <v>0</v>
          </cell>
          <cell r="T36" t="str">
            <v>SCGA270C-45</v>
          </cell>
          <cell r="U36">
            <v>0.8</v>
          </cell>
          <cell r="V36">
            <v>115</v>
          </cell>
          <cell r="W36" t="str">
            <v>DGi‘ä˜pj</v>
          </cell>
          <cell r="X36" t="str">
            <v>GP</v>
          </cell>
          <cell r="Y36">
            <v>3.4099999999999998E-3</v>
          </cell>
          <cell r="Z36" t="str">
            <v>ALI BROS</v>
          </cell>
          <cell r="AA36" t="str">
            <v>AEK</v>
          </cell>
          <cell r="AB36" t="str">
            <v>94223-80800*1</v>
          </cell>
          <cell r="AC36" t="str">
            <v>-</v>
          </cell>
          <cell r="AD36" t="str">
            <v>W</v>
          </cell>
          <cell r="AE36" t="str">
            <v>C</v>
          </cell>
          <cell r="AF36">
            <v>2</v>
          </cell>
          <cell r="AG36">
            <v>0</v>
          </cell>
          <cell r="AH36">
            <v>40</v>
          </cell>
          <cell r="AI36">
            <v>1.3</v>
          </cell>
          <cell r="AJ36">
            <v>2</v>
          </cell>
          <cell r="AK36">
            <v>11.959999999999999</v>
          </cell>
          <cell r="AL36">
            <v>100000</v>
          </cell>
          <cell r="AM36">
            <v>14.182222222222222</v>
          </cell>
          <cell r="AN36">
            <v>0</v>
          </cell>
          <cell r="AO36">
            <v>0</v>
          </cell>
          <cell r="AP36" t="str">
            <v>NOT FOUND</v>
          </cell>
          <cell r="AQ36">
            <v>0</v>
          </cell>
          <cell r="AR36">
            <v>0</v>
          </cell>
          <cell r="AS36" t="str">
            <v>ALI BROS</v>
          </cell>
          <cell r="AT36">
            <v>45.93</v>
          </cell>
          <cell r="AU36">
            <v>190000</v>
          </cell>
          <cell r="AV36">
            <v>2</v>
          </cell>
          <cell r="AW36" t="str">
            <v>AEK</v>
          </cell>
          <cell r="AX36" t="str">
            <v>INCL</v>
          </cell>
          <cell r="AY36" t="str">
            <v>INCL</v>
          </cell>
          <cell r="AZ36" t="str">
            <v>INCL 16</v>
          </cell>
          <cell r="BA36" t="str">
            <v>INCL</v>
          </cell>
          <cell r="BB36" t="str">
            <v>INCL</v>
          </cell>
          <cell r="BC36">
            <v>45.93</v>
          </cell>
          <cell r="BD36">
            <v>190000</v>
          </cell>
          <cell r="BE36">
            <v>0</v>
          </cell>
          <cell r="BF36">
            <v>0</v>
          </cell>
          <cell r="BG36">
            <v>0</v>
          </cell>
          <cell r="BH36">
            <v>0</v>
          </cell>
          <cell r="BI36">
            <v>1</v>
          </cell>
          <cell r="BJ36">
            <v>0</v>
          </cell>
          <cell r="BK36">
            <v>0</v>
          </cell>
          <cell r="BL36">
            <v>0</v>
          </cell>
          <cell r="BM36">
            <v>2</v>
          </cell>
          <cell r="BN36">
            <v>1</v>
          </cell>
          <cell r="BO36">
            <v>0</v>
          </cell>
          <cell r="BP36">
            <v>0</v>
          </cell>
          <cell r="BQ36">
            <v>0</v>
          </cell>
          <cell r="BR36">
            <v>55745</v>
          </cell>
          <cell r="BS36" t="str">
            <v>-</v>
          </cell>
          <cell r="BT36" t="str">
            <v>12240</v>
          </cell>
          <cell r="BU36">
            <v>1794</v>
          </cell>
        </row>
        <row r="37">
          <cell r="I37">
            <v>57104</v>
          </cell>
          <cell r="J37" t="str">
            <v>-</v>
          </cell>
          <cell r="K37" t="str">
            <v>12110</v>
          </cell>
          <cell r="L37" t="str">
            <v>5320 01</v>
          </cell>
          <cell r="M37" t="str">
            <v>57104-12110</v>
          </cell>
          <cell r="N37">
            <v>0</v>
          </cell>
          <cell r="O37">
            <v>0</v>
          </cell>
          <cell r="P37" t="str">
            <v>MEMBER SUB-ASSY, FR CROSS</v>
          </cell>
          <cell r="Q37">
            <v>0</v>
          </cell>
          <cell r="R37">
            <v>0</v>
          </cell>
          <cell r="S37">
            <v>0</v>
          </cell>
          <cell r="T37">
            <v>0</v>
          </cell>
          <cell r="U37">
            <v>0</v>
          </cell>
          <cell r="V37">
            <v>0</v>
          </cell>
          <cell r="W37">
            <v>0</v>
          </cell>
          <cell r="X37" t="str">
            <v>GW</v>
          </cell>
          <cell r="Y37" t="str">
            <v>ASSY</v>
          </cell>
          <cell r="Z37" t="str">
            <v>ALI BROS</v>
          </cell>
          <cell r="AA37">
            <v>0</v>
          </cell>
          <cell r="AB37" t="str">
            <v>-</v>
          </cell>
          <cell r="AC37">
            <v>0</v>
          </cell>
          <cell r="AD37">
            <v>0</v>
          </cell>
          <cell r="AE37">
            <v>0</v>
          </cell>
          <cell r="AF37">
            <v>0</v>
          </cell>
          <cell r="AG37">
            <v>1</v>
          </cell>
          <cell r="AH37">
            <v>0</v>
          </cell>
          <cell r="AI37">
            <v>0</v>
          </cell>
          <cell r="AJ37">
            <v>0</v>
          </cell>
          <cell r="AK37">
            <v>0</v>
          </cell>
          <cell r="AL37">
            <v>0</v>
          </cell>
          <cell r="AM37">
            <v>0</v>
          </cell>
          <cell r="AN37">
            <v>1</v>
          </cell>
          <cell r="AO37">
            <v>0</v>
          </cell>
          <cell r="AP37" t="str">
            <v>NOT FOUND</v>
          </cell>
          <cell r="AQ37">
            <v>0</v>
          </cell>
          <cell r="AR37">
            <v>0</v>
          </cell>
          <cell r="AS37" t="str">
            <v>ALI BROS</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1</v>
          </cell>
          <cell r="BJ37">
            <v>0</v>
          </cell>
          <cell r="BK37">
            <v>1</v>
          </cell>
          <cell r="BL37">
            <v>0</v>
          </cell>
          <cell r="BM37">
            <v>2</v>
          </cell>
          <cell r="BN37">
            <v>0</v>
          </cell>
          <cell r="BO37">
            <v>0</v>
          </cell>
          <cell r="BP37">
            <v>0</v>
          </cell>
          <cell r="BQ37">
            <v>0</v>
          </cell>
          <cell r="BR37">
            <v>61161</v>
          </cell>
          <cell r="BS37" t="str">
            <v>-</v>
          </cell>
          <cell r="BT37" t="str">
            <v>12390</v>
          </cell>
          <cell r="BU37">
            <v>4057</v>
          </cell>
        </row>
        <row r="38">
          <cell r="I38">
            <v>57161</v>
          </cell>
          <cell r="J38" t="str">
            <v>-</v>
          </cell>
          <cell r="K38" t="str">
            <v>12200</v>
          </cell>
          <cell r="L38" t="str">
            <v>5320 01</v>
          </cell>
          <cell r="M38" t="str">
            <v>57161-12200</v>
          </cell>
          <cell r="N38">
            <v>0</v>
          </cell>
          <cell r="O38">
            <v>0</v>
          </cell>
          <cell r="P38" t="str">
            <v>MBR FR CROSS FR</v>
          </cell>
          <cell r="Q38" t="str">
            <v>140N0</v>
          </cell>
          <cell r="R38">
            <v>3</v>
          </cell>
          <cell r="S38">
            <v>0</v>
          </cell>
          <cell r="T38" t="str">
            <v>SCGA440-45</v>
          </cell>
          <cell r="U38">
            <v>0.8</v>
          </cell>
          <cell r="V38">
            <v>650</v>
          </cell>
          <cell r="W38" t="str">
            <v>–L“S</v>
          </cell>
          <cell r="X38" t="str">
            <v>GP</v>
          </cell>
          <cell r="Y38">
            <v>4.607E-2</v>
          </cell>
          <cell r="Z38" t="str">
            <v>ALI BROS</v>
          </cell>
          <cell r="AA38" t="str">
            <v>BEWL</v>
          </cell>
          <cell r="AB38" t="str">
            <v>-</v>
          </cell>
          <cell r="AC38" t="str">
            <v>-</v>
          </cell>
          <cell r="AD38" t="str">
            <v>P</v>
          </cell>
          <cell r="AE38" t="str">
            <v>B</v>
          </cell>
          <cell r="AF38">
            <v>2</v>
          </cell>
          <cell r="AG38">
            <v>2</v>
          </cell>
          <cell r="AH38">
            <v>70</v>
          </cell>
          <cell r="AI38">
            <v>1.3</v>
          </cell>
          <cell r="AJ38">
            <v>2</v>
          </cell>
          <cell r="AK38">
            <v>118.3</v>
          </cell>
          <cell r="AL38">
            <v>550000</v>
          </cell>
          <cell r="AM38">
            <v>130.52222222222221</v>
          </cell>
          <cell r="AN38">
            <v>0</v>
          </cell>
          <cell r="AO38">
            <v>0</v>
          </cell>
          <cell r="AP38" t="str">
            <v>NOT FOUND</v>
          </cell>
          <cell r="AQ38">
            <v>0</v>
          </cell>
          <cell r="AR38">
            <v>0</v>
          </cell>
          <cell r="AS38" t="str">
            <v>ALI BROS</v>
          </cell>
          <cell r="AT38">
            <v>143.03</v>
          </cell>
          <cell r="AU38">
            <v>450000</v>
          </cell>
          <cell r="AV38">
            <v>1.8</v>
          </cell>
          <cell r="AW38" t="str">
            <v>BEWL</v>
          </cell>
          <cell r="AX38">
            <v>120.23</v>
          </cell>
          <cell r="AY38">
            <v>608250</v>
          </cell>
          <cell r="AZ38">
            <v>1.5</v>
          </cell>
          <cell r="BA38">
            <v>143.03</v>
          </cell>
          <cell r="BB38">
            <v>608250</v>
          </cell>
          <cell r="BC38">
            <v>120.23</v>
          </cell>
          <cell r="BD38">
            <v>450000</v>
          </cell>
          <cell r="BE38">
            <v>0</v>
          </cell>
          <cell r="BF38">
            <v>0</v>
          </cell>
          <cell r="BG38">
            <v>0</v>
          </cell>
          <cell r="BH38">
            <v>0</v>
          </cell>
          <cell r="BI38">
            <v>1</v>
          </cell>
          <cell r="BJ38">
            <v>0</v>
          </cell>
          <cell r="BK38">
            <v>1</v>
          </cell>
          <cell r="BL38">
            <v>0</v>
          </cell>
          <cell r="BM38">
            <v>2</v>
          </cell>
          <cell r="BN38">
            <v>0</v>
          </cell>
          <cell r="BO38">
            <v>0</v>
          </cell>
          <cell r="BP38">
            <v>0</v>
          </cell>
          <cell r="BQ38">
            <v>0</v>
          </cell>
          <cell r="BR38">
            <v>55746</v>
          </cell>
          <cell r="BS38" t="str">
            <v>-</v>
          </cell>
          <cell r="BT38" t="str">
            <v>12130</v>
          </cell>
          <cell r="BU38">
            <v>-1415</v>
          </cell>
        </row>
        <row r="39">
          <cell r="I39">
            <v>57162</v>
          </cell>
          <cell r="J39" t="str">
            <v>-</v>
          </cell>
          <cell r="K39" t="str">
            <v>12220</v>
          </cell>
          <cell r="L39" t="str">
            <v>5320 01</v>
          </cell>
          <cell r="M39" t="str">
            <v>57162-12220</v>
          </cell>
          <cell r="N39">
            <v>0</v>
          </cell>
          <cell r="O39">
            <v>0</v>
          </cell>
          <cell r="P39" t="str">
            <v>MBR FR CROSS RR</v>
          </cell>
          <cell r="Q39" t="str">
            <v>140N0</v>
          </cell>
          <cell r="R39">
            <v>3</v>
          </cell>
          <cell r="S39">
            <v>0</v>
          </cell>
          <cell r="T39" t="str">
            <v>SCGA440-45</v>
          </cell>
          <cell r="U39">
            <v>1</v>
          </cell>
          <cell r="V39">
            <v>1300</v>
          </cell>
          <cell r="W39" t="str">
            <v>–L“S</v>
          </cell>
          <cell r="X39" t="str">
            <v>GP</v>
          </cell>
          <cell r="Y39">
            <v>9.214E-2</v>
          </cell>
          <cell r="Z39" t="str">
            <v>ALI BROS</v>
          </cell>
          <cell r="AA39" t="str">
            <v>BEWL</v>
          </cell>
          <cell r="AB39" t="str">
            <v>94223-80600*4</v>
          </cell>
          <cell r="AC39" t="str">
            <v>-</v>
          </cell>
          <cell r="AD39" t="str">
            <v>P</v>
          </cell>
          <cell r="AE39" t="str">
            <v>B</v>
          </cell>
          <cell r="AF39">
            <v>2</v>
          </cell>
          <cell r="AG39">
            <v>2</v>
          </cell>
          <cell r="AH39">
            <v>70</v>
          </cell>
          <cell r="AI39">
            <v>1.3</v>
          </cell>
          <cell r="AJ39">
            <v>2</v>
          </cell>
          <cell r="AK39">
            <v>236.6</v>
          </cell>
          <cell r="AL39">
            <v>550000</v>
          </cell>
          <cell r="AM39">
            <v>248.82222222222222</v>
          </cell>
          <cell r="AN39">
            <v>0</v>
          </cell>
          <cell r="AO39">
            <v>0</v>
          </cell>
          <cell r="AP39" t="str">
            <v>NOT FOUND</v>
          </cell>
          <cell r="AQ39">
            <v>0</v>
          </cell>
          <cell r="AR39">
            <v>0</v>
          </cell>
          <cell r="AS39" t="str">
            <v>ALI BROS</v>
          </cell>
          <cell r="AT39">
            <v>208.88</v>
          </cell>
          <cell r="AU39">
            <v>435000</v>
          </cell>
          <cell r="AV39">
            <v>1.1000000000000001</v>
          </cell>
          <cell r="AW39" t="str">
            <v>BEWL</v>
          </cell>
          <cell r="AX39">
            <v>235.86</v>
          </cell>
          <cell r="AY39">
            <v>965262</v>
          </cell>
          <cell r="AZ39">
            <v>1.2</v>
          </cell>
          <cell r="BA39">
            <v>235.86</v>
          </cell>
          <cell r="BB39">
            <v>965262</v>
          </cell>
          <cell r="BC39">
            <v>208.88</v>
          </cell>
          <cell r="BD39">
            <v>435000</v>
          </cell>
          <cell r="BE39">
            <v>0</v>
          </cell>
          <cell r="BF39">
            <v>0</v>
          </cell>
          <cell r="BG39">
            <v>0</v>
          </cell>
          <cell r="BH39">
            <v>0</v>
          </cell>
          <cell r="BI39">
            <v>1</v>
          </cell>
          <cell r="BJ39">
            <v>0</v>
          </cell>
          <cell r="BK39">
            <v>1</v>
          </cell>
          <cell r="BL39">
            <v>0</v>
          </cell>
          <cell r="BM39">
            <v>2</v>
          </cell>
          <cell r="BN39">
            <v>0</v>
          </cell>
          <cell r="BO39">
            <v>2</v>
          </cell>
          <cell r="BP39">
            <v>0</v>
          </cell>
          <cell r="BQ39">
            <v>0</v>
          </cell>
          <cell r="BR39">
            <v>57113</v>
          </cell>
          <cell r="BS39" t="str">
            <v>-</v>
          </cell>
          <cell r="BT39" t="str">
            <v>12190</v>
          </cell>
          <cell r="BU39">
            <v>-49</v>
          </cell>
        </row>
        <row r="40">
          <cell r="I40">
            <v>57167</v>
          </cell>
          <cell r="J40" t="str">
            <v>-</v>
          </cell>
          <cell r="K40" t="str">
            <v>12110</v>
          </cell>
          <cell r="L40" t="str">
            <v>5320 01</v>
          </cell>
          <cell r="M40" t="str">
            <v>57167-12110</v>
          </cell>
          <cell r="N40">
            <v>0</v>
          </cell>
          <cell r="O40">
            <v>0</v>
          </cell>
          <cell r="P40" t="str">
            <v>GUSS FR CRS MBR SIDE RH</v>
          </cell>
          <cell r="Q40" t="str">
            <v>140N0</v>
          </cell>
          <cell r="R40">
            <v>3</v>
          </cell>
          <cell r="S40">
            <v>0</v>
          </cell>
          <cell r="T40" t="str">
            <v>SCGA270C-45</v>
          </cell>
          <cell r="U40">
            <v>0.75</v>
          </cell>
          <cell r="V40">
            <v>185</v>
          </cell>
          <cell r="W40" t="str">
            <v>–L“S</v>
          </cell>
          <cell r="X40">
            <v>0</v>
          </cell>
          <cell r="Y40">
            <v>1.311E-2</v>
          </cell>
          <cell r="Z40" t="str">
            <v>ALI BROS</v>
          </cell>
          <cell r="AA40" t="str">
            <v>BEWL</v>
          </cell>
          <cell r="AB40" t="str">
            <v>-</v>
          </cell>
          <cell r="AC40" t="str">
            <v>-</v>
          </cell>
          <cell r="AD40" t="str">
            <v>P</v>
          </cell>
          <cell r="AE40" t="str">
            <v>C</v>
          </cell>
          <cell r="AF40">
            <v>3</v>
          </cell>
          <cell r="AG40">
            <v>0</v>
          </cell>
          <cell r="AH40">
            <v>40</v>
          </cell>
          <cell r="AI40">
            <v>1.3</v>
          </cell>
          <cell r="AJ40">
            <v>2</v>
          </cell>
          <cell r="AK40">
            <v>19.240000000000002</v>
          </cell>
          <cell r="AL40">
            <v>100000</v>
          </cell>
          <cell r="AM40">
            <v>21.462222222222223</v>
          </cell>
          <cell r="AN40">
            <v>0</v>
          </cell>
          <cell r="AO40">
            <v>0</v>
          </cell>
          <cell r="AP40" t="str">
            <v>NOT FOUND</v>
          </cell>
          <cell r="AQ40">
            <v>0</v>
          </cell>
          <cell r="AR40">
            <v>0</v>
          </cell>
          <cell r="AS40" t="str">
            <v>ALI BROS</v>
          </cell>
          <cell r="AT40">
            <v>82.31</v>
          </cell>
          <cell r="AU40">
            <v>230000</v>
          </cell>
          <cell r="AV40">
            <v>1.7</v>
          </cell>
          <cell r="AW40" t="str">
            <v>BEWL</v>
          </cell>
          <cell r="AX40">
            <v>19.02</v>
          </cell>
          <cell r="AY40">
            <v>179632</v>
          </cell>
          <cell r="AZ40">
            <v>0.8</v>
          </cell>
          <cell r="BA40">
            <v>82.31</v>
          </cell>
          <cell r="BB40">
            <v>230000</v>
          </cell>
          <cell r="BC40">
            <v>19.02</v>
          </cell>
          <cell r="BD40">
            <v>179632</v>
          </cell>
          <cell r="BE40">
            <v>0</v>
          </cell>
          <cell r="BF40">
            <v>0</v>
          </cell>
          <cell r="BG40">
            <v>0</v>
          </cell>
          <cell r="BH40">
            <v>0</v>
          </cell>
          <cell r="BI40">
            <v>1</v>
          </cell>
          <cell r="BJ40">
            <v>0</v>
          </cell>
          <cell r="BK40">
            <v>1</v>
          </cell>
          <cell r="BL40">
            <v>1</v>
          </cell>
          <cell r="BM40">
            <v>2</v>
          </cell>
          <cell r="BN40">
            <v>0</v>
          </cell>
          <cell r="BO40">
            <v>0</v>
          </cell>
          <cell r="BP40">
            <v>0</v>
          </cell>
          <cell r="BQ40">
            <v>0</v>
          </cell>
          <cell r="BR40">
            <v>57117</v>
          </cell>
          <cell r="BS40" t="str">
            <v>-</v>
          </cell>
          <cell r="BT40" t="str">
            <v>12130</v>
          </cell>
          <cell r="BU40">
            <v>-50</v>
          </cell>
        </row>
        <row r="41">
          <cell r="I41">
            <v>57168</v>
          </cell>
          <cell r="J41" t="str">
            <v>-</v>
          </cell>
          <cell r="K41" t="str">
            <v>12110</v>
          </cell>
          <cell r="L41" t="str">
            <v>5320 01</v>
          </cell>
          <cell r="M41" t="str">
            <v>57168-12110</v>
          </cell>
          <cell r="N41">
            <v>0</v>
          </cell>
          <cell r="O41">
            <v>0</v>
          </cell>
          <cell r="P41" t="str">
            <v>GUSS FR CRS MBR SIDE LH</v>
          </cell>
          <cell r="Q41" t="str">
            <v>140N0</v>
          </cell>
          <cell r="R41">
            <v>3</v>
          </cell>
          <cell r="S41">
            <v>0</v>
          </cell>
          <cell r="T41" t="str">
            <v>SCGA270C-45</v>
          </cell>
          <cell r="U41">
            <v>0.75</v>
          </cell>
          <cell r="V41">
            <v>165</v>
          </cell>
          <cell r="W41" t="str">
            <v>–L“S</v>
          </cell>
          <cell r="X41">
            <v>0</v>
          </cell>
          <cell r="Y41">
            <v>1.1690000000000001E-2</v>
          </cell>
          <cell r="Z41" t="str">
            <v>ALI BROS</v>
          </cell>
          <cell r="AA41" t="str">
            <v>BEWL</v>
          </cell>
          <cell r="AB41" t="str">
            <v>-</v>
          </cell>
          <cell r="AC41" t="str">
            <v>-</v>
          </cell>
          <cell r="AD41" t="str">
            <v>P</v>
          </cell>
          <cell r="AE41" t="str">
            <v>C</v>
          </cell>
          <cell r="AF41">
            <v>3</v>
          </cell>
          <cell r="AG41">
            <v>0</v>
          </cell>
          <cell r="AH41">
            <v>40</v>
          </cell>
          <cell r="AI41">
            <v>1.4</v>
          </cell>
          <cell r="AJ41">
            <v>2</v>
          </cell>
          <cell r="AK41">
            <v>18.479999999999997</v>
          </cell>
          <cell r="AL41">
            <v>100000</v>
          </cell>
          <cell r="AM41">
            <v>20.702222222222218</v>
          </cell>
          <cell r="AN41">
            <v>0</v>
          </cell>
          <cell r="AO41">
            <v>0</v>
          </cell>
          <cell r="AP41" t="str">
            <v>NOT FOUND</v>
          </cell>
          <cell r="AQ41">
            <v>0</v>
          </cell>
          <cell r="AR41">
            <v>0</v>
          </cell>
          <cell r="AS41" t="str">
            <v>ALI BROS</v>
          </cell>
          <cell r="AT41" t="str">
            <v>INCL</v>
          </cell>
          <cell r="AU41" t="str">
            <v>INCL</v>
          </cell>
          <cell r="AV41" t="str">
            <v>INCL 10</v>
          </cell>
          <cell r="AW41" t="str">
            <v>BEWL</v>
          </cell>
          <cell r="AX41">
            <v>19.02</v>
          </cell>
          <cell r="AY41">
            <v>179632</v>
          </cell>
          <cell r="AZ41">
            <v>0.8</v>
          </cell>
          <cell r="BA41" t="str">
            <v>INCL</v>
          </cell>
          <cell r="BB41" t="str">
            <v>INCL</v>
          </cell>
          <cell r="BC41">
            <v>19.02</v>
          </cell>
          <cell r="BD41">
            <v>179632</v>
          </cell>
          <cell r="BE41">
            <v>0</v>
          </cell>
          <cell r="BF41">
            <v>0</v>
          </cell>
          <cell r="BG41">
            <v>0</v>
          </cell>
          <cell r="BH41">
            <v>0</v>
          </cell>
          <cell r="BI41">
            <v>1</v>
          </cell>
          <cell r="BJ41">
            <v>0</v>
          </cell>
          <cell r="BK41">
            <v>0</v>
          </cell>
          <cell r="BL41">
            <v>1</v>
          </cell>
          <cell r="BM41">
            <v>2</v>
          </cell>
          <cell r="BN41">
            <v>0</v>
          </cell>
          <cell r="BO41">
            <v>0</v>
          </cell>
          <cell r="BP41">
            <v>0</v>
          </cell>
          <cell r="BQ41">
            <v>0</v>
          </cell>
          <cell r="BR41">
            <v>57271</v>
          </cell>
          <cell r="BS41" t="str">
            <v>-</v>
          </cell>
          <cell r="BT41" t="str">
            <v>12090</v>
          </cell>
          <cell r="BU41">
            <v>103</v>
          </cell>
        </row>
        <row r="42">
          <cell r="I42">
            <v>57169</v>
          </cell>
          <cell r="J42" t="str">
            <v>-</v>
          </cell>
          <cell r="K42" t="str">
            <v>12020</v>
          </cell>
          <cell r="L42" t="str">
            <v>5320 01</v>
          </cell>
          <cell r="M42" t="str">
            <v>57169-12020</v>
          </cell>
          <cell r="N42">
            <v>0</v>
          </cell>
          <cell r="O42">
            <v>0</v>
          </cell>
          <cell r="P42" t="str">
            <v>R/F FR C/MBR NO.4</v>
          </cell>
          <cell r="Q42" t="str">
            <v>140N0</v>
          </cell>
          <cell r="R42">
            <v>3</v>
          </cell>
          <cell r="S42">
            <v>0</v>
          </cell>
          <cell r="T42" t="str">
            <v>SHGA270D-45</v>
          </cell>
          <cell r="U42">
            <v>1.2</v>
          </cell>
          <cell r="V42">
            <v>376</v>
          </cell>
          <cell r="W42" t="str">
            <v>–L“S</v>
          </cell>
          <cell r="X42" t="str">
            <v>GP</v>
          </cell>
          <cell r="Y42">
            <v>2.665E-2</v>
          </cell>
          <cell r="Z42" t="str">
            <v>ALI BROS</v>
          </cell>
          <cell r="AA42" t="str">
            <v>BEWL</v>
          </cell>
          <cell r="AB42" t="str">
            <v>90174-10019*2</v>
          </cell>
          <cell r="AC42" t="str">
            <v>-</v>
          </cell>
          <cell r="AD42" t="str">
            <v>P</v>
          </cell>
          <cell r="AE42" t="str">
            <v>B</v>
          </cell>
          <cell r="AF42">
            <v>3</v>
          </cell>
          <cell r="AG42">
            <v>0</v>
          </cell>
          <cell r="AH42">
            <v>40</v>
          </cell>
          <cell r="AI42">
            <v>1.4</v>
          </cell>
          <cell r="AJ42">
            <v>2</v>
          </cell>
          <cell r="AK42">
            <v>42.111999999999995</v>
          </cell>
          <cell r="AL42">
            <v>250000</v>
          </cell>
          <cell r="AM42">
            <v>47.667555555555552</v>
          </cell>
          <cell r="AN42">
            <v>0</v>
          </cell>
          <cell r="AO42">
            <v>0</v>
          </cell>
          <cell r="AP42" t="str">
            <v>NOT FOUND</v>
          </cell>
          <cell r="AQ42">
            <v>0</v>
          </cell>
          <cell r="AR42">
            <v>0</v>
          </cell>
          <cell r="AS42" t="str">
            <v>ALI BROS</v>
          </cell>
          <cell r="AT42">
            <v>56.08</v>
          </cell>
          <cell r="AU42">
            <v>300000</v>
          </cell>
          <cell r="AV42">
            <v>0</v>
          </cell>
          <cell r="AW42" t="str">
            <v>BEWL</v>
          </cell>
          <cell r="AX42">
            <v>72.2</v>
          </cell>
          <cell r="AY42">
            <v>400925</v>
          </cell>
          <cell r="AZ42">
            <v>0</v>
          </cell>
          <cell r="BA42">
            <v>72.2</v>
          </cell>
          <cell r="BB42">
            <v>400925</v>
          </cell>
          <cell r="BC42">
            <v>56.08</v>
          </cell>
          <cell r="BD42">
            <v>300000</v>
          </cell>
          <cell r="BE42">
            <v>0</v>
          </cell>
          <cell r="BF42">
            <v>0</v>
          </cell>
          <cell r="BG42">
            <v>0</v>
          </cell>
          <cell r="BH42">
            <v>0</v>
          </cell>
          <cell r="BI42">
            <v>1</v>
          </cell>
          <cell r="BJ42">
            <v>0</v>
          </cell>
          <cell r="BK42">
            <v>1</v>
          </cell>
          <cell r="BL42">
            <v>1</v>
          </cell>
          <cell r="BM42">
            <v>2</v>
          </cell>
          <cell r="BN42">
            <v>0</v>
          </cell>
          <cell r="BO42">
            <v>0</v>
          </cell>
          <cell r="BP42">
            <v>0</v>
          </cell>
          <cell r="BQ42">
            <v>0</v>
          </cell>
          <cell r="BR42">
            <v>57114</v>
          </cell>
          <cell r="BS42" t="str">
            <v>-</v>
          </cell>
          <cell r="BT42" t="str">
            <v>12160</v>
          </cell>
          <cell r="BU42">
            <v>-55</v>
          </cell>
        </row>
        <row r="43">
          <cell r="I43">
            <v>57218</v>
          </cell>
          <cell r="J43" t="str">
            <v>-</v>
          </cell>
          <cell r="K43" t="str">
            <v>12010</v>
          </cell>
          <cell r="L43" t="str">
            <v>5320 01</v>
          </cell>
          <cell r="M43" t="str">
            <v>57218-12010</v>
          </cell>
          <cell r="N43">
            <v>0</v>
          </cell>
          <cell r="O43">
            <v>0</v>
          </cell>
          <cell r="P43" t="str">
            <v>GUSS FR SIDE MBR NO.1</v>
          </cell>
          <cell r="Q43" t="str">
            <v>140N0</v>
          </cell>
          <cell r="R43">
            <v>3</v>
          </cell>
          <cell r="S43">
            <v>0</v>
          </cell>
          <cell r="T43" t="str">
            <v>SCGA270C-45</v>
          </cell>
          <cell r="U43">
            <v>0.75</v>
          </cell>
          <cell r="V43">
            <v>122</v>
          </cell>
          <cell r="W43" t="str">
            <v>–L“S(‚–Ø)</v>
          </cell>
          <cell r="X43">
            <v>0</v>
          </cell>
          <cell r="Y43">
            <v>8.6499999999999997E-3</v>
          </cell>
          <cell r="Z43" t="str">
            <v>ALI BROS</v>
          </cell>
          <cell r="AA43" t="str">
            <v>BEWL</v>
          </cell>
          <cell r="AB43" t="str">
            <v>94223-80600*1</v>
          </cell>
          <cell r="AC43" t="str">
            <v>-</v>
          </cell>
          <cell r="AD43" t="str">
            <v>P</v>
          </cell>
          <cell r="AE43" t="str">
            <v>C</v>
          </cell>
          <cell r="AF43">
            <v>2</v>
          </cell>
          <cell r="AG43">
            <v>0</v>
          </cell>
          <cell r="AH43">
            <v>40</v>
          </cell>
          <cell r="AI43">
            <v>1.3</v>
          </cell>
          <cell r="AJ43">
            <v>2</v>
          </cell>
          <cell r="AK43">
            <v>12.688000000000001</v>
          </cell>
          <cell r="AL43">
            <v>200000</v>
          </cell>
          <cell r="AM43">
            <v>17.132444444444445</v>
          </cell>
          <cell r="AN43">
            <v>0</v>
          </cell>
          <cell r="AO43">
            <v>0</v>
          </cell>
          <cell r="AP43" t="str">
            <v>NOT FOUND</v>
          </cell>
          <cell r="AQ43">
            <v>0</v>
          </cell>
          <cell r="AR43">
            <v>0</v>
          </cell>
          <cell r="AS43" t="str">
            <v>ALI BROS</v>
          </cell>
          <cell r="AT43">
            <v>54.32</v>
          </cell>
          <cell r="AU43">
            <v>180000</v>
          </cell>
          <cell r="AV43">
            <v>0</v>
          </cell>
          <cell r="AW43" t="str">
            <v>BEWL</v>
          </cell>
          <cell r="AX43">
            <v>43.27</v>
          </cell>
          <cell r="AY43">
            <v>314803</v>
          </cell>
          <cell r="AZ43">
            <v>0</v>
          </cell>
          <cell r="BA43">
            <v>54.32</v>
          </cell>
          <cell r="BB43">
            <v>314803</v>
          </cell>
          <cell r="BC43">
            <v>43.27</v>
          </cell>
          <cell r="BD43">
            <v>180000</v>
          </cell>
          <cell r="BE43">
            <v>0</v>
          </cell>
          <cell r="BF43">
            <v>0</v>
          </cell>
          <cell r="BG43">
            <v>0</v>
          </cell>
          <cell r="BH43">
            <v>0</v>
          </cell>
          <cell r="BI43">
            <v>1</v>
          </cell>
          <cell r="BJ43">
            <v>0</v>
          </cell>
          <cell r="BK43">
            <v>1</v>
          </cell>
          <cell r="BL43">
            <v>1</v>
          </cell>
          <cell r="BM43">
            <v>2</v>
          </cell>
          <cell r="BN43">
            <v>0</v>
          </cell>
          <cell r="BO43">
            <v>0</v>
          </cell>
          <cell r="BP43">
            <v>0</v>
          </cell>
          <cell r="BQ43">
            <v>0</v>
          </cell>
          <cell r="BR43">
            <v>57118</v>
          </cell>
          <cell r="BS43" t="str">
            <v>-</v>
          </cell>
          <cell r="BT43" t="str">
            <v>12130</v>
          </cell>
          <cell r="BU43">
            <v>-100</v>
          </cell>
        </row>
        <row r="44">
          <cell r="I44">
            <v>57219</v>
          </cell>
          <cell r="J44" t="str">
            <v>-</v>
          </cell>
          <cell r="K44" t="str">
            <v>12010</v>
          </cell>
          <cell r="L44" t="str">
            <v>5320 01</v>
          </cell>
          <cell r="M44" t="str">
            <v>57219-12010</v>
          </cell>
          <cell r="N44">
            <v>0</v>
          </cell>
          <cell r="O44">
            <v>0</v>
          </cell>
          <cell r="P44" t="str">
            <v>GUSS FR SIDE MBR NO.2</v>
          </cell>
          <cell r="Q44" t="str">
            <v>140N0</v>
          </cell>
          <cell r="R44">
            <v>3</v>
          </cell>
          <cell r="S44">
            <v>0</v>
          </cell>
          <cell r="T44" t="str">
            <v>SCGA270C-45</v>
          </cell>
          <cell r="U44">
            <v>0.75</v>
          </cell>
          <cell r="V44">
            <v>119</v>
          </cell>
          <cell r="W44" t="str">
            <v>–L“S(‚–Ø)</v>
          </cell>
          <cell r="X44">
            <v>0</v>
          </cell>
          <cell r="Y44">
            <v>8.43E-3</v>
          </cell>
          <cell r="Z44" t="str">
            <v>ALI BROS</v>
          </cell>
          <cell r="AA44" t="str">
            <v>BEWL</v>
          </cell>
          <cell r="AB44" t="str">
            <v>94223-80800*1</v>
          </cell>
          <cell r="AC44" t="str">
            <v>-</v>
          </cell>
          <cell r="AD44" t="str">
            <v>P</v>
          </cell>
          <cell r="AE44" t="str">
            <v>C</v>
          </cell>
          <cell r="AF44">
            <v>2</v>
          </cell>
          <cell r="AG44">
            <v>0</v>
          </cell>
          <cell r="AH44">
            <v>40</v>
          </cell>
          <cell r="AI44">
            <v>1.3</v>
          </cell>
          <cell r="AJ44">
            <v>2</v>
          </cell>
          <cell r="AK44">
            <v>12.375999999999999</v>
          </cell>
          <cell r="AL44">
            <v>200000</v>
          </cell>
          <cell r="AM44">
            <v>16.820444444444444</v>
          </cell>
          <cell r="AN44">
            <v>0</v>
          </cell>
          <cell r="AO44">
            <v>0</v>
          </cell>
          <cell r="AP44" t="str">
            <v>NOT FOUND</v>
          </cell>
          <cell r="AQ44">
            <v>0</v>
          </cell>
          <cell r="AR44">
            <v>0</v>
          </cell>
          <cell r="AS44" t="str">
            <v>ALI BROS</v>
          </cell>
          <cell r="AT44">
            <v>49.97</v>
          </cell>
          <cell r="AU44">
            <v>190000</v>
          </cell>
          <cell r="AV44">
            <v>0</v>
          </cell>
          <cell r="AW44" t="str">
            <v>BEWL</v>
          </cell>
          <cell r="AX44">
            <v>43.27</v>
          </cell>
          <cell r="AY44">
            <v>314803</v>
          </cell>
          <cell r="AZ44">
            <v>0</v>
          </cell>
          <cell r="BA44">
            <v>49.97</v>
          </cell>
          <cell r="BB44">
            <v>314803</v>
          </cell>
          <cell r="BC44">
            <v>43.27</v>
          </cell>
          <cell r="BD44">
            <v>190000</v>
          </cell>
          <cell r="BE44">
            <v>0</v>
          </cell>
          <cell r="BF44">
            <v>0</v>
          </cell>
          <cell r="BG44">
            <v>0</v>
          </cell>
          <cell r="BH44">
            <v>0</v>
          </cell>
          <cell r="BI44">
            <v>1</v>
          </cell>
          <cell r="BJ44">
            <v>0</v>
          </cell>
          <cell r="BK44">
            <v>0</v>
          </cell>
          <cell r="BL44">
            <v>1</v>
          </cell>
          <cell r="BM44">
            <v>2</v>
          </cell>
          <cell r="BN44">
            <v>0</v>
          </cell>
          <cell r="BO44">
            <v>0</v>
          </cell>
          <cell r="BP44">
            <v>0</v>
          </cell>
          <cell r="BQ44">
            <v>0</v>
          </cell>
          <cell r="BR44">
            <v>57272</v>
          </cell>
          <cell r="BS44" t="str">
            <v>-</v>
          </cell>
          <cell r="BT44" t="str">
            <v>12090</v>
          </cell>
          <cell r="BU44">
            <v>53</v>
          </cell>
        </row>
        <row r="45">
          <cell r="I45">
            <v>57417</v>
          </cell>
          <cell r="J45" t="str">
            <v>-</v>
          </cell>
          <cell r="K45" t="str">
            <v>47010</v>
          </cell>
          <cell r="L45" t="str">
            <v>5810 01</v>
          </cell>
          <cell r="M45" t="str">
            <v>57417-47010</v>
          </cell>
          <cell r="N45">
            <v>0</v>
          </cell>
          <cell r="O45">
            <v>0</v>
          </cell>
          <cell r="P45" t="str">
            <v>R/F FR FLR UNDER RH</v>
          </cell>
          <cell r="Q45">
            <v>47010</v>
          </cell>
          <cell r="R45">
            <v>2</v>
          </cell>
          <cell r="S45">
            <v>2</v>
          </cell>
          <cell r="T45" t="str">
            <v>SCGA440-60/60</v>
          </cell>
          <cell r="U45">
            <v>1.4</v>
          </cell>
          <cell r="V45">
            <v>1551</v>
          </cell>
          <cell r="W45" t="str">
            <v>‹¦–L</v>
          </cell>
          <cell r="X45" t="str">
            <v>GP</v>
          </cell>
          <cell r="Y45">
            <v>4.8480000000000002E-2</v>
          </cell>
          <cell r="Z45" t="str">
            <v>ALI BROS</v>
          </cell>
          <cell r="AA45" t="str">
            <v>AEK</v>
          </cell>
          <cell r="AB45" t="str">
            <v>-</v>
          </cell>
          <cell r="AC45" t="str">
            <v>-</v>
          </cell>
          <cell r="AD45" t="str">
            <v>P</v>
          </cell>
          <cell r="AE45" t="str">
            <v>B</v>
          </cell>
          <cell r="AF45">
            <v>2</v>
          </cell>
          <cell r="AG45">
            <v>2</v>
          </cell>
          <cell r="AH45">
            <v>70</v>
          </cell>
          <cell r="AI45">
            <v>1.3</v>
          </cell>
          <cell r="AJ45">
            <v>2</v>
          </cell>
          <cell r="AK45">
            <v>282.28199999999998</v>
          </cell>
          <cell r="AL45">
            <v>250000</v>
          </cell>
          <cell r="AM45">
            <v>287.83755555555553</v>
          </cell>
          <cell r="AN45">
            <v>0</v>
          </cell>
          <cell r="AO45">
            <v>0</v>
          </cell>
          <cell r="AP45" t="str">
            <v>NOT FOUND</v>
          </cell>
          <cell r="AQ45">
            <v>0</v>
          </cell>
          <cell r="AR45">
            <v>0</v>
          </cell>
          <cell r="AS45" t="str">
            <v>ALI BROS</v>
          </cell>
          <cell r="AT45">
            <v>463.56</v>
          </cell>
          <cell r="AU45">
            <v>650000</v>
          </cell>
          <cell r="AV45">
            <v>0</v>
          </cell>
          <cell r="AW45" t="str">
            <v>AEK</v>
          </cell>
          <cell r="AX45">
            <v>275.61</v>
          </cell>
          <cell r="AY45">
            <v>326578</v>
          </cell>
          <cell r="AZ45">
            <v>0</v>
          </cell>
          <cell r="BA45">
            <v>463.56</v>
          </cell>
          <cell r="BB45">
            <v>650000</v>
          </cell>
          <cell r="BC45">
            <v>275.61</v>
          </cell>
          <cell r="BD45">
            <v>326578</v>
          </cell>
          <cell r="BE45">
            <v>0</v>
          </cell>
          <cell r="BF45">
            <v>0</v>
          </cell>
          <cell r="BG45">
            <v>0</v>
          </cell>
          <cell r="BH45">
            <v>0</v>
          </cell>
          <cell r="BI45">
            <v>0</v>
          </cell>
          <cell r="BJ45">
            <v>0</v>
          </cell>
          <cell r="BK45">
            <v>0</v>
          </cell>
          <cell r="BL45">
            <v>1</v>
          </cell>
          <cell r="BM45">
            <v>2</v>
          </cell>
          <cell r="BN45">
            <v>0</v>
          </cell>
          <cell r="BO45">
            <v>0</v>
          </cell>
          <cell r="BP45">
            <v>0</v>
          </cell>
          <cell r="BQ45">
            <v>0</v>
          </cell>
          <cell r="BR45">
            <v>57401</v>
          </cell>
          <cell r="BS45" t="str">
            <v>-</v>
          </cell>
          <cell r="BT45" t="str">
            <v>12570</v>
          </cell>
          <cell r="BU45">
            <v>-16</v>
          </cell>
        </row>
        <row r="46">
          <cell r="I46">
            <v>57451</v>
          </cell>
          <cell r="J46" t="str">
            <v>-</v>
          </cell>
          <cell r="K46" t="str">
            <v>12190</v>
          </cell>
          <cell r="L46" t="str">
            <v>5810 01</v>
          </cell>
          <cell r="M46" t="str">
            <v>57451-12190</v>
          </cell>
          <cell r="N46" t="str">
            <v>YES*</v>
          </cell>
          <cell r="O46">
            <v>0</v>
          </cell>
          <cell r="P46" t="str">
            <v>MBR FR FLR CRS RH</v>
          </cell>
          <cell r="Q46" t="str">
            <v>316N0</v>
          </cell>
          <cell r="R46">
            <v>3</v>
          </cell>
          <cell r="S46">
            <v>0</v>
          </cell>
          <cell r="T46" t="str">
            <v>SPH440</v>
          </cell>
          <cell r="U46">
            <v>1.2</v>
          </cell>
          <cell r="V46">
            <v>1328</v>
          </cell>
          <cell r="W46" t="str">
            <v>1TP</v>
          </cell>
          <cell r="X46" t="str">
            <v>GP</v>
          </cell>
          <cell r="Y46">
            <v>4.9000000000000002E-2</v>
          </cell>
          <cell r="Z46" t="str">
            <v>ALI BROS</v>
          </cell>
          <cell r="AA46" t="str">
            <v>AFTAB TECH.</v>
          </cell>
          <cell r="AB46" t="str">
            <v>90174°10019*2, 94223-60800*2</v>
          </cell>
          <cell r="AC46" t="str">
            <v>-</v>
          </cell>
          <cell r="AD46" t="str">
            <v>P</v>
          </cell>
          <cell r="AE46" t="str">
            <v>B</v>
          </cell>
          <cell r="AF46">
            <v>1</v>
          </cell>
          <cell r="AG46">
            <v>2</v>
          </cell>
          <cell r="AH46">
            <v>70</v>
          </cell>
          <cell r="AI46">
            <v>1.3</v>
          </cell>
          <cell r="AJ46">
            <v>2</v>
          </cell>
          <cell r="AK46">
            <v>241.696</v>
          </cell>
          <cell r="AL46">
            <v>450000</v>
          </cell>
          <cell r="AM46">
            <v>251.696</v>
          </cell>
          <cell r="AN46">
            <v>0</v>
          </cell>
          <cell r="AO46">
            <v>0</v>
          </cell>
          <cell r="AP46" t="str">
            <v>NOT FOUND</v>
          </cell>
          <cell r="AQ46">
            <v>0</v>
          </cell>
          <cell r="AR46">
            <v>0</v>
          </cell>
          <cell r="AS46" t="str">
            <v>ALI BROS</v>
          </cell>
          <cell r="AT46">
            <v>614.09</v>
          </cell>
          <cell r="AU46">
            <v>600000</v>
          </cell>
          <cell r="AV46">
            <v>0</v>
          </cell>
          <cell r="AW46" t="str">
            <v>AFTAB TECH.</v>
          </cell>
          <cell r="AX46">
            <v>0</v>
          </cell>
          <cell r="AY46">
            <v>0</v>
          </cell>
          <cell r="AZ46">
            <v>0</v>
          </cell>
          <cell r="BA46">
            <v>614.09</v>
          </cell>
          <cell r="BB46">
            <v>600000</v>
          </cell>
          <cell r="BC46">
            <v>614.09</v>
          </cell>
          <cell r="BD46">
            <v>600000</v>
          </cell>
          <cell r="BE46">
            <v>0</v>
          </cell>
          <cell r="BF46">
            <v>0</v>
          </cell>
          <cell r="BG46">
            <v>0</v>
          </cell>
          <cell r="BH46">
            <v>0</v>
          </cell>
          <cell r="BI46">
            <v>1</v>
          </cell>
          <cell r="BJ46">
            <v>1</v>
          </cell>
          <cell r="BK46">
            <v>1</v>
          </cell>
          <cell r="BL46">
            <v>1</v>
          </cell>
          <cell r="BM46">
            <v>2</v>
          </cell>
          <cell r="BN46">
            <v>1</v>
          </cell>
          <cell r="BO46">
            <v>2</v>
          </cell>
          <cell r="BP46">
            <v>0</v>
          </cell>
          <cell r="BQ46">
            <v>0</v>
          </cell>
          <cell r="BR46">
            <v>57411</v>
          </cell>
          <cell r="BS46" t="str">
            <v>-</v>
          </cell>
          <cell r="BT46" t="str">
            <v>12400</v>
          </cell>
          <cell r="BU46">
            <v>-40</v>
          </cell>
        </row>
        <row r="47">
          <cell r="I47">
            <v>57452</v>
          </cell>
          <cell r="J47" t="str">
            <v>-</v>
          </cell>
          <cell r="K47" t="str">
            <v>12020</v>
          </cell>
          <cell r="L47" t="str">
            <v>5810 01</v>
          </cell>
          <cell r="M47" t="str">
            <v>57452-12020</v>
          </cell>
          <cell r="N47" t="str">
            <v>*</v>
          </cell>
          <cell r="O47">
            <v>0</v>
          </cell>
          <cell r="P47" t="str">
            <v>MBR FR FLR CRS LH</v>
          </cell>
          <cell r="Q47" t="str">
            <v>140N0</v>
          </cell>
          <cell r="R47">
            <v>3</v>
          </cell>
          <cell r="S47">
            <v>0</v>
          </cell>
          <cell r="T47" t="str">
            <v>SPH440</v>
          </cell>
          <cell r="U47">
            <v>1.2</v>
          </cell>
          <cell r="V47">
            <v>1362</v>
          </cell>
          <cell r="W47" t="str">
            <v>1TP</v>
          </cell>
          <cell r="X47" t="str">
            <v>GP</v>
          </cell>
          <cell r="Y47">
            <v>5.0250000000000003E-2</v>
          </cell>
          <cell r="Z47" t="str">
            <v>ALI BROS</v>
          </cell>
          <cell r="AA47" t="str">
            <v>AFTAB TECH.</v>
          </cell>
          <cell r="AB47" t="str">
            <v>90174°10019*2, 94223-60800*2</v>
          </cell>
          <cell r="AC47" t="str">
            <v>-</v>
          </cell>
          <cell r="AD47" t="str">
            <v>P</v>
          </cell>
          <cell r="AE47" t="str">
            <v>B</v>
          </cell>
          <cell r="AF47">
            <v>1</v>
          </cell>
          <cell r="AG47">
            <v>2</v>
          </cell>
          <cell r="AH47">
            <v>70</v>
          </cell>
          <cell r="AI47">
            <v>1.3</v>
          </cell>
          <cell r="AJ47">
            <v>2</v>
          </cell>
          <cell r="AK47">
            <v>247.88400000000001</v>
          </cell>
          <cell r="AL47">
            <v>450000</v>
          </cell>
          <cell r="AM47">
            <v>257.88400000000001</v>
          </cell>
          <cell r="AN47">
            <v>0</v>
          </cell>
          <cell r="AO47">
            <v>0</v>
          </cell>
          <cell r="AP47" t="str">
            <v>NOT FOUND</v>
          </cell>
          <cell r="AQ47">
            <v>0</v>
          </cell>
          <cell r="AR47">
            <v>0</v>
          </cell>
          <cell r="AS47" t="str">
            <v>ALI BROS</v>
          </cell>
          <cell r="AT47" t="str">
            <v>INCL</v>
          </cell>
          <cell r="AU47" t="str">
            <v>INCL</v>
          </cell>
          <cell r="AV47">
            <v>0</v>
          </cell>
          <cell r="AW47" t="str">
            <v>AFTAB TECH.</v>
          </cell>
          <cell r="AX47">
            <v>0</v>
          </cell>
          <cell r="AY47">
            <v>0</v>
          </cell>
          <cell r="AZ47">
            <v>0</v>
          </cell>
          <cell r="BA47" t="str">
            <v>INCL</v>
          </cell>
          <cell r="BB47" t="str">
            <v>INCL</v>
          </cell>
          <cell r="BC47" t="str">
            <v>INCL</v>
          </cell>
          <cell r="BD47" t="str">
            <v>INCL</v>
          </cell>
          <cell r="BE47">
            <v>0</v>
          </cell>
          <cell r="BF47">
            <v>0</v>
          </cell>
          <cell r="BG47">
            <v>0</v>
          </cell>
          <cell r="BH47">
            <v>0</v>
          </cell>
          <cell r="BI47">
            <v>1</v>
          </cell>
          <cell r="BJ47">
            <v>1</v>
          </cell>
          <cell r="BK47">
            <v>1</v>
          </cell>
          <cell r="BL47">
            <v>1</v>
          </cell>
          <cell r="BM47">
            <v>2</v>
          </cell>
          <cell r="BN47">
            <v>0</v>
          </cell>
          <cell r="BO47">
            <v>2</v>
          </cell>
          <cell r="BP47">
            <v>0</v>
          </cell>
          <cell r="BQ47">
            <v>0</v>
          </cell>
          <cell r="BR47">
            <v>57468</v>
          </cell>
          <cell r="BS47" t="str">
            <v>-</v>
          </cell>
          <cell r="BT47" t="str">
            <v>12070</v>
          </cell>
          <cell r="BU47">
            <v>16</v>
          </cell>
        </row>
        <row r="48">
          <cell r="I48">
            <v>58013</v>
          </cell>
          <cell r="J48" t="str">
            <v>-</v>
          </cell>
          <cell r="K48" t="str">
            <v>12040</v>
          </cell>
          <cell r="L48" t="str">
            <v>5810 01</v>
          </cell>
          <cell r="M48" t="str">
            <v>58013-12040</v>
          </cell>
          <cell r="N48">
            <v>0</v>
          </cell>
          <cell r="O48">
            <v>0</v>
          </cell>
          <cell r="P48" t="str">
            <v>SUP S/A SHIFT&amp;SELECT LVR</v>
          </cell>
          <cell r="Q48" t="str">
            <v>140N0</v>
          </cell>
          <cell r="R48">
            <v>3</v>
          </cell>
          <cell r="S48">
            <v>0</v>
          </cell>
          <cell r="T48">
            <v>0</v>
          </cell>
          <cell r="U48">
            <v>0</v>
          </cell>
          <cell r="V48">
            <v>3212</v>
          </cell>
          <cell r="W48" t="str">
            <v>ƒeƒNƒm‚v</v>
          </cell>
          <cell r="X48" t="str">
            <v>GW</v>
          </cell>
          <cell r="Y48" t="str">
            <v>ASSY</v>
          </cell>
          <cell r="Z48" t="str">
            <v>ALI BROS</v>
          </cell>
          <cell r="AA48">
            <v>0</v>
          </cell>
          <cell r="AB48" t="str">
            <v>-</v>
          </cell>
          <cell r="AC48" t="str">
            <v>-</v>
          </cell>
          <cell r="AD48">
            <v>0</v>
          </cell>
          <cell r="AE48">
            <v>0</v>
          </cell>
          <cell r="AF48">
            <v>0</v>
          </cell>
          <cell r="AG48">
            <v>1</v>
          </cell>
          <cell r="AH48">
            <v>0</v>
          </cell>
          <cell r="AI48">
            <v>0</v>
          </cell>
          <cell r="AJ48">
            <v>0</v>
          </cell>
          <cell r="AK48">
            <v>0</v>
          </cell>
          <cell r="AL48">
            <v>0</v>
          </cell>
          <cell r="AM48">
            <v>0</v>
          </cell>
          <cell r="AN48">
            <v>1</v>
          </cell>
          <cell r="AO48">
            <v>0</v>
          </cell>
          <cell r="AP48" t="str">
            <v>NOT FOUND</v>
          </cell>
          <cell r="AQ48">
            <v>0</v>
          </cell>
          <cell r="AR48">
            <v>0</v>
          </cell>
          <cell r="AS48" t="str">
            <v>ALI BROS</v>
          </cell>
          <cell r="AT48">
            <v>0</v>
          </cell>
          <cell r="AU48">
            <v>0</v>
          </cell>
          <cell r="AV48">
            <v>0</v>
          </cell>
          <cell r="AW48" t="str">
            <v>METALINE</v>
          </cell>
          <cell r="AX48">
            <v>369.85</v>
          </cell>
          <cell r="AY48">
            <v>1052000</v>
          </cell>
          <cell r="AZ48">
            <v>0</v>
          </cell>
          <cell r="BA48">
            <v>369.85</v>
          </cell>
          <cell r="BB48">
            <v>1052000</v>
          </cell>
          <cell r="BC48">
            <v>369.85</v>
          </cell>
          <cell r="BD48">
            <v>1052000</v>
          </cell>
          <cell r="BE48">
            <v>0</v>
          </cell>
          <cell r="BF48">
            <v>0</v>
          </cell>
          <cell r="BG48">
            <v>0</v>
          </cell>
          <cell r="BH48">
            <v>0</v>
          </cell>
          <cell r="BI48">
            <v>1</v>
          </cell>
          <cell r="BJ48">
            <v>0</v>
          </cell>
          <cell r="BK48">
            <v>0</v>
          </cell>
          <cell r="BL48">
            <v>1</v>
          </cell>
          <cell r="BM48">
            <v>2</v>
          </cell>
          <cell r="BN48">
            <v>0</v>
          </cell>
          <cell r="BO48">
            <v>0</v>
          </cell>
          <cell r="BP48">
            <v>0</v>
          </cell>
          <cell r="BQ48">
            <v>0</v>
          </cell>
          <cell r="BR48">
            <v>64317</v>
          </cell>
          <cell r="BS48" t="str">
            <v>-</v>
          </cell>
          <cell r="BT48" t="str">
            <v>12150</v>
          </cell>
          <cell r="BU48">
            <v>6304</v>
          </cell>
        </row>
        <row r="49">
          <cell r="I49">
            <v>58123</v>
          </cell>
          <cell r="J49" t="str">
            <v>-</v>
          </cell>
          <cell r="K49" t="str">
            <v>12080</v>
          </cell>
          <cell r="L49" t="str">
            <v>5810 01</v>
          </cell>
          <cell r="M49" t="str">
            <v>58123-12080</v>
          </cell>
          <cell r="N49">
            <v>0</v>
          </cell>
          <cell r="O49">
            <v>0</v>
          </cell>
          <cell r="P49" t="str">
            <v>SUP SHIFT&amp;SELECT LVR</v>
          </cell>
          <cell r="Q49" t="str">
            <v>140N0</v>
          </cell>
          <cell r="R49">
            <v>4</v>
          </cell>
          <cell r="S49">
            <v>0</v>
          </cell>
          <cell r="T49" t="str">
            <v>SPH440</v>
          </cell>
          <cell r="U49">
            <v>1.2</v>
          </cell>
          <cell r="V49">
            <v>2850</v>
          </cell>
          <cell r="W49" t="str">
            <v>ƒeƒNƒm</v>
          </cell>
          <cell r="X49" t="str">
            <v>GP</v>
          </cell>
          <cell r="Y49">
            <v>0.10476000000000001</v>
          </cell>
          <cell r="Z49" t="str">
            <v>ALI BROS</v>
          </cell>
          <cell r="AA49" t="str">
            <v>METALINE</v>
          </cell>
          <cell r="AB49" t="str">
            <v>94223-60600*1, 94223-60800*9</v>
          </cell>
          <cell r="AC49" t="str">
            <v>-</v>
          </cell>
          <cell r="AD49" t="str">
            <v>W</v>
          </cell>
          <cell r="AE49" t="str">
            <v>A</v>
          </cell>
          <cell r="AF49">
            <v>1</v>
          </cell>
          <cell r="AG49">
            <v>2</v>
          </cell>
          <cell r="AH49">
            <v>70</v>
          </cell>
          <cell r="AI49">
            <v>1.3</v>
          </cell>
          <cell r="AJ49">
            <v>2</v>
          </cell>
          <cell r="AK49">
            <v>518.70000000000005</v>
          </cell>
          <cell r="AL49">
            <v>450000</v>
          </cell>
          <cell r="AM49">
            <v>528.70000000000005</v>
          </cell>
          <cell r="AN49">
            <v>0</v>
          </cell>
          <cell r="AO49">
            <v>0</v>
          </cell>
          <cell r="AP49" t="str">
            <v>NOT FOUND</v>
          </cell>
          <cell r="AQ49">
            <v>0</v>
          </cell>
          <cell r="AR49">
            <v>0</v>
          </cell>
          <cell r="AS49" t="str">
            <v>ALI BROS</v>
          </cell>
          <cell r="AT49">
            <v>702.16</v>
          </cell>
          <cell r="AU49">
            <v>750000</v>
          </cell>
          <cell r="AV49">
            <v>2.8</v>
          </cell>
          <cell r="AW49" t="str">
            <v>METALINE</v>
          </cell>
          <cell r="AX49">
            <v>0</v>
          </cell>
          <cell r="AY49">
            <v>0</v>
          </cell>
          <cell r="AZ49">
            <v>0</v>
          </cell>
          <cell r="BA49">
            <v>702.16</v>
          </cell>
          <cell r="BB49">
            <v>750000</v>
          </cell>
          <cell r="BC49">
            <v>702.16</v>
          </cell>
          <cell r="BD49">
            <v>750000</v>
          </cell>
          <cell r="BE49">
            <v>0</v>
          </cell>
          <cell r="BF49">
            <v>0</v>
          </cell>
          <cell r="BG49">
            <v>0</v>
          </cell>
          <cell r="BH49">
            <v>0</v>
          </cell>
          <cell r="BI49">
            <v>1</v>
          </cell>
          <cell r="BJ49">
            <v>0</v>
          </cell>
          <cell r="BK49">
            <v>0</v>
          </cell>
          <cell r="BL49">
            <v>1</v>
          </cell>
          <cell r="BM49">
            <v>2</v>
          </cell>
          <cell r="BN49">
            <v>0</v>
          </cell>
          <cell r="BO49">
            <v>2</v>
          </cell>
          <cell r="BP49">
            <v>0</v>
          </cell>
          <cell r="BQ49">
            <v>0</v>
          </cell>
          <cell r="BR49">
            <v>57471</v>
          </cell>
          <cell r="BS49" t="str">
            <v>-</v>
          </cell>
          <cell r="BT49" t="str">
            <v>12130</v>
          </cell>
          <cell r="BU49">
            <v>-652</v>
          </cell>
        </row>
        <row r="50">
          <cell r="I50">
            <v>58171</v>
          </cell>
          <cell r="J50" t="str">
            <v>-</v>
          </cell>
          <cell r="K50" t="str">
            <v>12100</v>
          </cell>
          <cell r="L50" t="str">
            <v>5810 01</v>
          </cell>
          <cell r="M50" t="str">
            <v>58171-12100</v>
          </cell>
          <cell r="N50">
            <v>0</v>
          </cell>
          <cell r="O50">
            <v>0</v>
          </cell>
          <cell r="P50" t="str">
            <v>R/F P/B BASE TO FLOOR PAN</v>
          </cell>
          <cell r="Q50" t="str">
            <v>140N0</v>
          </cell>
          <cell r="R50">
            <v>4</v>
          </cell>
          <cell r="S50">
            <v>0</v>
          </cell>
          <cell r="T50" t="str">
            <v>SPH440</v>
          </cell>
          <cell r="U50">
            <v>1.2</v>
          </cell>
          <cell r="V50">
            <v>362</v>
          </cell>
          <cell r="W50" t="str">
            <v>ƒeƒNƒm</v>
          </cell>
          <cell r="X50" t="str">
            <v>GP</v>
          </cell>
          <cell r="Y50">
            <v>1.3310000000000001E-2</v>
          </cell>
          <cell r="Z50" t="str">
            <v>ALI BROS</v>
          </cell>
          <cell r="AA50" t="str">
            <v>METALINE</v>
          </cell>
          <cell r="AB50" t="str">
            <v>90174-08016*1, 94223°80800*2</v>
          </cell>
          <cell r="AC50" t="str">
            <v>-</v>
          </cell>
          <cell r="AD50" t="str">
            <v>W</v>
          </cell>
          <cell r="AE50" t="str">
            <v>C</v>
          </cell>
          <cell r="AF50">
            <v>2</v>
          </cell>
          <cell r="AG50">
            <v>2</v>
          </cell>
          <cell r="AH50">
            <v>70</v>
          </cell>
          <cell r="AI50">
            <v>1.5</v>
          </cell>
          <cell r="AJ50">
            <v>2</v>
          </cell>
          <cell r="AK50">
            <v>76.02</v>
          </cell>
          <cell r="AL50">
            <v>200000</v>
          </cell>
          <cell r="AM50">
            <v>80.464444444444439</v>
          </cell>
          <cell r="AN50">
            <v>0</v>
          </cell>
          <cell r="AO50">
            <v>0</v>
          </cell>
          <cell r="AP50" t="str">
            <v>NOT FOUND</v>
          </cell>
          <cell r="AQ50">
            <v>0</v>
          </cell>
          <cell r="AR50">
            <v>0</v>
          </cell>
          <cell r="AS50" t="str">
            <v>ALI BROS</v>
          </cell>
          <cell r="AT50">
            <v>65.72</v>
          </cell>
          <cell r="AU50">
            <v>175000</v>
          </cell>
          <cell r="AV50">
            <v>1.6</v>
          </cell>
          <cell r="AW50" t="str">
            <v>METALINE</v>
          </cell>
          <cell r="AX50">
            <v>68.59</v>
          </cell>
          <cell r="AY50">
            <v>372000</v>
          </cell>
          <cell r="AZ50">
            <v>1.7</v>
          </cell>
          <cell r="BA50">
            <v>68.59</v>
          </cell>
          <cell r="BB50">
            <v>372000</v>
          </cell>
          <cell r="BC50">
            <v>65.72</v>
          </cell>
          <cell r="BD50">
            <v>175000</v>
          </cell>
          <cell r="BE50">
            <v>0</v>
          </cell>
          <cell r="BF50">
            <v>0</v>
          </cell>
          <cell r="BG50">
            <v>0</v>
          </cell>
          <cell r="BH50">
            <v>0</v>
          </cell>
          <cell r="BI50">
            <v>1</v>
          </cell>
          <cell r="BJ50">
            <v>0</v>
          </cell>
          <cell r="BK50">
            <v>1</v>
          </cell>
          <cell r="BL50">
            <v>1</v>
          </cell>
          <cell r="BM50">
            <v>2</v>
          </cell>
          <cell r="BN50">
            <v>0</v>
          </cell>
          <cell r="BO50">
            <v>0</v>
          </cell>
          <cell r="BP50">
            <v>0</v>
          </cell>
          <cell r="BQ50">
            <v>0</v>
          </cell>
          <cell r="BR50">
            <v>57486</v>
          </cell>
          <cell r="BS50" t="str">
            <v>-</v>
          </cell>
          <cell r="BT50" t="str">
            <v>12040</v>
          </cell>
          <cell r="BU50">
            <v>-685</v>
          </cell>
        </row>
        <row r="51">
          <cell r="I51">
            <v>58375</v>
          </cell>
          <cell r="J51" t="str">
            <v>-</v>
          </cell>
          <cell r="K51" t="str">
            <v>12390</v>
          </cell>
          <cell r="L51" t="str">
            <v>5831 01</v>
          </cell>
          <cell r="M51" t="str">
            <v>58375-12390</v>
          </cell>
          <cell r="N51">
            <v>0</v>
          </cell>
          <cell r="O51" t="str">
            <v>E</v>
          </cell>
          <cell r="P51" t="str">
            <v>R/F BODY LWR BACK PNL</v>
          </cell>
          <cell r="Q51" t="str">
            <v>316N0</v>
          </cell>
          <cell r="R51">
            <v>2</v>
          </cell>
          <cell r="S51">
            <v>0</v>
          </cell>
          <cell r="T51" t="str">
            <v>SPC270C</v>
          </cell>
          <cell r="U51">
            <v>0.6</v>
          </cell>
          <cell r="V51">
            <v>990</v>
          </cell>
          <cell r="W51" t="str">
            <v>UGiƒ^ƒCj</v>
          </cell>
          <cell r="X51" t="str">
            <v>GP</v>
          </cell>
          <cell r="Y51">
            <v>5.4019999999999999E-2</v>
          </cell>
          <cell r="Z51" t="str">
            <v>ALI BROS</v>
          </cell>
          <cell r="AA51" t="str">
            <v>BEWL</v>
          </cell>
          <cell r="AB51" t="str">
            <v>-</v>
          </cell>
          <cell r="AC51" t="str">
            <v>-</v>
          </cell>
          <cell r="AD51" t="str">
            <v>P</v>
          </cell>
          <cell r="AE51" t="str">
            <v>A</v>
          </cell>
          <cell r="AF51">
            <v>1</v>
          </cell>
          <cell r="AG51">
            <v>0</v>
          </cell>
          <cell r="AH51">
            <v>40</v>
          </cell>
          <cell r="AI51">
            <v>1.5</v>
          </cell>
          <cell r="AJ51">
            <v>2</v>
          </cell>
          <cell r="AK51">
            <v>118.80000000000001</v>
          </cell>
          <cell r="AL51">
            <v>650000</v>
          </cell>
          <cell r="AM51">
            <v>133.24444444444447</v>
          </cell>
          <cell r="AN51">
            <v>0</v>
          </cell>
          <cell r="AO51">
            <v>0</v>
          </cell>
          <cell r="AP51" t="str">
            <v>NOT FOUND</v>
          </cell>
          <cell r="AQ51">
            <v>0</v>
          </cell>
          <cell r="AR51">
            <v>0</v>
          </cell>
          <cell r="AS51" t="str">
            <v>ALI BROS</v>
          </cell>
          <cell r="AT51">
            <v>177.66</v>
          </cell>
          <cell r="AU51">
            <v>650000</v>
          </cell>
          <cell r="AV51">
            <v>0</v>
          </cell>
          <cell r="AW51" t="str">
            <v>BEWL</v>
          </cell>
          <cell r="AX51">
            <v>200.29</v>
          </cell>
          <cell r="AY51">
            <v>1118964</v>
          </cell>
          <cell r="AZ51">
            <v>0</v>
          </cell>
          <cell r="BA51">
            <v>200.29</v>
          </cell>
          <cell r="BB51">
            <v>1118964</v>
          </cell>
          <cell r="BC51">
            <v>177.66</v>
          </cell>
          <cell r="BD51">
            <v>650000</v>
          </cell>
          <cell r="BE51">
            <v>0</v>
          </cell>
          <cell r="BF51">
            <v>0</v>
          </cell>
          <cell r="BG51">
            <v>0</v>
          </cell>
          <cell r="BH51">
            <v>0</v>
          </cell>
          <cell r="BI51">
            <v>1</v>
          </cell>
          <cell r="BJ51">
            <v>0</v>
          </cell>
          <cell r="BK51">
            <v>0</v>
          </cell>
          <cell r="BL51">
            <v>0</v>
          </cell>
          <cell r="BM51">
            <v>2</v>
          </cell>
          <cell r="BN51">
            <v>1</v>
          </cell>
          <cell r="BO51">
            <v>0</v>
          </cell>
          <cell r="BP51">
            <v>0</v>
          </cell>
          <cell r="BQ51">
            <v>0</v>
          </cell>
          <cell r="BR51">
            <v>58272</v>
          </cell>
          <cell r="BS51" t="str">
            <v>-</v>
          </cell>
          <cell r="BT51" t="str">
            <v>20090</v>
          </cell>
          <cell r="BU51">
            <v>-103</v>
          </cell>
        </row>
        <row r="52">
          <cell r="I52">
            <v>61108</v>
          </cell>
          <cell r="J52" t="str">
            <v>-</v>
          </cell>
          <cell r="K52" t="str">
            <v>12230</v>
          </cell>
          <cell r="L52" t="str">
            <v>6101 01</v>
          </cell>
          <cell r="M52" t="str">
            <v>61108-12230</v>
          </cell>
          <cell r="N52">
            <v>0</v>
          </cell>
          <cell r="O52">
            <v>0</v>
          </cell>
          <cell r="P52" t="str">
            <v>R/F S/A FR BODY PLR LWR RH</v>
          </cell>
          <cell r="Q52" t="str">
            <v>140N0</v>
          </cell>
          <cell r="R52">
            <v>1</v>
          </cell>
          <cell r="S52">
            <v>0</v>
          </cell>
          <cell r="T52">
            <v>0</v>
          </cell>
          <cell r="U52">
            <v>0</v>
          </cell>
          <cell r="V52">
            <v>3870</v>
          </cell>
          <cell r="W52" t="str">
            <v>ƒtƒ^ƒo‚v</v>
          </cell>
          <cell r="X52" t="str">
            <v>GW</v>
          </cell>
          <cell r="Y52" t="str">
            <v>ASSY</v>
          </cell>
          <cell r="Z52" t="str">
            <v>ALI BROS</v>
          </cell>
          <cell r="AA52">
            <v>0</v>
          </cell>
          <cell r="AB52" t="str">
            <v>-</v>
          </cell>
          <cell r="AC52" t="str">
            <v>-</v>
          </cell>
          <cell r="AD52">
            <v>0</v>
          </cell>
          <cell r="AE52">
            <v>0</v>
          </cell>
          <cell r="AF52">
            <v>0</v>
          </cell>
          <cell r="AG52">
            <v>1</v>
          </cell>
          <cell r="AH52">
            <v>0</v>
          </cell>
          <cell r="AI52">
            <v>0</v>
          </cell>
          <cell r="AJ52">
            <v>0</v>
          </cell>
          <cell r="AK52">
            <v>0</v>
          </cell>
          <cell r="AL52">
            <v>0</v>
          </cell>
          <cell r="AM52">
            <v>0</v>
          </cell>
          <cell r="AN52">
            <v>1</v>
          </cell>
          <cell r="AO52">
            <v>0</v>
          </cell>
          <cell r="AP52" t="str">
            <v>NOT FOUND</v>
          </cell>
          <cell r="AQ52">
            <v>0</v>
          </cell>
          <cell r="AR52">
            <v>0</v>
          </cell>
          <cell r="AS52" t="str">
            <v>ALI BROS</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1</v>
          </cell>
          <cell r="BJ52">
            <v>0</v>
          </cell>
          <cell r="BK52">
            <v>0</v>
          </cell>
          <cell r="BL52">
            <v>1</v>
          </cell>
          <cell r="BM52">
            <v>2</v>
          </cell>
          <cell r="BN52">
            <v>0</v>
          </cell>
          <cell r="BO52">
            <v>0</v>
          </cell>
          <cell r="BP52">
            <v>0</v>
          </cell>
          <cell r="BQ52">
            <v>0</v>
          </cell>
          <cell r="BR52">
            <v>64318</v>
          </cell>
          <cell r="BS52" t="str">
            <v>-</v>
          </cell>
          <cell r="BT52" t="str">
            <v>12050</v>
          </cell>
          <cell r="BU52">
            <v>3210</v>
          </cell>
        </row>
        <row r="53">
          <cell r="I53">
            <v>61109</v>
          </cell>
          <cell r="J53" t="str">
            <v>-</v>
          </cell>
          <cell r="K53" t="str">
            <v>12220</v>
          </cell>
          <cell r="L53" t="str">
            <v>6101 02</v>
          </cell>
          <cell r="M53" t="str">
            <v>61109-12220</v>
          </cell>
          <cell r="N53">
            <v>0</v>
          </cell>
          <cell r="O53">
            <v>0</v>
          </cell>
          <cell r="P53" t="str">
            <v>R/F S/A FR BODY PLR LWR LH</v>
          </cell>
          <cell r="Q53" t="str">
            <v>140N0</v>
          </cell>
          <cell r="R53">
            <v>1</v>
          </cell>
          <cell r="S53">
            <v>0</v>
          </cell>
          <cell r="T53">
            <v>0</v>
          </cell>
          <cell r="U53">
            <v>0</v>
          </cell>
          <cell r="V53">
            <v>3870</v>
          </cell>
          <cell r="W53" t="str">
            <v>1TB</v>
          </cell>
          <cell r="X53" t="str">
            <v>GW</v>
          </cell>
          <cell r="Y53" t="str">
            <v>ASSY</v>
          </cell>
          <cell r="Z53" t="str">
            <v>ALI BROS</v>
          </cell>
          <cell r="AA53">
            <v>0</v>
          </cell>
          <cell r="AB53" t="str">
            <v>-</v>
          </cell>
          <cell r="AC53" t="str">
            <v>-</v>
          </cell>
          <cell r="AD53">
            <v>0</v>
          </cell>
          <cell r="AE53">
            <v>0</v>
          </cell>
          <cell r="AF53">
            <v>0</v>
          </cell>
          <cell r="AG53">
            <v>1</v>
          </cell>
          <cell r="AH53">
            <v>0</v>
          </cell>
          <cell r="AI53">
            <v>0</v>
          </cell>
          <cell r="AJ53">
            <v>0</v>
          </cell>
          <cell r="AK53">
            <v>0</v>
          </cell>
          <cell r="AL53">
            <v>0</v>
          </cell>
          <cell r="AM53">
            <v>0</v>
          </cell>
          <cell r="AN53">
            <v>1</v>
          </cell>
          <cell r="AO53">
            <v>0</v>
          </cell>
          <cell r="AP53" t="str">
            <v>NOT FOUND</v>
          </cell>
          <cell r="AQ53">
            <v>0</v>
          </cell>
          <cell r="AR53">
            <v>0</v>
          </cell>
          <cell r="AS53" t="str">
            <v>ALI BROS</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1</v>
          </cell>
          <cell r="BJ53">
            <v>0</v>
          </cell>
          <cell r="BK53">
            <v>0</v>
          </cell>
          <cell r="BL53">
            <v>1</v>
          </cell>
          <cell r="BM53">
            <v>2</v>
          </cell>
          <cell r="BN53">
            <v>0</v>
          </cell>
          <cell r="BO53">
            <v>0</v>
          </cell>
          <cell r="BP53">
            <v>0</v>
          </cell>
          <cell r="BQ53">
            <v>0</v>
          </cell>
          <cell r="BR53">
            <v>64511</v>
          </cell>
          <cell r="BS53" t="str">
            <v>-</v>
          </cell>
          <cell r="BT53" t="str">
            <v>12270</v>
          </cell>
          <cell r="BU53">
            <v>3402</v>
          </cell>
        </row>
        <row r="54">
          <cell r="I54">
            <v>61121</v>
          </cell>
          <cell r="J54" t="str">
            <v>-</v>
          </cell>
          <cell r="K54" t="str">
            <v>12170</v>
          </cell>
          <cell r="L54" t="str">
            <v>6110 01</v>
          </cell>
          <cell r="M54" t="str">
            <v>61121-12170</v>
          </cell>
          <cell r="N54">
            <v>0</v>
          </cell>
          <cell r="O54">
            <v>0</v>
          </cell>
          <cell r="P54" t="str">
            <v>PNL COWL SIDE RH</v>
          </cell>
          <cell r="Q54" t="str">
            <v>140N0</v>
          </cell>
          <cell r="R54">
            <v>2</v>
          </cell>
          <cell r="S54">
            <v>0</v>
          </cell>
          <cell r="T54" t="str">
            <v>SCGA440-45</v>
          </cell>
          <cell r="U54">
            <v>0.9</v>
          </cell>
          <cell r="V54">
            <v>1210</v>
          </cell>
          <cell r="W54" t="str">
            <v>ƒtƒ^ƒo</v>
          </cell>
          <cell r="X54" t="str">
            <v>GP</v>
          </cell>
          <cell r="Y54">
            <v>1.521E-2</v>
          </cell>
          <cell r="Z54" t="str">
            <v>ALI BROS</v>
          </cell>
          <cell r="AA54" t="str">
            <v>METALINE</v>
          </cell>
          <cell r="AB54" t="str">
            <v>94223-80600*2, 94223-80800*2</v>
          </cell>
          <cell r="AC54" t="str">
            <v>-</v>
          </cell>
          <cell r="AD54" t="str">
            <v>P</v>
          </cell>
          <cell r="AE54" t="str">
            <v>A</v>
          </cell>
          <cell r="AF54">
            <v>2</v>
          </cell>
          <cell r="AG54">
            <v>2</v>
          </cell>
          <cell r="AH54">
            <v>70</v>
          </cell>
          <cell r="AI54">
            <v>1.75</v>
          </cell>
          <cell r="AJ54">
            <v>2</v>
          </cell>
          <cell r="AK54">
            <v>296.45</v>
          </cell>
          <cell r="AL54">
            <v>450000</v>
          </cell>
          <cell r="AM54">
            <v>306.45</v>
          </cell>
          <cell r="AN54">
            <v>0</v>
          </cell>
          <cell r="AO54">
            <v>0</v>
          </cell>
          <cell r="AP54" t="str">
            <v>NOT FOUND</v>
          </cell>
          <cell r="AQ54">
            <v>0</v>
          </cell>
          <cell r="AR54">
            <v>0</v>
          </cell>
          <cell r="AS54" t="str">
            <v>ALI BROS</v>
          </cell>
          <cell r="AT54">
            <v>552.79999999999995</v>
          </cell>
          <cell r="AU54">
            <v>800000</v>
          </cell>
          <cell r="AV54">
            <v>1.1000000000000001</v>
          </cell>
          <cell r="AW54" t="str">
            <v>METALINE</v>
          </cell>
          <cell r="AX54">
            <v>558.98</v>
          </cell>
          <cell r="AY54">
            <v>900000</v>
          </cell>
          <cell r="AZ54">
            <v>1.2</v>
          </cell>
          <cell r="BA54">
            <v>558.98</v>
          </cell>
          <cell r="BB54">
            <v>900000</v>
          </cell>
          <cell r="BC54">
            <v>552.79999999999995</v>
          </cell>
          <cell r="BD54">
            <v>800000</v>
          </cell>
          <cell r="BE54">
            <v>0</v>
          </cell>
          <cell r="BF54">
            <v>0</v>
          </cell>
          <cell r="BG54">
            <v>0</v>
          </cell>
          <cell r="BH54">
            <v>0</v>
          </cell>
          <cell r="BI54">
            <v>1</v>
          </cell>
          <cell r="BJ54">
            <v>0</v>
          </cell>
          <cell r="BK54">
            <v>0</v>
          </cell>
          <cell r="BL54">
            <v>1</v>
          </cell>
          <cell r="BM54">
            <v>2</v>
          </cell>
          <cell r="BN54">
            <v>0</v>
          </cell>
          <cell r="BO54">
            <v>2</v>
          </cell>
          <cell r="BP54">
            <v>0</v>
          </cell>
          <cell r="BQ54">
            <v>0</v>
          </cell>
          <cell r="BR54">
            <v>57402</v>
          </cell>
          <cell r="BS54" t="str">
            <v>-</v>
          </cell>
          <cell r="BT54" t="str">
            <v>12570</v>
          </cell>
          <cell r="BU54">
            <v>-3719</v>
          </cell>
        </row>
        <row r="55">
          <cell r="I55">
            <v>61122</v>
          </cell>
          <cell r="J55" t="str">
            <v>-</v>
          </cell>
          <cell r="K55" t="str">
            <v>12170</v>
          </cell>
          <cell r="L55" t="str">
            <v>6110 02</v>
          </cell>
          <cell r="M55" t="str">
            <v>61122-12170</v>
          </cell>
          <cell r="N55">
            <v>0</v>
          </cell>
          <cell r="O55">
            <v>0</v>
          </cell>
          <cell r="P55" t="str">
            <v>PNL COWL SIDE LH</v>
          </cell>
          <cell r="Q55" t="str">
            <v>140N0</v>
          </cell>
          <cell r="R55">
            <v>2</v>
          </cell>
          <cell r="S55">
            <v>0</v>
          </cell>
          <cell r="T55" t="str">
            <v>SCGA440-45</v>
          </cell>
          <cell r="U55">
            <v>0.9</v>
          </cell>
          <cell r="V55">
            <v>1210</v>
          </cell>
          <cell r="W55" t="str">
            <v>ƒtƒ^ƒo</v>
          </cell>
          <cell r="X55" t="str">
            <v>GP</v>
          </cell>
          <cell r="Y55">
            <v>1.521E-2</v>
          </cell>
          <cell r="Z55" t="str">
            <v>ALI BROS</v>
          </cell>
          <cell r="AA55" t="str">
            <v>METALINE</v>
          </cell>
          <cell r="AB55" t="str">
            <v>94223-80600*1, 94223-80800*2</v>
          </cell>
          <cell r="AC55" t="str">
            <v>-</v>
          </cell>
          <cell r="AD55" t="str">
            <v>P</v>
          </cell>
          <cell r="AE55" t="str">
            <v>A</v>
          </cell>
          <cell r="AF55">
            <v>2</v>
          </cell>
          <cell r="AG55">
            <v>2</v>
          </cell>
          <cell r="AH55">
            <v>70</v>
          </cell>
          <cell r="AI55">
            <v>1.75</v>
          </cell>
          <cell r="AJ55">
            <v>2</v>
          </cell>
          <cell r="AK55">
            <v>296.45</v>
          </cell>
          <cell r="AL55">
            <v>450000</v>
          </cell>
          <cell r="AM55">
            <v>306.45</v>
          </cell>
          <cell r="AN55">
            <v>0</v>
          </cell>
          <cell r="AO55">
            <v>0</v>
          </cell>
          <cell r="AP55" t="str">
            <v>NOT FOUND</v>
          </cell>
          <cell r="AQ55">
            <v>0</v>
          </cell>
          <cell r="AR55">
            <v>0</v>
          </cell>
          <cell r="AS55" t="str">
            <v>ALI BROS</v>
          </cell>
          <cell r="AT55" t="str">
            <v>INCL</v>
          </cell>
          <cell r="AU55" t="str">
            <v>INCL</v>
          </cell>
          <cell r="AV55" t="str">
            <v>INCL 136</v>
          </cell>
          <cell r="AW55" t="str">
            <v>METALINE</v>
          </cell>
          <cell r="AX55" t="str">
            <v>INCL</v>
          </cell>
          <cell r="AY55" t="str">
            <v>INCL</v>
          </cell>
          <cell r="AZ55" t="str">
            <v>INCL 136</v>
          </cell>
          <cell r="BA55" t="str">
            <v>INCL</v>
          </cell>
          <cell r="BB55" t="str">
            <v>INCL</v>
          </cell>
          <cell r="BC55" t="str">
            <v>INCL</v>
          </cell>
          <cell r="BD55" t="str">
            <v>INCL</v>
          </cell>
          <cell r="BE55">
            <v>0</v>
          </cell>
          <cell r="BF55">
            <v>0</v>
          </cell>
          <cell r="BG55">
            <v>0</v>
          </cell>
          <cell r="BH55">
            <v>0</v>
          </cell>
          <cell r="BI55">
            <v>1</v>
          </cell>
          <cell r="BJ55">
            <v>0</v>
          </cell>
          <cell r="BK55">
            <v>0</v>
          </cell>
          <cell r="BL55">
            <v>1</v>
          </cell>
          <cell r="BM55">
            <v>2</v>
          </cell>
          <cell r="BN55">
            <v>0</v>
          </cell>
          <cell r="BO55">
            <v>2</v>
          </cell>
          <cell r="BP55">
            <v>0</v>
          </cell>
          <cell r="BQ55">
            <v>0</v>
          </cell>
          <cell r="BR55">
            <v>57412</v>
          </cell>
          <cell r="BS55" t="str">
            <v>-</v>
          </cell>
          <cell r="BT55" t="str">
            <v>12400</v>
          </cell>
          <cell r="BU55">
            <v>-3710</v>
          </cell>
        </row>
        <row r="56">
          <cell r="I56">
            <v>61135</v>
          </cell>
          <cell r="J56" t="str">
            <v>-</v>
          </cell>
          <cell r="K56" t="str">
            <v>12270</v>
          </cell>
          <cell r="L56" t="str">
            <v>6101 01</v>
          </cell>
          <cell r="M56" t="str">
            <v>61135-12270</v>
          </cell>
          <cell r="N56">
            <v>0</v>
          </cell>
          <cell r="O56">
            <v>0</v>
          </cell>
          <cell r="P56" t="str">
            <v>R/F FR BODY PLR UPR OTR RH</v>
          </cell>
          <cell r="Q56" t="str">
            <v>140N0</v>
          </cell>
          <cell r="R56">
            <v>2</v>
          </cell>
          <cell r="S56">
            <v>0</v>
          </cell>
          <cell r="T56" t="str">
            <v>SPH440-OD</v>
          </cell>
          <cell r="U56">
            <v>1.4</v>
          </cell>
          <cell r="V56">
            <v>1400</v>
          </cell>
          <cell r="W56" t="str">
            <v>ƒtƒ^ƒo</v>
          </cell>
          <cell r="X56" t="str">
            <v>GP</v>
          </cell>
          <cell r="Y56">
            <v>0.12737000000000001</v>
          </cell>
          <cell r="Z56" t="str">
            <v>ALI BROS</v>
          </cell>
          <cell r="AA56" t="str">
            <v>BEWL</v>
          </cell>
          <cell r="AB56" t="str">
            <v>94223-80600*1</v>
          </cell>
          <cell r="AC56" t="str">
            <v>-</v>
          </cell>
          <cell r="AD56" t="str">
            <v>W</v>
          </cell>
          <cell r="AE56" t="str">
            <v>B</v>
          </cell>
          <cell r="AF56">
            <v>1</v>
          </cell>
          <cell r="AG56">
            <v>2</v>
          </cell>
          <cell r="AH56">
            <v>70</v>
          </cell>
          <cell r="AI56">
            <v>1.3</v>
          </cell>
          <cell r="AJ56">
            <v>2</v>
          </cell>
          <cell r="AK56">
            <v>254.8</v>
          </cell>
          <cell r="AL56">
            <v>150000</v>
          </cell>
          <cell r="AM56">
            <v>258.13333333333333</v>
          </cell>
          <cell r="AN56">
            <v>0</v>
          </cell>
          <cell r="AO56">
            <v>0</v>
          </cell>
          <cell r="AP56" t="str">
            <v>NOT FOUND</v>
          </cell>
          <cell r="AQ56">
            <v>0</v>
          </cell>
          <cell r="AR56">
            <v>0</v>
          </cell>
          <cell r="AS56" t="str">
            <v>ALI BROS</v>
          </cell>
          <cell r="AT56">
            <v>456.27</v>
          </cell>
          <cell r="AU56">
            <v>650000</v>
          </cell>
          <cell r="AV56">
            <v>1.8</v>
          </cell>
          <cell r="AW56" t="str">
            <v>BEWL</v>
          </cell>
          <cell r="AX56">
            <v>258.99</v>
          </cell>
          <cell r="AY56">
            <v>530449</v>
          </cell>
          <cell r="AZ56">
            <v>2</v>
          </cell>
          <cell r="BA56">
            <v>456.27</v>
          </cell>
          <cell r="BB56">
            <v>650000</v>
          </cell>
          <cell r="BC56">
            <v>258.99</v>
          </cell>
          <cell r="BD56">
            <v>530449</v>
          </cell>
          <cell r="BE56">
            <v>0</v>
          </cell>
          <cell r="BF56">
            <v>0</v>
          </cell>
          <cell r="BG56">
            <v>0</v>
          </cell>
          <cell r="BH56">
            <v>0</v>
          </cell>
          <cell r="BI56">
            <v>1</v>
          </cell>
          <cell r="BJ56">
            <v>0</v>
          </cell>
          <cell r="BK56">
            <v>0</v>
          </cell>
          <cell r="BL56">
            <v>1</v>
          </cell>
          <cell r="BM56">
            <v>2</v>
          </cell>
          <cell r="BN56">
            <v>0</v>
          </cell>
          <cell r="BO56">
            <v>0</v>
          </cell>
          <cell r="BP56">
            <v>0</v>
          </cell>
          <cell r="BQ56">
            <v>0</v>
          </cell>
          <cell r="BR56">
            <v>57469</v>
          </cell>
          <cell r="BS56" t="str">
            <v>-</v>
          </cell>
          <cell r="BT56" t="str">
            <v>12050</v>
          </cell>
          <cell r="BU56">
            <v>-3666</v>
          </cell>
        </row>
        <row r="57">
          <cell r="I57">
            <v>61136</v>
          </cell>
          <cell r="J57" t="str">
            <v>-</v>
          </cell>
          <cell r="K57" t="str">
            <v>12260</v>
          </cell>
          <cell r="L57" t="str">
            <v>6101 02</v>
          </cell>
          <cell r="M57" t="str">
            <v>61136-12260</v>
          </cell>
          <cell r="N57">
            <v>0</v>
          </cell>
          <cell r="O57">
            <v>0</v>
          </cell>
          <cell r="P57" t="str">
            <v>R/F FR BODY PLR UPR OTR LH</v>
          </cell>
          <cell r="Q57" t="str">
            <v>140N0</v>
          </cell>
          <cell r="R57">
            <v>2</v>
          </cell>
          <cell r="S57">
            <v>0</v>
          </cell>
          <cell r="T57" t="str">
            <v>SPH440-OD</v>
          </cell>
          <cell r="U57">
            <v>1.4</v>
          </cell>
          <cell r="V57">
            <v>1400</v>
          </cell>
          <cell r="W57" t="str">
            <v>ƒtƒ^ƒo</v>
          </cell>
          <cell r="X57" t="str">
            <v>GP</v>
          </cell>
          <cell r="Y57">
            <v>0.12737000000000001</v>
          </cell>
          <cell r="Z57" t="str">
            <v>ALI BROS</v>
          </cell>
          <cell r="AA57" t="str">
            <v>BEWL</v>
          </cell>
          <cell r="AB57" t="str">
            <v>94223-80600*1</v>
          </cell>
          <cell r="AC57" t="str">
            <v>-</v>
          </cell>
          <cell r="AD57" t="str">
            <v>W</v>
          </cell>
          <cell r="AE57" t="str">
            <v>B</v>
          </cell>
          <cell r="AF57">
            <v>1</v>
          </cell>
          <cell r="AG57">
            <v>2</v>
          </cell>
          <cell r="AH57">
            <v>0</v>
          </cell>
          <cell r="AI57">
            <v>0</v>
          </cell>
          <cell r="AJ57">
            <v>0</v>
          </cell>
          <cell r="AK57">
            <v>0</v>
          </cell>
          <cell r="AL57">
            <v>0</v>
          </cell>
          <cell r="AM57">
            <v>0</v>
          </cell>
          <cell r="AN57">
            <v>0</v>
          </cell>
          <cell r="AO57">
            <v>0</v>
          </cell>
          <cell r="AP57" t="str">
            <v>NOT FOUND</v>
          </cell>
          <cell r="AQ57">
            <v>0</v>
          </cell>
          <cell r="AR57">
            <v>0</v>
          </cell>
          <cell r="AS57" t="str">
            <v>ALI BROS</v>
          </cell>
          <cell r="AT57" t="str">
            <v>INCL</v>
          </cell>
          <cell r="AU57" t="str">
            <v>INCL</v>
          </cell>
          <cell r="AV57" t="str">
            <v>INCL 119</v>
          </cell>
          <cell r="AW57" t="str">
            <v>BEWL</v>
          </cell>
          <cell r="AX57">
            <v>259.99</v>
          </cell>
          <cell r="AY57">
            <v>530449</v>
          </cell>
          <cell r="AZ57">
            <v>2</v>
          </cell>
          <cell r="BA57" t="str">
            <v>INCL</v>
          </cell>
          <cell r="BB57" t="str">
            <v>INCL</v>
          </cell>
          <cell r="BC57">
            <v>259.99</v>
          </cell>
          <cell r="BD57">
            <v>530449</v>
          </cell>
          <cell r="BE57">
            <v>0</v>
          </cell>
          <cell r="BF57">
            <v>0</v>
          </cell>
          <cell r="BG57">
            <v>0</v>
          </cell>
          <cell r="BH57">
            <v>0</v>
          </cell>
          <cell r="BI57">
            <v>1</v>
          </cell>
          <cell r="BJ57">
            <v>0</v>
          </cell>
          <cell r="BK57">
            <v>0</v>
          </cell>
          <cell r="BL57">
            <v>1</v>
          </cell>
          <cell r="BM57">
            <v>2</v>
          </cell>
          <cell r="BN57">
            <v>0</v>
          </cell>
          <cell r="BO57">
            <v>0</v>
          </cell>
          <cell r="BP57">
            <v>0</v>
          </cell>
          <cell r="BQ57">
            <v>0</v>
          </cell>
          <cell r="BR57">
            <v>57472</v>
          </cell>
          <cell r="BS57" t="str">
            <v>-</v>
          </cell>
          <cell r="BT57" t="str">
            <v>12110</v>
          </cell>
          <cell r="BU57">
            <v>-3664</v>
          </cell>
        </row>
        <row r="58">
          <cell r="I58">
            <v>61137</v>
          </cell>
          <cell r="J58" t="str">
            <v>-</v>
          </cell>
          <cell r="K58" t="str">
            <v>12210</v>
          </cell>
          <cell r="L58" t="str">
            <v>6101 01</v>
          </cell>
          <cell r="M58" t="str">
            <v>61137-12210</v>
          </cell>
          <cell r="N58">
            <v>0</v>
          </cell>
          <cell r="O58">
            <v>0</v>
          </cell>
          <cell r="P58" t="str">
            <v>R/F FR BODY PLR LWR OTR RH</v>
          </cell>
          <cell r="Q58" t="str">
            <v>140N0</v>
          </cell>
          <cell r="R58">
            <v>2</v>
          </cell>
          <cell r="S58">
            <v>0</v>
          </cell>
          <cell r="T58" t="str">
            <v>SPC440</v>
          </cell>
          <cell r="U58">
            <v>1.2</v>
          </cell>
          <cell r="V58">
            <v>1930</v>
          </cell>
          <cell r="W58" t="str">
            <v>ƒtƒ^ƒo</v>
          </cell>
          <cell r="X58" t="str">
            <v>GP</v>
          </cell>
          <cell r="Y58">
            <v>0.17558000000000001</v>
          </cell>
          <cell r="Z58" t="str">
            <v>ALI BROS</v>
          </cell>
          <cell r="AA58" t="str">
            <v>BEWL</v>
          </cell>
          <cell r="AB58" t="str">
            <v>94223-80800*2</v>
          </cell>
          <cell r="AC58" t="str">
            <v>-</v>
          </cell>
          <cell r="AD58" t="str">
            <v>W</v>
          </cell>
          <cell r="AE58" t="str">
            <v>A</v>
          </cell>
          <cell r="AF58">
            <v>1</v>
          </cell>
          <cell r="AG58">
            <v>2</v>
          </cell>
          <cell r="AH58">
            <v>70</v>
          </cell>
          <cell r="AI58">
            <v>1.4</v>
          </cell>
          <cell r="AJ58">
            <v>2</v>
          </cell>
          <cell r="AK58">
            <v>378.28</v>
          </cell>
          <cell r="AL58">
            <v>425000</v>
          </cell>
          <cell r="AM58">
            <v>387.72444444444443</v>
          </cell>
          <cell r="AN58">
            <v>0</v>
          </cell>
          <cell r="AO58">
            <v>0</v>
          </cell>
          <cell r="AP58" t="str">
            <v>NOT FOUND</v>
          </cell>
          <cell r="AQ58">
            <v>0</v>
          </cell>
          <cell r="AR58">
            <v>0</v>
          </cell>
          <cell r="AS58" t="str">
            <v>ALI BROS</v>
          </cell>
          <cell r="AT58">
            <v>442.85</v>
          </cell>
          <cell r="AU58">
            <v>800000</v>
          </cell>
          <cell r="AV58">
            <v>0.9</v>
          </cell>
          <cell r="AW58" t="str">
            <v>BEWL</v>
          </cell>
          <cell r="AX58">
            <v>276.27999999999997</v>
          </cell>
          <cell r="AY58">
            <v>832279</v>
          </cell>
          <cell r="AZ58">
            <v>1.1000000000000001</v>
          </cell>
          <cell r="BA58">
            <v>442.85</v>
          </cell>
          <cell r="BB58">
            <v>832279</v>
          </cell>
          <cell r="BC58">
            <v>276.27999999999997</v>
          </cell>
          <cell r="BD58">
            <v>800000</v>
          </cell>
          <cell r="BE58">
            <v>0</v>
          </cell>
          <cell r="BF58">
            <v>0</v>
          </cell>
          <cell r="BG58">
            <v>0</v>
          </cell>
          <cell r="BH58">
            <v>0</v>
          </cell>
          <cell r="BI58">
            <v>1</v>
          </cell>
          <cell r="BJ58">
            <v>0</v>
          </cell>
          <cell r="BK58">
            <v>0</v>
          </cell>
          <cell r="BL58">
            <v>1</v>
          </cell>
          <cell r="BM58">
            <v>2</v>
          </cell>
          <cell r="BN58">
            <v>0</v>
          </cell>
          <cell r="BO58">
            <v>2</v>
          </cell>
          <cell r="BP58">
            <v>0</v>
          </cell>
          <cell r="BQ58">
            <v>0</v>
          </cell>
          <cell r="BR58">
            <v>57486</v>
          </cell>
          <cell r="BS58" t="str">
            <v>-</v>
          </cell>
          <cell r="BT58" t="str">
            <v>12040</v>
          </cell>
          <cell r="BU58">
            <v>-3651</v>
          </cell>
        </row>
        <row r="59">
          <cell r="I59">
            <v>61138</v>
          </cell>
          <cell r="J59" t="str">
            <v>-</v>
          </cell>
          <cell r="K59" t="str">
            <v>12200</v>
          </cell>
          <cell r="L59" t="str">
            <v>6101 02</v>
          </cell>
          <cell r="M59" t="str">
            <v>61138-12200</v>
          </cell>
          <cell r="N59">
            <v>0</v>
          </cell>
          <cell r="O59">
            <v>0</v>
          </cell>
          <cell r="P59" t="str">
            <v>R/F FR BODY PLR LWR OTR LH</v>
          </cell>
          <cell r="Q59" t="str">
            <v>140N0</v>
          </cell>
          <cell r="R59">
            <v>2</v>
          </cell>
          <cell r="S59">
            <v>0</v>
          </cell>
          <cell r="T59" t="str">
            <v>SPC440</v>
          </cell>
          <cell r="U59">
            <v>1.2</v>
          </cell>
          <cell r="V59">
            <v>1930</v>
          </cell>
          <cell r="W59" t="str">
            <v>ƒtƒ^ƒo</v>
          </cell>
          <cell r="X59" t="str">
            <v>GP</v>
          </cell>
          <cell r="Y59">
            <v>0.17558000000000001</v>
          </cell>
          <cell r="Z59" t="str">
            <v>ALI BROS</v>
          </cell>
          <cell r="AA59" t="str">
            <v>BEWL</v>
          </cell>
          <cell r="AB59" t="str">
            <v>94223-80800*2</v>
          </cell>
          <cell r="AC59" t="str">
            <v>-</v>
          </cell>
          <cell r="AD59" t="str">
            <v>W</v>
          </cell>
          <cell r="AE59" t="str">
            <v>A</v>
          </cell>
          <cell r="AF59">
            <v>1</v>
          </cell>
          <cell r="AG59">
            <v>2</v>
          </cell>
          <cell r="AH59">
            <v>70</v>
          </cell>
          <cell r="AI59">
            <v>1.4</v>
          </cell>
          <cell r="AJ59">
            <v>2</v>
          </cell>
          <cell r="AK59">
            <v>378.28</v>
          </cell>
          <cell r="AL59">
            <v>425000</v>
          </cell>
          <cell r="AM59">
            <v>387.72444444444443</v>
          </cell>
          <cell r="AN59">
            <v>0</v>
          </cell>
          <cell r="AO59">
            <v>0</v>
          </cell>
          <cell r="AP59" t="str">
            <v>NOT FOUND</v>
          </cell>
          <cell r="AQ59">
            <v>0</v>
          </cell>
          <cell r="AR59">
            <v>0</v>
          </cell>
          <cell r="AS59" t="str">
            <v>ALI BROS</v>
          </cell>
          <cell r="AT59" t="str">
            <v>INCL</v>
          </cell>
          <cell r="AU59" t="str">
            <v>INCL</v>
          </cell>
          <cell r="AV59" t="str">
            <v>INCL 120</v>
          </cell>
          <cell r="AW59" t="str">
            <v>BEWL</v>
          </cell>
          <cell r="AX59">
            <v>276.27999999999997</v>
          </cell>
          <cell r="AY59">
            <v>832279</v>
          </cell>
          <cell r="AZ59">
            <v>1.1000000000000001</v>
          </cell>
          <cell r="BA59" t="str">
            <v>INCL</v>
          </cell>
          <cell r="BB59" t="str">
            <v>INCL</v>
          </cell>
          <cell r="BC59">
            <v>276.27999999999997</v>
          </cell>
          <cell r="BD59">
            <v>832279</v>
          </cell>
          <cell r="BE59">
            <v>0</v>
          </cell>
          <cell r="BF59">
            <v>0</v>
          </cell>
          <cell r="BG59">
            <v>0</v>
          </cell>
          <cell r="BH59">
            <v>0</v>
          </cell>
          <cell r="BI59">
            <v>1</v>
          </cell>
          <cell r="BJ59">
            <v>0</v>
          </cell>
          <cell r="BK59">
            <v>0</v>
          </cell>
          <cell r="BL59">
            <v>1</v>
          </cell>
          <cell r="BM59">
            <v>2</v>
          </cell>
          <cell r="BN59">
            <v>0</v>
          </cell>
          <cell r="BO59">
            <v>2</v>
          </cell>
          <cell r="BP59">
            <v>0</v>
          </cell>
          <cell r="BQ59">
            <v>0</v>
          </cell>
          <cell r="BR59">
            <v>58272</v>
          </cell>
          <cell r="BS59" t="str">
            <v>-</v>
          </cell>
          <cell r="BT59" t="str">
            <v>20090</v>
          </cell>
          <cell r="BU59">
            <v>-2866</v>
          </cell>
        </row>
        <row r="60">
          <cell r="I60">
            <v>61149</v>
          </cell>
          <cell r="J60" t="str">
            <v>-</v>
          </cell>
          <cell r="K60" t="str">
            <v>12060</v>
          </cell>
          <cell r="L60" t="str">
            <v>6101 01</v>
          </cell>
          <cell r="M60" t="str">
            <v>61149-12060</v>
          </cell>
          <cell r="N60">
            <v>0</v>
          </cell>
          <cell r="O60">
            <v>0</v>
          </cell>
          <cell r="P60" t="str">
            <v>R/F FR DR CHECK</v>
          </cell>
          <cell r="Q60" t="str">
            <v>140N0</v>
          </cell>
          <cell r="R60">
            <v>2</v>
          </cell>
          <cell r="S60">
            <v>0</v>
          </cell>
          <cell r="T60" t="str">
            <v>SPC270</v>
          </cell>
          <cell r="U60">
            <v>1.2</v>
          </cell>
          <cell r="V60">
            <v>50</v>
          </cell>
          <cell r="W60" t="str">
            <v>ƒtƒ^ƒo</v>
          </cell>
          <cell r="X60" t="str">
            <v>GP</v>
          </cell>
          <cell r="Y60">
            <v>4.5500000000000002E-3</v>
          </cell>
          <cell r="Z60" t="str">
            <v>ALI BROS</v>
          </cell>
          <cell r="AA60" t="str">
            <v>BEWL</v>
          </cell>
          <cell r="AB60" t="str">
            <v>94223-80800*1</v>
          </cell>
          <cell r="AC60" t="str">
            <v>-</v>
          </cell>
          <cell r="AD60" t="str">
            <v>W</v>
          </cell>
          <cell r="AE60" t="str">
            <v>C</v>
          </cell>
          <cell r="AF60">
            <v>3</v>
          </cell>
          <cell r="AG60">
            <v>0</v>
          </cell>
          <cell r="AH60">
            <v>40</v>
          </cell>
          <cell r="AI60">
            <v>1.4</v>
          </cell>
          <cell r="AJ60">
            <v>2</v>
          </cell>
          <cell r="AK60">
            <v>5.6</v>
          </cell>
          <cell r="AL60">
            <v>150000</v>
          </cell>
          <cell r="AM60">
            <v>8.9333333333333336</v>
          </cell>
          <cell r="AN60">
            <v>0</v>
          </cell>
          <cell r="AO60">
            <v>0</v>
          </cell>
          <cell r="AP60" t="str">
            <v>NOT FOUND</v>
          </cell>
          <cell r="AQ60">
            <v>0</v>
          </cell>
          <cell r="AR60">
            <v>0</v>
          </cell>
          <cell r="AS60" t="str">
            <v>ALI BROS</v>
          </cell>
          <cell r="AT60">
            <v>19.45</v>
          </cell>
          <cell r="AU60">
            <v>80000</v>
          </cell>
          <cell r="AV60">
            <v>1.8</v>
          </cell>
          <cell r="AW60" t="str">
            <v>BEWL</v>
          </cell>
          <cell r="AX60">
            <v>22.86</v>
          </cell>
          <cell r="AY60">
            <v>195714</v>
          </cell>
          <cell r="AZ60">
            <v>2.1</v>
          </cell>
          <cell r="BA60">
            <v>22.86</v>
          </cell>
          <cell r="BB60">
            <v>195714</v>
          </cell>
          <cell r="BC60">
            <v>19.45</v>
          </cell>
          <cell r="BD60">
            <v>80000</v>
          </cell>
          <cell r="BE60">
            <v>0</v>
          </cell>
          <cell r="BF60">
            <v>0</v>
          </cell>
          <cell r="BG60">
            <v>0</v>
          </cell>
          <cell r="BH60">
            <v>0</v>
          </cell>
          <cell r="BI60">
            <v>1</v>
          </cell>
          <cell r="BJ60">
            <v>0</v>
          </cell>
          <cell r="BK60">
            <v>0</v>
          </cell>
          <cell r="BL60">
            <v>1</v>
          </cell>
          <cell r="BM60">
            <v>2</v>
          </cell>
          <cell r="BN60">
            <v>0</v>
          </cell>
          <cell r="BO60">
            <v>0</v>
          </cell>
          <cell r="BP60">
            <v>0</v>
          </cell>
          <cell r="BQ60">
            <v>0</v>
          </cell>
          <cell r="BR60">
            <v>57403</v>
          </cell>
          <cell r="BS60" t="str">
            <v>-</v>
          </cell>
          <cell r="BT60" t="str">
            <v>12080</v>
          </cell>
          <cell r="BU60">
            <v>-3746</v>
          </cell>
        </row>
        <row r="61">
          <cell r="I61">
            <v>61149</v>
          </cell>
          <cell r="J61" t="str">
            <v>-</v>
          </cell>
          <cell r="K61" t="str">
            <v>12060</v>
          </cell>
          <cell r="L61" t="str">
            <v>6101 02</v>
          </cell>
          <cell r="M61" t="str">
            <v>61149-12060</v>
          </cell>
          <cell r="N61">
            <v>0</v>
          </cell>
          <cell r="O61">
            <v>0</v>
          </cell>
          <cell r="P61" t="str">
            <v>R/F FR DR CHECK</v>
          </cell>
          <cell r="Q61" t="str">
            <v>140N0</v>
          </cell>
          <cell r="R61">
            <v>2</v>
          </cell>
          <cell r="S61">
            <v>0</v>
          </cell>
          <cell r="T61" t="str">
            <v>SPC270</v>
          </cell>
          <cell r="U61">
            <v>1.2</v>
          </cell>
          <cell r="V61">
            <v>50</v>
          </cell>
          <cell r="W61" t="str">
            <v>ƒtƒ^ƒo(¬“‡)</v>
          </cell>
          <cell r="X61" t="str">
            <v>GP</v>
          </cell>
          <cell r="Y61">
            <v>4.5500000000000002E-3</v>
          </cell>
          <cell r="Z61" t="str">
            <v>ALI BROS</v>
          </cell>
          <cell r="AA61" t="str">
            <v>BEWL</v>
          </cell>
          <cell r="AB61" t="str">
            <v>94223-80800*1</v>
          </cell>
          <cell r="AC61" t="str">
            <v>-</v>
          </cell>
          <cell r="AD61" t="str">
            <v>BLANK</v>
          </cell>
          <cell r="AE61" t="str">
            <v>-</v>
          </cell>
          <cell r="AF61" t="str">
            <v>-</v>
          </cell>
          <cell r="AG61">
            <v>0</v>
          </cell>
          <cell r="AH61">
            <v>40</v>
          </cell>
          <cell r="AI61">
            <v>1.4</v>
          </cell>
          <cell r="AJ61">
            <v>2</v>
          </cell>
          <cell r="AK61">
            <v>5.6</v>
          </cell>
          <cell r="AL61">
            <v>150000</v>
          </cell>
          <cell r="AM61">
            <v>8.9333333333333336</v>
          </cell>
          <cell r="AN61">
            <v>0</v>
          </cell>
          <cell r="AO61">
            <v>0</v>
          </cell>
          <cell r="AP61" t="str">
            <v>NOT FOUND</v>
          </cell>
          <cell r="AQ61">
            <v>0</v>
          </cell>
          <cell r="AR61">
            <v>0</v>
          </cell>
          <cell r="AS61" t="str">
            <v>ALI BROS</v>
          </cell>
          <cell r="AT61">
            <v>19.45</v>
          </cell>
          <cell r="AU61">
            <v>80000</v>
          </cell>
          <cell r="AV61">
            <v>1.8</v>
          </cell>
          <cell r="AW61" t="str">
            <v>BEWL</v>
          </cell>
          <cell r="AX61">
            <v>22.86</v>
          </cell>
          <cell r="AY61">
            <v>195714</v>
          </cell>
          <cell r="AZ61">
            <v>2.1</v>
          </cell>
          <cell r="BA61">
            <v>22.86</v>
          </cell>
          <cell r="BB61">
            <v>195714</v>
          </cell>
          <cell r="BC61">
            <v>19.45</v>
          </cell>
          <cell r="BD61">
            <v>80000</v>
          </cell>
          <cell r="BE61">
            <v>0</v>
          </cell>
          <cell r="BF61">
            <v>0</v>
          </cell>
          <cell r="BG61">
            <v>0</v>
          </cell>
          <cell r="BH61">
            <v>0</v>
          </cell>
          <cell r="BI61">
            <v>0</v>
          </cell>
          <cell r="BJ61">
            <v>0</v>
          </cell>
          <cell r="BK61">
            <v>0</v>
          </cell>
          <cell r="BL61">
            <v>1</v>
          </cell>
          <cell r="BM61">
            <v>2</v>
          </cell>
          <cell r="BN61">
            <v>0</v>
          </cell>
          <cell r="BO61">
            <v>0</v>
          </cell>
          <cell r="BP61">
            <v>0</v>
          </cell>
          <cell r="BQ61">
            <v>0</v>
          </cell>
          <cell r="BR61">
            <v>57413</v>
          </cell>
          <cell r="BS61" t="str">
            <v>-</v>
          </cell>
          <cell r="BT61" t="str">
            <v>12060</v>
          </cell>
          <cell r="BU61">
            <v>-3736</v>
          </cell>
        </row>
        <row r="62">
          <cell r="I62">
            <v>61153</v>
          </cell>
          <cell r="J62" t="str">
            <v>-</v>
          </cell>
          <cell r="K62" t="str">
            <v>12070</v>
          </cell>
          <cell r="L62" t="str">
            <v>6101 01</v>
          </cell>
          <cell r="M62" t="str">
            <v>61153-12070</v>
          </cell>
          <cell r="N62">
            <v>0</v>
          </cell>
          <cell r="O62">
            <v>0</v>
          </cell>
          <cell r="P62" t="str">
            <v>RET FR BODY PLR LWR HNG RH</v>
          </cell>
          <cell r="Q62" t="str">
            <v>140N0</v>
          </cell>
          <cell r="R62">
            <v>2</v>
          </cell>
          <cell r="S62">
            <v>0</v>
          </cell>
          <cell r="T62" t="str">
            <v>SPC440</v>
          </cell>
          <cell r="U62">
            <v>1.2</v>
          </cell>
          <cell r="V62">
            <v>490</v>
          </cell>
          <cell r="W62" t="str">
            <v>ƒtƒ^ƒo</v>
          </cell>
          <cell r="X62" t="str">
            <v>GP</v>
          </cell>
          <cell r="Y62">
            <v>4.4580000000000002E-2</v>
          </cell>
          <cell r="Z62" t="str">
            <v>ALI BROS</v>
          </cell>
          <cell r="AA62" t="str">
            <v>BEWL</v>
          </cell>
          <cell r="AB62" t="str">
            <v>94223-80600*1, 94223-80800*2</v>
          </cell>
          <cell r="AC62" t="str">
            <v>-</v>
          </cell>
          <cell r="AD62" t="str">
            <v>W</v>
          </cell>
          <cell r="AE62" t="str">
            <v>B</v>
          </cell>
          <cell r="AF62">
            <v>2</v>
          </cell>
          <cell r="AG62">
            <v>2</v>
          </cell>
          <cell r="AH62">
            <v>70</v>
          </cell>
          <cell r="AI62">
            <v>1.3</v>
          </cell>
          <cell r="AJ62">
            <v>2</v>
          </cell>
          <cell r="AK62">
            <v>89.179999999999993</v>
          </cell>
          <cell r="AL62">
            <v>200000</v>
          </cell>
          <cell r="AM62">
            <v>93.624444444444435</v>
          </cell>
          <cell r="AN62">
            <v>0</v>
          </cell>
          <cell r="AO62">
            <v>0</v>
          </cell>
          <cell r="AP62" t="str">
            <v>NOT FOUND</v>
          </cell>
          <cell r="AQ62">
            <v>0</v>
          </cell>
          <cell r="AR62">
            <v>0</v>
          </cell>
          <cell r="AS62" t="str">
            <v>ALI BROS</v>
          </cell>
          <cell r="AT62">
            <v>89.82</v>
          </cell>
          <cell r="AU62">
            <v>220000</v>
          </cell>
          <cell r="AV62">
            <v>0.5</v>
          </cell>
          <cell r="AW62" t="str">
            <v>BEWL</v>
          </cell>
          <cell r="AX62">
            <v>93.42</v>
          </cell>
          <cell r="AY62">
            <v>616806</v>
          </cell>
          <cell r="AZ62">
            <v>1.1000000000000001</v>
          </cell>
          <cell r="BA62">
            <v>93.42</v>
          </cell>
          <cell r="BB62">
            <v>616806</v>
          </cell>
          <cell r="BC62">
            <v>89.82</v>
          </cell>
          <cell r="BD62">
            <v>220000</v>
          </cell>
          <cell r="BE62">
            <v>0</v>
          </cell>
          <cell r="BF62">
            <v>0</v>
          </cell>
          <cell r="BG62">
            <v>0</v>
          </cell>
          <cell r="BH62">
            <v>0</v>
          </cell>
          <cell r="BI62">
            <v>1</v>
          </cell>
          <cell r="BJ62">
            <v>0</v>
          </cell>
          <cell r="BK62">
            <v>0</v>
          </cell>
          <cell r="BL62">
            <v>1</v>
          </cell>
          <cell r="BM62">
            <v>2</v>
          </cell>
          <cell r="BN62">
            <v>0</v>
          </cell>
          <cell r="BO62">
            <v>0</v>
          </cell>
          <cell r="BP62">
            <v>0</v>
          </cell>
          <cell r="BQ62">
            <v>0</v>
          </cell>
          <cell r="BR62">
            <v>57488</v>
          </cell>
          <cell r="BS62" t="str">
            <v>-</v>
          </cell>
          <cell r="BT62" t="str">
            <v>32020</v>
          </cell>
          <cell r="BU62">
            <v>-3665</v>
          </cell>
        </row>
        <row r="63">
          <cell r="I63">
            <v>61154</v>
          </cell>
          <cell r="J63" t="str">
            <v>-</v>
          </cell>
          <cell r="K63" t="str">
            <v>12060</v>
          </cell>
          <cell r="L63" t="str">
            <v>6101 02</v>
          </cell>
          <cell r="M63" t="str">
            <v>61154-12060</v>
          </cell>
          <cell r="N63">
            <v>0</v>
          </cell>
          <cell r="O63">
            <v>0</v>
          </cell>
          <cell r="P63" t="str">
            <v>RET FR BODY PLR LWR HNG LH</v>
          </cell>
          <cell r="Q63" t="str">
            <v>140N0</v>
          </cell>
          <cell r="R63">
            <v>2</v>
          </cell>
          <cell r="S63">
            <v>0</v>
          </cell>
          <cell r="T63" t="str">
            <v>SPC440</v>
          </cell>
          <cell r="U63">
            <v>1.2</v>
          </cell>
          <cell r="V63">
            <v>490</v>
          </cell>
          <cell r="W63" t="str">
            <v>ƒtƒ^ƒo</v>
          </cell>
          <cell r="X63" t="str">
            <v>GP</v>
          </cell>
          <cell r="Y63">
            <v>4.4580000000000002E-2</v>
          </cell>
          <cell r="Z63" t="str">
            <v>ALI BROS</v>
          </cell>
          <cell r="AA63" t="str">
            <v>BEWL</v>
          </cell>
          <cell r="AB63" t="str">
            <v>94223-80600*1, 94223-80800*2</v>
          </cell>
          <cell r="AC63">
            <v>0</v>
          </cell>
          <cell r="AD63" t="str">
            <v>W</v>
          </cell>
          <cell r="AE63" t="str">
            <v>B</v>
          </cell>
          <cell r="AF63">
            <v>2</v>
          </cell>
          <cell r="AG63">
            <v>2</v>
          </cell>
          <cell r="AH63">
            <v>70</v>
          </cell>
          <cell r="AI63">
            <v>1.75</v>
          </cell>
          <cell r="AJ63">
            <v>2</v>
          </cell>
          <cell r="AK63">
            <v>120.04999999999998</v>
          </cell>
          <cell r="AL63">
            <v>200000</v>
          </cell>
          <cell r="AM63">
            <v>124.49444444444443</v>
          </cell>
          <cell r="AN63">
            <v>0</v>
          </cell>
          <cell r="AO63">
            <v>0</v>
          </cell>
          <cell r="AP63" t="str">
            <v>NOT FOUND</v>
          </cell>
          <cell r="AQ63">
            <v>0</v>
          </cell>
          <cell r="AR63">
            <v>0</v>
          </cell>
          <cell r="AS63" t="str">
            <v>ALI BROS</v>
          </cell>
          <cell r="AT63" t="str">
            <v>INCL</v>
          </cell>
          <cell r="AU63" t="str">
            <v>INCL</v>
          </cell>
          <cell r="AV63" t="str">
            <v>INCL 122</v>
          </cell>
          <cell r="AW63" t="str">
            <v>BEWL</v>
          </cell>
          <cell r="AX63">
            <v>93.42</v>
          </cell>
          <cell r="AY63">
            <v>616806</v>
          </cell>
          <cell r="AZ63">
            <v>1.1000000000000001</v>
          </cell>
          <cell r="BA63" t="str">
            <v>INCL</v>
          </cell>
          <cell r="BB63" t="str">
            <v>INCL</v>
          </cell>
          <cell r="BC63">
            <v>93.42</v>
          </cell>
          <cell r="BD63">
            <v>616806</v>
          </cell>
          <cell r="BE63">
            <v>0</v>
          </cell>
          <cell r="BF63">
            <v>0</v>
          </cell>
          <cell r="BG63">
            <v>0</v>
          </cell>
          <cell r="BH63">
            <v>0</v>
          </cell>
          <cell r="BI63">
            <v>1</v>
          </cell>
          <cell r="BJ63">
            <v>0</v>
          </cell>
          <cell r="BK63">
            <v>0</v>
          </cell>
          <cell r="BL63">
            <v>1</v>
          </cell>
          <cell r="BM63">
            <v>2</v>
          </cell>
          <cell r="BN63">
            <v>0</v>
          </cell>
          <cell r="BO63">
            <v>0</v>
          </cell>
          <cell r="BP63">
            <v>0</v>
          </cell>
          <cell r="BQ63">
            <v>0</v>
          </cell>
          <cell r="BR63">
            <v>57628</v>
          </cell>
          <cell r="BS63" t="str">
            <v>-</v>
          </cell>
          <cell r="BT63" t="str">
            <v>63010</v>
          </cell>
          <cell r="BU63">
            <v>-3526</v>
          </cell>
        </row>
        <row r="64">
          <cell r="I64">
            <v>61161</v>
          </cell>
          <cell r="J64" t="str">
            <v>-</v>
          </cell>
          <cell r="K64" t="str">
            <v>12390</v>
          </cell>
          <cell r="L64" t="str">
            <v>6110 01</v>
          </cell>
          <cell r="M64" t="str">
            <v>61161-12390</v>
          </cell>
          <cell r="N64">
            <v>0</v>
          </cell>
          <cell r="O64">
            <v>0</v>
          </cell>
          <cell r="P64" t="str">
            <v>PLR FR BODY INN RH</v>
          </cell>
          <cell r="Q64" t="str">
            <v>140N0</v>
          </cell>
          <cell r="R64">
            <v>2</v>
          </cell>
          <cell r="S64">
            <v>0</v>
          </cell>
          <cell r="T64" t="str">
            <v>SPH440-OD</v>
          </cell>
          <cell r="U64">
            <v>1.8</v>
          </cell>
          <cell r="V64">
            <v>1520</v>
          </cell>
          <cell r="W64" t="str">
            <v>ƒtƒ^ƒo</v>
          </cell>
          <cell r="X64" t="str">
            <v>GP</v>
          </cell>
          <cell r="Y64">
            <v>7.6660000000000006E-2</v>
          </cell>
          <cell r="Z64" t="str">
            <v>ALI BROS</v>
          </cell>
          <cell r="AA64" t="str">
            <v>RAZI SONS</v>
          </cell>
          <cell r="AB64" t="str">
            <v>-</v>
          </cell>
          <cell r="AC64" t="str">
            <v>-</v>
          </cell>
          <cell r="AD64" t="str">
            <v>P</v>
          </cell>
          <cell r="AE64" t="str">
            <v>B</v>
          </cell>
          <cell r="AF64">
            <v>2</v>
          </cell>
          <cell r="AG64">
            <v>2</v>
          </cell>
          <cell r="AH64">
            <v>70</v>
          </cell>
          <cell r="AI64">
            <v>1.75</v>
          </cell>
          <cell r="AJ64">
            <v>2</v>
          </cell>
          <cell r="AK64">
            <v>372.40000000000003</v>
          </cell>
          <cell r="AL64">
            <v>300000</v>
          </cell>
          <cell r="AM64">
            <v>379.06666666666672</v>
          </cell>
          <cell r="AN64">
            <v>0</v>
          </cell>
          <cell r="AO64">
            <v>0</v>
          </cell>
          <cell r="AP64" t="str">
            <v>NOT FOUND</v>
          </cell>
          <cell r="AQ64">
            <v>0</v>
          </cell>
          <cell r="AR64">
            <v>0</v>
          </cell>
          <cell r="AS64" t="str">
            <v>ALI BROS</v>
          </cell>
          <cell r="AT64">
            <v>472.09</v>
          </cell>
          <cell r="AU64">
            <v>850000</v>
          </cell>
          <cell r="AV64">
            <v>1.2</v>
          </cell>
          <cell r="AW64" t="str">
            <v>RAZI SONS</v>
          </cell>
          <cell r="AX64">
            <v>393.36</v>
          </cell>
          <cell r="AY64">
            <v>766000</v>
          </cell>
          <cell r="AZ64">
            <v>1</v>
          </cell>
          <cell r="BA64">
            <v>472.09</v>
          </cell>
          <cell r="BB64">
            <v>850000</v>
          </cell>
          <cell r="BC64">
            <v>393.36</v>
          </cell>
          <cell r="BD64">
            <v>766000</v>
          </cell>
          <cell r="BE64">
            <v>0</v>
          </cell>
          <cell r="BF64">
            <v>0</v>
          </cell>
          <cell r="BG64">
            <v>0</v>
          </cell>
          <cell r="BH64">
            <v>0</v>
          </cell>
          <cell r="BI64">
            <v>1</v>
          </cell>
          <cell r="BJ64">
            <v>0</v>
          </cell>
          <cell r="BK64">
            <v>0</v>
          </cell>
          <cell r="BL64">
            <v>1</v>
          </cell>
          <cell r="BM64">
            <v>2</v>
          </cell>
          <cell r="BN64">
            <v>0</v>
          </cell>
          <cell r="BO64">
            <v>2</v>
          </cell>
          <cell r="BP64">
            <v>0</v>
          </cell>
          <cell r="BQ64">
            <v>0</v>
          </cell>
          <cell r="BR64">
            <v>57404</v>
          </cell>
          <cell r="BS64" t="str">
            <v>-</v>
          </cell>
          <cell r="BT64" t="str">
            <v>12020</v>
          </cell>
          <cell r="BU64">
            <v>-3757</v>
          </cell>
        </row>
        <row r="65">
          <cell r="I65">
            <v>61162</v>
          </cell>
          <cell r="J65" t="str">
            <v>-</v>
          </cell>
          <cell r="K65" t="str">
            <v>12400</v>
          </cell>
          <cell r="L65" t="str">
            <v>6110 02</v>
          </cell>
          <cell r="M65" t="str">
            <v>61162-12400</v>
          </cell>
          <cell r="N65">
            <v>0</v>
          </cell>
          <cell r="O65">
            <v>0</v>
          </cell>
          <cell r="P65" t="str">
            <v>PLR FR BODY INN LH</v>
          </cell>
          <cell r="Q65" t="str">
            <v>140N0</v>
          </cell>
          <cell r="R65">
            <v>2</v>
          </cell>
          <cell r="S65">
            <v>0</v>
          </cell>
          <cell r="T65" t="str">
            <v>SPH440-OD</v>
          </cell>
          <cell r="U65">
            <v>1.8</v>
          </cell>
          <cell r="V65">
            <v>1520</v>
          </cell>
          <cell r="W65" t="str">
            <v>ƒtƒ^ƒo</v>
          </cell>
          <cell r="X65" t="str">
            <v>GP</v>
          </cell>
          <cell r="Y65">
            <v>7.6660000000000006E-2</v>
          </cell>
          <cell r="Z65" t="str">
            <v>ALI BROS</v>
          </cell>
          <cell r="AA65" t="str">
            <v>RAZI SONS</v>
          </cell>
          <cell r="AB65" t="str">
            <v>-</v>
          </cell>
          <cell r="AC65" t="str">
            <v>-</v>
          </cell>
          <cell r="AD65" t="str">
            <v>P</v>
          </cell>
          <cell r="AE65" t="str">
            <v>B</v>
          </cell>
          <cell r="AF65">
            <v>2</v>
          </cell>
          <cell r="AG65">
            <v>2</v>
          </cell>
          <cell r="AH65">
            <v>70</v>
          </cell>
          <cell r="AI65">
            <v>1.75</v>
          </cell>
          <cell r="AJ65">
            <v>2</v>
          </cell>
          <cell r="AK65">
            <v>372.40000000000003</v>
          </cell>
          <cell r="AL65">
            <v>300000</v>
          </cell>
          <cell r="AM65">
            <v>379.06666666666672</v>
          </cell>
          <cell r="AN65">
            <v>0</v>
          </cell>
          <cell r="AO65">
            <v>0</v>
          </cell>
          <cell r="AP65" t="str">
            <v>NOT FOUND</v>
          </cell>
          <cell r="AQ65">
            <v>0</v>
          </cell>
          <cell r="AR65">
            <v>0</v>
          </cell>
          <cell r="AS65" t="str">
            <v>ALI BROS</v>
          </cell>
          <cell r="AT65" t="str">
            <v>INCL</v>
          </cell>
          <cell r="AU65" t="str">
            <v>INCL</v>
          </cell>
          <cell r="AV65" t="str">
            <v>INCL 137</v>
          </cell>
          <cell r="AW65" t="str">
            <v>RAZI SONS</v>
          </cell>
          <cell r="AX65" t="str">
            <v>INCL</v>
          </cell>
          <cell r="AY65" t="str">
            <v>INCL</v>
          </cell>
          <cell r="AZ65" t="str">
            <v>INCL 137</v>
          </cell>
          <cell r="BA65" t="str">
            <v>INCL</v>
          </cell>
          <cell r="BB65" t="str">
            <v>INCL</v>
          </cell>
          <cell r="BC65" t="str">
            <v>INCL</v>
          </cell>
          <cell r="BD65" t="str">
            <v>INCL</v>
          </cell>
          <cell r="BE65">
            <v>0</v>
          </cell>
          <cell r="BF65">
            <v>0</v>
          </cell>
          <cell r="BG65">
            <v>0</v>
          </cell>
          <cell r="BH65">
            <v>0</v>
          </cell>
          <cell r="BI65">
            <v>1</v>
          </cell>
          <cell r="BJ65">
            <v>0</v>
          </cell>
          <cell r="BK65">
            <v>0</v>
          </cell>
          <cell r="BL65">
            <v>1</v>
          </cell>
          <cell r="BM65">
            <v>2</v>
          </cell>
          <cell r="BN65">
            <v>0</v>
          </cell>
          <cell r="BO65">
            <v>2</v>
          </cell>
          <cell r="BP65">
            <v>0</v>
          </cell>
          <cell r="BQ65">
            <v>0</v>
          </cell>
          <cell r="BR65">
            <v>57414</v>
          </cell>
          <cell r="BS65" t="str">
            <v>-</v>
          </cell>
          <cell r="BT65" t="str">
            <v>12060</v>
          </cell>
          <cell r="BU65">
            <v>-3748</v>
          </cell>
        </row>
        <row r="66">
          <cell r="I66">
            <v>61231</v>
          </cell>
          <cell r="J66" t="str">
            <v>-</v>
          </cell>
          <cell r="K66" t="str">
            <v>1A100</v>
          </cell>
          <cell r="L66" t="str">
            <v>6130 01</v>
          </cell>
          <cell r="M66" t="str">
            <v>61231-1A100</v>
          </cell>
          <cell r="N66">
            <v>0</v>
          </cell>
          <cell r="O66">
            <v>0</v>
          </cell>
          <cell r="P66" t="str">
            <v>RAIL ROOF SIDE IN RH</v>
          </cell>
          <cell r="Q66" t="str">
            <v>140N0</v>
          </cell>
          <cell r="R66">
            <v>2</v>
          </cell>
          <cell r="S66">
            <v>0</v>
          </cell>
          <cell r="T66" t="str">
            <v>SPC440</v>
          </cell>
          <cell r="U66">
            <v>1.2</v>
          </cell>
          <cell r="V66">
            <v>1250</v>
          </cell>
          <cell r="W66" t="str">
            <v>1TP</v>
          </cell>
          <cell r="X66" t="str">
            <v>GP</v>
          </cell>
          <cell r="Y66">
            <v>3.2489999999999998E-2</v>
          </cell>
          <cell r="Z66" t="str">
            <v>ALI BROS</v>
          </cell>
          <cell r="AA66" t="str">
            <v>AFTAB TECH.</v>
          </cell>
          <cell r="AB66" t="str">
            <v>94223-80600*3</v>
          </cell>
          <cell r="AC66" t="str">
            <v>-</v>
          </cell>
          <cell r="AD66" t="str">
            <v>P</v>
          </cell>
          <cell r="AE66" t="str">
            <v>A</v>
          </cell>
          <cell r="AF66">
            <v>2</v>
          </cell>
          <cell r="AG66">
            <v>2</v>
          </cell>
          <cell r="AH66">
            <v>70</v>
          </cell>
          <cell r="AI66">
            <v>1.75</v>
          </cell>
          <cell r="AJ66">
            <v>2</v>
          </cell>
          <cell r="AK66">
            <v>306.25</v>
          </cell>
          <cell r="AL66">
            <v>550000</v>
          </cell>
          <cell r="AM66">
            <v>318.47222222222223</v>
          </cell>
          <cell r="AN66">
            <v>0</v>
          </cell>
          <cell r="AO66">
            <v>0</v>
          </cell>
          <cell r="AP66" t="str">
            <v>NOT FOUND</v>
          </cell>
          <cell r="AQ66">
            <v>0</v>
          </cell>
          <cell r="AR66">
            <v>0</v>
          </cell>
          <cell r="AS66" t="str">
            <v>ALI BROS</v>
          </cell>
          <cell r="AT66">
            <v>428.68</v>
          </cell>
          <cell r="AU66">
            <v>850000</v>
          </cell>
          <cell r="AV66">
            <v>0</v>
          </cell>
          <cell r="AW66" t="str">
            <v>AFTAB TECH.</v>
          </cell>
          <cell r="AX66">
            <v>196.76</v>
          </cell>
          <cell r="AY66">
            <v>370000</v>
          </cell>
          <cell r="AZ66">
            <v>0</v>
          </cell>
          <cell r="BA66">
            <v>428.68</v>
          </cell>
          <cell r="BB66">
            <v>850000</v>
          </cell>
          <cell r="BC66">
            <v>196.76</v>
          </cell>
          <cell r="BD66">
            <v>370000</v>
          </cell>
          <cell r="BE66">
            <v>0</v>
          </cell>
          <cell r="BF66">
            <v>0</v>
          </cell>
          <cell r="BG66">
            <v>0</v>
          </cell>
          <cell r="BH66">
            <v>0</v>
          </cell>
          <cell r="BI66">
            <v>1</v>
          </cell>
          <cell r="BJ66">
            <v>1</v>
          </cell>
          <cell r="BK66">
            <v>1</v>
          </cell>
          <cell r="BL66">
            <v>1</v>
          </cell>
          <cell r="BM66">
            <v>2</v>
          </cell>
          <cell r="BN66">
            <v>0</v>
          </cell>
          <cell r="BO66">
            <v>2</v>
          </cell>
          <cell r="BP66">
            <v>0</v>
          </cell>
          <cell r="BQ66">
            <v>0</v>
          </cell>
          <cell r="BR66">
            <v>57489</v>
          </cell>
          <cell r="BS66" t="str">
            <v>-</v>
          </cell>
          <cell r="BT66" t="str">
            <v>32020</v>
          </cell>
          <cell r="BU66">
            <v>-3742</v>
          </cell>
        </row>
        <row r="67">
          <cell r="I67">
            <v>61232</v>
          </cell>
          <cell r="J67" t="str">
            <v>-</v>
          </cell>
          <cell r="K67" t="str">
            <v>12870</v>
          </cell>
          <cell r="L67" t="str">
            <v>6130 02</v>
          </cell>
          <cell r="M67" t="str">
            <v>61232-12870</v>
          </cell>
          <cell r="N67">
            <v>0</v>
          </cell>
          <cell r="O67">
            <v>0</v>
          </cell>
          <cell r="P67" t="str">
            <v>RAIL ROOF SIDE IN LH</v>
          </cell>
          <cell r="Q67" t="str">
            <v>140N0</v>
          </cell>
          <cell r="R67">
            <v>2</v>
          </cell>
          <cell r="S67">
            <v>0</v>
          </cell>
          <cell r="T67" t="str">
            <v>SPC440</v>
          </cell>
          <cell r="U67">
            <v>1.2</v>
          </cell>
          <cell r="V67">
            <v>1250</v>
          </cell>
          <cell r="W67" t="str">
            <v>1TP</v>
          </cell>
          <cell r="X67" t="str">
            <v>GP</v>
          </cell>
          <cell r="Y67">
            <v>3.2489999999999998E-2</v>
          </cell>
          <cell r="Z67" t="str">
            <v>ALI BROS</v>
          </cell>
          <cell r="AA67" t="str">
            <v>METALINE</v>
          </cell>
          <cell r="AB67" t="str">
            <v>94223-80600*3</v>
          </cell>
          <cell r="AC67" t="str">
            <v>-</v>
          </cell>
          <cell r="AD67" t="str">
            <v>P</v>
          </cell>
          <cell r="AE67" t="str">
            <v>A</v>
          </cell>
          <cell r="AF67">
            <v>2</v>
          </cell>
          <cell r="AG67">
            <v>2</v>
          </cell>
          <cell r="AH67">
            <v>70</v>
          </cell>
          <cell r="AI67">
            <v>1.75</v>
          </cell>
          <cell r="AJ67">
            <v>2</v>
          </cell>
          <cell r="AK67">
            <v>306.25</v>
          </cell>
          <cell r="AL67">
            <v>550000</v>
          </cell>
          <cell r="AM67">
            <v>318.47222222222223</v>
          </cell>
          <cell r="AN67">
            <v>0</v>
          </cell>
          <cell r="AO67">
            <v>0</v>
          </cell>
          <cell r="AP67" t="str">
            <v>NOT FOUND</v>
          </cell>
          <cell r="AQ67">
            <v>0</v>
          </cell>
          <cell r="AR67">
            <v>0</v>
          </cell>
          <cell r="AS67" t="str">
            <v>ALI BROS</v>
          </cell>
          <cell r="AT67" t="str">
            <v>INCL</v>
          </cell>
          <cell r="AU67" t="str">
            <v>INCL</v>
          </cell>
          <cell r="AV67">
            <v>0</v>
          </cell>
          <cell r="AW67" t="str">
            <v>METALINE</v>
          </cell>
          <cell r="AX67">
            <v>0</v>
          </cell>
          <cell r="AY67">
            <v>0</v>
          </cell>
          <cell r="AZ67">
            <v>0</v>
          </cell>
          <cell r="BA67" t="str">
            <v>INCL</v>
          </cell>
          <cell r="BB67" t="str">
            <v>INCL</v>
          </cell>
          <cell r="BC67" t="str">
            <v>INCL</v>
          </cell>
          <cell r="BD67" t="str">
            <v>INCL</v>
          </cell>
          <cell r="BE67">
            <v>0</v>
          </cell>
          <cell r="BF67">
            <v>0</v>
          </cell>
          <cell r="BG67">
            <v>0</v>
          </cell>
          <cell r="BH67">
            <v>0</v>
          </cell>
          <cell r="BI67">
            <v>1</v>
          </cell>
          <cell r="BJ67">
            <v>1</v>
          </cell>
          <cell r="BK67">
            <v>1</v>
          </cell>
          <cell r="BL67">
            <v>1</v>
          </cell>
          <cell r="BM67">
            <v>2</v>
          </cell>
          <cell r="BN67">
            <v>0</v>
          </cell>
          <cell r="BO67">
            <v>2</v>
          </cell>
          <cell r="BP67">
            <v>0</v>
          </cell>
          <cell r="BQ67">
            <v>0</v>
          </cell>
          <cell r="BR67">
            <v>57629</v>
          </cell>
          <cell r="BS67" t="str">
            <v>-</v>
          </cell>
          <cell r="BT67" t="str">
            <v>63010</v>
          </cell>
          <cell r="BU67">
            <v>-3603</v>
          </cell>
        </row>
        <row r="68">
          <cell r="I68">
            <v>57413</v>
          </cell>
          <cell r="J68" t="str">
            <v>-</v>
          </cell>
          <cell r="K68" t="str">
            <v>12060</v>
          </cell>
          <cell r="L68" t="str">
            <v>5760 01</v>
          </cell>
          <cell r="M68" t="str">
            <v>57413-12060</v>
          </cell>
          <cell r="N68">
            <v>0</v>
          </cell>
          <cell r="O68">
            <v>0</v>
          </cell>
          <cell r="P68" t="str">
            <v>MBR FLR SIDE INN RR RH</v>
          </cell>
          <cell r="Q68" t="str">
            <v>140N0</v>
          </cell>
          <cell r="R68">
            <v>2</v>
          </cell>
          <cell r="S68">
            <v>0</v>
          </cell>
          <cell r="T68" t="str">
            <v>SHGA270D-45</v>
          </cell>
          <cell r="U68">
            <v>1.6</v>
          </cell>
          <cell r="V68">
            <v>1885</v>
          </cell>
          <cell r="W68" t="str">
            <v>1TP</v>
          </cell>
          <cell r="X68" t="str">
            <v>GP</v>
          </cell>
          <cell r="Y68">
            <v>3.9530000000000003E-2</v>
          </cell>
          <cell r="Z68" t="str">
            <v>BEWL</v>
          </cell>
          <cell r="AA68" t="str">
            <v>ALI BROS</v>
          </cell>
          <cell r="AB68" t="str">
            <v>-</v>
          </cell>
          <cell r="AC68" t="str">
            <v>-</v>
          </cell>
          <cell r="AD68" t="str">
            <v>W</v>
          </cell>
          <cell r="AE68" t="str">
            <v>A</v>
          </cell>
          <cell r="AF68">
            <v>1</v>
          </cell>
          <cell r="AG68">
            <v>0</v>
          </cell>
          <cell r="AH68">
            <v>40</v>
          </cell>
          <cell r="AI68">
            <v>1.3</v>
          </cell>
          <cell r="AJ68">
            <v>2</v>
          </cell>
          <cell r="AK68">
            <v>196.04000000000002</v>
          </cell>
          <cell r="AL68">
            <v>300000</v>
          </cell>
          <cell r="AM68">
            <v>202.70666666666668</v>
          </cell>
          <cell r="AN68">
            <v>0</v>
          </cell>
          <cell r="AO68">
            <v>0</v>
          </cell>
          <cell r="AP68" t="str">
            <v>NOT FOUND</v>
          </cell>
          <cell r="AQ68">
            <v>0</v>
          </cell>
          <cell r="AR68">
            <v>0</v>
          </cell>
          <cell r="AS68" t="str">
            <v>BEWL</v>
          </cell>
          <cell r="AT68">
            <v>412.27</v>
          </cell>
          <cell r="AU68">
            <v>1100531</v>
          </cell>
          <cell r="AV68">
            <v>0</v>
          </cell>
          <cell r="AW68" t="str">
            <v>ALI BROS</v>
          </cell>
          <cell r="AX68">
            <v>0</v>
          </cell>
          <cell r="AY68">
            <v>0</v>
          </cell>
          <cell r="AZ68">
            <v>0</v>
          </cell>
          <cell r="BA68">
            <v>412.27</v>
          </cell>
          <cell r="BB68">
            <v>1100531</v>
          </cell>
          <cell r="BC68">
            <v>412.27</v>
          </cell>
          <cell r="BD68">
            <v>1100531</v>
          </cell>
          <cell r="BE68">
            <v>0</v>
          </cell>
          <cell r="BF68">
            <v>0</v>
          </cell>
          <cell r="BG68">
            <v>0</v>
          </cell>
          <cell r="BH68">
            <v>0</v>
          </cell>
          <cell r="BI68">
            <v>1</v>
          </cell>
          <cell r="BJ68">
            <v>1</v>
          </cell>
          <cell r="BK68">
            <v>1</v>
          </cell>
          <cell r="BL68">
            <v>1</v>
          </cell>
          <cell r="BM68">
            <v>2</v>
          </cell>
          <cell r="BN68">
            <v>1</v>
          </cell>
          <cell r="BO68">
            <v>2</v>
          </cell>
          <cell r="BP68">
            <v>0</v>
          </cell>
          <cell r="BQ68">
            <v>0</v>
          </cell>
          <cell r="BR68">
            <v>57463</v>
          </cell>
          <cell r="BS68" t="str">
            <v>-</v>
          </cell>
          <cell r="BT68" t="str">
            <v>12090</v>
          </cell>
          <cell r="BU68">
            <v>50</v>
          </cell>
        </row>
        <row r="69">
          <cell r="I69">
            <v>57414</v>
          </cell>
          <cell r="J69" t="str">
            <v>-</v>
          </cell>
          <cell r="K69" t="str">
            <v>12060</v>
          </cell>
          <cell r="L69" t="str">
            <v>5760 01</v>
          </cell>
          <cell r="M69" t="str">
            <v>57414-12060</v>
          </cell>
          <cell r="N69">
            <v>0</v>
          </cell>
          <cell r="O69">
            <v>0</v>
          </cell>
          <cell r="P69" t="str">
            <v>MBR FLR SIDE INN RR LH</v>
          </cell>
          <cell r="Q69" t="str">
            <v>140N0</v>
          </cell>
          <cell r="R69">
            <v>2</v>
          </cell>
          <cell r="S69">
            <v>0</v>
          </cell>
          <cell r="T69" t="str">
            <v>SHGA270D-45</v>
          </cell>
          <cell r="U69">
            <v>1.6</v>
          </cell>
          <cell r="V69">
            <v>1885</v>
          </cell>
          <cell r="W69" t="str">
            <v>1TP</v>
          </cell>
          <cell r="X69" t="str">
            <v>GP</v>
          </cell>
          <cell r="Y69">
            <v>3.9530000000000003E-2</v>
          </cell>
          <cell r="Z69" t="str">
            <v>BEWL</v>
          </cell>
          <cell r="AA69" t="str">
            <v>ALI BROS</v>
          </cell>
          <cell r="AB69" t="str">
            <v>-</v>
          </cell>
          <cell r="AC69" t="str">
            <v>-</v>
          </cell>
          <cell r="AD69" t="str">
            <v>W</v>
          </cell>
          <cell r="AE69" t="str">
            <v>A</v>
          </cell>
          <cell r="AF69">
            <v>1</v>
          </cell>
          <cell r="AG69">
            <v>0</v>
          </cell>
          <cell r="AH69">
            <v>40</v>
          </cell>
          <cell r="AI69">
            <v>1.5</v>
          </cell>
          <cell r="AJ69">
            <v>2</v>
          </cell>
          <cell r="AK69">
            <v>226.20000000000002</v>
          </cell>
          <cell r="AL69">
            <v>300000</v>
          </cell>
          <cell r="AM69">
            <v>232.86666666666667</v>
          </cell>
          <cell r="AN69">
            <v>0</v>
          </cell>
          <cell r="AO69">
            <v>0</v>
          </cell>
          <cell r="AP69" t="str">
            <v>NOT FOUND</v>
          </cell>
          <cell r="AQ69">
            <v>0</v>
          </cell>
          <cell r="AR69">
            <v>0</v>
          </cell>
          <cell r="AS69" t="str">
            <v>BEWL</v>
          </cell>
          <cell r="AT69">
            <v>412.27</v>
          </cell>
          <cell r="AU69">
            <v>1100531</v>
          </cell>
          <cell r="AV69">
            <v>0</v>
          </cell>
          <cell r="AW69" t="str">
            <v>ALI BROS</v>
          </cell>
          <cell r="AX69">
            <v>0</v>
          </cell>
          <cell r="AY69">
            <v>0</v>
          </cell>
          <cell r="AZ69">
            <v>0</v>
          </cell>
          <cell r="BA69">
            <v>412.27</v>
          </cell>
          <cell r="BB69">
            <v>1100531</v>
          </cell>
          <cell r="BC69">
            <v>412.27</v>
          </cell>
          <cell r="BD69">
            <v>1100531</v>
          </cell>
          <cell r="BE69">
            <v>0</v>
          </cell>
          <cell r="BF69">
            <v>0</v>
          </cell>
          <cell r="BG69">
            <v>0</v>
          </cell>
          <cell r="BH69">
            <v>0</v>
          </cell>
          <cell r="BI69">
            <v>1</v>
          </cell>
          <cell r="BJ69">
            <v>1</v>
          </cell>
          <cell r="BK69">
            <v>1</v>
          </cell>
          <cell r="BL69">
            <v>1</v>
          </cell>
          <cell r="BM69">
            <v>2</v>
          </cell>
          <cell r="BN69">
            <v>0</v>
          </cell>
          <cell r="BO69">
            <v>2</v>
          </cell>
          <cell r="BP69">
            <v>0</v>
          </cell>
          <cell r="BQ69">
            <v>0</v>
          </cell>
          <cell r="BR69">
            <v>57464</v>
          </cell>
          <cell r="BS69" t="str">
            <v>-</v>
          </cell>
          <cell r="BT69" t="str">
            <v>12030</v>
          </cell>
          <cell r="BU69">
            <v>50</v>
          </cell>
        </row>
        <row r="70">
          <cell r="I70">
            <v>57488</v>
          </cell>
          <cell r="J70" t="str">
            <v>-</v>
          </cell>
          <cell r="K70" t="str">
            <v>32020</v>
          </cell>
          <cell r="L70" t="str">
            <v>5760 01</v>
          </cell>
          <cell r="M70" t="str">
            <v>57488-32020</v>
          </cell>
          <cell r="N70">
            <v>0</v>
          </cell>
          <cell r="O70">
            <v>0</v>
          </cell>
          <cell r="P70" t="str">
            <v>R/F FLR SIDE MBR NO.2</v>
          </cell>
          <cell r="Q70" t="str">
            <v>186N1</v>
          </cell>
          <cell r="R70">
            <v>2</v>
          </cell>
          <cell r="S70">
            <v>0</v>
          </cell>
          <cell r="T70" t="str">
            <v>SCGA270D-45</v>
          </cell>
          <cell r="U70">
            <v>1.2</v>
          </cell>
          <cell r="V70">
            <v>95</v>
          </cell>
          <cell r="W70" t="str">
            <v>ƒeƒNƒm</v>
          </cell>
          <cell r="X70" t="str">
            <v>GP</v>
          </cell>
          <cell r="Y70">
            <v>1.99E-3</v>
          </cell>
          <cell r="Z70" t="str">
            <v>BEWL</v>
          </cell>
          <cell r="AA70" t="str">
            <v>HAWKS</v>
          </cell>
          <cell r="AB70" t="str">
            <v>-</v>
          </cell>
          <cell r="AC70" t="str">
            <v>-</v>
          </cell>
          <cell r="AD70" t="str">
            <v>W</v>
          </cell>
          <cell r="AE70" t="str">
            <v>C</v>
          </cell>
          <cell r="AF70">
            <v>2</v>
          </cell>
          <cell r="AG70">
            <v>0</v>
          </cell>
          <cell r="AH70">
            <v>40</v>
          </cell>
          <cell r="AI70">
            <v>1.75</v>
          </cell>
          <cell r="AJ70">
            <v>2</v>
          </cell>
          <cell r="AK70">
            <v>13.299999999999999</v>
          </cell>
          <cell r="AL70">
            <v>100000</v>
          </cell>
          <cell r="AM70">
            <v>15.522222222222222</v>
          </cell>
          <cell r="AN70">
            <v>0</v>
          </cell>
          <cell r="AO70">
            <v>0</v>
          </cell>
          <cell r="AP70" t="str">
            <v>NOT FOUND</v>
          </cell>
          <cell r="AQ70">
            <v>0</v>
          </cell>
          <cell r="AR70">
            <v>0</v>
          </cell>
          <cell r="AS70" t="str">
            <v>BEWL</v>
          </cell>
          <cell r="AT70">
            <v>22.49</v>
          </cell>
          <cell r="AU70">
            <v>145589</v>
          </cell>
          <cell r="AV70">
            <v>0</v>
          </cell>
          <cell r="AW70" t="str">
            <v>HAWKS</v>
          </cell>
          <cell r="AX70">
            <v>0</v>
          </cell>
          <cell r="AY70">
            <v>0</v>
          </cell>
          <cell r="AZ70">
            <v>0</v>
          </cell>
          <cell r="BA70">
            <v>22.49</v>
          </cell>
          <cell r="BB70">
            <v>145589</v>
          </cell>
          <cell r="BC70">
            <v>22.49</v>
          </cell>
          <cell r="BD70">
            <v>145589</v>
          </cell>
          <cell r="BE70">
            <v>0</v>
          </cell>
          <cell r="BF70">
            <v>0</v>
          </cell>
          <cell r="BG70">
            <v>0</v>
          </cell>
          <cell r="BH70">
            <v>0</v>
          </cell>
          <cell r="BI70">
            <v>0</v>
          </cell>
          <cell r="BJ70">
            <v>0</v>
          </cell>
          <cell r="BK70">
            <v>1</v>
          </cell>
          <cell r="BL70">
            <v>1</v>
          </cell>
          <cell r="BM70">
            <v>2</v>
          </cell>
          <cell r="BN70">
            <v>0</v>
          </cell>
          <cell r="BO70">
            <v>0</v>
          </cell>
          <cell r="BP70">
            <v>0</v>
          </cell>
          <cell r="BQ70">
            <v>0</v>
          </cell>
          <cell r="BR70">
            <v>57603</v>
          </cell>
          <cell r="BS70" t="str">
            <v>-</v>
          </cell>
          <cell r="BT70" t="str">
            <v>12040</v>
          </cell>
          <cell r="BU70">
            <v>115</v>
          </cell>
        </row>
        <row r="71">
          <cell r="I71">
            <v>57489</v>
          </cell>
          <cell r="J71" t="str">
            <v>-</v>
          </cell>
          <cell r="K71" t="str">
            <v>32020</v>
          </cell>
          <cell r="L71" t="str">
            <v>5760 01</v>
          </cell>
          <cell r="M71" t="str">
            <v>57489-32020</v>
          </cell>
          <cell r="N71">
            <v>0</v>
          </cell>
          <cell r="O71">
            <v>0</v>
          </cell>
          <cell r="P71" t="str">
            <v>R/F FLR SIDE MBR LH</v>
          </cell>
          <cell r="Q71" t="str">
            <v>186N1</v>
          </cell>
          <cell r="R71">
            <v>2</v>
          </cell>
          <cell r="S71">
            <v>0</v>
          </cell>
          <cell r="T71" t="str">
            <v>SCGA270D-45</v>
          </cell>
          <cell r="U71">
            <v>1.2</v>
          </cell>
          <cell r="V71">
            <v>95</v>
          </cell>
          <cell r="W71" t="str">
            <v>ƒeƒNƒm</v>
          </cell>
          <cell r="X71" t="str">
            <v>GP</v>
          </cell>
          <cell r="Y71">
            <v>1.99E-3</v>
          </cell>
          <cell r="Z71" t="str">
            <v>BEWL</v>
          </cell>
          <cell r="AA71" t="str">
            <v>HAWKS</v>
          </cell>
          <cell r="AB71" t="str">
            <v>-</v>
          </cell>
          <cell r="AC71" t="str">
            <v>-</v>
          </cell>
          <cell r="AD71" t="str">
            <v>W</v>
          </cell>
          <cell r="AE71" t="str">
            <v>C</v>
          </cell>
          <cell r="AF71">
            <v>2</v>
          </cell>
          <cell r="AG71">
            <v>0</v>
          </cell>
          <cell r="AH71">
            <v>40</v>
          </cell>
          <cell r="AI71">
            <v>1.5</v>
          </cell>
          <cell r="AJ71">
            <v>2</v>
          </cell>
          <cell r="AK71">
            <v>11.399999999999999</v>
          </cell>
          <cell r="AL71">
            <v>100000</v>
          </cell>
          <cell r="AM71">
            <v>13.62222222222222</v>
          </cell>
          <cell r="AN71">
            <v>0</v>
          </cell>
          <cell r="AO71">
            <v>0</v>
          </cell>
          <cell r="AP71" t="str">
            <v>NOT FOUND</v>
          </cell>
          <cell r="AQ71">
            <v>0</v>
          </cell>
          <cell r="AR71">
            <v>0</v>
          </cell>
          <cell r="AS71" t="str">
            <v>BEWL</v>
          </cell>
          <cell r="AT71">
            <v>22.49</v>
          </cell>
          <cell r="AU71">
            <v>145589</v>
          </cell>
          <cell r="AV71">
            <v>0</v>
          </cell>
          <cell r="AW71" t="str">
            <v>HAWKS</v>
          </cell>
          <cell r="AX71">
            <v>0</v>
          </cell>
          <cell r="AY71">
            <v>0</v>
          </cell>
          <cell r="AZ71">
            <v>0</v>
          </cell>
          <cell r="BA71">
            <v>22.49</v>
          </cell>
          <cell r="BB71">
            <v>145589</v>
          </cell>
          <cell r="BC71">
            <v>22.49</v>
          </cell>
          <cell r="BD71">
            <v>145589</v>
          </cell>
          <cell r="BE71">
            <v>0</v>
          </cell>
          <cell r="BF71">
            <v>0</v>
          </cell>
          <cell r="BG71">
            <v>0</v>
          </cell>
          <cell r="BH71">
            <v>0</v>
          </cell>
          <cell r="BI71">
            <v>0</v>
          </cell>
          <cell r="BJ71">
            <v>0</v>
          </cell>
          <cell r="BK71">
            <v>1</v>
          </cell>
          <cell r="BL71">
            <v>1</v>
          </cell>
          <cell r="BM71">
            <v>2</v>
          </cell>
          <cell r="BN71">
            <v>0</v>
          </cell>
          <cell r="BO71">
            <v>0</v>
          </cell>
          <cell r="BP71">
            <v>0</v>
          </cell>
          <cell r="BQ71">
            <v>0</v>
          </cell>
          <cell r="BR71">
            <v>57665</v>
          </cell>
          <cell r="BS71" t="str">
            <v>-</v>
          </cell>
          <cell r="BT71" t="str">
            <v>12040</v>
          </cell>
          <cell r="BU71">
            <v>176</v>
          </cell>
        </row>
        <row r="72">
          <cell r="I72">
            <v>57611</v>
          </cell>
          <cell r="J72" t="str">
            <v>-</v>
          </cell>
          <cell r="K72" t="str">
            <v>32110</v>
          </cell>
          <cell r="L72" t="str">
            <v>5760 01</v>
          </cell>
          <cell r="M72" t="str">
            <v>57611-32110</v>
          </cell>
          <cell r="N72">
            <v>0</v>
          </cell>
          <cell r="O72">
            <v>0</v>
          </cell>
          <cell r="P72" t="str">
            <v>MBR RR FLR SIDE FR RH</v>
          </cell>
          <cell r="Q72">
            <v>32110</v>
          </cell>
          <cell r="R72">
            <v>1</v>
          </cell>
          <cell r="S72">
            <v>0</v>
          </cell>
          <cell r="T72" t="str">
            <v>SCGA340BH-45</v>
          </cell>
          <cell r="U72">
            <v>1.6</v>
          </cell>
          <cell r="V72">
            <v>2720</v>
          </cell>
          <cell r="W72" t="str">
            <v>1TP</v>
          </cell>
          <cell r="X72" t="str">
            <v>GP</v>
          </cell>
          <cell r="Y72">
            <v>5.704E-2</v>
          </cell>
          <cell r="Z72" t="str">
            <v>BEWL</v>
          </cell>
          <cell r="AA72" t="str">
            <v>METALINE</v>
          </cell>
          <cell r="AB72" t="str">
            <v>94223-80600*1</v>
          </cell>
          <cell r="AC72" t="str">
            <v>90115-06219(06314)(STUD)*1</v>
          </cell>
          <cell r="AD72" t="str">
            <v>P</v>
          </cell>
          <cell r="AE72" t="str">
            <v>AA</v>
          </cell>
          <cell r="AF72">
            <v>1</v>
          </cell>
          <cell r="AG72">
            <v>2</v>
          </cell>
          <cell r="AH72">
            <v>70</v>
          </cell>
          <cell r="AI72">
            <v>1.5</v>
          </cell>
          <cell r="AJ72">
            <v>2</v>
          </cell>
          <cell r="AK72">
            <v>571.20000000000005</v>
          </cell>
          <cell r="AL72">
            <v>800000</v>
          </cell>
          <cell r="AM72">
            <v>588.97777777777787</v>
          </cell>
          <cell r="AN72">
            <v>0</v>
          </cell>
          <cell r="AO72">
            <v>0</v>
          </cell>
          <cell r="AP72" t="str">
            <v>NOT FOUND</v>
          </cell>
          <cell r="AQ72">
            <v>0</v>
          </cell>
          <cell r="AR72">
            <v>0</v>
          </cell>
          <cell r="AS72" t="str">
            <v>BEWL</v>
          </cell>
          <cell r="AT72">
            <v>508.45</v>
          </cell>
          <cell r="AU72">
            <v>1534930</v>
          </cell>
          <cell r="AV72">
            <v>0</v>
          </cell>
          <cell r="AW72" t="str">
            <v>METALINE</v>
          </cell>
          <cell r="AX72">
            <v>321.85000000000002</v>
          </cell>
          <cell r="AY72">
            <v>1130000</v>
          </cell>
          <cell r="AZ72">
            <v>0</v>
          </cell>
          <cell r="BA72">
            <v>508.45</v>
          </cell>
          <cell r="BB72">
            <v>1534930</v>
          </cell>
          <cell r="BC72">
            <v>321.85000000000002</v>
          </cell>
          <cell r="BD72">
            <v>1130000</v>
          </cell>
          <cell r="BE72">
            <v>0</v>
          </cell>
          <cell r="BF72">
            <v>0</v>
          </cell>
          <cell r="BG72">
            <v>0</v>
          </cell>
          <cell r="BH72">
            <v>0</v>
          </cell>
          <cell r="BI72">
            <v>1</v>
          </cell>
          <cell r="BJ72">
            <v>1</v>
          </cell>
          <cell r="BK72">
            <v>1</v>
          </cell>
          <cell r="BL72">
            <v>1</v>
          </cell>
          <cell r="BM72">
            <v>2</v>
          </cell>
          <cell r="BN72">
            <v>1</v>
          </cell>
          <cell r="BO72">
            <v>2</v>
          </cell>
          <cell r="BP72">
            <v>0</v>
          </cell>
          <cell r="BQ72">
            <v>0</v>
          </cell>
          <cell r="BR72">
            <v>57666</v>
          </cell>
          <cell r="BS72" t="str">
            <v>-</v>
          </cell>
          <cell r="BT72" t="str">
            <v>12010</v>
          </cell>
          <cell r="BU72">
            <v>55</v>
          </cell>
        </row>
        <row r="73">
          <cell r="I73">
            <v>57612</v>
          </cell>
          <cell r="J73" t="str">
            <v>-</v>
          </cell>
          <cell r="K73" t="str">
            <v>32110</v>
          </cell>
          <cell r="L73" t="str">
            <v>5760 01</v>
          </cell>
          <cell r="M73" t="str">
            <v>57612-32110</v>
          </cell>
          <cell r="N73" t="str">
            <v>YES</v>
          </cell>
          <cell r="O73">
            <v>0</v>
          </cell>
          <cell r="P73" t="str">
            <v>MBR RR FLR SIDE FR LH</v>
          </cell>
          <cell r="Q73" t="str">
            <v>140N0</v>
          </cell>
          <cell r="R73">
            <v>1</v>
          </cell>
          <cell r="S73">
            <v>0</v>
          </cell>
          <cell r="T73" t="str">
            <v>SCGA340BH-45</v>
          </cell>
          <cell r="U73">
            <v>1.6</v>
          </cell>
          <cell r="V73">
            <v>2720</v>
          </cell>
          <cell r="W73" t="str">
            <v>1TP</v>
          </cell>
          <cell r="X73" t="str">
            <v>GP</v>
          </cell>
          <cell r="Y73">
            <v>5.704E-2</v>
          </cell>
          <cell r="Z73" t="str">
            <v>BEWL</v>
          </cell>
          <cell r="AA73" t="str">
            <v>METALINE</v>
          </cell>
          <cell r="AB73" t="str">
            <v>94223-80600*1</v>
          </cell>
          <cell r="AC73" t="str">
            <v>90115-06219(06314)(STUD)*1</v>
          </cell>
          <cell r="AD73" t="str">
            <v>P</v>
          </cell>
          <cell r="AE73" t="str">
            <v>AA</v>
          </cell>
          <cell r="AF73">
            <v>1</v>
          </cell>
          <cell r="AG73">
            <v>2</v>
          </cell>
          <cell r="AH73">
            <v>70</v>
          </cell>
          <cell r="AI73">
            <v>1.5</v>
          </cell>
          <cell r="AJ73">
            <v>2</v>
          </cell>
          <cell r="AK73">
            <v>571.20000000000005</v>
          </cell>
          <cell r="AL73">
            <v>450000</v>
          </cell>
          <cell r="AM73">
            <v>581.20000000000005</v>
          </cell>
          <cell r="AN73">
            <v>0</v>
          </cell>
          <cell r="AO73">
            <v>0</v>
          </cell>
          <cell r="AP73" t="str">
            <v>NOT FOUND</v>
          </cell>
          <cell r="AQ73">
            <v>0</v>
          </cell>
          <cell r="AR73">
            <v>0</v>
          </cell>
          <cell r="AS73" t="str">
            <v>BEWL</v>
          </cell>
          <cell r="AT73">
            <v>508.45</v>
          </cell>
          <cell r="AU73">
            <v>1534930</v>
          </cell>
          <cell r="AV73">
            <v>0</v>
          </cell>
          <cell r="AW73" t="str">
            <v>METALINE</v>
          </cell>
          <cell r="AX73" t="str">
            <v>INCL</v>
          </cell>
          <cell r="AY73" t="str">
            <v>INCL</v>
          </cell>
          <cell r="AZ73">
            <v>0</v>
          </cell>
          <cell r="BA73" t="str">
            <v>INCL</v>
          </cell>
          <cell r="BB73" t="str">
            <v>INCL</v>
          </cell>
          <cell r="BC73">
            <v>508.45</v>
          </cell>
          <cell r="BD73">
            <v>1534930</v>
          </cell>
          <cell r="BE73">
            <v>0</v>
          </cell>
          <cell r="BF73">
            <v>0</v>
          </cell>
          <cell r="BG73">
            <v>0</v>
          </cell>
          <cell r="BH73">
            <v>0</v>
          </cell>
          <cell r="BI73">
            <v>1</v>
          </cell>
          <cell r="BJ73">
            <v>1</v>
          </cell>
          <cell r="BK73">
            <v>1</v>
          </cell>
          <cell r="BL73">
            <v>1</v>
          </cell>
          <cell r="BM73">
            <v>2</v>
          </cell>
          <cell r="BN73">
            <v>1</v>
          </cell>
          <cell r="BO73">
            <v>2</v>
          </cell>
          <cell r="BP73">
            <v>0</v>
          </cell>
          <cell r="BQ73">
            <v>0</v>
          </cell>
          <cell r="BR73">
            <v>57667</v>
          </cell>
          <cell r="BS73" t="str">
            <v>-</v>
          </cell>
          <cell r="BT73" t="str">
            <v>12010</v>
          </cell>
          <cell r="BU73">
            <v>55</v>
          </cell>
        </row>
        <row r="74">
          <cell r="I74">
            <v>57615</v>
          </cell>
          <cell r="J74" t="str">
            <v>-</v>
          </cell>
          <cell r="K74" t="str">
            <v>12160</v>
          </cell>
          <cell r="L74" t="str">
            <v>5760 01</v>
          </cell>
          <cell r="M74" t="str">
            <v>57615-12160</v>
          </cell>
          <cell r="N74" t="str">
            <v>YES</v>
          </cell>
          <cell r="O74" t="str">
            <v>E</v>
          </cell>
          <cell r="P74" t="str">
            <v>MBR RR FLR SIDE RR RH</v>
          </cell>
          <cell r="Q74" t="str">
            <v>316N0</v>
          </cell>
          <cell r="R74">
            <v>1</v>
          </cell>
          <cell r="S74">
            <v>0</v>
          </cell>
          <cell r="T74" t="str">
            <v>SHGA440-45</v>
          </cell>
          <cell r="U74">
            <v>1.4</v>
          </cell>
          <cell r="V74">
            <v>1734</v>
          </cell>
          <cell r="W74" t="str">
            <v>DGi‘ä˜pj</v>
          </cell>
          <cell r="X74" t="str">
            <v>GP</v>
          </cell>
          <cell r="Y74">
            <v>3.6360000000000003E-2</v>
          </cell>
          <cell r="Z74" t="str">
            <v>BEWL</v>
          </cell>
          <cell r="AA74" t="str">
            <v>RAZI SONS</v>
          </cell>
          <cell r="AB74" t="str">
            <v>94223-80600*3</v>
          </cell>
          <cell r="AC74" t="str">
            <v>-</v>
          </cell>
          <cell r="AD74" t="str">
            <v>P</v>
          </cell>
          <cell r="AE74" t="str">
            <v>B</v>
          </cell>
          <cell r="AF74">
            <v>1</v>
          </cell>
          <cell r="AG74">
            <v>2</v>
          </cell>
          <cell r="AH74">
            <v>70</v>
          </cell>
          <cell r="AI74">
            <v>1.3</v>
          </cell>
          <cell r="AJ74">
            <v>2</v>
          </cell>
          <cell r="AK74">
            <v>315.58800000000002</v>
          </cell>
          <cell r="AL74">
            <v>450000</v>
          </cell>
          <cell r="AM74">
            <v>325.58800000000002</v>
          </cell>
          <cell r="AN74">
            <v>0</v>
          </cell>
          <cell r="AO74">
            <v>0</v>
          </cell>
          <cell r="AP74" t="str">
            <v>NOT FOUND</v>
          </cell>
          <cell r="AQ74">
            <v>0</v>
          </cell>
          <cell r="AR74">
            <v>0</v>
          </cell>
          <cell r="AS74" t="str">
            <v>BEWL</v>
          </cell>
          <cell r="AT74">
            <v>195.55</v>
          </cell>
          <cell r="AU74">
            <v>537000</v>
          </cell>
          <cell r="AV74">
            <v>0</v>
          </cell>
          <cell r="AW74" t="str">
            <v>RAZI SONS</v>
          </cell>
          <cell r="AX74">
            <v>378.62</v>
          </cell>
          <cell r="AY74">
            <v>810000</v>
          </cell>
          <cell r="AZ74">
            <v>0</v>
          </cell>
          <cell r="BA74">
            <v>378.62</v>
          </cell>
          <cell r="BB74">
            <v>810000</v>
          </cell>
          <cell r="BC74">
            <v>195.55</v>
          </cell>
          <cell r="BD74">
            <v>537000</v>
          </cell>
          <cell r="BE74">
            <v>0</v>
          </cell>
          <cell r="BF74">
            <v>0</v>
          </cell>
          <cell r="BG74">
            <v>0</v>
          </cell>
          <cell r="BH74">
            <v>0</v>
          </cell>
          <cell r="BI74">
            <v>1</v>
          </cell>
          <cell r="BJ74">
            <v>0</v>
          </cell>
          <cell r="BK74">
            <v>0</v>
          </cell>
          <cell r="BL74">
            <v>0</v>
          </cell>
          <cell r="BM74">
            <v>2</v>
          </cell>
          <cell r="BN74">
            <v>1</v>
          </cell>
          <cell r="BO74">
            <v>0</v>
          </cell>
          <cell r="BP74">
            <v>0</v>
          </cell>
          <cell r="BQ74">
            <v>0</v>
          </cell>
          <cell r="BR74">
            <v>57611</v>
          </cell>
          <cell r="BS74" t="str">
            <v>-</v>
          </cell>
          <cell r="BT74" t="str">
            <v>32110</v>
          </cell>
          <cell r="BU74">
            <v>-4</v>
          </cell>
        </row>
        <row r="75">
          <cell r="I75">
            <v>57616</v>
          </cell>
          <cell r="J75" t="str">
            <v>-</v>
          </cell>
          <cell r="K75" t="str">
            <v>12190</v>
          </cell>
          <cell r="L75" t="str">
            <v>5760 01</v>
          </cell>
          <cell r="M75" t="str">
            <v>57616-12190</v>
          </cell>
          <cell r="N75" t="str">
            <v>YES</v>
          </cell>
          <cell r="O75" t="str">
            <v>E</v>
          </cell>
          <cell r="P75" t="str">
            <v>MBR RR FLR SIDE RR LH</v>
          </cell>
          <cell r="Q75" t="str">
            <v>316N0</v>
          </cell>
          <cell r="R75">
            <v>1</v>
          </cell>
          <cell r="S75">
            <v>0</v>
          </cell>
          <cell r="T75" t="str">
            <v>SHGA440-45</v>
          </cell>
          <cell r="U75">
            <v>1.4</v>
          </cell>
          <cell r="V75">
            <v>1724</v>
          </cell>
          <cell r="W75" t="str">
            <v>DGi‘ä˜pj</v>
          </cell>
          <cell r="X75" t="str">
            <v>GP</v>
          </cell>
          <cell r="Y75">
            <v>3.6150000000000002E-2</v>
          </cell>
          <cell r="Z75" t="str">
            <v>BEWL</v>
          </cell>
          <cell r="AA75" t="str">
            <v>RAZI SONS</v>
          </cell>
          <cell r="AB75" t="str">
            <v>-</v>
          </cell>
          <cell r="AC75" t="str">
            <v>-</v>
          </cell>
          <cell r="AD75" t="str">
            <v>P</v>
          </cell>
          <cell r="AE75" t="str">
            <v>B</v>
          </cell>
          <cell r="AF75">
            <v>1</v>
          </cell>
          <cell r="AG75">
            <v>2</v>
          </cell>
          <cell r="AH75">
            <v>70</v>
          </cell>
          <cell r="AI75">
            <v>1.3</v>
          </cell>
          <cell r="AJ75">
            <v>2</v>
          </cell>
          <cell r="AK75">
            <v>313.76800000000003</v>
          </cell>
          <cell r="AL75">
            <v>310000</v>
          </cell>
          <cell r="AM75">
            <v>320.65688888888894</v>
          </cell>
          <cell r="AN75">
            <v>0</v>
          </cell>
          <cell r="AO75">
            <v>0</v>
          </cell>
          <cell r="AP75" t="str">
            <v>NOT FOUND</v>
          </cell>
          <cell r="AQ75">
            <v>0</v>
          </cell>
          <cell r="AR75">
            <v>0</v>
          </cell>
          <cell r="AS75" t="str">
            <v>BEWL</v>
          </cell>
          <cell r="AT75">
            <v>190.53</v>
          </cell>
          <cell r="AU75">
            <v>514000</v>
          </cell>
          <cell r="AV75">
            <v>0</v>
          </cell>
          <cell r="AW75" t="str">
            <v>RAZI SONS</v>
          </cell>
          <cell r="AX75" t="str">
            <v>INCL</v>
          </cell>
          <cell r="AY75" t="str">
            <v>INCL</v>
          </cell>
          <cell r="AZ75">
            <v>0</v>
          </cell>
          <cell r="BA75" t="str">
            <v>INCL</v>
          </cell>
          <cell r="BB75" t="str">
            <v>INCL</v>
          </cell>
          <cell r="BC75">
            <v>190.53</v>
          </cell>
          <cell r="BD75">
            <v>514000</v>
          </cell>
          <cell r="BE75">
            <v>0</v>
          </cell>
          <cell r="BF75">
            <v>0</v>
          </cell>
          <cell r="BG75">
            <v>0</v>
          </cell>
          <cell r="BH75">
            <v>0</v>
          </cell>
          <cell r="BI75">
            <v>0</v>
          </cell>
          <cell r="BJ75">
            <v>0</v>
          </cell>
          <cell r="BK75">
            <v>0</v>
          </cell>
          <cell r="BL75">
            <v>0</v>
          </cell>
          <cell r="BM75">
            <v>2</v>
          </cell>
          <cell r="BN75">
            <v>1</v>
          </cell>
          <cell r="BO75">
            <v>0</v>
          </cell>
          <cell r="BP75">
            <v>0</v>
          </cell>
          <cell r="BQ75">
            <v>0</v>
          </cell>
          <cell r="BR75">
            <v>57612</v>
          </cell>
          <cell r="BS75" t="str">
            <v>-</v>
          </cell>
          <cell r="BT75" t="str">
            <v>12170</v>
          </cell>
          <cell r="BU75">
            <v>-4</v>
          </cell>
        </row>
        <row r="76">
          <cell r="I76">
            <v>57653</v>
          </cell>
          <cell r="J76" t="str">
            <v>-</v>
          </cell>
          <cell r="K76" t="str">
            <v>12080</v>
          </cell>
          <cell r="L76" t="str">
            <v>5760 01</v>
          </cell>
          <cell r="M76" t="str">
            <v>57653-12080</v>
          </cell>
          <cell r="N76">
            <v>0</v>
          </cell>
          <cell r="O76">
            <v>0</v>
          </cell>
          <cell r="P76" t="str">
            <v>MBR RR FLR CRS NO2</v>
          </cell>
          <cell r="Q76" t="str">
            <v>140N0</v>
          </cell>
          <cell r="R76">
            <v>2</v>
          </cell>
          <cell r="S76">
            <v>0</v>
          </cell>
          <cell r="T76" t="str">
            <v>SPH270E</v>
          </cell>
          <cell r="U76">
            <v>1.2</v>
          </cell>
          <cell r="V76">
            <v>1910</v>
          </cell>
          <cell r="W76" t="str">
            <v>ƒeƒNƒm</v>
          </cell>
          <cell r="X76" t="str">
            <v>GP</v>
          </cell>
          <cell r="Y76">
            <v>2.5319999999999999E-2</v>
          </cell>
          <cell r="Z76" t="str">
            <v>BEWL</v>
          </cell>
          <cell r="AA76" t="str">
            <v>ALI BROS</v>
          </cell>
          <cell r="AB76" t="str">
            <v>-</v>
          </cell>
          <cell r="AC76" t="str">
            <v>-</v>
          </cell>
          <cell r="AD76" t="str">
            <v>W</v>
          </cell>
          <cell r="AE76" t="str">
            <v>A</v>
          </cell>
          <cell r="AF76">
            <v>1</v>
          </cell>
          <cell r="AG76">
            <v>0</v>
          </cell>
          <cell r="AH76">
            <v>40</v>
          </cell>
          <cell r="AI76">
            <v>1.3</v>
          </cell>
          <cell r="AJ76">
            <v>2</v>
          </cell>
          <cell r="AK76">
            <v>198.64000000000001</v>
          </cell>
          <cell r="AL76">
            <v>100000</v>
          </cell>
          <cell r="AM76">
            <v>200.86222222222224</v>
          </cell>
          <cell r="AN76">
            <v>0</v>
          </cell>
          <cell r="AO76">
            <v>0</v>
          </cell>
          <cell r="AP76" t="str">
            <v>NOT FOUND</v>
          </cell>
          <cell r="AQ76">
            <v>0</v>
          </cell>
          <cell r="AR76">
            <v>0</v>
          </cell>
          <cell r="AS76" t="str">
            <v>BEWL</v>
          </cell>
          <cell r="AT76">
            <v>173.5</v>
          </cell>
          <cell r="AU76">
            <v>913441</v>
          </cell>
          <cell r="AV76">
            <v>1.3</v>
          </cell>
          <cell r="AW76" t="str">
            <v>ALI BROS</v>
          </cell>
          <cell r="AX76">
            <v>211.75</v>
          </cell>
          <cell r="AY76">
            <v>350000</v>
          </cell>
          <cell r="AZ76">
            <v>1.6</v>
          </cell>
          <cell r="BA76">
            <v>211.75</v>
          </cell>
          <cell r="BB76">
            <v>913441</v>
          </cell>
          <cell r="BC76">
            <v>173.5</v>
          </cell>
          <cell r="BD76">
            <v>350000</v>
          </cell>
          <cell r="BE76">
            <v>0</v>
          </cell>
          <cell r="BF76">
            <v>0</v>
          </cell>
          <cell r="BG76">
            <v>0</v>
          </cell>
          <cell r="BH76">
            <v>0</v>
          </cell>
          <cell r="BI76">
            <v>0</v>
          </cell>
          <cell r="BJ76">
            <v>0</v>
          </cell>
          <cell r="BK76">
            <v>0</v>
          </cell>
          <cell r="BL76">
            <v>1</v>
          </cell>
          <cell r="BM76">
            <v>2</v>
          </cell>
          <cell r="BN76">
            <v>0</v>
          </cell>
          <cell r="BO76">
            <v>2</v>
          </cell>
          <cell r="BP76">
            <v>0</v>
          </cell>
          <cell r="BQ76">
            <v>0</v>
          </cell>
          <cell r="BR76">
            <v>57615</v>
          </cell>
          <cell r="BS76" t="str">
            <v>-</v>
          </cell>
          <cell r="BT76" t="str">
            <v>12170</v>
          </cell>
          <cell r="BU76">
            <v>-38</v>
          </cell>
        </row>
        <row r="77">
          <cell r="I77">
            <v>57661</v>
          </cell>
          <cell r="J77" t="str">
            <v>-</v>
          </cell>
          <cell r="K77" t="str">
            <v>12010</v>
          </cell>
          <cell r="L77" t="str">
            <v>5820 01</v>
          </cell>
          <cell r="M77" t="str">
            <v>57661-12010</v>
          </cell>
          <cell r="N77">
            <v>0</v>
          </cell>
          <cell r="O77">
            <v>0</v>
          </cell>
          <cell r="P77" t="str">
            <v>MBR RR FLR CRS FR</v>
          </cell>
          <cell r="Q77" t="str">
            <v>140N0</v>
          </cell>
          <cell r="R77">
            <v>2</v>
          </cell>
          <cell r="S77">
            <v>0</v>
          </cell>
          <cell r="T77" t="str">
            <v>SPC440</v>
          </cell>
          <cell r="U77">
            <v>1</v>
          </cell>
          <cell r="V77">
            <v>2260</v>
          </cell>
          <cell r="W77" t="str">
            <v>1TP</v>
          </cell>
          <cell r="X77">
            <v>0</v>
          </cell>
          <cell r="Y77">
            <v>2.9960000000000001E-2</v>
          </cell>
          <cell r="Z77" t="str">
            <v>BEWL</v>
          </cell>
          <cell r="AA77" t="str">
            <v>ALI BROS</v>
          </cell>
          <cell r="AB77" t="str">
            <v>-</v>
          </cell>
          <cell r="AC77">
            <v>0</v>
          </cell>
          <cell r="AD77" t="str">
            <v>P</v>
          </cell>
          <cell r="AE77" t="str">
            <v>A</v>
          </cell>
          <cell r="AF77">
            <v>2</v>
          </cell>
          <cell r="AG77">
            <v>2</v>
          </cell>
          <cell r="AH77">
            <v>70</v>
          </cell>
          <cell r="AI77">
            <v>1.3</v>
          </cell>
          <cell r="AJ77">
            <v>2</v>
          </cell>
          <cell r="AK77">
            <v>411.32</v>
          </cell>
          <cell r="AL77">
            <v>650000</v>
          </cell>
          <cell r="AM77">
            <v>425.76444444444445</v>
          </cell>
          <cell r="AN77">
            <v>0</v>
          </cell>
          <cell r="AO77">
            <v>0</v>
          </cell>
          <cell r="AP77" t="str">
            <v>NOT FOUND</v>
          </cell>
          <cell r="AQ77">
            <v>0</v>
          </cell>
          <cell r="AR77">
            <v>0</v>
          </cell>
          <cell r="AS77" t="str">
            <v>BEWL</v>
          </cell>
          <cell r="AT77">
            <v>237.78</v>
          </cell>
          <cell r="AU77">
            <v>1469099</v>
          </cell>
          <cell r="AV77">
            <v>0</v>
          </cell>
          <cell r="AW77" t="str">
            <v>ALI BROS</v>
          </cell>
          <cell r="AX77">
            <v>272.86</v>
          </cell>
          <cell r="AY77">
            <v>650000</v>
          </cell>
          <cell r="AZ77">
            <v>0</v>
          </cell>
          <cell r="BA77">
            <v>272.86</v>
          </cell>
          <cell r="BB77">
            <v>1469099</v>
          </cell>
          <cell r="BC77">
            <v>237.78</v>
          </cell>
          <cell r="BD77">
            <v>650000</v>
          </cell>
          <cell r="BE77">
            <v>0</v>
          </cell>
          <cell r="BF77">
            <v>0</v>
          </cell>
          <cell r="BG77">
            <v>0</v>
          </cell>
          <cell r="BH77">
            <v>0</v>
          </cell>
          <cell r="BI77">
            <v>1</v>
          </cell>
          <cell r="BJ77">
            <v>1</v>
          </cell>
          <cell r="BK77">
            <v>1</v>
          </cell>
          <cell r="BL77">
            <v>1</v>
          </cell>
          <cell r="BM77">
            <v>2</v>
          </cell>
          <cell r="BN77">
            <v>1</v>
          </cell>
          <cell r="BO77">
            <v>2</v>
          </cell>
          <cell r="BP77">
            <v>0</v>
          </cell>
          <cell r="BQ77">
            <v>0</v>
          </cell>
          <cell r="BR77">
            <v>57616</v>
          </cell>
          <cell r="BS77" t="str">
            <v>-</v>
          </cell>
          <cell r="BT77" t="str">
            <v>12200</v>
          </cell>
          <cell r="BU77">
            <v>-45</v>
          </cell>
        </row>
        <row r="78">
          <cell r="I78">
            <v>61403</v>
          </cell>
          <cell r="J78" t="str">
            <v>-</v>
          </cell>
          <cell r="K78" t="str">
            <v>12010</v>
          </cell>
          <cell r="L78" t="str">
            <v>6101 01</v>
          </cell>
          <cell r="M78" t="str">
            <v>61403-12010</v>
          </cell>
          <cell r="N78">
            <v>0</v>
          </cell>
          <cell r="O78">
            <v>0</v>
          </cell>
          <cell r="P78" t="str">
            <v>R/F S/A, ROCKER, OUT RH</v>
          </cell>
          <cell r="Q78">
            <v>0</v>
          </cell>
          <cell r="R78">
            <v>0</v>
          </cell>
          <cell r="S78">
            <v>0</v>
          </cell>
          <cell r="T78">
            <v>0</v>
          </cell>
          <cell r="U78">
            <v>0</v>
          </cell>
          <cell r="V78">
            <v>0</v>
          </cell>
          <cell r="W78">
            <v>0</v>
          </cell>
          <cell r="X78" t="str">
            <v>GW</v>
          </cell>
          <cell r="Y78" t="str">
            <v>ASSY</v>
          </cell>
          <cell r="Z78" t="str">
            <v>BEWL</v>
          </cell>
          <cell r="AA78">
            <v>0</v>
          </cell>
          <cell r="AB78" t="str">
            <v>-</v>
          </cell>
          <cell r="AC78" t="str">
            <v>-</v>
          </cell>
          <cell r="AD78">
            <v>0</v>
          </cell>
          <cell r="AE78">
            <v>0</v>
          </cell>
          <cell r="AF78">
            <v>0</v>
          </cell>
          <cell r="AG78">
            <v>1</v>
          </cell>
          <cell r="AH78">
            <v>0</v>
          </cell>
          <cell r="AI78">
            <v>0</v>
          </cell>
          <cell r="AJ78">
            <v>0</v>
          </cell>
          <cell r="AK78">
            <v>0</v>
          </cell>
          <cell r="AL78">
            <v>0</v>
          </cell>
          <cell r="AM78">
            <v>0</v>
          </cell>
          <cell r="AN78">
            <v>1</v>
          </cell>
          <cell r="AO78">
            <v>0</v>
          </cell>
          <cell r="AP78" t="str">
            <v>NOT FOUND</v>
          </cell>
          <cell r="AQ78">
            <v>0</v>
          </cell>
          <cell r="AR78">
            <v>0</v>
          </cell>
          <cell r="AS78" t="str">
            <v>BEWL</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1</v>
          </cell>
          <cell r="BJ78">
            <v>0</v>
          </cell>
          <cell r="BK78">
            <v>0</v>
          </cell>
          <cell r="BL78">
            <v>1</v>
          </cell>
          <cell r="BM78">
            <v>2</v>
          </cell>
          <cell r="BN78">
            <v>0</v>
          </cell>
          <cell r="BO78">
            <v>0</v>
          </cell>
          <cell r="BP78">
            <v>0</v>
          </cell>
          <cell r="BQ78">
            <v>0</v>
          </cell>
          <cell r="BR78">
            <v>64126</v>
          </cell>
          <cell r="BS78" t="str">
            <v>-</v>
          </cell>
          <cell r="BT78">
            <v>12010</v>
          </cell>
          <cell r="BU78">
            <v>2723</v>
          </cell>
        </row>
        <row r="79">
          <cell r="I79">
            <v>61404</v>
          </cell>
          <cell r="J79" t="str">
            <v>-</v>
          </cell>
          <cell r="K79" t="str">
            <v>12010</v>
          </cell>
          <cell r="L79" t="str">
            <v>6101 02</v>
          </cell>
          <cell r="M79" t="str">
            <v>61404-12010</v>
          </cell>
          <cell r="N79">
            <v>0</v>
          </cell>
          <cell r="O79">
            <v>0</v>
          </cell>
          <cell r="P79" t="str">
            <v>R/F S/A, ROCKER, OUT RH</v>
          </cell>
          <cell r="Q79">
            <v>0</v>
          </cell>
          <cell r="R79">
            <v>0</v>
          </cell>
          <cell r="S79">
            <v>0</v>
          </cell>
          <cell r="T79">
            <v>0</v>
          </cell>
          <cell r="U79">
            <v>0</v>
          </cell>
          <cell r="V79">
            <v>0</v>
          </cell>
          <cell r="W79">
            <v>0</v>
          </cell>
          <cell r="X79" t="str">
            <v>GW</v>
          </cell>
          <cell r="Y79" t="str">
            <v>ASSY</v>
          </cell>
          <cell r="Z79" t="str">
            <v>BEWL</v>
          </cell>
          <cell r="AA79">
            <v>0</v>
          </cell>
          <cell r="AB79" t="str">
            <v>-</v>
          </cell>
          <cell r="AC79" t="str">
            <v>-</v>
          </cell>
          <cell r="AD79">
            <v>0</v>
          </cell>
          <cell r="AE79">
            <v>0</v>
          </cell>
          <cell r="AF79">
            <v>0</v>
          </cell>
          <cell r="AG79">
            <v>1</v>
          </cell>
          <cell r="AH79">
            <v>0</v>
          </cell>
          <cell r="AI79">
            <v>0</v>
          </cell>
          <cell r="AJ79">
            <v>0</v>
          </cell>
          <cell r="AK79">
            <v>0</v>
          </cell>
          <cell r="AL79">
            <v>0</v>
          </cell>
          <cell r="AM79">
            <v>0</v>
          </cell>
          <cell r="AN79">
            <v>1</v>
          </cell>
          <cell r="AO79">
            <v>0</v>
          </cell>
          <cell r="AP79" t="str">
            <v>NOT FOUND</v>
          </cell>
          <cell r="AQ79">
            <v>0</v>
          </cell>
          <cell r="AR79">
            <v>0</v>
          </cell>
          <cell r="AS79" t="str">
            <v>BEWL</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1</v>
          </cell>
          <cell r="BJ79">
            <v>0</v>
          </cell>
          <cell r="BK79">
            <v>0</v>
          </cell>
          <cell r="BL79">
            <v>1</v>
          </cell>
          <cell r="BM79">
            <v>2</v>
          </cell>
          <cell r="BN79">
            <v>0</v>
          </cell>
          <cell r="BO79">
            <v>0</v>
          </cell>
          <cell r="BP79">
            <v>0</v>
          </cell>
          <cell r="BQ79">
            <v>0</v>
          </cell>
          <cell r="BR79">
            <v>64216</v>
          </cell>
          <cell r="BS79" t="str">
            <v>-</v>
          </cell>
          <cell r="BT79">
            <v>12020</v>
          </cell>
          <cell r="BU79">
            <v>2812</v>
          </cell>
        </row>
        <row r="80">
          <cell r="I80">
            <v>61427</v>
          </cell>
          <cell r="J80" t="str">
            <v>-</v>
          </cell>
          <cell r="K80" t="str">
            <v>12010</v>
          </cell>
          <cell r="L80" t="str">
            <v>6101 01</v>
          </cell>
          <cell r="M80" t="str">
            <v>61427-12010</v>
          </cell>
          <cell r="N80">
            <v>0</v>
          </cell>
          <cell r="O80">
            <v>0</v>
          </cell>
          <cell r="P80" t="str">
            <v>R/F ROCKER PNL NO5 RH</v>
          </cell>
          <cell r="Q80" t="str">
            <v>140N0</v>
          </cell>
          <cell r="R80">
            <v>3</v>
          </cell>
          <cell r="S80">
            <v>0</v>
          </cell>
          <cell r="T80" t="str">
            <v>SCGA270C-45</v>
          </cell>
          <cell r="U80">
            <v>1.2</v>
          </cell>
          <cell r="V80">
            <v>240</v>
          </cell>
          <cell r="W80" t="str">
            <v>‚–Ø</v>
          </cell>
          <cell r="X80">
            <v>0</v>
          </cell>
          <cell r="Y80">
            <v>1.545E-2</v>
          </cell>
          <cell r="Z80" t="str">
            <v>BEWL</v>
          </cell>
          <cell r="AA80" t="str">
            <v>RAZI SONS</v>
          </cell>
          <cell r="AB80" t="str">
            <v>-</v>
          </cell>
          <cell r="AC80" t="str">
            <v>-</v>
          </cell>
          <cell r="AD80" t="str">
            <v>P</v>
          </cell>
          <cell r="AE80" t="str">
            <v>C</v>
          </cell>
          <cell r="AF80">
            <v>2</v>
          </cell>
          <cell r="AG80">
            <v>0</v>
          </cell>
          <cell r="AH80">
            <v>40</v>
          </cell>
          <cell r="AI80">
            <v>1.75</v>
          </cell>
          <cell r="AJ80">
            <v>2</v>
          </cell>
          <cell r="AK80">
            <v>33.6</v>
          </cell>
          <cell r="AL80">
            <v>300000</v>
          </cell>
          <cell r="AM80">
            <v>40.266666666666666</v>
          </cell>
          <cell r="AN80">
            <v>0</v>
          </cell>
          <cell r="AO80">
            <v>0</v>
          </cell>
          <cell r="AP80" t="str">
            <v>NOT FOUND</v>
          </cell>
          <cell r="AQ80">
            <v>0</v>
          </cell>
          <cell r="AR80">
            <v>0</v>
          </cell>
          <cell r="AS80" t="str">
            <v>BEWL</v>
          </cell>
          <cell r="AT80">
            <v>63.85</v>
          </cell>
          <cell r="AU80">
            <v>266672</v>
          </cell>
          <cell r="AV80">
            <v>1.9</v>
          </cell>
          <cell r="AW80" t="str">
            <v>RAZI SONS</v>
          </cell>
          <cell r="AX80">
            <v>61.71</v>
          </cell>
          <cell r="AY80">
            <v>290000</v>
          </cell>
          <cell r="AZ80">
            <v>1.8</v>
          </cell>
          <cell r="BA80">
            <v>63.85</v>
          </cell>
          <cell r="BB80">
            <v>290000</v>
          </cell>
          <cell r="BC80">
            <v>61.71</v>
          </cell>
          <cell r="BD80">
            <v>266672</v>
          </cell>
          <cell r="BE80">
            <v>0</v>
          </cell>
          <cell r="BF80">
            <v>0</v>
          </cell>
          <cell r="BG80">
            <v>0</v>
          </cell>
          <cell r="BH80">
            <v>0</v>
          </cell>
          <cell r="BI80">
            <v>1</v>
          </cell>
          <cell r="BJ80">
            <v>0</v>
          </cell>
          <cell r="BK80">
            <v>1</v>
          </cell>
          <cell r="BL80">
            <v>1</v>
          </cell>
          <cell r="BM80">
            <v>2</v>
          </cell>
          <cell r="BN80">
            <v>0</v>
          </cell>
          <cell r="BO80">
            <v>0</v>
          </cell>
          <cell r="BP80">
            <v>0</v>
          </cell>
          <cell r="BQ80">
            <v>0</v>
          </cell>
          <cell r="BR80">
            <v>57625</v>
          </cell>
          <cell r="BS80" t="str">
            <v>-</v>
          </cell>
          <cell r="BT80" t="str">
            <v>32060</v>
          </cell>
          <cell r="BU80">
            <v>-3802</v>
          </cell>
        </row>
        <row r="81">
          <cell r="I81">
            <v>61427</v>
          </cell>
          <cell r="J81" t="str">
            <v>-</v>
          </cell>
          <cell r="K81" t="str">
            <v>12010</v>
          </cell>
          <cell r="L81" t="str">
            <v>6101 02</v>
          </cell>
          <cell r="M81" t="str">
            <v>61427-12010</v>
          </cell>
          <cell r="N81">
            <v>0</v>
          </cell>
          <cell r="O81">
            <v>0</v>
          </cell>
          <cell r="P81" t="str">
            <v>R/F ROCKER PNL NO5 RH</v>
          </cell>
          <cell r="Q81" t="str">
            <v>140N0</v>
          </cell>
          <cell r="R81">
            <v>3</v>
          </cell>
          <cell r="S81">
            <v>0</v>
          </cell>
          <cell r="T81" t="str">
            <v>SCGA270C-45</v>
          </cell>
          <cell r="U81">
            <v>1.2</v>
          </cell>
          <cell r="V81">
            <v>240</v>
          </cell>
          <cell r="W81" t="str">
            <v>‚–Ø</v>
          </cell>
          <cell r="X81">
            <v>0</v>
          </cell>
          <cell r="Y81">
            <v>1.545E-2</v>
          </cell>
          <cell r="Z81" t="str">
            <v>BEWL</v>
          </cell>
          <cell r="AA81" t="str">
            <v>RAZI SONS</v>
          </cell>
          <cell r="AB81" t="str">
            <v>-</v>
          </cell>
          <cell r="AC81">
            <v>0</v>
          </cell>
          <cell r="AD81" t="str">
            <v>P</v>
          </cell>
          <cell r="AE81" t="str">
            <v>C</v>
          </cell>
          <cell r="AF81">
            <v>1</v>
          </cell>
          <cell r="AG81">
            <v>0</v>
          </cell>
          <cell r="AH81">
            <v>0</v>
          </cell>
          <cell r="AI81">
            <v>0</v>
          </cell>
          <cell r="AJ81">
            <v>0</v>
          </cell>
          <cell r="AK81">
            <v>0</v>
          </cell>
          <cell r="AL81">
            <v>0</v>
          </cell>
          <cell r="AM81">
            <v>0</v>
          </cell>
          <cell r="AN81">
            <v>0</v>
          </cell>
          <cell r="AO81">
            <v>0</v>
          </cell>
          <cell r="AP81" t="str">
            <v>NOT FOUND</v>
          </cell>
          <cell r="AQ81">
            <v>0</v>
          </cell>
          <cell r="AR81">
            <v>0</v>
          </cell>
          <cell r="AS81" t="str">
            <v>BEWL</v>
          </cell>
          <cell r="AT81">
            <v>63.85</v>
          </cell>
          <cell r="AU81">
            <v>266672</v>
          </cell>
          <cell r="AV81">
            <v>1.9</v>
          </cell>
          <cell r="AW81" t="str">
            <v>RAZI SONS</v>
          </cell>
          <cell r="AX81">
            <v>0</v>
          </cell>
          <cell r="AY81">
            <v>0</v>
          </cell>
          <cell r="AZ81">
            <v>0</v>
          </cell>
          <cell r="BA81">
            <v>63.85</v>
          </cell>
          <cell r="BB81">
            <v>266672</v>
          </cell>
          <cell r="BC81">
            <v>63.85</v>
          </cell>
          <cell r="BD81">
            <v>266672</v>
          </cell>
          <cell r="BE81">
            <v>0</v>
          </cell>
          <cell r="BF81">
            <v>0</v>
          </cell>
          <cell r="BG81">
            <v>0</v>
          </cell>
          <cell r="BH81">
            <v>0</v>
          </cell>
          <cell r="BI81">
            <v>0</v>
          </cell>
          <cell r="BJ81">
            <v>0</v>
          </cell>
          <cell r="BK81">
            <v>0</v>
          </cell>
          <cell r="BL81">
            <v>0</v>
          </cell>
          <cell r="BM81">
            <v>2</v>
          </cell>
          <cell r="BN81">
            <v>0</v>
          </cell>
          <cell r="BO81">
            <v>0</v>
          </cell>
          <cell r="BP81">
            <v>0</v>
          </cell>
          <cell r="BQ81">
            <v>0</v>
          </cell>
          <cell r="BR81">
            <v>57626</v>
          </cell>
          <cell r="BS81" t="str">
            <v>-</v>
          </cell>
          <cell r="BT81" t="str">
            <v>32060</v>
          </cell>
          <cell r="BU81">
            <v>-3801</v>
          </cell>
        </row>
        <row r="82">
          <cell r="I82">
            <v>61433</v>
          </cell>
          <cell r="J82" t="str">
            <v>-</v>
          </cell>
          <cell r="K82" t="str">
            <v>12030</v>
          </cell>
          <cell r="L82" t="str">
            <v>6101 01</v>
          </cell>
          <cell r="M82" t="str">
            <v>61433-12030</v>
          </cell>
          <cell r="N82">
            <v>0</v>
          </cell>
          <cell r="O82">
            <v>0</v>
          </cell>
          <cell r="P82" t="str">
            <v>R/F ROCKER OUTER RH</v>
          </cell>
          <cell r="Q82" t="str">
            <v>140N0</v>
          </cell>
          <cell r="R82">
            <v>3</v>
          </cell>
          <cell r="S82">
            <v>0</v>
          </cell>
          <cell r="T82" t="str">
            <v>SCGA440-45</v>
          </cell>
          <cell r="U82">
            <v>1.2</v>
          </cell>
          <cell r="V82">
            <v>4270</v>
          </cell>
          <cell r="W82" t="str">
            <v>1TP</v>
          </cell>
          <cell r="X82">
            <v>0</v>
          </cell>
          <cell r="Y82">
            <v>0.24862999999999999</v>
          </cell>
          <cell r="Z82" t="str">
            <v>BEWL</v>
          </cell>
          <cell r="AA82" t="str">
            <v>RAZI SONS</v>
          </cell>
          <cell r="AB82" t="str">
            <v>-</v>
          </cell>
          <cell r="AC82" t="str">
            <v>-</v>
          </cell>
          <cell r="AD82" t="str">
            <v>P</v>
          </cell>
          <cell r="AE82" t="str">
            <v>A</v>
          </cell>
          <cell r="AF82">
            <v>2</v>
          </cell>
          <cell r="AG82">
            <v>2</v>
          </cell>
          <cell r="AH82">
            <v>70</v>
          </cell>
          <cell r="AI82">
            <v>1.75</v>
          </cell>
          <cell r="AJ82">
            <v>2</v>
          </cell>
          <cell r="AK82">
            <v>1046.1499999999999</v>
          </cell>
          <cell r="AL82">
            <v>650000</v>
          </cell>
          <cell r="AM82">
            <v>1060.5944444444442</v>
          </cell>
          <cell r="AN82">
            <v>0</v>
          </cell>
          <cell r="AO82">
            <v>0</v>
          </cell>
          <cell r="AP82" t="str">
            <v>NOT FOUND</v>
          </cell>
          <cell r="AQ82">
            <v>0</v>
          </cell>
          <cell r="AR82">
            <v>0</v>
          </cell>
          <cell r="AS82" t="str">
            <v>BEWL</v>
          </cell>
          <cell r="AT82">
            <v>488</v>
          </cell>
          <cell r="AU82">
            <v>1157400</v>
          </cell>
          <cell r="AV82">
            <v>0</v>
          </cell>
          <cell r="AW82" t="str">
            <v>RAZI SONS</v>
          </cell>
          <cell r="AX82">
            <v>1014.29</v>
          </cell>
          <cell r="AY82">
            <v>1970000</v>
          </cell>
          <cell r="AZ82">
            <v>0</v>
          </cell>
          <cell r="BA82">
            <v>1014.29</v>
          </cell>
          <cell r="BB82">
            <v>1970000</v>
          </cell>
          <cell r="BC82">
            <v>488</v>
          </cell>
          <cell r="BD82">
            <v>1157400</v>
          </cell>
          <cell r="BE82">
            <v>0</v>
          </cell>
          <cell r="BF82">
            <v>0</v>
          </cell>
          <cell r="BG82">
            <v>0</v>
          </cell>
          <cell r="BH82">
            <v>0</v>
          </cell>
          <cell r="BI82">
            <v>1</v>
          </cell>
          <cell r="BJ82">
            <v>1</v>
          </cell>
          <cell r="BK82">
            <v>1</v>
          </cell>
          <cell r="BL82">
            <v>1</v>
          </cell>
          <cell r="BM82">
            <v>2</v>
          </cell>
          <cell r="BN82">
            <v>1</v>
          </cell>
          <cell r="BO82">
            <v>2</v>
          </cell>
          <cell r="BP82">
            <v>0</v>
          </cell>
          <cell r="BQ82">
            <v>0</v>
          </cell>
          <cell r="BR82">
            <v>57635</v>
          </cell>
          <cell r="BS82" t="str">
            <v>-</v>
          </cell>
          <cell r="BT82" t="str">
            <v>12140</v>
          </cell>
          <cell r="BU82">
            <v>-3798</v>
          </cell>
        </row>
        <row r="83">
          <cell r="I83">
            <v>61434</v>
          </cell>
          <cell r="J83" t="str">
            <v>-</v>
          </cell>
          <cell r="K83" t="str">
            <v>12030</v>
          </cell>
          <cell r="L83" t="str">
            <v>6101 02</v>
          </cell>
          <cell r="M83" t="str">
            <v>61434-12030</v>
          </cell>
          <cell r="N83">
            <v>0</v>
          </cell>
          <cell r="O83">
            <v>0</v>
          </cell>
          <cell r="P83" t="str">
            <v>R/F ROCKER OUTER LH</v>
          </cell>
          <cell r="Q83" t="str">
            <v>140N0</v>
          </cell>
          <cell r="R83">
            <v>3</v>
          </cell>
          <cell r="S83">
            <v>0</v>
          </cell>
          <cell r="T83" t="str">
            <v>SCGA440-45</v>
          </cell>
          <cell r="U83">
            <v>1.2</v>
          </cell>
          <cell r="V83">
            <v>4270</v>
          </cell>
          <cell r="W83" t="str">
            <v>1TP</v>
          </cell>
          <cell r="X83">
            <v>0</v>
          </cell>
          <cell r="Y83">
            <v>0.27479999999999999</v>
          </cell>
          <cell r="Z83" t="str">
            <v>BEWL</v>
          </cell>
          <cell r="AA83" t="str">
            <v>RAZI SONS</v>
          </cell>
          <cell r="AB83" t="str">
            <v>-</v>
          </cell>
          <cell r="AC83">
            <v>0</v>
          </cell>
          <cell r="AD83" t="str">
            <v>P</v>
          </cell>
          <cell r="AE83" t="str">
            <v>A</v>
          </cell>
          <cell r="AF83">
            <v>2</v>
          </cell>
          <cell r="AG83">
            <v>2</v>
          </cell>
          <cell r="AH83">
            <v>70</v>
          </cell>
          <cell r="AI83">
            <v>1.75</v>
          </cell>
          <cell r="AJ83">
            <v>2</v>
          </cell>
          <cell r="AK83">
            <v>1046.1499999999999</v>
          </cell>
          <cell r="AL83">
            <v>650000</v>
          </cell>
          <cell r="AM83">
            <v>1060.5944444444442</v>
          </cell>
          <cell r="AN83">
            <v>0</v>
          </cell>
          <cell r="AO83">
            <v>0</v>
          </cell>
          <cell r="AP83" t="str">
            <v>NOT FOUND</v>
          </cell>
          <cell r="AQ83">
            <v>0</v>
          </cell>
          <cell r="AR83">
            <v>0</v>
          </cell>
          <cell r="AS83" t="str">
            <v>BEWL</v>
          </cell>
          <cell r="AT83">
            <v>488</v>
          </cell>
          <cell r="AU83">
            <v>1157400</v>
          </cell>
          <cell r="AV83">
            <v>0</v>
          </cell>
          <cell r="AW83" t="str">
            <v>RAZI SONS</v>
          </cell>
          <cell r="AX83" t="str">
            <v>INCL</v>
          </cell>
          <cell r="AY83" t="str">
            <v>INCL</v>
          </cell>
          <cell r="AZ83">
            <v>0</v>
          </cell>
          <cell r="BA83" t="str">
            <v>INCL</v>
          </cell>
          <cell r="BB83" t="str">
            <v>INCL</v>
          </cell>
          <cell r="BC83">
            <v>488</v>
          </cell>
          <cell r="BD83">
            <v>1157400</v>
          </cell>
          <cell r="BE83">
            <v>0</v>
          </cell>
          <cell r="BF83">
            <v>0</v>
          </cell>
          <cell r="BG83">
            <v>0</v>
          </cell>
          <cell r="BH83">
            <v>0</v>
          </cell>
          <cell r="BI83">
            <v>1</v>
          </cell>
          <cell r="BJ83">
            <v>1</v>
          </cell>
          <cell r="BK83">
            <v>1</v>
          </cell>
          <cell r="BL83">
            <v>1</v>
          </cell>
          <cell r="BM83">
            <v>2</v>
          </cell>
          <cell r="BN83">
            <v>1</v>
          </cell>
          <cell r="BO83">
            <v>2</v>
          </cell>
          <cell r="BP83">
            <v>0</v>
          </cell>
          <cell r="BQ83">
            <v>0</v>
          </cell>
          <cell r="BR83">
            <v>57636</v>
          </cell>
          <cell r="BS83" t="str">
            <v>-</v>
          </cell>
          <cell r="BT83" t="str">
            <v>12120</v>
          </cell>
          <cell r="BU83">
            <v>-3798</v>
          </cell>
        </row>
        <row r="84">
          <cell r="I84">
            <v>57463</v>
          </cell>
          <cell r="J84" t="str">
            <v>-</v>
          </cell>
          <cell r="K84" t="str">
            <v>12090</v>
          </cell>
          <cell r="L84" t="str">
            <v>5760 01</v>
          </cell>
          <cell r="M84" t="str">
            <v>57463-12090</v>
          </cell>
          <cell r="N84">
            <v>0</v>
          </cell>
          <cell r="O84">
            <v>0</v>
          </cell>
          <cell r="P84" t="str">
            <v>R/F CTR FLR X-MBR RH</v>
          </cell>
          <cell r="Q84" t="str">
            <v>140N0</v>
          </cell>
          <cell r="R84">
            <v>2</v>
          </cell>
          <cell r="S84">
            <v>0</v>
          </cell>
          <cell r="T84" t="str">
            <v>SCGA270D-45</v>
          </cell>
          <cell r="U84">
            <v>0.9</v>
          </cell>
          <cell r="V84">
            <v>118</v>
          </cell>
          <cell r="W84" t="str">
            <v>–L“S(¬“‡)</v>
          </cell>
          <cell r="X84">
            <v>0</v>
          </cell>
          <cell r="Y84">
            <v>5.6499999999999996E-3</v>
          </cell>
          <cell r="Z84" t="str">
            <v>DAWN</v>
          </cell>
          <cell r="AA84" t="str">
            <v>SILVER FALCON</v>
          </cell>
          <cell r="AB84" t="str">
            <v>-</v>
          </cell>
          <cell r="AC84">
            <v>0</v>
          </cell>
          <cell r="AD84" t="str">
            <v>P</v>
          </cell>
          <cell r="AE84" t="str">
            <v>C</v>
          </cell>
          <cell r="AF84">
            <v>3</v>
          </cell>
          <cell r="AG84">
            <v>0</v>
          </cell>
          <cell r="AH84">
            <v>40</v>
          </cell>
          <cell r="AI84">
            <v>1.5</v>
          </cell>
          <cell r="AJ84">
            <v>2</v>
          </cell>
          <cell r="AK84">
            <v>14.16</v>
          </cell>
          <cell r="AL84">
            <v>100000</v>
          </cell>
          <cell r="AM84">
            <v>16.382222222222222</v>
          </cell>
          <cell r="AN84">
            <v>0</v>
          </cell>
          <cell r="AO84">
            <v>0</v>
          </cell>
          <cell r="AP84" t="str">
            <v>NOT FOUND</v>
          </cell>
          <cell r="AQ84">
            <v>0</v>
          </cell>
          <cell r="AR84">
            <v>0</v>
          </cell>
          <cell r="AS84" t="str">
            <v>DAWN</v>
          </cell>
          <cell r="AT84">
            <v>16.190000000000001</v>
          </cell>
          <cell r="AU84">
            <v>74000</v>
          </cell>
          <cell r="AV84">
            <v>0.5</v>
          </cell>
          <cell r="AW84" t="str">
            <v>SILVER FALCON</v>
          </cell>
          <cell r="AX84">
            <v>0</v>
          </cell>
          <cell r="AY84">
            <v>0</v>
          </cell>
          <cell r="AZ84">
            <v>0</v>
          </cell>
          <cell r="BA84">
            <v>16.190000000000001</v>
          </cell>
          <cell r="BB84">
            <v>74000</v>
          </cell>
          <cell r="BC84">
            <v>16.190000000000001</v>
          </cell>
          <cell r="BD84">
            <v>74000</v>
          </cell>
          <cell r="BE84">
            <v>0</v>
          </cell>
          <cell r="BF84">
            <v>0</v>
          </cell>
          <cell r="BG84">
            <v>0</v>
          </cell>
          <cell r="BH84">
            <v>0</v>
          </cell>
          <cell r="BI84">
            <v>0</v>
          </cell>
          <cell r="BJ84">
            <v>0</v>
          </cell>
          <cell r="BK84">
            <v>0</v>
          </cell>
          <cell r="BL84">
            <v>1</v>
          </cell>
          <cell r="BM84">
            <v>2</v>
          </cell>
          <cell r="BN84">
            <v>0</v>
          </cell>
          <cell r="BO84">
            <v>0</v>
          </cell>
          <cell r="BP84">
            <v>0</v>
          </cell>
          <cell r="BQ84">
            <v>0</v>
          </cell>
          <cell r="BR84">
            <v>57653</v>
          </cell>
          <cell r="BS84" t="str">
            <v>-</v>
          </cell>
          <cell r="BT84" t="str">
            <v>12080</v>
          </cell>
          <cell r="BU84">
            <v>190</v>
          </cell>
        </row>
        <row r="85">
          <cell r="I85">
            <v>57464</v>
          </cell>
          <cell r="J85" t="str">
            <v>-</v>
          </cell>
          <cell r="K85" t="str">
            <v>12030</v>
          </cell>
          <cell r="L85" t="str">
            <v>5760 01</v>
          </cell>
          <cell r="M85" t="str">
            <v>57464-12030</v>
          </cell>
          <cell r="N85">
            <v>0</v>
          </cell>
          <cell r="O85">
            <v>0</v>
          </cell>
          <cell r="P85" t="str">
            <v>R/F CTR FLR X-MBR LH</v>
          </cell>
          <cell r="Q85" t="str">
            <v>140N0</v>
          </cell>
          <cell r="R85">
            <v>2</v>
          </cell>
          <cell r="S85">
            <v>0</v>
          </cell>
          <cell r="T85" t="str">
            <v>SCGA270D-45</v>
          </cell>
          <cell r="U85">
            <v>0.9</v>
          </cell>
          <cell r="V85">
            <v>118</v>
          </cell>
          <cell r="W85" t="str">
            <v>–L“S(¬“‡)</v>
          </cell>
          <cell r="X85">
            <v>0</v>
          </cell>
          <cell r="Y85">
            <v>5.6499999999999996E-3</v>
          </cell>
          <cell r="Z85" t="str">
            <v>DAWN</v>
          </cell>
          <cell r="AA85" t="str">
            <v>SILVER FALCON</v>
          </cell>
          <cell r="AB85" t="str">
            <v>-</v>
          </cell>
          <cell r="AC85">
            <v>0</v>
          </cell>
          <cell r="AD85" t="str">
            <v>P</v>
          </cell>
          <cell r="AE85" t="str">
            <v>C</v>
          </cell>
          <cell r="AF85">
            <v>3</v>
          </cell>
          <cell r="AG85">
            <v>0</v>
          </cell>
          <cell r="AH85">
            <v>40</v>
          </cell>
          <cell r="AI85">
            <v>1.5</v>
          </cell>
          <cell r="AJ85">
            <v>2</v>
          </cell>
          <cell r="AK85">
            <v>14.16</v>
          </cell>
          <cell r="AL85">
            <v>100000</v>
          </cell>
          <cell r="AM85">
            <v>16.382222222222222</v>
          </cell>
          <cell r="AN85">
            <v>0</v>
          </cell>
          <cell r="AO85">
            <v>0</v>
          </cell>
          <cell r="AP85" t="str">
            <v>NOT FOUND</v>
          </cell>
          <cell r="AQ85">
            <v>0</v>
          </cell>
          <cell r="AR85">
            <v>0</v>
          </cell>
          <cell r="AS85" t="str">
            <v>DAWN</v>
          </cell>
          <cell r="AT85">
            <v>15.67</v>
          </cell>
          <cell r="AU85">
            <v>74000</v>
          </cell>
          <cell r="AV85">
            <v>0.5</v>
          </cell>
          <cell r="AW85" t="str">
            <v>SILVER FALCON</v>
          </cell>
          <cell r="AX85">
            <v>0</v>
          </cell>
          <cell r="AY85">
            <v>0</v>
          </cell>
          <cell r="AZ85">
            <v>0</v>
          </cell>
          <cell r="BA85">
            <v>15.67</v>
          </cell>
          <cell r="BB85">
            <v>74000</v>
          </cell>
          <cell r="BC85">
            <v>15.67</v>
          </cell>
          <cell r="BD85">
            <v>74000</v>
          </cell>
          <cell r="BE85">
            <v>0</v>
          </cell>
          <cell r="BF85">
            <v>0</v>
          </cell>
          <cell r="BG85">
            <v>0</v>
          </cell>
          <cell r="BH85">
            <v>0</v>
          </cell>
          <cell r="BI85">
            <v>0</v>
          </cell>
          <cell r="BJ85">
            <v>0</v>
          </cell>
          <cell r="BK85">
            <v>0</v>
          </cell>
          <cell r="BL85">
            <v>1</v>
          </cell>
          <cell r="BM85">
            <v>2</v>
          </cell>
          <cell r="BN85">
            <v>0</v>
          </cell>
          <cell r="BO85">
            <v>0</v>
          </cell>
          <cell r="BP85">
            <v>0</v>
          </cell>
          <cell r="BQ85">
            <v>0</v>
          </cell>
          <cell r="BR85">
            <v>57683</v>
          </cell>
          <cell r="BS85" t="str">
            <v>-</v>
          </cell>
          <cell r="BT85" t="str">
            <v>12080</v>
          </cell>
          <cell r="BU85">
            <v>219</v>
          </cell>
        </row>
        <row r="86">
          <cell r="I86">
            <v>55713</v>
          </cell>
          <cell r="J86" t="str">
            <v>-</v>
          </cell>
          <cell r="K86" t="str">
            <v>12110</v>
          </cell>
          <cell r="L86" t="str">
            <v>5570 01</v>
          </cell>
          <cell r="M86" t="str">
            <v>55713-12110</v>
          </cell>
          <cell r="N86">
            <v>0</v>
          </cell>
          <cell r="O86">
            <v>0</v>
          </cell>
          <cell r="P86" t="str">
            <v>PNL COWL TOP SIDE RH</v>
          </cell>
          <cell r="Q86" t="str">
            <v>140N0</v>
          </cell>
          <cell r="R86">
            <v>1</v>
          </cell>
          <cell r="S86">
            <v>0</v>
          </cell>
          <cell r="T86" t="str">
            <v>SCGA270C-45</v>
          </cell>
          <cell r="U86">
            <v>0.9</v>
          </cell>
          <cell r="V86">
            <v>600</v>
          </cell>
          <cell r="W86" t="str">
            <v>1TP</v>
          </cell>
          <cell r="X86" t="str">
            <v>GP</v>
          </cell>
          <cell r="Y86">
            <v>1.521E-2</v>
          </cell>
          <cell r="Z86" t="str">
            <v>K.LUMINARIES</v>
          </cell>
          <cell r="AA86" t="str">
            <v>ZAIB</v>
          </cell>
          <cell r="AB86" t="str">
            <v>-</v>
          </cell>
          <cell r="AC86" t="str">
            <v>-</v>
          </cell>
          <cell r="AD86" t="str">
            <v>P</v>
          </cell>
          <cell r="AE86" t="str">
            <v>B</v>
          </cell>
          <cell r="AF86">
            <v>2</v>
          </cell>
          <cell r="AG86">
            <v>0</v>
          </cell>
          <cell r="AH86">
            <v>40</v>
          </cell>
          <cell r="AI86">
            <v>1</v>
          </cell>
          <cell r="AJ86">
            <v>2</v>
          </cell>
          <cell r="AK86">
            <v>48</v>
          </cell>
          <cell r="AL86">
            <v>250000</v>
          </cell>
          <cell r="AM86">
            <v>53.555555555555557</v>
          </cell>
          <cell r="AN86">
            <v>0</v>
          </cell>
          <cell r="AO86">
            <v>0</v>
          </cell>
          <cell r="AP86" t="str">
            <v>NOT FOUND</v>
          </cell>
          <cell r="AQ86">
            <v>0</v>
          </cell>
          <cell r="AR86">
            <v>0</v>
          </cell>
          <cell r="AS86" t="str">
            <v>K.LUMINARIES</v>
          </cell>
          <cell r="AT86">
            <v>211.77</v>
          </cell>
          <cell r="AU86">
            <v>580000</v>
          </cell>
          <cell r="AV86">
            <v>0</v>
          </cell>
          <cell r="AW86" t="str">
            <v>ZAIB</v>
          </cell>
          <cell r="AX86">
            <v>76.5</v>
          </cell>
          <cell r="AY86">
            <v>314000</v>
          </cell>
          <cell r="AZ86">
            <v>0</v>
          </cell>
          <cell r="BA86">
            <v>211.77</v>
          </cell>
          <cell r="BB86">
            <v>580000</v>
          </cell>
          <cell r="BC86">
            <v>76.5</v>
          </cell>
          <cell r="BD86">
            <v>314000</v>
          </cell>
          <cell r="BE86">
            <v>0</v>
          </cell>
          <cell r="BF86">
            <v>0</v>
          </cell>
          <cell r="BG86">
            <v>0</v>
          </cell>
          <cell r="BH86">
            <v>0</v>
          </cell>
          <cell r="BI86">
            <v>1</v>
          </cell>
          <cell r="BJ86">
            <v>1</v>
          </cell>
          <cell r="BK86">
            <v>1</v>
          </cell>
          <cell r="BL86">
            <v>1</v>
          </cell>
          <cell r="BM86">
            <v>2</v>
          </cell>
          <cell r="BN86">
            <v>1</v>
          </cell>
          <cell r="BO86">
            <v>0</v>
          </cell>
          <cell r="BP86">
            <v>0</v>
          </cell>
          <cell r="BQ86">
            <v>0</v>
          </cell>
          <cell r="BR86">
            <v>57686</v>
          </cell>
          <cell r="BS86" t="str">
            <v>-</v>
          </cell>
          <cell r="BT86" t="str">
            <v>32020</v>
          </cell>
          <cell r="BU86">
            <v>1973</v>
          </cell>
        </row>
        <row r="87">
          <cell r="I87">
            <v>55714</v>
          </cell>
          <cell r="J87" t="str">
            <v>-</v>
          </cell>
          <cell r="K87" t="str">
            <v>12110</v>
          </cell>
          <cell r="L87" t="str">
            <v>5570 01</v>
          </cell>
          <cell r="M87" t="str">
            <v>55714-12110</v>
          </cell>
          <cell r="N87">
            <v>0</v>
          </cell>
          <cell r="O87">
            <v>0</v>
          </cell>
          <cell r="P87" t="str">
            <v>PNL COWL TOP SIDE LH</v>
          </cell>
          <cell r="Q87" t="str">
            <v>140N0</v>
          </cell>
          <cell r="R87">
            <v>1</v>
          </cell>
          <cell r="S87">
            <v>0</v>
          </cell>
          <cell r="T87" t="str">
            <v>SCGA270C-45</v>
          </cell>
          <cell r="U87">
            <v>0.9</v>
          </cell>
          <cell r="V87">
            <v>600</v>
          </cell>
          <cell r="W87" t="str">
            <v>1TP</v>
          </cell>
          <cell r="X87" t="str">
            <v>GP</v>
          </cell>
          <cell r="Y87">
            <v>1.521E-2</v>
          </cell>
          <cell r="Z87" t="str">
            <v>K.LUMINARIES</v>
          </cell>
          <cell r="AA87" t="str">
            <v>ZAIB</v>
          </cell>
          <cell r="AB87" t="str">
            <v>-</v>
          </cell>
          <cell r="AC87" t="str">
            <v>-</v>
          </cell>
          <cell r="AD87" t="str">
            <v>P</v>
          </cell>
          <cell r="AE87" t="str">
            <v>B</v>
          </cell>
          <cell r="AF87">
            <v>2</v>
          </cell>
          <cell r="AG87">
            <v>0</v>
          </cell>
          <cell r="AH87">
            <v>40</v>
          </cell>
          <cell r="AI87">
            <v>1.4</v>
          </cell>
          <cell r="AJ87">
            <v>2</v>
          </cell>
          <cell r="AK87">
            <v>67.199999999999989</v>
          </cell>
          <cell r="AL87">
            <v>250000</v>
          </cell>
          <cell r="AM87">
            <v>72.755555555555546</v>
          </cell>
          <cell r="AN87">
            <v>0</v>
          </cell>
          <cell r="AO87">
            <v>0</v>
          </cell>
          <cell r="AP87" t="str">
            <v>NOT FOUND</v>
          </cell>
          <cell r="AQ87">
            <v>0</v>
          </cell>
          <cell r="AR87">
            <v>0</v>
          </cell>
          <cell r="AS87" t="str">
            <v>K.LUMINARIES</v>
          </cell>
          <cell r="AT87" t="str">
            <v>INCL</v>
          </cell>
          <cell r="AU87" t="str">
            <v>INCL</v>
          </cell>
          <cell r="AV87">
            <v>0</v>
          </cell>
          <cell r="AW87" t="str">
            <v>ZAIB</v>
          </cell>
          <cell r="AX87">
            <v>76.5</v>
          </cell>
          <cell r="AY87">
            <v>314000</v>
          </cell>
          <cell r="AZ87">
            <v>0</v>
          </cell>
          <cell r="BA87" t="str">
            <v>INCL</v>
          </cell>
          <cell r="BB87" t="str">
            <v>INCL</v>
          </cell>
          <cell r="BC87">
            <v>76.5</v>
          </cell>
          <cell r="BD87">
            <v>314000</v>
          </cell>
          <cell r="BE87">
            <v>0</v>
          </cell>
          <cell r="BF87">
            <v>0</v>
          </cell>
          <cell r="BG87">
            <v>0</v>
          </cell>
          <cell r="BH87">
            <v>0</v>
          </cell>
          <cell r="BI87">
            <v>1</v>
          </cell>
          <cell r="BJ87">
            <v>1</v>
          </cell>
          <cell r="BK87">
            <v>1</v>
          </cell>
          <cell r="BL87">
            <v>1</v>
          </cell>
          <cell r="BM87">
            <v>2</v>
          </cell>
          <cell r="BN87">
            <v>0</v>
          </cell>
          <cell r="BO87">
            <v>0</v>
          </cell>
          <cell r="BP87">
            <v>0</v>
          </cell>
          <cell r="BQ87">
            <v>0</v>
          </cell>
          <cell r="BR87">
            <v>57687</v>
          </cell>
          <cell r="BS87" t="str">
            <v>-</v>
          </cell>
          <cell r="BT87" t="str">
            <v>32020</v>
          </cell>
          <cell r="BU87">
            <v>1973</v>
          </cell>
        </row>
        <row r="88">
          <cell r="I88">
            <v>55717</v>
          </cell>
          <cell r="J88" t="str">
            <v>-</v>
          </cell>
          <cell r="K88" t="str">
            <v>12170</v>
          </cell>
          <cell r="L88" t="str">
            <v>5570 01</v>
          </cell>
          <cell r="M88" t="str">
            <v>55717-12170</v>
          </cell>
          <cell r="N88">
            <v>0</v>
          </cell>
          <cell r="O88">
            <v>0</v>
          </cell>
          <cell r="P88" t="str">
            <v>MBR COWL TOP SIDE INN RH</v>
          </cell>
          <cell r="Q88" t="str">
            <v>140N0</v>
          </cell>
          <cell r="R88">
            <v>3</v>
          </cell>
          <cell r="S88">
            <v>0</v>
          </cell>
          <cell r="T88" t="str">
            <v>SCGA270D-45</v>
          </cell>
          <cell r="U88">
            <v>0.75</v>
          </cell>
          <cell r="V88">
            <v>160</v>
          </cell>
          <cell r="W88" t="str">
            <v>ƒtƒ^ƒo</v>
          </cell>
          <cell r="X88" t="str">
            <v>GP</v>
          </cell>
          <cell r="Y88">
            <v>8.2400000000000008E-3</v>
          </cell>
          <cell r="Z88" t="str">
            <v>K.LUMINARIES</v>
          </cell>
          <cell r="AA88" t="str">
            <v>DAWN</v>
          </cell>
          <cell r="AB88" t="str">
            <v>-</v>
          </cell>
          <cell r="AC88" t="str">
            <v>-</v>
          </cell>
          <cell r="AD88" t="str">
            <v>P</v>
          </cell>
          <cell r="AE88" t="str">
            <v>C</v>
          </cell>
          <cell r="AF88">
            <v>1</v>
          </cell>
          <cell r="AG88">
            <v>0</v>
          </cell>
          <cell r="AH88">
            <v>40</v>
          </cell>
          <cell r="AI88">
            <v>1.4</v>
          </cell>
          <cell r="AJ88">
            <v>2</v>
          </cell>
          <cell r="AK88">
            <v>17.919999999999998</v>
          </cell>
          <cell r="AL88">
            <v>150000</v>
          </cell>
          <cell r="AM88">
            <v>21.25333333333333</v>
          </cell>
          <cell r="AN88">
            <v>0</v>
          </cell>
          <cell r="AO88">
            <v>0</v>
          </cell>
          <cell r="AP88" t="str">
            <v>NOT FOUND</v>
          </cell>
          <cell r="AQ88">
            <v>0</v>
          </cell>
          <cell r="AR88">
            <v>0</v>
          </cell>
          <cell r="AS88" t="str">
            <v>K.LUMINARIES</v>
          </cell>
          <cell r="AT88">
            <v>88.98</v>
          </cell>
          <cell r="AU88">
            <v>570000</v>
          </cell>
          <cell r="AV88">
            <v>2</v>
          </cell>
          <cell r="AW88" t="str">
            <v>DAWN</v>
          </cell>
          <cell r="AX88">
            <v>28.57</v>
          </cell>
          <cell r="AY88">
            <v>163000</v>
          </cell>
          <cell r="AZ88">
            <v>0.6</v>
          </cell>
          <cell r="BA88">
            <v>88.98</v>
          </cell>
          <cell r="BB88">
            <v>570000</v>
          </cell>
          <cell r="BC88">
            <v>28.57</v>
          </cell>
          <cell r="BD88">
            <v>163000</v>
          </cell>
          <cell r="BE88">
            <v>0</v>
          </cell>
          <cell r="BF88">
            <v>0</v>
          </cell>
          <cell r="BG88">
            <v>0</v>
          </cell>
          <cell r="BH88">
            <v>0</v>
          </cell>
          <cell r="BI88">
            <v>1</v>
          </cell>
          <cell r="BJ88">
            <v>0</v>
          </cell>
          <cell r="BK88">
            <v>1</v>
          </cell>
          <cell r="BL88">
            <v>1</v>
          </cell>
          <cell r="BM88">
            <v>2</v>
          </cell>
          <cell r="BN88">
            <v>0</v>
          </cell>
          <cell r="BO88">
            <v>0</v>
          </cell>
          <cell r="BP88">
            <v>0</v>
          </cell>
          <cell r="BQ88">
            <v>0</v>
          </cell>
          <cell r="BR88">
            <v>57688</v>
          </cell>
          <cell r="BS88" t="str">
            <v>-</v>
          </cell>
          <cell r="BT88" t="str">
            <v>12010</v>
          </cell>
          <cell r="BU88">
            <v>1971</v>
          </cell>
        </row>
        <row r="89">
          <cell r="I89">
            <v>55718</v>
          </cell>
          <cell r="J89" t="str">
            <v>-</v>
          </cell>
          <cell r="K89" t="str">
            <v>12120</v>
          </cell>
          <cell r="L89" t="str">
            <v>5570 01</v>
          </cell>
          <cell r="M89" t="str">
            <v>55718-12120</v>
          </cell>
          <cell r="N89">
            <v>0</v>
          </cell>
          <cell r="O89">
            <v>0</v>
          </cell>
          <cell r="P89" t="str">
            <v>MBR COWL TOP SIDE INN LH</v>
          </cell>
          <cell r="Q89" t="str">
            <v>140N0</v>
          </cell>
          <cell r="R89">
            <v>3</v>
          </cell>
          <cell r="S89">
            <v>0</v>
          </cell>
          <cell r="T89" t="str">
            <v>SCGA270D-45</v>
          </cell>
          <cell r="U89">
            <v>0.75</v>
          </cell>
          <cell r="V89">
            <v>160</v>
          </cell>
          <cell r="W89" t="str">
            <v>ƒtƒ^ƒo</v>
          </cell>
          <cell r="X89" t="str">
            <v>GP</v>
          </cell>
          <cell r="Y89">
            <v>8.2400000000000008E-3</v>
          </cell>
          <cell r="Z89" t="str">
            <v>K.LUMINARIES</v>
          </cell>
          <cell r="AA89" t="str">
            <v>DAWN</v>
          </cell>
          <cell r="AB89" t="str">
            <v>-</v>
          </cell>
          <cell r="AC89" t="str">
            <v>-</v>
          </cell>
          <cell r="AD89" t="str">
            <v>P</v>
          </cell>
          <cell r="AE89" t="str">
            <v>C</v>
          </cell>
          <cell r="AF89">
            <v>1</v>
          </cell>
          <cell r="AG89">
            <v>0</v>
          </cell>
          <cell r="AH89">
            <v>40</v>
          </cell>
          <cell r="AI89">
            <v>1.3</v>
          </cell>
          <cell r="AJ89">
            <v>2</v>
          </cell>
          <cell r="AK89">
            <v>16.64</v>
          </cell>
          <cell r="AL89">
            <v>150000</v>
          </cell>
          <cell r="AM89">
            <v>19.973333333333333</v>
          </cell>
          <cell r="AN89">
            <v>0</v>
          </cell>
          <cell r="AO89">
            <v>0</v>
          </cell>
          <cell r="AP89" t="str">
            <v>NOT FOUND</v>
          </cell>
          <cell r="AQ89">
            <v>0</v>
          </cell>
          <cell r="AR89">
            <v>0</v>
          </cell>
          <cell r="AS89" t="str">
            <v>K.LUMINARIES</v>
          </cell>
          <cell r="AT89" t="str">
            <v>INCL</v>
          </cell>
          <cell r="AU89" t="str">
            <v>INCL</v>
          </cell>
          <cell r="AV89">
            <v>0</v>
          </cell>
          <cell r="AW89" t="str">
            <v>DAWN</v>
          </cell>
          <cell r="AX89">
            <v>29.63</v>
          </cell>
          <cell r="AY89">
            <v>211000</v>
          </cell>
          <cell r="AZ89">
            <v>0.7</v>
          </cell>
          <cell r="BA89" t="str">
            <v>INCL</v>
          </cell>
          <cell r="BB89" t="str">
            <v>INCL</v>
          </cell>
          <cell r="BC89">
            <v>29.63</v>
          </cell>
          <cell r="BD89">
            <v>211000</v>
          </cell>
          <cell r="BE89">
            <v>0</v>
          </cell>
          <cell r="BF89">
            <v>0</v>
          </cell>
          <cell r="BG89">
            <v>0</v>
          </cell>
          <cell r="BH89">
            <v>0</v>
          </cell>
          <cell r="BI89">
            <v>1</v>
          </cell>
          <cell r="BJ89">
            <v>0</v>
          </cell>
          <cell r="BK89">
            <v>1</v>
          </cell>
          <cell r="BL89">
            <v>1</v>
          </cell>
          <cell r="BM89">
            <v>2</v>
          </cell>
          <cell r="BN89">
            <v>0</v>
          </cell>
          <cell r="BO89">
            <v>0</v>
          </cell>
          <cell r="BP89">
            <v>0</v>
          </cell>
          <cell r="BQ89">
            <v>0</v>
          </cell>
          <cell r="BR89">
            <v>57703</v>
          </cell>
          <cell r="BS89" t="str">
            <v>-</v>
          </cell>
          <cell r="BT89" t="str">
            <v>32040</v>
          </cell>
          <cell r="BU89">
            <v>1985</v>
          </cell>
        </row>
        <row r="90">
          <cell r="I90">
            <v>57683</v>
          </cell>
          <cell r="J90" t="str">
            <v>-</v>
          </cell>
          <cell r="K90" t="str">
            <v>12080</v>
          </cell>
          <cell r="L90" t="str">
            <v>5760 01</v>
          </cell>
          <cell r="M90" t="str">
            <v>57683-12080</v>
          </cell>
          <cell r="N90">
            <v>0</v>
          </cell>
          <cell r="O90">
            <v>0</v>
          </cell>
          <cell r="P90" t="str">
            <v>BKT FUEL TANK MTG NO.1</v>
          </cell>
          <cell r="Q90" t="str">
            <v>140N0</v>
          </cell>
          <cell r="R90">
            <v>2</v>
          </cell>
          <cell r="S90">
            <v>2</v>
          </cell>
          <cell r="T90" t="str">
            <v>SHGA270D-45</v>
          </cell>
          <cell r="U90">
            <v>2</v>
          </cell>
          <cell r="V90">
            <v>185</v>
          </cell>
          <cell r="W90" t="str">
            <v>–L“S</v>
          </cell>
          <cell r="X90">
            <v>0</v>
          </cell>
          <cell r="Y90">
            <v>8.8599999999999998E-3</v>
          </cell>
          <cell r="Z90" t="str">
            <v>K.LUMINARIES</v>
          </cell>
          <cell r="AA90" t="str">
            <v>A-ONE</v>
          </cell>
          <cell r="AB90" t="str">
            <v>94223-81000*1</v>
          </cell>
          <cell r="AC90">
            <v>0</v>
          </cell>
          <cell r="AD90" t="str">
            <v>P</v>
          </cell>
          <cell r="AE90" t="str">
            <v>C</v>
          </cell>
          <cell r="AF90">
            <v>3</v>
          </cell>
          <cell r="AG90">
            <v>0</v>
          </cell>
          <cell r="AH90">
            <v>40</v>
          </cell>
          <cell r="AI90">
            <v>1.3</v>
          </cell>
          <cell r="AJ90">
            <v>2</v>
          </cell>
          <cell r="AK90">
            <v>19.240000000000002</v>
          </cell>
          <cell r="AL90">
            <v>100000</v>
          </cell>
          <cell r="AM90">
            <v>21.462222222222223</v>
          </cell>
          <cell r="AN90">
            <v>0</v>
          </cell>
          <cell r="AO90">
            <v>0</v>
          </cell>
          <cell r="AP90" t="str">
            <v>NOT FOUND</v>
          </cell>
          <cell r="AQ90">
            <v>0</v>
          </cell>
          <cell r="AR90">
            <v>0</v>
          </cell>
          <cell r="AS90" t="str">
            <v>K.LUMINARIES</v>
          </cell>
          <cell r="AT90">
            <v>43.56</v>
          </cell>
          <cell r="AU90">
            <v>165000</v>
          </cell>
          <cell r="AV90">
            <v>0.6</v>
          </cell>
          <cell r="AW90" t="str">
            <v>A-ONE</v>
          </cell>
          <cell r="AX90">
            <v>26.81</v>
          </cell>
          <cell r="AY90">
            <v>60000</v>
          </cell>
          <cell r="AZ90">
            <v>0.4</v>
          </cell>
          <cell r="BA90">
            <v>43.56</v>
          </cell>
          <cell r="BB90">
            <v>165000</v>
          </cell>
          <cell r="BC90">
            <v>26.81</v>
          </cell>
          <cell r="BD90">
            <v>60000</v>
          </cell>
          <cell r="BE90">
            <v>0</v>
          </cell>
          <cell r="BF90">
            <v>0</v>
          </cell>
          <cell r="BG90">
            <v>0</v>
          </cell>
          <cell r="BH90">
            <v>0</v>
          </cell>
          <cell r="BI90">
            <v>0</v>
          </cell>
          <cell r="BJ90">
            <v>0</v>
          </cell>
          <cell r="BK90">
            <v>1</v>
          </cell>
          <cell r="BL90">
            <v>1</v>
          </cell>
          <cell r="BM90">
            <v>2</v>
          </cell>
          <cell r="BN90">
            <v>0</v>
          </cell>
          <cell r="BO90">
            <v>0</v>
          </cell>
          <cell r="BP90">
            <v>0</v>
          </cell>
          <cell r="BQ90">
            <v>0</v>
          </cell>
          <cell r="BR90">
            <v>57515</v>
          </cell>
          <cell r="BS90" t="str">
            <v>-</v>
          </cell>
          <cell r="BT90" t="str">
            <v>32020</v>
          </cell>
          <cell r="BU90">
            <v>-168</v>
          </cell>
        </row>
        <row r="91">
          <cell r="I91">
            <v>57686</v>
          </cell>
          <cell r="J91" t="str">
            <v>-</v>
          </cell>
          <cell r="K91" t="str">
            <v>32020</v>
          </cell>
          <cell r="L91" t="str">
            <v>5760 01</v>
          </cell>
          <cell r="M91" t="str">
            <v>57686-32020</v>
          </cell>
          <cell r="N91">
            <v>0</v>
          </cell>
          <cell r="O91">
            <v>0</v>
          </cell>
          <cell r="P91" t="str">
            <v>BKT FUEL TANK MTG RR</v>
          </cell>
          <cell r="Q91">
            <v>32020</v>
          </cell>
          <cell r="R91">
            <v>2</v>
          </cell>
          <cell r="S91">
            <v>0</v>
          </cell>
          <cell r="T91" t="str">
            <v>SHGA270D-60/60</v>
          </cell>
          <cell r="U91">
            <v>2</v>
          </cell>
          <cell r="V91">
            <v>265</v>
          </cell>
          <cell r="W91" t="str">
            <v>–x]</v>
          </cell>
          <cell r="X91" t="str">
            <v>GP</v>
          </cell>
          <cell r="Y91">
            <v>1.269E-2</v>
          </cell>
          <cell r="Z91" t="str">
            <v>K.LUMINARIES</v>
          </cell>
          <cell r="AA91" t="str">
            <v>MALIK GAS</v>
          </cell>
          <cell r="AB91" t="str">
            <v>94223-81000*1</v>
          </cell>
          <cell r="AC91" t="str">
            <v>-</v>
          </cell>
          <cell r="AD91" t="str">
            <v>W</v>
          </cell>
          <cell r="AE91" t="str">
            <v>C</v>
          </cell>
          <cell r="AF91">
            <v>2</v>
          </cell>
          <cell r="AG91">
            <v>0</v>
          </cell>
          <cell r="AH91">
            <v>40</v>
          </cell>
          <cell r="AI91">
            <v>1.3</v>
          </cell>
          <cell r="AJ91">
            <v>2</v>
          </cell>
          <cell r="AK91">
            <v>27.56</v>
          </cell>
          <cell r="AL91">
            <v>125000</v>
          </cell>
          <cell r="AM91">
            <v>30.337777777777777</v>
          </cell>
          <cell r="AN91">
            <v>0</v>
          </cell>
          <cell r="AO91">
            <v>0</v>
          </cell>
          <cell r="AP91" t="str">
            <v>NOT FOUND</v>
          </cell>
          <cell r="AQ91">
            <v>0</v>
          </cell>
          <cell r="AR91">
            <v>0</v>
          </cell>
          <cell r="AS91" t="str">
            <v>K.LUMINARIES</v>
          </cell>
          <cell r="AT91">
            <v>48.48</v>
          </cell>
          <cell r="AU91">
            <v>165000</v>
          </cell>
          <cell r="AV91">
            <v>0</v>
          </cell>
          <cell r="AW91" t="str">
            <v>MALIK GAS</v>
          </cell>
          <cell r="AX91">
            <v>0</v>
          </cell>
          <cell r="AY91">
            <v>0</v>
          </cell>
          <cell r="AZ91">
            <v>0</v>
          </cell>
          <cell r="BA91">
            <v>48.48</v>
          </cell>
          <cell r="BB91">
            <v>165000</v>
          </cell>
          <cell r="BC91">
            <v>48.48</v>
          </cell>
          <cell r="BD91">
            <v>165000</v>
          </cell>
          <cell r="BE91">
            <v>0</v>
          </cell>
          <cell r="BF91">
            <v>0</v>
          </cell>
          <cell r="BG91">
            <v>0</v>
          </cell>
          <cell r="BH91">
            <v>0</v>
          </cell>
          <cell r="BI91">
            <v>0</v>
          </cell>
          <cell r="BJ91">
            <v>0</v>
          </cell>
          <cell r="BK91">
            <v>0</v>
          </cell>
          <cell r="BL91">
            <v>1</v>
          </cell>
          <cell r="BM91">
            <v>2</v>
          </cell>
          <cell r="BN91">
            <v>0</v>
          </cell>
          <cell r="BO91">
            <v>0</v>
          </cell>
          <cell r="BP91">
            <v>0</v>
          </cell>
          <cell r="BQ91">
            <v>0</v>
          </cell>
          <cell r="BR91">
            <v>57621</v>
          </cell>
          <cell r="BS91" t="str">
            <v>-</v>
          </cell>
          <cell r="BT91" t="str">
            <v>32010</v>
          </cell>
          <cell r="BU91">
            <v>-65</v>
          </cell>
        </row>
        <row r="92">
          <cell r="I92">
            <v>57687</v>
          </cell>
          <cell r="J92" t="str">
            <v>-</v>
          </cell>
          <cell r="K92" t="str">
            <v>32020</v>
          </cell>
          <cell r="L92" t="str">
            <v>5760 01</v>
          </cell>
          <cell r="M92" t="str">
            <v>57687-32020</v>
          </cell>
          <cell r="N92">
            <v>0</v>
          </cell>
          <cell r="O92">
            <v>0</v>
          </cell>
          <cell r="P92" t="str">
            <v>R/F RR FLR C/MBR NO4</v>
          </cell>
          <cell r="Q92">
            <v>32020</v>
          </cell>
          <cell r="R92">
            <v>2</v>
          </cell>
          <cell r="S92">
            <v>0</v>
          </cell>
          <cell r="T92" t="str">
            <v>SHGA270D-60/60</v>
          </cell>
          <cell r="U92">
            <v>2</v>
          </cell>
          <cell r="V92">
            <v>247</v>
          </cell>
          <cell r="W92" t="str">
            <v>–x]</v>
          </cell>
          <cell r="X92" t="str">
            <v>GP</v>
          </cell>
          <cell r="Y92">
            <v>1.183E-2</v>
          </cell>
          <cell r="Z92" t="str">
            <v>K.LUMINARIES</v>
          </cell>
          <cell r="AA92" t="str">
            <v>MALIK GAS</v>
          </cell>
          <cell r="AB92" t="str">
            <v>94223-81000*1</v>
          </cell>
          <cell r="AC92" t="str">
            <v>-</v>
          </cell>
          <cell r="AD92" t="str">
            <v>W</v>
          </cell>
          <cell r="AE92" t="str">
            <v>C</v>
          </cell>
          <cell r="AF92">
            <v>2</v>
          </cell>
          <cell r="AG92">
            <v>0</v>
          </cell>
          <cell r="AH92">
            <v>40</v>
          </cell>
          <cell r="AI92">
            <v>1.3</v>
          </cell>
          <cell r="AJ92">
            <v>2</v>
          </cell>
          <cell r="AK92">
            <v>25.688000000000002</v>
          </cell>
          <cell r="AL92">
            <v>100000</v>
          </cell>
          <cell r="AM92">
            <v>27.910222222222224</v>
          </cell>
          <cell r="AN92">
            <v>0</v>
          </cell>
          <cell r="AO92">
            <v>0</v>
          </cell>
          <cell r="AP92" t="str">
            <v>NOT FOUND</v>
          </cell>
          <cell r="AQ92">
            <v>0</v>
          </cell>
          <cell r="AR92">
            <v>0</v>
          </cell>
          <cell r="AS92" t="str">
            <v>K.LUMINARIES</v>
          </cell>
          <cell r="AT92">
            <v>50.79</v>
          </cell>
          <cell r="AU92">
            <v>185000</v>
          </cell>
          <cell r="AV92">
            <v>0</v>
          </cell>
          <cell r="AW92" t="str">
            <v>MALIK GAS</v>
          </cell>
          <cell r="AX92">
            <v>0</v>
          </cell>
          <cell r="AY92">
            <v>0</v>
          </cell>
          <cell r="AZ92">
            <v>0</v>
          </cell>
          <cell r="BA92">
            <v>50.79</v>
          </cell>
          <cell r="BB92">
            <v>185000</v>
          </cell>
          <cell r="BC92">
            <v>50.79</v>
          </cell>
          <cell r="BD92">
            <v>185000</v>
          </cell>
          <cell r="BE92">
            <v>0</v>
          </cell>
          <cell r="BF92">
            <v>0</v>
          </cell>
          <cell r="BG92">
            <v>0</v>
          </cell>
          <cell r="BH92">
            <v>0</v>
          </cell>
          <cell r="BI92">
            <v>0</v>
          </cell>
          <cell r="BJ92">
            <v>0</v>
          </cell>
          <cell r="BK92">
            <v>0</v>
          </cell>
          <cell r="BL92">
            <v>1</v>
          </cell>
          <cell r="BM92">
            <v>2</v>
          </cell>
          <cell r="BN92">
            <v>0</v>
          </cell>
          <cell r="BO92">
            <v>0</v>
          </cell>
          <cell r="BP92">
            <v>0</v>
          </cell>
          <cell r="BQ92">
            <v>0</v>
          </cell>
          <cell r="BR92">
            <v>57631</v>
          </cell>
          <cell r="BS92" t="str">
            <v>-</v>
          </cell>
          <cell r="BT92" t="str">
            <v>32060</v>
          </cell>
          <cell r="BU92">
            <v>-56</v>
          </cell>
        </row>
        <row r="93">
          <cell r="I93">
            <v>61175</v>
          </cell>
          <cell r="J93" t="str">
            <v>-</v>
          </cell>
          <cell r="K93" t="str">
            <v>12140</v>
          </cell>
          <cell r="L93" t="str">
            <v>6130 01</v>
          </cell>
          <cell r="M93" t="str">
            <v>61175-12140</v>
          </cell>
          <cell r="N93">
            <v>0</v>
          </cell>
          <cell r="O93">
            <v>0</v>
          </cell>
          <cell r="P93" t="str">
            <v>R/F FR PLR UPR OTR #2 RH</v>
          </cell>
          <cell r="Q93" t="str">
            <v>140N0</v>
          </cell>
          <cell r="R93">
            <v>2</v>
          </cell>
          <cell r="S93">
            <v>0</v>
          </cell>
          <cell r="T93" t="str">
            <v>SCGA270F-30/60</v>
          </cell>
          <cell r="U93">
            <v>0.9</v>
          </cell>
          <cell r="V93">
            <v>190</v>
          </cell>
          <cell r="W93" t="str">
            <v>1TP</v>
          </cell>
          <cell r="X93" t="str">
            <v>GP</v>
          </cell>
          <cell r="Y93">
            <v>8.09E-3</v>
          </cell>
          <cell r="Z93" t="str">
            <v>K.LUMINARIES</v>
          </cell>
          <cell r="AA93" t="str">
            <v>SHAHEEN</v>
          </cell>
          <cell r="AB93" t="str">
            <v>-</v>
          </cell>
          <cell r="AC93" t="str">
            <v>-</v>
          </cell>
          <cell r="AD93" t="str">
            <v>P</v>
          </cell>
          <cell r="AE93" t="str">
            <v>C</v>
          </cell>
          <cell r="AF93">
            <v>2</v>
          </cell>
          <cell r="AG93">
            <v>0</v>
          </cell>
          <cell r="AH93">
            <v>40</v>
          </cell>
          <cell r="AI93">
            <v>1.75</v>
          </cell>
          <cell r="AJ93">
            <v>2</v>
          </cell>
          <cell r="AK93">
            <v>26.599999999999998</v>
          </cell>
          <cell r="AL93">
            <v>250000</v>
          </cell>
          <cell r="AM93">
            <v>32.155555555555551</v>
          </cell>
          <cell r="AN93">
            <v>0</v>
          </cell>
          <cell r="AO93">
            <v>0</v>
          </cell>
          <cell r="AP93" t="str">
            <v>NOT FOUND</v>
          </cell>
          <cell r="AQ93">
            <v>0</v>
          </cell>
          <cell r="AR93">
            <v>0</v>
          </cell>
          <cell r="AS93" t="str">
            <v>K.LUMINARIES</v>
          </cell>
          <cell r="AT93">
            <v>84.07</v>
          </cell>
          <cell r="AU93">
            <v>365000</v>
          </cell>
          <cell r="AV93">
            <v>0</v>
          </cell>
          <cell r="AW93" t="str">
            <v>SHAHEEN</v>
          </cell>
          <cell r="AX93">
            <v>0</v>
          </cell>
          <cell r="AY93">
            <v>0</v>
          </cell>
          <cell r="AZ93">
            <v>0</v>
          </cell>
          <cell r="BA93">
            <v>84.07</v>
          </cell>
          <cell r="BB93">
            <v>365000</v>
          </cell>
          <cell r="BC93">
            <v>84.07</v>
          </cell>
          <cell r="BD93">
            <v>365000</v>
          </cell>
          <cell r="BE93">
            <v>0</v>
          </cell>
          <cell r="BF93">
            <v>0</v>
          </cell>
          <cell r="BG93">
            <v>0</v>
          </cell>
          <cell r="BH93">
            <v>0</v>
          </cell>
          <cell r="BI93">
            <v>1</v>
          </cell>
          <cell r="BJ93">
            <v>1</v>
          </cell>
          <cell r="BK93">
            <v>1</v>
          </cell>
          <cell r="BL93">
            <v>1</v>
          </cell>
          <cell r="BM93">
            <v>2</v>
          </cell>
          <cell r="BN93">
            <v>1</v>
          </cell>
          <cell r="BO93">
            <v>0</v>
          </cell>
          <cell r="BP93">
            <v>0</v>
          </cell>
          <cell r="BQ93">
            <v>0</v>
          </cell>
          <cell r="BR93">
            <v>57791</v>
          </cell>
          <cell r="BS93" t="str">
            <v>-</v>
          </cell>
          <cell r="BT93" t="str">
            <v>32050</v>
          </cell>
          <cell r="BU93">
            <v>-3384</v>
          </cell>
        </row>
        <row r="94">
          <cell r="I94">
            <v>61176</v>
          </cell>
          <cell r="J94" t="str">
            <v>-</v>
          </cell>
          <cell r="K94" t="str">
            <v>12150</v>
          </cell>
          <cell r="L94" t="str">
            <v>6130 02</v>
          </cell>
          <cell r="M94" t="str">
            <v>61176-12150</v>
          </cell>
          <cell r="N94">
            <v>0</v>
          </cell>
          <cell r="O94">
            <v>0</v>
          </cell>
          <cell r="P94" t="str">
            <v>R/F FR PLR UPR OTR #2 LH</v>
          </cell>
          <cell r="Q94" t="str">
            <v>140N0</v>
          </cell>
          <cell r="R94">
            <v>2</v>
          </cell>
          <cell r="S94">
            <v>0</v>
          </cell>
          <cell r="T94" t="str">
            <v>SCGA270F-30/60</v>
          </cell>
          <cell r="U94">
            <v>0.9</v>
          </cell>
          <cell r="V94">
            <v>190</v>
          </cell>
          <cell r="W94" t="str">
            <v>1TP</v>
          </cell>
          <cell r="X94" t="str">
            <v>GP</v>
          </cell>
          <cell r="Y94">
            <v>8.09E-3</v>
          </cell>
          <cell r="Z94" t="str">
            <v>K.LUMINARIES</v>
          </cell>
          <cell r="AA94" t="str">
            <v>SILVER FALCON</v>
          </cell>
          <cell r="AB94" t="str">
            <v>-</v>
          </cell>
          <cell r="AC94" t="str">
            <v>-</v>
          </cell>
          <cell r="AD94" t="str">
            <v>P</v>
          </cell>
          <cell r="AE94" t="str">
            <v>C</v>
          </cell>
          <cell r="AF94">
            <v>2</v>
          </cell>
          <cell r="AG94">
            <v>0</v>
          </cell>
          <cell r="AH94">
            <v>40</v>
          </cell>
          <cell r="AI94">
            <v>1.75</v>
          </cell>
          <cell r="AJ94">
            <v>2</v>
          </cell>
          <cell r="AK94">
            <v>26.599999999999998</v>
          </cell>
          <cell r="AL94">
            <v>250000</v>
          </cell>
          <cell r="AM94">
            <v>32.155555555555551</v>
          </cell>
          <cell r="AN94">
            <v>0</v>
          </cell>
          <cell r="AO94">
            <v>0</v>
          </cell>
          <cell r="AP94" t="str">
            <v>NOT FOUND</v>
          </cell>
          <cell r="AQ94">
            <v>0</v>
          </cell>
          <cell r="AR94">
            <v>0</v>
          </cell>
          <cell r="AS94" t="str">
            <v>K.LUMINARIES</v>
          </cell>
          <cell r="AT94" t="str">
            <v>INCL</v>
          </cell>
          <cell r="AU94" t="str">
            <v>INCL</v>
          </cell>
          <cell r="AV94">
            <v>0</v>
          </cell>
          <cell r="AW94" t="str">
            <v>SILVER FALCON</v>
          </cell>
          <cell r="AX94">
            <v>0</v>
          </cell>
          <cell r="AY94">
            <v>0</v>
          </cell>
          <cell r="AZ94">
            <v>0</v>
          </cell>
          <cell r="BA94" t="str">
            <v>INCL</v>
          </cell>
          <cell r="BB94" t="str">
            <v>INCL</v>
          </cell>
          <cell r="BC94" t="str">
            <v>INCL</v>
          </cell>
          <cell r="BD94" t="str">
            <v>INCL</v>
          </cell>
          <cell r="BE94">
            <v>0</v>
          </cell>
          <cell r="BF94">
            <v>0</v>
          </cell>
          <cell r="BG94">
            <v>0</v>
          </cell>
          <cell r="BH94">
            <v>0</v>
          </cell>
          <cell r="BI94">
            <v>1</v>
          </cell>
          <cell r="BJ94">
            <v>1</v>
          </cell>
          <cell r="BK94">
            <v>1</v>
          </cell>
          <cell r="BL94">
            <v>1</v>
          </cell>
          <cell r="BM94">
            <v>2</v>
          </cell>
          <cell r="BN94">
            <v>0</v>
          </cell>
          <cell r="BO94">
            <v>0</v>
          </cell>
          <cell r="BP94">
            <v>0</v>
          </cell>
          <cell r="BQ94">
            <v>0</v>
          </cell>
          <cell r="BR94">
            <v>57793</v>
          </cell>
          <cell r="BS94" t="str">
            <v>-</v>
          </cell>
          <cell r="BT94" t="str">
            <v>32030</v>
          </cell>
          <cell r="BU94">
            <v>-3383</v>
          </cell>
        </row>
        <row r="95">
          <cell r="I95">
            <v>64125</v>
          </cell>
          <cell r="J95" t="str">
            <v>-</v>
          </cell>
          <cell r="K95">
            <v>12030</v>
          </cell>
          <cell r="L95" t="str">
            <v>6161 01</v>
          </cell>
          <cell r="M95" t="str">
            <v>64125-12030</v>
          </cell>
          <cell r="N95">
            <v>0</v>
          </cell>
          <cell r="O95">
            <v>0</v>
          </cell>
          <cell r="P95" t="str">
            <v>BKT UPR BACK PANEL RH</v>
          </cell>
          <cell r="Q95">
            <v>0</v>
          </cell>
          <cell r="R95">
            <v>0</v>
          </cell>
          <cell r="S95">
            <v>0</v>
          </cell>
          <cell r="T95" t="str">
            <v>SPH270C-0D</v>
          </cell>
          <cell r="U95">
            <v>1.4</v>
          </cell>
          <cell r="V95">
            <v>100</v>
          </cell>
          <cell r="W95" t="str">
            <v>‹¦–L</v>
          </cell>
          <cell r="X95">
            <v>0</v>
          </cell>
          <cell r="Y95" t="str">
            <v>not calculated</v>
          </cell>
          <cell r="Z95" t="str">
            <v>K.LUMINARIES</v>
          </cell>
          <cell r="AA95" t="str">
            <v>SILVER FALCON</v>
          </cell>
          <cell r="AB95" t="str">
            <v>-</v>
          </cell>
          <cell r="AC95">
            <v>0</v>
          </cell>
          <cell r="AD95" t="str">
            <v>P</v>
          </cell>
          <cell r="AE95" t="str">
            <v>C</v>
          </cell>
          <cell r="AF95">
            <v>3</v>
          </cell>
          <cell r="AG95">
            <v>0</v>
          </cell>
          <cell r="AH95">
            <v>40</v>
          </cell>
          <cell r="AI95">
            <v>1.75</v>
          </cell>
          <cell r="AJ95">
            <v>2</v>
          </cell>
          <cell r="AK95">
            <v>14</v>
          </cell>
          <cell r="AL95">
            <v>80000</v>
          </cell>
          <cell r="AM95">
            <v>15.777777777777779</v>
          </cell>
          <cell r="AN95">
            <v>0</v>
          </cell>
          <cell r="AO95">
            <v>0</v>
          </cell>
          <cell r="AP95" t="str">
            <v>NOT FOUND</v>
          </cell>
          <cell r="AQ95">
            <v>0</v>
          </cell>
          <cell r="AR95">
            <v>0</v>
          </cell>
          <cell r="AS95" t="str">
            <v>K.LUMINARIES</v>
          </cell>
          <cell r="AT95">
            <v>56.15</v>
          </cell>
          <cell r="AU95">
            <v>262000</v>
          </cell>
          <cell r="AV95">
            <v>0</v>
          </cell>
          <cell r="AW95" t="str">
            <v>SILVER FALCON</v>
          </cell>
          <cell r="AX95">
            <v>0</v>
          </cell>
          <cell r="AY95">
            <v>0</v>
          </cell>
          <cell r="AZ95">
            <v>0</v>
          </cell>
          <cell r="BA95">
            <v>56.15</v>
          </cell>
          <cell r="BB95">
            <v>262000</v>
          </cell>
          <cell r="BC95">
            <v>56.15</v>
          </cell>
          <cell r="BD95">
            <v>262000</v>
          </cell>
          <cell r="BE95">
            <v>0</v>
          </cell>
          <cell r="BF95">
            <v>0</v>
          </cell>
          <cell r="BG95">
            <v>0</v>
          </cell>
          <cell r="BH95">
            <v>0</v>
          </cell>
          <cell r="BI95">
            <v>1</v>
          </cell>
          <cell r="BJ95">
            <v>0</v>
          </cell>
          <cell r="BK95">
            <v>1</v>
          </cell>
          <cell r="BL95">
            <v>1</v>
          </cell>
          <cell r="BM95">
            <v>2</v>
          </cell>
          <cell r="BN95">
            <v>0</v>
          </cell>
          <cell r="BO95">
            <v>0</v>
          </cell>
          <cell r="BP95">
            <v>0</v>
          </cell>
          <cell r="BQ95">
            <v>0</v>
          </cell>
          <cell r="BR95">
            <v>57704</v>
          </cell>
          <cell r="BS95" t="str">
            <v>-</v>
          </cell>
          <cell r="BT95" t="str">
            <v>32040</v>
          </cell>
          <cell r="BU95">
            <v>-6421</v>
          </cell>
        </row>
        <row r="96">
          <cell r="I96">
            <v>64126</v>
          </cell>
          <cell r="J96" t="str">
            <v>-</v>
          </cell>
          <cell r="K96">
            <v>12010</v>
          </cell>
          <cell r="L96" t="str">
            <v>6161 02</v>
          </cell>
          <cell r="M96" t="str">
            <v>64126-12010</v>
          </cell>
          <cell r="N96">
            <v>0</v>
          </cell>
          <cell r="O96">
            <v>0</v>
          </cell>
          <cell r="P96" t="str">
            <v>BKT UPR BACK PANEL LH</v>
          </cell>
          <cell r="Q96">
            <v>0</v>
          </cell>
          <cell r="R96">
            <v>0</v>
          </cell>
          <cell r="S96">
            <v>0</v>
          </cell>
          <cell r="T96" t="str">
            <v>SPH270C-0D</v>
          </cell>
          <cell r="U96">
            <v>1.4</v>
          </cell>
          <cell r="V96">
            <v>100</v>
          </cell>
          <cell r="W96" t="str">
            <v>‹¦–L</v>
          </cell>
          <cell r="X96">
            <v>0</v>
          </cell>
          <cell r="Y96" t="str">
            <v>not calculated</v>
          </cell>
          <cell r="Z96" t="str">
            <v>K.LUMINARIES</v>
          </cell>
          <cell r="AA96" t="str">
            <v>SILVER FALCON</v>
          </cell>
          <cell r="AB96" t="str">
            <v>-</v>
          </cell>
          <cell r="AC96">
            <v>0</v>
          </cell>
          <cell r="AD96" t="str">
            <v>P</v>
          </cell>
          <cell r="AE96" t="str">
            <v>C</v>
          </cell>
          <cell r="AF96">
            <v>3</v>
          </cell>
          <cell r="AG96">
            <v>0</v>
          </cell>
          <cell r="AH96">
            <v>40</v>
          </cell>
          <cell r="AI96">
            <v>1.75</v>
          </cell>
          <cell r="AJ96">
            <v>2</v>
          </cell>
          <cell r="AK96">
            <v>14</v>
          </cell>
          <cell r="AL96">
            <v>80000</v>
          </cell>
          <cell r="AM96">
            <v>15.777777777777779</v>
          </cell>
          <cell r="AN96">
            <v>0</v>
          </cell>
          <cell r="AO96">
            <v>0</v>
          </cell>
          <cell r="AP96" t="str">
            <v>NOT FOUND</v>
          </cell>
          <cell r="AQ96">
            <v>0</v>
          </cell>
          <cell r="AR96">
            <v>0</v>
          </cell>
          <cell r="AS96" t="str">
            <v>K.LUMINARIES</v>
          </cell>
          <cell r="AT96" t="str">
            <v>INCL</v>
          </cell>
          <cell r="AU96" t="str">
            <v>INCL</v>
          </cell>
          <cell r="AV96">
            <v>0</v>
          </cell>
          <cell r="AW96" t="str">
            <v>SILVER FALCON</v>
          </cell>
          <cell r="AX96">
            <v>0</v>
          </cell>
          <cell r="AY96">
            <v>0</v>
          </cell>
          <cell r="AZ96">
            <v>0</v>
          </cell>
          <cell r="BA96" t="str">
            <v>INCL</v>
          </cell>
          <cell r="BB96" t="str">
            <v>INCL</v>
          </cell>
          <cell r="BC96" t="str">
            <v>INCL</v>
          </cell>
          <cell r="BD96" t="str">
            <v>INCL</v>
          </cell>
          <cell r="BE96">
            <v>0</v>
          </cell>
          <cell r="BF96">
            <v>0</v>
          </cell>
          <cell r="BG96">
            <v>0</v>
          </cell>
          <cell r="BH96">
            <v>0</v>
          </cell>
          <cell r="BI96">
            <v>1</v>
          </cell>
          <cell r="BJ96">
            <v>0</v>
          </cell>
          <cell r="BK96">
            <v>1</v>
          </cell>
          <cell r="BL96">
            <v>1</v>
          </cell>
          <cell r="BM96">
            <v>2</v>
          </cell>
          <cell r="BN96">
            <v>0</v>
          </cell>
          <cell r="BO96">
            <v>0</v>
          </cell>
          <cell r="BP96">
            <v>0</v>
          </cell>
          <cell r="BQ96">
            <v>0</v>
          </cell>
          <cell r="BR96">
            <v>57516</v>
          </cell>
          <cell r="BS96" t="str">
            <v>-</v>
          </cell>
          <cell r="BT96" t="str">
            <v>32030</v>
          </cell>
          <cell r="BU96">
            <v>-6610</v>
          </cell>
        </row>
        <row r="97">
          <cell r="I97">
            <v>64215</v>
          </cell>
          <cell r="J97" t="str">
            <v>-</v>
          </cell>
          <cell r="K97">
            <v>12020</v>
          </cell>
          <cell r="L97" t="str">
            <v>6161 01</v>
          </cell>
          <cell r="M97" t="str">
            <v>64215-12020</v>
          </cell>
          <cell r="N97">
            <v>0</v>
          </cell>
          <cell r="O97">
            <v>0</v>
          </cell>
          <cell r="P97" t="str">
            <v>EXT RR FLR TO PKG TRAY RH</v>
          </cell>
          <cell r="Q97">
            <v>0</v>
          </cell>
          <cell r="R97">
            <v>0</v>
          </cell>
          <cell r="S97">
            <v>0</v>
          </cell>
          <cell r="T97" t="str">
            <v>SPH270C-0D</v>
          </cell>
          <cell r="U97">
            <v>1.2</v>
          </cell>
          <cell r="V97">
            <v>25</v>
          </cell>
          <cell r="W97" t="str">
            <v>‹¦–L</v>
          </cell>
          <cell r="X97">
            <v>0</v>
          </cell>
          <cell r="Y97" t="str">
            <v>not calculated</v>
          </cell>
          <cell r="Z97" t="str">
            <v>K.LUMINARIES</v>
          </cell>
          <cell r="AA97" t="str">
            <v>SILVER FALCON</v>
          </cell>
          <cell r="AB97" t="str">
            <v>-</v>
          </cell>
          <cell r="AC97">
            <v>0</v>
          </cell>
          <cell r="AD97" t="str">
            <v>P</v>
          </cell>
          <cell r="AE97" t="str">
            <v>C</v>
          </cell>
          <cell r="AF97">
            <v>3</v>
          </cell>
          <cell r="AG97">
            <v>0</v>
          </cell>
          <cell r="AH97">
            <v>40</v>
          </cell>
          <cell r="AI97">
            <v>1.75</v>
          </cell>
          <cell r="AJ97">
            <v>2</v>
          </cell>
          <cell r="AK97">
            <v>3.5</v>
          </cell>
          <cell r="AL97">
            <v>40000</v>
          </cell>
          <cell r="AM97">
            <v>4.3888888888888893</v>
          </cell>
          <cell r="AN97">
            <v>0</v>
          </cell>
          <cell r="AO97">
            <v>0</v>
          </cell>
          <cell r="AP97" t="str">
            <v>NOT FOUND</v>
          </cell>
          <cell r="AQ97">
            <v>0</v>
          </cell>
          <cell r="AR97">
            <v>0</v>
          </cell>
          <cell r="AS97" t="str">
            <v>K.LUMINARIES</v>
          </cell>
          <cell r="AT97">
            <v>28.92</v>
          </cell>
          <cell r="AU97">
            <v>45000</v>
          </cell>
          <cell r="AV97">
            <v>2.7</v>
          </cell>
          <cell r="AW97" t="str">
            <v>SILVER FALCON</v>
          </cell>
          <cell r="AX97">
            <v>0</v>
          </cell>
          <cell r="AY97">
            <v>0</v>
          </cell>
          <cell r="AZ97">
            <v>0</v>
          </cell>
          <cell r="BA97">
            <v>28.92</v>
          </cell>
          <cell r="BB97">
            <v>45000</v>
          </cell>
          <cell r="BC97">
            <v>28.92</v>
          </cell>
          <cell r="BD97">
            <v>45000</v>
          </cell>
          <cell r="BE97">
            <v>0</v>
          </cell>
          <cell r="BF97">
            <v>0</v>
          </cell>
          <cell r="BG97">
            <v>0</v>
          </cell>
          <cell r="BH97">
            <v>0</v>
          </cell>
          <cell r="BI97">
            <v>1</v>
          </cell>
          <cell r="BJ97">
            <v>0</v>
          </cell>
          <cell r="BK97">
            <v>1</v>
          </cell>
          <cell r="BL97">
            <v>1</v>
          </cell>
          <cell r="BM97">
            <v>2</v>
          </cell>
          <cell r="BN97">
            <v>0</v>
          </cell>
          <cell r="BO97">
            <v>0</v>
          </cell>
          <cell r="BP97">
            <v>0</v>
          </cell>
          <cell r="BQ97">
            <v>0</v>
          </cell>
          <cell r="BR97">
            <v>57621</v>
          </cell>
          <cell r="BS97" t="str">
            <v>-</v>
          </cell>
          <cell r="BT97" t="str">
            <v>32010</v>
          </cell>
          <cell r="BU97">
            <v>-6594</v>
          </cell>
        </row>
        <row r="98">
          <cell r="I98">
            <v>64216</v>
          </cell>
          <cell r="J98" t="str">
            <v>-</v>
          </cell>
          <cell r="K98">
            <v>12020</v>
          </cell>
          <cell r="L98" t="str">
            <v>6161 02</v>
          </cell>
          <cell r="M98" t="str">
            <v>64216-12020</v>
          </cell>
          <cell r="N98">
            <v>0</v>
          </cell>
          <cell r="O98">
            <v>0</v>
          </cell>
          <cell r="P98" t="str">
            <v>EXT RR FLR TO PKG TRAY LH</v>
          </cell>
          <cell r="Q98">
            <v>0</v>
          </cell>
          <cell r="R98">
            <v>0</v>
          </cell>
          <cell r="S98">
            <v>0</v>
          </cell>
          <cell r="T98" t="str">
            <v>SPH270C-0D</v>
          </cell>
          <cell r="U98">
            <v>1.2</v>
          </cell>
          <cell r="V98">
            <v>0</v>
          </cell>
          <cell r="W98" t="str">
            <v>‹¦–L</v>
          </cell>
          <cell r="X98">
            <v>0</v>
          </cell>
          <cell r="Y98" t="str">
            <v>not calculated</v>
          </cell>
          <cell r="Z98" t="str">
            <v>K.LUMINARIES</v>
          </cell>
          <cell r="AA98" t="str">
            <v>SILVER FALCON</v>
          </cell>
          <cell r="AB98" t="str">
            <v>-</v>
          </cell>
          <cell r="AC98">
            <v>0</v>
          </cell>
          <cell r="AD98" t="str">
            <v>P</v>
          </cell>
          <cell r="AE98" t="str">
            <v>C</v>
          </cell>
          <cell r="AF98">
            <v>3</v>
          </cell>
          <cell r="AG98">
            <v>0</v>
          </cell>
          <cell r="AH98">
            <v>0</v>
          </cell>
          <cell r="AI98">
            <v>0</v>
          </cell>
          <cell r="AJ98">
            <v>0</v>
          </cell>
          <cell r="AK98">
            <v>0</v>
          </cell>
          <cell r="AL98">
            <v>0</v>
          </cell>
          <cell r="AM98">
            <v>0</v>
          </cell>
          <cell r="AN98">
            <v>0</v>
          </cell>
          <cell r="AO98">
            <v>0</v>
          </cell>
          <cell r="AP98" t="str">
            <v>NOT FOUND</v>
          </cell>
          <cell r="AQ98">
            <v>0</v>
          </cell>
          <cell r="AR98">
            <v>0</v>
          </cell>
          <cell r="AS98" t="str">
            <v>K.LUMINARIES</v>
          </cell>
          <cell r="AT98" t="str">
            <v>INCL</v>
          </cell>
          <cell r="AU98" t="str">
            <v>INCL</v>
          </cell>
          <cell r="AV98" t="str">
            <v>INCL 160</v>
          </cell>
          <cell r="AW98" t="str">
            <v>SILVER FALCON</v>
          </cell>
          <cell r="AX98">
            <v>0</v>
          </cell>
          <cell r="AY98">
            <v>0</v>
          </cell>
          <cell r="AZ98">
            <v>0</v>
          </cell>
          <cell r="BA98" t="str">
            <v>INCL</v>
          </cell>
          <cell r="BB98" t="str">
            <v>INCL</v>
          </cell>
          <cell r="BC98" t="str">
            <v>INCL</v>
          </cell>
          <cell r="BD98" t="str">
            <v>INCL</v>
          </cell>
          <cell r="BE98">
            <v>0</v>
          </cell>
          <cell r="BF98">
            <v>0</v>
          </cell>
          <cell r="BG98">
            <v>0</v>
          </cell>
          <cell r="BH98">
            <v>0</v>
          </cell>
          <cell r="BI98">
            <v>1</v>
          </cell>
          <cell r="BJ98">
            <v>0</v>
          </cell>
          <cell r="BK98">
            <v>1</v>
          </cell>
          <cell r="BL98">
            <v>1</v>
          </cell>
          <cell r="BM98">
            <v>2</v>
          </cell>
          <cell r="BN98">
            <v>0</v>
          </cell>
          <cell r="BO98">
            <v>0</v>
          </cell>
          <cell r="BP98">
            <v>0</v>
          </cell>
          <cell r="BQ98">
            <v>0</v>
          </cell>
          <cell r="BR98">
            <v>57632</v>
          </cell>
          <cell r="BS98" t="str">
            <v>-</v>
          </cell>
          <cell r="BT98" t="str">
            <v>32060</v>
          </cell>
          <cell r="BU98">
            <v>-6584</v>
          </cell>
        </row>
        <row r="99">
          <cell r="I99">
            <v>55745</v>
          </cell>
          <cell r="J99" t="str">
            <v>-</v>
          </cell>
          <cell r="K99" t="str">
            <v>12240</v>
          </cell>
          <cell r="L99" t="str">
            <v>5570 01</v>
          </cell>
          <cell r="M99" t="str">
            <v>55745-12240</v>
          </cell>
          <cell r="N99">
            <v>0</v>
          </cell>
          <cell r="O99">
            <v>0</v>
          </cell>
          <cell r="P99" t="str">
            <v>R/F COWL TOP INNER RH</v>
          </cell>
          <cell r="Q99" t="str">
            <v>140N0</v>
          </cell>
          <cell r="R99">
            <v>3</v>
          </cell>
          <cell r="S99">
            <v>0</v>
          </cell>
          <cell r="T99" t="str">
            <v>SHGA270D-45</v>
          </cell>
          <cell r="U99">
            <v>1.4</v>
          </cell>
          <cell r="V99">
            <v>335</v>
          </cell>
          <cell r="W99" t="str">
            <v>ƒtƒ^ƒo(¬“‡)</v>
          </cell>
          <cell r="X99">
            <v>0</v>
          </cell>
          <cell r="Y99">
            <v>1.7250000000000001E-2</v>
          </cell>
          <cell r="Z99" t="str">
            <v>LOADS</v>
          </cell>
          <cell r="AA99" t="str">
            <v>RAZI SONS</v>
          </cell>
          <cell r="AB99" t="str">
            <v>-</v>
          </cell>
          <cell r="AC99">
            <v>0</v>
          </cell>
          <cell r="AD99" t="str">
            <v>P</v>
          </cell>
          <cell r="AE99" t="str">
            <v>C</v>
          </cell>
          <cell r="AF99">
            <v>2</v>
          </cell>
          <cell r="AG99">
            <v>0</v>
          </cell>
          <cell r="AH99">
            <v>40</v>
          </cell>
          <cell r="AI99">
            <v>1.3</v>
          </cell>
          <cell r="AJ99">
            <v>2</v>
          </cell>
          <cell r="AK99">
            <v>34.840000000000003</v>
          </cell>
          <cell r="AL99">
            <v>100000</v>
          </cell>
          <cell r="AM99">
            <v>37.062222222222225</v>
          </cell>
          <cell r="AN99">
            <v>0</v>
          </cell>
          <cell r="AO99">
            <v>0</v>
          </cell>
          <cell r="AP99" t="str">
            <v>LOADS</v>
          </cell>
          <cell r="AQ99">
            <v>0</v>
          </cell>
          <cell r="AR99">
            <v>0</v>
          </cell>
          <cell r="AS99" t="str">
            <v>LOADS</v>
          </cell>
          <cell r="AT99">
            <v>81.16</v>
          </cell>
          <cell r="AU99">
            <v>184114</v>
          </cell>
          <cell r="AV99">
            <v>0</v>
          </cell>
          <cell r="AW99" t="str">
            <v>RAZI SONS</v>
          </cell>
          <cell r="AX99">
            <v>110.93</v>
          </cell>
          <cell r="AY99">
            <v>371000</v>
          </cell>
          <cell r="AZ99">
            <v>0</v>
          </cell>
          <cell r="BA99">
            <v>110.93</v>
          </cell>
          <cell r="BB99">
            <v>371000</v>
          </cell>
          <cell r="BC99">
            <v>110.93</v>
          </cell>
          <cell r="BD99">
            <v>371000</v>
          </cell>
          <cell r="BE99">
            <v>0</v>
          </cell>
          <cell r="BF99">
            <v>0</v>
          </cell>
          <cell r="BG99">
            <v>0</v>
          </cell>
          <cell r="BH99">
            <v>0</v>
          </cell>
          <cell r="BI99">
            <v>1</v>
          </cell>
          <cell r="BJ99">
            <v>0</v>
          </cell>
          <cell r="BK99">
            <v>0</v>
          </cell>
          <cell r="BL99">
            <v>1</v>
          </cell>
          <cell r="BM99">
            <v>2</v>
          </cell>
          <cell r="BN99">
            <v>0</v>
          </cell>
          <cell r="BO99">
            <v>0</v>
          </cell>
          <cell r="BP99">
            <v>0</v>
          </cell>
          <cell r="BQ99">
            <v>0</v>
          </cell>
          <cell r="BR99">
            <v>57792</v>
          </cell>
          <cell r="BS99" t="str">
            <v>-</v>
          </cell>
          <cell r="BT99" t="str">
            <v>32050</v>
          </cell>
          <cell r="BU99">
            <v>2047</v>
          </cell>
        </row>
        <row r="100">
          <cell r="I100">
            <v>55746</v>
          </cell>
          <cell r="J100" t="str">
            <v>-</v>
          </cell>
          <cell r="K100" t="str">
            <v>12130</v>
          </cell>
          <cell r="L100" t="str">
            <v>5570 01</v>
          </cell>
          <cell r="M100" t="str">
            <v>55746-12130</v>
          </cell>
          <cell r="N100">
            <v>0</v>
          </cell>
          <cell r="O100">
            <v>0</v>
          </cell>
          <cell r="P100" t="str">
            <v>R/F COWL TOP INNER LH</v>
          </cell>
          <cell r="Q100" t="str">
            <v>140N0</v>
          </cell>
          <cell r="R100">
            <v>3</v>
          </cell>
          <cell r="S100">
            <v>0</v>
          </cell>
          <cell r="T100" t="str">
            <v>SHGA270D-45</v>
          </cell>
          <cell r="U100">
            <v>1.4</v>
          </cell>
          <cell r="V100">
            <v>335</v>
          </cell>
          <cell r="W100" t="str">
            <v>ƒtƒ^ƒo(¬“‡)</v>
          </cell>
          <cell r="X100">
            <v>0</v>
          </cell>
          <cell r="Y100">
            <v>1.7250000000000001E-2</v>
          </cell>
          <cell r="Z100" t="str">
            <v>LOADS</v>
          </cell>
          <cell r="AA100" t="str">
            <v>RAZI SONS</v>
          </cell>
          <cell r="AB100" t="str">
            <v>-</v>
          </cell>
          <cell r="AC100">
            <v>0</v>
          </cell>
          <cell r="AD100" t="str">
            <v>P</v>
          </cell>
          <cell r="AE100" t="str">
            <v>C</v>
          </cell>
          <cell r="AF100">
            <v>2</v>
          </cell>
          <cell r="AG100">
            <v>0</v>
          </cell>
          <cell r="AH100">
            <v>40</v>
          </cell>
          <cell r="AI100">
            <v>1.3</v>
          </cell>
          <cell r="AJ100">
            <v>2</v>
          </cell>
          <cell r="AK100">
            <v>34.840000000000003</v>
          </cell>
          <cell r="AL100">
            <v>100000</v>
          </cell>
          <cell r="AM100">
            <v>37.062222222222225</v>
          </cell>
          <cell r="AN100">
            <v>0</v>
          </cell>
          <cell r="AO100">
            <v>0</v>
          </cell>
          <cell r="AP100" t="str">
            <v>LOADS</v>
          </cell>
          <cell r="AQ100">
            <v>0</v>
          </cell>
          <cell r="AR100">
            <v>0</v>
          </cell>
          <cell r="AS100" t="str">
            <v>LOADS</v>
          </cell>
          <cell r="AT100">
            <v>172.03</v>
          </cell>
          <cell r="AU100">
            <v>171188</v>
          </cell>
          <cell r="AV100">
            <v>0</v>
          </cell>
          <cell r="AW100" t="str">
            <v>RAZI SONS</v>
          </cell>
          <cell r="AX100" t="str">
            <v>INCL</v>
          </cell>
          <cell r="AY100" t="str">
            <v>INCL</v>
          </cell>
          <cell r="AZ100">
            <v>0</v>
          </cell>
          <cell r="BA100" t="str">
            <v>INCL</v>
          </cell>
          <cell r="BB100" t="str">
            <v>INCL</v>
          </cell>
          <cell r="BC100" t="str">
            <v>INCL</v>
          </cell>
          <cell r="BD100" t="str">
            <v>INCL</v>
          </cell>
          <cell r="BE100">
            <v>0</v>
          </cell>
          <cell r="BF100">
            <v>0</v>
          </cell>
          <cell r="BG100">
            <v>0</v>
          </cell>
          <cell r="BH100">
            <v>0</v>
          </cell>
          <cell r="BI100">
            <v>1</v>
          </cell>
          <cell r="BJ100">
            <v>0</v>
          </cell>
          <cell r="BK100">
            <v>0</v>
          </cell>
          <cell r="BL100">
            <v>1</v>
          </cell>
          <cell r="BM100">
            <v>2</v>
          </cell>
          <cell r="BN100">
            <v>0</v>
          </cell>
          <cell r="BO100">
            <v>0</v>
          </cell>
          <cell r="BP100">
            <v>0</v>
          </cell>
          <cell r="BQ100">
            <v>0</v>
          </cell>
          <cell r="BR100">
            <v>57794</v>
          </cell>
          <cell r="BS100" t="str">
            <v>-</v>
          </cell>
          <cell r="BT100" t="str">
            <v>32030</v>
          </cell>
          <cell r="BU100">
            <v>2048</v>
          </cell>
        </row>
        <row r="101">
          <cell r="I101">
            <v>55774</v>
          </cell>
          <cell r="J101" t="str">
            <v>-</v>
          </cell>
          <cell r="K101" t="str">
            <v>12060</v>
          </cell>
          <cell r="L101" t="str">
            <v>6110 03</v>
          </cell>
          <cell r="M101" t="str">
            <v>55774-12060</v>
          </cell>
          <cell r="N101">
            <v>0</v>
          </cell>
          <cell r="O101">
            <v>0</v>
          </cell>
          <cell r="P101" t="str">
            <v xml:space="preserve">BKT C/TOP INR TO PLR BRACE </v>
          </cell>
          <cell r="Q101" t="str">
            <v>140N0</v>
          </cell>
          <cell r="R101">
            <v>2</v>
          </cell>
          <cell r="S101">
            <v>0</v>
          </cell>
          <cell r="T101" t="str">
            <v>SPC270C</v>
          </cell>
          <cell r="U101">
            <v>0.8</v>
          </cell>
          <cell r="V101">
            <v>260</v>
          </cell>
          <cell r="W101" t="str">
            <v>ƒtƒ^ƒo</v>
          </cell>
          <cell r="X101" t="str">
            <v>GP</v>
          </cell>
          <cell r="Y101">
            <v>1.107E-2</v>
          </cell>
          <cell r="Z101" t="str">
            <v>LOADS</v>
          </cell>
          <cell r="AA101" t="str">
            <v>AEK</v>
          </cell>
          <cell r="AB101" t="str">
            <v>-</v>
          </cell>
          <cell r="AC101" t="str">
            <v>-</v>
          </cell>
          <cell r="AD101" t="str">
            <v>P</v>
          </cell>
          <cell r="AE101" t="str">
            <v>C</v>
          </cell>
          <cell r="AF101">
            <v>3</v>
          </cell>
          <cell r="AG101">
            <v>0</v>
          </cell>
          <cell r="AH101">
            <v>40</v>
          </cell>
          <cell r="AI101">
            <v>1.75</v>
          </cell>
          <cell r="AJ101">
            <v>2</v>
          </cell>
          <cell r="AK101">
            <v>36.4</v>
          </cell>
          <cell r="AL101">
            <v>150000</v>
          </cell>
          <cell r="AM101">
            <v>39.733333333333334</v>
          </cell>
          <cell r="AN101">
            <v>0</v>
          </cell>
          <cell r="AO101">
            <v>0</v>
          </cell>
          <cell r="AP101" t="str">
            <v>LOADS</v>
          </cell>
          <cell r="AQ101">
            <v>0</v>
          </cell>
          <cell r="AR101">
            <v>0</v>
          </cell>
          <cell r="AS101" t="str">
            <v>LOADS</v>
          </cell>
          <cell r="AT101">
            <v>0</v>
          </cell>
          <cell r="AU101">
            <v>0</v>
          </cell>
          <cell r="AV101">
            <v>0</v>
          </cell>
          <cell r="AW101" t="str">
            <v>AEK</v>
          </cell>
          <cell r="AX101">
            <v>83.85</v>
          </cell>
          <cell r="AY101">
            <v>341524</v>
          </cell>
          <cell r="AZ101">
            <v>0</v>
          </cell>
          <cell r="BA101">
            <v>83.85</v>
          </cell>
          <cell r="BB101">
            <v>341524</v>
          </cell>
          <cell r="BC101">
            <v>83.85</v>
          </cell>
          <cell r="BD101">
            <v>341524</v>
          </cell>
          <cell r="BE101">
            <v>0</v>
          </cell>
          <cell r="BF101">
            <v>0</v>
          </cell>
          <cell r="BG101">
            <v>0</v>
          </cell>
          <cell r="BH101">
            <v>0</v>
          </cell>
          <cell r="BI101">
            <v>1</v>
          </cell>
          <cell r="BJ101">
            <v>0</v>
          </cell>
          <cell r="BK101">
            <v>1</v>
          </cell>
          <cell r="BL101">
            <v>1</v>
          </cell>
          <cell r="BM101">
            <v>2</v>
          </cell>
          <cell r="BN101">
            <v>0</v>
          </cell>
          <cell r="BO101">
            <v>0</v>
          </cell>
          <cell r="BP101">
            <v>0</v>
          </cell>
          <cell r="BQ101">
            <v>0</v>
          </cell>
          <cell r="BR101">
            <v>57735</v>
          </cell>
          <cell r="BS101" t="str">
            <v>-</v>
          </cell>
          <cell r="BT101" t="str">
            <v>32040</v>
          </cell>
          <cell r="BU101">
            <v>1961</v>
          </cell>
        </row>
        <row r="102">
          <cell r="I102">
            <v>55775</v>
          </cell>
          <cell r="J102" t="str">
            <v>-</v>
          </cell>
          <cell r="K102" t="str">
            <v>12040</v>
          </cell>
          <cell r="L102" t="str">
            <v>6110 03</v>
          </cell>
          <cell r="M102" t="str">
            <v>55775-12040</v>
          </cell>
          <cell r="N102">
            <v>0</v>
          </cell>
          <cell r="O102">
            <v>0</v>
          </cell>
          <cell r="P102" t="str">
            <v xml:space="preserve">BKT C/TOP INR TO PLR BRACE </v>
          </cell>
          <cell r="Q102" t="str">
            <v>140N0</v>
          </cell>
          <cell r="R102">
            <v>2</v>
          </cell>
          <cell r="S102">
            <v>0</v>
          </cell>
          <cell r="T102" t="str">
            <v>SPC270C</v>
          </cell>
          <cell r="U102">
            <v>0.8</v>
          </cell>
          <cell r="V102">
            <v>260</v>
          </cell>
          <cell r="W102" t="str">
            <v>ƒtƒ^ƒo</v>
          </cell>
          <cell r="X102" t="str">
            <v>GP</v>
          </cell>
          <cell r="Y102">
            <v>1.107E-2</v>
          </cell>
          <cell r="Z102" t="str">
            <v>LOADS</v>
          </cell>
          <cell r="AA102" t="str">
            <v>AEK</v>
          </cell>
          <cell r="AB102" t="str">
            <v>-</v>
          </cell>
          <cell r="AC102" t="str">
            <v>-</v>
          </cell>
          <cell r="AD102" t="str">
            <v>P</v>
          </cell>
          <cell r="AE102" t="str">
            <v>C</v>
          </cell>
          <cell r="AF102">
            <v>3</v>
          </cell>
          <cell r="AG102">
            <v>0</v>
          </cell>
          <cell r="AH102">
            <v>0</v>
          </cell>
          <cell r="AI102">
            <v>0</v>
          </cell>
          <cell r="AJ102">
            <v>0</v>
          </cell>
          <cell r="AK102">
            <v>0</v>
          </cell>
          <cell r="AL102">
            <v>0</v>
          </cell>
          <cell r="AM102">
            <v>0</v>
          </cell>
          <cell r="AN102">
            <v>0</v>
          </cell>
          <cell r="AO102">
            <v>0</v>
          </cell>
          <cell r="AP102" t="str">
            <v>LOADS</v>
          </cell>
          <cell r="AQ102">
            <v>0</v>
          </cell>
          <cell r="AR102">
            <v>0</v>
          </cell>
          <cell r="AS102" t="str">
            <v>LOADS</v>
          </cell>
          <cell r="AT102">
            <v>0</v>
          </cell>
          <cell r="AU102">
            <v>0</v>
          </cell>
          <cell r="AV102">
            <v>0</v>
          </cell>
          <cell r="AW102" t="str">
            <v>AEK</v>
          </cell>
          <cell r="AX102">
            <v>83.85</v>
          </cell>
          <cell r="AY102">
            <v>341524</v>
          </cell>
          <cell r="AZ102">
            <v>0</v>
          </cell>
          <cell r="BA102">
            <v>83.85</v>
          </cell>
          <cell r="BB102">
            <v>341524</v>
          </cell>
          <cell r="BC102">
            <v>83.85</v>
          </cell>
          <cell r="BD102">
            <v>341524</v>
          </cell>
          <cell r="BE102">
            <v>0</v>
          </cell>
          <cell r="BF102">
            <v>0</v>
          </cell>
          <cell r="BG102">
            <v>0</v>
          </cell>
          <cell r="BH102">
            <v>0</v>
          </cell>
          <cell r="BI102">
            <v>1</v>
          </cell>
          <cell r="BJ102">
            <v>0</v>
          </cell>
          <cell r="BK102">
            <v>1</v>
          </cell>
          <cell r="BL102">
            <v>1</v>
          </cell>
          <cell r="BM102">
            <v>2</v>
          </cell>
          <cell r="BN102">
            <v>0</v>
          </cell>
          <cell r="BO102">
            <v>0</v>
          </cell>
          <cell r="BP102">
            <v>0</v>
          </cell>
          <cell r="BQ102">
            <v>0</v>
          </cell>
          <cell r="BR102">
            <v>57736</v>
          </cell>
          <cell r="BS102" t="str">
            <v>-</v>
          </cell>
          <cell r="BT102" t="str">
            <v>32040</v>
          </cell>
          <cell r="BU102">
            <v>1961</v>
          </cell>
        </row>
        <row r="103">
          <cell r="I103">
            <v>57688</v>
          </cell>
          <cell r="J103" t="str">
            <v>-</v>
          </cell>
          <cell r="K103" t="str">
            <v>12010</v>
          </cell>
          <cell r="L103" t="str">
            <v>5760 01</v>
          </cell>
          <cell r="M103" t="str">
            <v>57688-12010</v>
          </cell>
          <cell r="N103">
            <v>0</v>
          </cell>
          <cell r="O103">
            <v>0</v>
          </cell>
          <cell r="P103" t="str">
            <v>R/F RR FLOOR UDR FR</v>
          </cell>
          <cell r="Q103" t="str">
            <v>140N0</v>
          </cell>
          <cell r="R103">
            <v>2</v>
          </cell>
          <cell r="S103">
            <v>0</v>
          </cell>
          <cell r="T103" t="str">
            <v>SPH440</v>
          </cell>
          <cell r="U103">
            <v>1.2</v>
          </cell>
          <cell r="V103">
            <v>230</v>
          </cell>
          <cell r="W103" t="str">
            <v>–L“S</v>
          </cell>
          <cell r="X103" t="str">
            <v>GP</v>
          </cell>
          <cell r="Y103">
            <v>1.102E-2</v>
          </cell>
          <cell r="Z103" t="str">
            <v>LOADS</v>
          </cell>
          <cell r="AA103" t="str">
            <v>AFTAB TECH.</v>
          </cell>
          <cell r="AB103" t="str">
            <v>-</v>
          </cell>
          <cell r="AC103" t="str">
            <v>-</v>
          </cell>
          <cell r="AD103" t="str">
            <v>P</v>
          </cell>
          <cell r="AE103" t="str">
            <v>C</v>
          </cell>
          <cell r="AF103">
            <v>3</v>
          </cell>
          <cell r="AG103">
            <v>2</v>
          </cell>
          <cell r="AH103">
            <v>0</v>
          </cell>
          <cell r="AI103">
            <v>1.3</v>
          </cell>
          <cell r="AJ103">
            <v>0</v>
          </cell>
          <cell r="AK103">
            <v>0</v>
          </cell>
          <cell r="AL103">
            <v>0</v>
          </cell>
          <cell r="AM103">
            <v>0</v>
          </cell>
          <cell r="AN103">
            <v>0</v>
          </cell>
          <cell r="AO103">
            <v>0</v>
          </cell>
          <cell r="AP103" t="str">
            <v>LOADS</v>
          </cell>
          <cell r="AQ103">
            <v>0</v>
          </cell>
          <cell r="AR103">
            <v>0</v>
          </cell>
          <cell r="AS103" t="str">
            <v>LOADS</v>
          </cell>
          <cell r="AT103">
            <v>56.63</v>
          </cell>
          <cell r="AU103">
            <v>100724</v>
          </cell>
          <cell r="AV103">
            <v>0</v>
          </cell>
          <cell r="AW103" t="str">
            <v>AFTAB TECH.</v>
          </cell>
          <cell r="AX103">
            <v>37.46</v>
          </cell>
          <cell r="AY103">
            <v>115000</v>
          </cell>
          <cell r="AZ103">
            <v>1.7</v>
          </cell>
          <cell r="BA103">
            <v>56.63</v>
          </cell>
          <cell r="BB103">
            <v>115000</v>
          </cell>
          <cell r="BC103">
            <v>56.63</v>
          </cell>
          <cell r="BD103">
            <v>115000</v>
          </cell>
          <cell r="BE103">
            <v>0</v>
          </cell>
          <cell r="BF103">
            <v>0</v>
          </cell>
          <cell r="BG103">
            <v>0</v>
          </cell>
          <cell r="BH103">
            <v>0</v>
          </cell>
          <cell r="BI103">
            <v>0</v>
          </cell>
          <cell r="BJ103">
            <v>0</v>
          </cell>
          <cell r="BK103">
            <v>0</v>
          </cell>
          <cell r="BL103">
            <v>1</v>
          </cell>
          <cell r="BM103">
            <v>2</v>
          </cell>
          <cell r="BN103">
            <v>0</v>
          </cell>
          <cell r="BO103">
            <v>0</v>
          </cell>
          <cell r="BP103">
            <v>0</v>
          </cell>
          <cell r="BQ103">
            <v>0</v>
          </cell>
          <cell r="BR103">
            <v>58034</v>
          </cell>
          <cell r="BS103" t="str">
            <v>-</v>
          </cell>
          <cell r="BT103" t="str">
            <v>32010</v>
          </cell>
          <cell r="BU103">
            <v>346</v>
          </cell>
        </row>
        <row r="104">
          <cell r="I104">
            <v>58118</v>
          </cell>
          <cell r="J104" t="str">
            <v>-</v>
          </cell>
          <cell r="K104">
            <v>12010</v>
          </cell>
          <cell r="L104" t="str">
            <v>5810 01</v>
          </cell>
          <cell r="M104" t="str">
            <v>58118-12010</v>
          </cell>
          <cell r="N104">
            <v>0</v>
          </cell>
          <cell r="O104">
            <v>0</v>
          </cell>
          <cell r="P104" t="str">
            <v>R/F FR FLOOR SIDE LH</v>
          </cell>
          <cell r="Q104">
            <v>0</v>
          </cell>
          <cell r="R104">
            <v>0</v>
          </cell>
          <cell r="S104">
            <v>0</v>
          </cell>
          <cell r="T104" t="str">
            <v>SHGA440-45</v>
          </cell>
          <cell r="U104">
            <v>1.2</v>
          </cell>
          <cell r="V104">
            <v>568063</v>
          </cell>
          <cell r="W104" t="str">
            <v>‹¦–L</v>
          </cell>
          <cell r="X104">
            <v>0</v>
          </cell>
          <cell r="Y104" t="str">
            <v>not calculated</v>
          </cell>
          <cell r="Z104" t="str">
            <v>LOADS</v>
          </cell>
          <cell r="AA104" t="str">
            <v>MGA</v>
          </cell>
          <cell r="AB104" t="str">
            <v>-</v>
          </cell>
          <cell r="AC104">
            <v>0</v>
          </cell>
          <cell r="AD104" t="str">
            <v>P</v>
          </cell>
          <cell r="AE104" t="str">
            <v>C</v>
          </cell>
          <cell r="AF104">
            <v>3</v>
          </cell>
          <cell r="AG104">
            <v>2</v>
          </cell>
          <cell r="AH104">
            <v>70</v>
          </cell>
          <cell r="AI104">
            <v>1.3</v>
          </cell>
          <cell r="AJ104">
            <v>2</v>
          </cell>
          <cell r="AK104">
            <v>103387.46600000001</v>
          </cell>
          <cell r="AL104">
            <v>50000</v>
          </cell>
          <cell r="AM104">
            <v>103388.57711111112</v>
          </cell>
          <cell r="AN104">
            <v>0</v>
          </cell>
          <cell r="AO104">
            <v>0</v>
          </cell>
          <cell r="AP104" t="str">
            <v>LOADS</v>
          </cell>
          <cell r="AQ104">
            <v>0</v>
          </cell>
          <cell r="AR104">
            <v>0</v>
          </cell>
          <cell r="AS104" t="str">
            <v>LOADS</v>
          </cell>
          <cell r="AT104">
            <v>36.340000000000003</v>
          </cell>
          <cell r="AU104">
            <v>97232</v>
          </cell>
          <cell r="AV104">
            <v>0</v>
          </cell>
          <cell r="AW104" t="str">
            <v>MGA</v>
          </cell>
          <cell r="AX104">
            <v>26.09</v>
          </cell>
          <cell r="AY104">
            <v>54000</v>
          </cell>
          <cell r="AZ104">
            <v>0</v>
          </cell>
          <cell r="BA104">
            <v>36.340000000000003</v>
          </cell>
          <cell r="BB104">
            <v>97232</v>
          </cell>
          <cell r="BC104">
            <v>36.340000000000003</v>
          </cell>
          <cell r="BD104">
            <v>97232</v>
          </cell>
          <cell r="BE104">
            <v>0</v>
          </cell>
          <cell r="BF104">
            <v>0</v>
          </cell>
          <cell r="BG104">
            <v>0</v>
          </cell>
          <cell r="BH104">
            <v>0</v>
          </cell>
          <cell r="BI104">
            <v>1</v>
          </cell>
          <cell r="BJ104">
            <v>0</v>
          </cell>
          <cell r="BK104">
            <v>1</v>
          </cell>
          <cell r="BL104">
            <v>1</v>
          </cell>
          <cell r="BM104">
            <v>2</v>
          </cell>
          <cell r="BN104">
            <v>0</v>
          </cell>
          <cell r="BO104">
            <v>0</v>
          </cell>
          <cell r="BP104">
            <v>0</v>
          </cell>
          <cell r="BQ104">
            <v>0</v>
          </cell>
          <cell r="BR104">
            <v>57657</v>
          </cell>
          <cell r="BS104" t="str">
            <v>-</v>
          </cell>
          <cell r="BT104" t="str">
            <v>32010</v>
          </cell>
          <cell r="BU104">
            <v>-461</v>
          </cell>
        </row>
        <row r="105">
          <cell r="I105">
            <v>58385</v>
          </cell>
          <cell r="J105" t="str">
            <v>-</v>
          </cell>
          <cell r="K105">
            <v>12130</v>
          </cell>
          <cell r="L105" t="str">
            <v>5831 01</v>
          </cell>
          <cell r="M105" t="str">
            <v>58385-12130</v>
          </cell>
          <cell r="N105" t="str">
            <v>YES</v>
          </cell>
          <cell r="O105" t="str">
            <v>E</v>
          </cell>
          <cell r="P105" t="str">
            <v>BKT RR BUMPER COVER</v>
          </cell>
          <cell r="Q105">
            <v>0</v>
          </cell>
          <cell r="R105">
            <v>0</v>
          </cell>
          <cell r="S105">
            <v>0</v>
          </cell>
          <cell r="T105" t="str">
            <v>SHGA270D-45</v>
          </cell>
          <cell r="U105">
            <v>1.2</v>
          </cell>
          <cell r="V105">
            <v>210</v>
          </cell>
          <cell r="W105" t="str">
            <v>DGi‘ä˜pj</v>
          </cell>
          <cell r="X105">
            <v>0</v>
          </cell>
          <cell r="Y105" t="str">
            <v>not calculated</v>
          </cell>
          <cell r="Z105" t="str">
            <v>LOADS</v>
          </cell>
          <cell r="AA105" t="str">
            <v>AEK</v>
          </cell>
          <cell r="AB105" t="str">
            <v>-</v>
          </cell>
          <cell r="AC105">
            <v>0</v>
          </cell>
          <cell r="AD105" t="str">
            <v>P</v>
          </cell>
          <cell r="AE105" t="str">
            <v>C</v>
          </cell>
          <cell r="AF105">
            <v>3</v>
          </cell>
          <cell r="AG105">
            <v>0</v>
          </cell>
          <cell r="AH105">
            <v>40</v>
          </cell>
          <cell r="AI105">
            <v>1.4</v>
          </cell>
          <cell r="AJ105">
            <v>2</v>
          </cell>
          <cell r="AK105">
            <v>23.52</v>
          </cell>
          <cell r="AL105">
            <v>150000</v>
          </cell>
          <cell r="AM105">
            <v>26.853333333333332</v>
          </cell>
          <cell r="AN105">
            <v>0</v>
          </cell>
          <cell r="AO105">
            <v>0</v>
          </cell>
          <cell r="AP105" t="str">
            <v>LOADS</v>
          </cell>
          <cell r="AQ105">
            <v>0</v>
          </cell>
          <cell r="AR105">
            <v>0</v>
          </cell>
          <cell r="AS105" t="str">
            <v>LOADS</v>
          </cell>
          <cell r="AT105">
            <v>56.79</v>
          </cell>
          <cell r="AU105">
            <v>115905</v>
          </cell>
          <cell r="AV105">
            <v>0</v>
          </cell>
          <cell r="AW105" t="str">
            <v>AEK</v>
          </cell>
          <cell r="AX105">
            <v>62.85</v>
          </cell>
          <cell r="AY105">
            <v>195760</v>
          </cell>
          <cell r="AZ105">
            <v>0</v>
          </cell>
          <cell r="BA105">
            <v>62.85</v>
          </cell>
          <cell r="BB105">
            <v>195760</v>
          </cell>
          <cell r="BC105">
            <v>62.85</v>
          </cell>
          <cell r="BD105">
            <v>195760</v>
          </cell>
          <cell r="BE105">
            <v>0</v>
          </cell>
          <cell r="BF105">
            <v>0</v>
          </cell>
          <cell r="BG105">
            <v>0</v>
          </cell>
          <cell r="BH105">
            <v>0</v>
          </cell>
          <cell r="BI105">
            <v>1</v>
          </cell>
          <cell r="BJ105">
            <v>0</v>
          </cell>
          <cell r="BK105">
            <v>0</v>
          </cell>
          <cell r="BL105">
            <v>0</v>
          </cell>
          <cell r="BM105">
            <v>2</v>
          </cell>
          <cell r="BN105">
            <v>1</v>
          </cell>
          <cell r="BO105">
            <v>0</v>
          </cell>
          <cell r="BP105">
            <v>0</v>
          </cell>
          <cell r="BQ105">
            <v>0</v>
          </cell>
          <cell r="BR105">
            <v>57617</v>
          </cell>
          <cell r="BS105" t="str">
            <v>-</v>
          </cell>
          <cell r="BT105" t="str">
            <v>32010</v>
          </cell>
          <cell r="BU105">
            <v>-768</v>
          </cell>
        </row>
        <row r="106">
          <cell r="I106">
            <v>58791</v>
          </cell>
          <cell r="J106" t="str">
            <v>-</v>
          </cell>
          <cell r="K106" t="str">
            <v>12200</v>
          </cell>
          <cell r="L106" t="str">
            <v>5830 01</v>
          </cell>
          <cell r="M106" t="str">
            <v>58791-12200</v>
          </cell>
          <cell r="N106">
            <v>0</v>
          </cell>
          <cell r="O106">
            <v>0</v>
          </cell>
          <cell r="P106" t="str">
            <v>CARRIOR JACK</v>
          </cell>
          <cell r="Q106" t="str">
            <v>140N0</v>
          </cell>
          <cell r="R106">
            <v>2</v>
          </cell>
          <cell r="S106">
            <v>0</v>
          </cell>
          <cell r="T106" t="str">
            <v>SPC270D</v>
          </cell>
          <cell r="U106">
            <v>1</v>
          </cell>
          <cell r="V106">
            <v>135</v>
          </cell>
          <cell r="W106" t="str">
            <v>‚–Ø</v>
          </cell>
          <cell r="X106">
            <v>0</v>
          </cell>
          <cell r="Y106">
            <v>1.9959999999999999E-2</v>
          </cell>
          <cell r="Z106" t="str">
            <v>LOADS</v>
          </cell>
          <cell r="AA106" t="str">
            <v>SHAHEEN</v>
          </cell>
          <cell r="AB106">
            <v>0</v>
          </cell>
          <cell r="AC106" t="str">
            <v>90115-06195*1</v>
          </cell>
          <cell r="AD106" t="str">
            <v>P</v>
          </cell>
          <cell r="AE106" t="str">
            <v>C</v>
          </cell>
          <cell r="AF106">
            <v>1</v>
          </cell>
          <cell r="AG106">
            <v>0</v>
          </cell>
          <cell r="AH106">
            <v>40</v>
          </cell>
          <cell r="AI106">
            <v>1.5</v>
          </cell>
          <cell r="AJ106">
            <v>2</v>
          </cell>
          <cell r="AK106">
            <v>16.200000000000003</v>
          </cell>
          <cell r="AL106">
            <v>150000</v>
          </cell>
          <cell r="AM106">
            <v>19.533333333333335</v>
          </cell>
          <cell r="AN106">
            <v>0</v>
          </cell>
          <cell r="AO106">
            <v>0</v>
          </cell>
          <cell r="AP106" t="str">
            <v>LOADS</v>
          </cell>
          <cell r="AQ106">
            <v>0</v>
          </cell>
          <cell r="AR106">
            <v>0</v>
          </cell>
          <cell r="AS106" t="str">
            <v>LOADS</v>
          </cell>
          <cell r="AT106">
            <v>40.909999999999997</v>
          </cell>
          <cell r="AU106">
            <v>95334</v>
          </cell>
          <cell r="AV106">
            <v>0</v>
          </cell>
          <cell r="AW106" t="str">
            <v>SHAHEEN</v>
          </cell>
          <cell r="AX106">
            <v>28.3</v>
          </cell>
          <cell r="AY106">
            <v>228000</v>
          </cell>
          <cell r="AZ106">
            <v>1.3</v>
          </cell>
          <cell r="BA106">
            <v>40.909999999999997</v>
          </cell>
          <cell r="BB106">
            <v>228000</v>
          </cell>
          <cell r="BC106">
            <v>40.909999999999997</v>
          </cell>
          <cell r="BD106">
            <v>228000</v>
          </cell>
          <cell r="BE106">
            <v>0</v>
          </cell>
          <cell r="BF106">
            <v>0</v>
          </cell>
          <cell r="BG106">
            <v>0</v>
          </cell>
          <cell r="BH106">
            <v>0</v>
          </cell>
          <cell r="BI106">
            <v>1</v>
          </cell>
          <cell r="BJ106">
            <v>0</v>
          </cell>
          <cell r="BK106">
            <v>1</v>
          </cell>
          <cell r="BL106">
            <v>1</v>
          </cell>
          <cell r="BM106">
            <v>2</v>
          </cell>
          <cell r="BN106">
            <v>0</v>
          </cell>
          <cell r="BO106">
            <v>0</v>
          </cell>
          <cell r="BP106">
            <v>0</v>
          </cell>
          <cell r="BQ106">
            <v>0</v>
          </cell>
          <cell r="BR106">
            <v>17592</v>
          </cell>
          <cell r="BS106" t="str">
            <v>-</v>
          </cell>
          <cell r="BT106" t="str">
            <v>54010</v>
          </cell>
          <cell r="BU106">
            <v>-41199</v>
          </cell>
        </row>
        <row r="107">
          <cell r="I107">
            <v>61103</v>
          </cell>
          <cell r="J107" t="str">
            <v>-</v>
          </cell>
          <cell r="K107" t="str">
            <v>12190</v>
          </cell>
          <cell r="L107" t="str">
            <v>6110 03</v>
          </cell>
          <cell r="M107" t="str">
            <v>61103-12190</v>
          </cell>
          <cell r="N107">
            <v>0</v>
          </cell>
          <cell r="O107">
            <v>0</v>
          </cell>
          <cell r="P107" t="str">
            <v>R/F S/A COWL SIDE RH</v>
          </cell>
          <cell r="Q107" t="str">
            <v>140N0</v>
          </cell>
          <cell r="R107">
            <v>1</v>
          </cell>
          <cell r="S107">
            <v>0</v>
          </cell>
          <cell r="T107">
            <v>0</v>
          </cell>
          <cell r="U107">
            <v>0</v>
          </cell>
          <cell r="V107">
            <v>585</v>
          </cell>
          <cell r="W107" t="str">
            <v>ƒtƒ^ƒo‚v</v>
          </cell>
          <cell r="X107" t="str">
            <v>GW</v>
          </cell>
          <cell r="Y107" t="str">
            <v>ASSY</v>
          </cell>
          <cell r="Z107" t="str">
            <v>LOADS</v>
          </cell>
          <cell r="AA107">
            <v>0</v>
          </cell>
          <cell r="AB107" t="str">
            <v>-</v>
          </cell>
          <cell r="AC107" t="str">
            <v>-</v>
          </cell>
          <cell r="AD107">
            <v>0</v>
          </cell>
          <cell r="AE107">
            <v>0</v>
          </cell>
          <cell r="AF107">
            <v>0</v>
          </cell>
          <cell r="AG107">
            <v>1</v>
          </cell>
          <cell r="AH107">
            <v>0</v>
          </cell>
          <cell r="AI107">
            <v>0</v>
          </cell>
          <cell r="AJ107">
            <v>0</v>
          </cell>
          <cell r="AK107">
            <v>0</v>
          </cell>
          <cell r="AL107">
            <v>0</v>
          </cell>
          <cell r="AM107">
            <v>0</v>
          </cell>
          <cell r="AN107">
            <v>1</v>
          </cell>
          <cell r="AO107">
            <v>0</v>
          </cell>
          <cell r="AP107" t="str">
            <v>LOADS</v>
          </cell>
          <cell r="AQ107">
            <v>0</v>
          </cell>
          <cell r="AR107">
            <v>0</v>
          </cell>
          <cell r="AS107" t="str">
            <v>LOADS</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1</v>
          </cell>
          <cell r="BJ107">
            <v>0</v>
          </cell>
          <cell r="BK107">
            <v>1</v>
          </cell>
          <cell r="BL107">
            <v>1</v>
          </cell>
          <cell r="BM107">
            <v>2</v>
          </cell>
          <cell r="BN107">
            <v>0</v>
          </cell>
          <cell r="BO107">
            <v>0</v>
          </cell>
          <cell r="BP107">
            <v>0</v>
          </cell>
          <cell r="BQ107">
            <v>0</v>
          </cell>
          <cell r="BR107">
            <v>64313</v>
          </cell>
          <cell r="BS107" t="str">
            <v>-</v>
          </cell>
          <cell r="BT107" t="str">
            <v>12250</v>
          </cell>
          <cell r="BU107">
            <v>3210</v>
          </cell>
        </row>
        <row r="108">
          <cell r="I108">
            <v>61104</v>
          </cell>
          <cell r="J108" t="str">
            <v>-</v>
          </cell>
          <cell r="K108" t="str">
            <v>12220</v>
          </cell>
          <cell r="L108" t="str">
            <v>6110 03</v>
          </cell>
          <cell r="M108" t="str">
            <v>61104-12220</v>
          </cell>
          <cell r="N108">
            <v>0</v>
          </cell>
          <cell r="O108">
            <v>0</v>
          </cell>
          <cell r="P108" t="str">
            <v>R/F S/A COWL SIDE LH</v>
          </cell>
          <cell r="Q108" t="str">
            <v>140N0</v>
          </cell>
          <cell r="R108">
            <v>1</v>
          </cell>
          <cell r="S108">
            <v>0</v>
          </cell>
          <cell r="T108">
            <v>0</v>
          </cell>
          <cell r="U108">
            <v>0</v>
          </cell>
          <cell r="V108">
            <v>585</v>
          </cell>
          <cell r="W108" t="str">
            <v>ƒtƒ^ƒo‚v</v>
          </cell>
          <cell r="X108" t="str">
            <v>GW</v>
          </cell>
          <cell r="Y108" t="str">
            <v>ASSY</v>
          </cell>
          <cell r="Z108" t="str">
            <v>LOADS</v>
          </cell>
          <cell r="AA108">
            <v>0</v>
          </cell>
          <cell r="AB108" t="str">
            <v>-</v>
          </cell>
          <cell r="AC108" t="str">
            <v>-</v>
          </cell>
          <cell r="AD108">
            <v>0</v>
          </cell>
          <cell r="AE108">
            <v>0</v>
          </cell>
          <cell r="AF108">
            <v>0</v>
          </cell>
          <cell r="AG108">
            <v>1</v>
          </cell>
          <cell r="AH108">
            <v>0</v>
          </cell>
          <cell r="AI108">
            <v>0</v>
          </cell>
          <cell r="AJ108">
            <v>0</v>
          </cell>
          <cell r="AK108">
            <v>0</v>
          </cell>
          <cell r="AL108">
            <v>0</v>
          </cell>
          <cell r="AM108">
            <v>0</v>
          </cell>
          <cell r="AN108">
            <v>1</v>
          </cell>
          <cell r="AO108">
            <v>0</v>
          </cell>
          <cell r="AP108" t="str">
            <v>LOADS</v>
          </cell>
          <cell r="AQ108">
            <v>0</v>
          </cell>
          <cell r="AR108">
            <v>0</v>
          </cell>
          <cell r="AS108" t="str">
            <v>LOADS</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1</v>
          </cell>
          <cell r="BJ108">
            <v>0</v>
          </cell>
          <cell r="BK108">
            <v>1</v>
          </cell>
          <cell r="BL108">
            <v>1</v>
          </cell>
          <cell r="BM108">
            <v>2</v>
          </cell>
          <cell r="BN108">
            <v>0</v>
          </cell>
          <cell r="BO108">
            <v>0</v>
          </cell>
          <cell r="BP108">
            <v>0</v>
          </cell>
          <cell r="BQ108">
            <v>0</v>
          </cell>
          <cell r="BR108">
            <v>64315</v>
          </cell>
          <cell r="BS108" t="str">
            <v>-</v>
          </cell>
          <cell r="BT108" t="str">
            <v>12100</v>
          </cell>
          <cell r="BU108">
            <v>3211</v>
          </cell>
        </row>
        <row r="109">
          <cell r="I109">
            <v>61141</v>
          </cell>
          <cell r="J109" t="str">
            <v>-</v>
          </cell>
          <cell r="K109" t="str">
            <v>12050</v>
          </cell>
          <cell r="L109" t="str">
            <v>6110 03</v>
          </cell>
          <cell r="M109" t="str">
            <v>61141-12050</v>
          </cell>
          <cell r="N109">
            <v>0</v>
          </cell>
          <cell r="O109">
            <v>0</v>
          </cell>
          <cell r="P109" t="str">
            <v>GUST FR BODY PLR UPR RH</v>
          </cell>
          <cell r="Q109" t="str">
            <v>140N0</v>
          </cell>
          <cell r="R109">
            <v>2</v>
          </cell>
          <cell r="S109">
            <v>0</v>
          </cell>
          <cell r="T109" t="str">
            <v>SPH440-OD</v>
          </cell>
          <cell r="U109">
            <v>1.4</v>
          </cell>
          <cell r="V109">
            <v>325</v>
          </cell>
          <cell r="W109" t="str">
            <v>ƒtƒ^ƒo</v>
          </cell>
          <cell r="X109" t="str">
            <v>GP</v>
          </cell>
          <cell r="Y109">
            <v>1.383E-2</v>
          </cell>
          <cell r="Z109" t="str">
            <v>LOADS</v>
          </cell>
          <cell r="AA109" t="str">
            <v>AEK</v>
          </cell>
          <cell r="AB109" t="str">
            <v>-</v>
          </cell>
          <cell r="AC109" t="str">
            <v>-</v>
          </cell>
          <cell r="AD109" t="str">
            <v>W</v>
          </cell>
          <cell r="AE109" t="str">
            <v>C</v>
          </cell>
          <cell r="AF109">
            <v>2</v>
          </cell>
          <cell r="AG109">
            <v>2</v>
          </cell>
          <cell r="AH109">
            <v>70</v>
          </cell>
          <cell r="AI109">
            <v>1.75</v>
          </cell>
          <cell r="AJ109">
            <v>2</v>
          </cell>
          <cell r="AK109">
            <v>79.625</v>
          </cell>
          <cell r="AL109">
            <v>150000</v>
          </cell>
          <cell r="AM109">
            <v>82.958333333333329</v>
          </cell>
          <cell r="AN109">
            <v>0</v>
          </cell>
          <cell r="AO109">
            <v>0</v>
          </cell>
          <cell r="AP109" t="str">
            <v>LOADS</v>
          </cell>
          <cell r="AQ109">
            <v>0</v>
          </cell>
          <cell r="AR109">
            <v>0</v>
          </cell>
          <cell r="AS109" t="str">
            <v>LOADS</v>
          </cell>
          <cell r="AT109">
            <v>103.37</v>
          </cell>
          <cell r="AU109">
            <v>94014</v>
          </cell>
          <cell r="AV109">
            <v>0</v>
          </cell>
          <cell r="AW109" t="str">
            <v>AEK</v>
          </cell>
          <cell r="AX109">
            <v>46.27</v>
          </cell>
          <cell r="AY109">
            <v>101114</v>
          </cell>
          <cell r="AZ109">
            <v>0</v>
          </cell>
          <cell r="BA109">
            <v>103.37</v>
          </cell>
          <cell r="BB109">
            <v>101114</v>
          </cell>
          <cell r="BC109">
            <v>103.37</v>
          </cell>
          <cell r="BD109">
            <v>101114</v>
          </cell>
          <cell r="BE109">
            <v>0</v>
          </cell>
          <cell r="BF109">
            <v>0</v>
          </cell>
          <cell r="BG109">
            <v>0</v>
          </cell>
          <cell r="BH109">
            <v>0</v>
          </cell>
          <cell r="BI109">
            <v>1</v>
          </cell>
          <cell r="BJ109">
            <v>0</v>
          </cell>
          <cell r="BK109">
            <v>0</v>
          </cell>
          <cell r="BL109">
            <v>0</v>
          </cell>
          <cell r="BM109">
            <v>2</v>
          </cell>
          <cell r="BN109">
            <v>0</v>
          </cell>
          <cell r="BO109">
            <v>0</v>
          </cell>
          <cell r="BP109">
            <v>0</v>
          </cell>
          <cell r="BQ109">
            <v>0</v>
          </cell>
          <cell r="BR109">
            <v>57417</v>
          </cell>
          <cell r="BS109" t="str">
            <v>-</v>
          </cell>
          <cell r="BT109" t="str">
            <v>47010</v>
          </cell>
          <cell r="BU109">
            <v>-3724</v>
          </cell>
        </row>
        <row r="110">
          <cell r="I110">
            <v>61141</v>
          </cell>
          <cell r="J110" t="str">
            <v>-</v>
          </cell>
          <cell r="K110" t="str">
            <v>12050</v>
          </cell>
          <cell r="L110" t="str">
            <v>6110 03</v>
          </cell>
          <cell r="M110" t="str">
            <v>61141-12050</v>
          </cell>
          <cell r="N110">
            <v>0</v>
          </cell>
          <cell r="O110">
            <v>0</v>
          </cell>
          <cell r="P110" t="str">
            <v>GUST FR BODY PLR UPR RH</v>
          </cell>
          <cell r="Q110" t="str">
            <v>140N0</v>
          </cell>
          <cell r="R110">
            <v>2</v>
          </cell>
          <cell r="S110">
            <v>0</v>
          </cell>
          <cell r="T110" t="str">
            <v>SPH440-OD</v>
          </cell>
          <cell r="U110">
            <v>1.4</v>
          </cell>
          <cell r="V110">
            <v>325</v>
          </cell>
          <cell r="W110" t="str">
            <v>ƒtƒ^ƒo</v>
          </cell>
          <cell r="X110" t="str">
            <v>GP</v>
          </cell>
          <cell r="Y110">
            <v>1.383E-2</v>
          </cell>
          <cell r="Z110" t="str">
            <v>LOADS</v>
          </cell>
          <cell r="AA110" t="str">
            <v>AEK</v>
          </cell>
          <cell r="AB110" t="str">
            <v>-</v>
          </cell>
          <cell r="AC110" t="str">
            <v>-</v>
          </cell>
          <cell r="AD110" t="str">
            <v>W</v>
          </cell>
          <cell r="AE110" t="str">
            <v>C</v>
          </cell>
          <cell r="AF110">
            <v>2</v>
          </cell>
          <cell r="AG110">
            <v>2</v>
          </cell>
          <cell r="AH110">
            <v>70</v>
          </cell>
          <cell r="AI110">
            <v>1.75</v>
          </cell>
          <cell r="AJ110">
            <v>2</v>
          </cell>
          <cell r="AK110">
            <v>79.625</v>
          </cell>
          <cell r="AL110">
            <v>150000</v>
          </cell>
          <cell r="AM110">
            <v>82.958333333333329</v>
          </cell>
          <cell r="AN110">
            <v>0</v>
          </cell>
          <cell r="AO110">
            <v>0</v>
          </cell>
          <cell r="AP110" t="str">
            <v>LOADS</v>
          </cell>
          <cell r="AQ110">
            <v>0</v>
          </cell>
          <cell r="AR110">
            <v>0</v>
          </cell>
          <cell r="AS110" t="str">
            <v>LOADS</v>
          </cell>
          <cell r="AT110">
            <v>0</v>
          </cell>
          <cell r="AU110">
            <v>0</v>
          </cell>
          <cell r="AV110">
            <v>0</v>
          </cell>
          <cell r="AW110" t="str">
            <v>AEK</v>
          </cell>
          <cell r="AX110">
            <v>46.27</v>
          </cell>
          <cell r="AY110">
            <v>101114</v>
          </cell>
          <cell r="AZ110">
            <v>0</v>
          </cell>
          <cell r="BA110">
            <v>46.27</v>
          </cell>
          <cell r="BB110">
            <v>101114</v>
          </cell>
          <cell r="BC110">
            <v>46.27</v>
          </cell>
          <cell r="BD110">
            <v>101114</v>
          </cell>
          <cell r="BE110">
            <v>0</v>
          </cell>
          <cell r="BF110">
            <v>0</v>
          </cell>
          <cell r="BG110">
            <v>0</v>
          </cell>
          <cell r="BH110">
            <v>0</v>
          </cell>
          <cell r="BI110">
            <v>0</v>
          </cell>
          <cell r="BJ110">
            <v>0</v>
          </cell>
          <cell r="BK110">
            <v>0</v>
          </cell>
          <cell r="BL110">
            <v>0</v>
          </cell>
          <cell r="BM110">
            <v>2</v>
          </cell>
          <cell r="BN110">
            <v>0</v>
          </cell>
          <cell r="BO110">
            <v>0</v>
          </cell>
          <cell r="BP110">
            <v>0</v>
          </cell>
          <cell r="BQ110">
            <v>0</v>
          </cell>
          <cell r="BR110">
            <v>57451</v>
          </cell>
          <cell r="BS110" t="str">
            <v>-</v>
          </cell>
          <cell r="BT110" t="str">
            <v>12210</v>
          </cell>
          <cell r="BU110">
            <v>-3690</v>
          </cell>
        </row>
        <row r="111">
          <cell r="I111">
            <v>52181</v>
          </cell>
          <cell r="J111" t="str">
            <v>-</v>
          </cell>
          <cell r="K111" t="str">
            <v>12450</v>
          </cell>
          <cell r="L111" t="str">
            <v>5210 04</v>
          </cell>
          <cell r="M111" t="str">
            <v>52181-12450</v>
          </cell>
          <cell r="N111">
            <v>0</v>
          </cell>
          <cell r="O111">
            <v>0</v>
          </cell>
          <cell r="P111" t="str">
            <v>ARM RR BUMPER RH</v>
          </cell>
          <cell r="Q111" t="str">
            <v>316N0</v>
          </cell>
          <cell r="R111">
            <v>1</v>
          </cell>
          <cell r="S111">
            <v>0</v>
          </cell>
          <cell r="T111" t="str">
            <v>SCGA270D-45</v>
          </cell>
          <cell r="U111">
            <v>1.2</v>
          </cell>
          <cell r="V111">
            <v>143</v>
          </cell>
          <cell r="W111" t="str">
            <v>UGiƒ^ƒCj</v>
          </cell>
          <cell r="X111" t="str">
            <v>GP</v>
          </cell>
          <cell r="Y111">
            <v>1.789E-2</v>
          </cell>
          <cell r="Z111" t="str">
            <v>METALINE</v>
          </cell>
          <cell r="AA111" t="str">
            <v>ALI BROS</v>
          </cell>
          <cell r="AB111" t="str">
            <v>-</v>
          </cell>
          <cell r="AC111" t="str">
            <v>-</v>
          </cell>
          <cell r="AD111" t="str">
            <v>BLANK</v>
          </cell>
          <cell r="AE111">
            <v>0</v>
          </cell>
          <cell r="AF111">
            <v>0</v>
          </cell>
          <cell r="AG111">
            <v>0</v>
          </cell>
          <cell r="AH111">
            <v>0</v>
          </cell>
          <cell r="AI111">
            <v>0</v>
          </cell>
          <cell r="AJ111">
            <v>0</v>
          </cell>
          <cell r="AK111">
            <v>0</v>
          </cell>
          <cell r="AL111">
            <v>0</v>
          </cell>
          <cell r="AM111">
            <v>0</v>
          </cell>
          <cell r="AN111">
            <v>0</v>
          </cell>
          <cell r="AO111">
            <v>0</v>
          </cell>
          <cell r="AP111" t="str">
            <v>NOT FOUND</v>
          </cell>
          <cell r="AQ111">
            <v>0</v>
          </cell>
          <cell r="AR111">
            <v>1</v>
          </cell>
          <cell r="AS111" t="str">
            <v>METALINE</v>
          </cell>
          <cell r="AT111">
            <v>0</v>
          </cell>
          <cell r="AU111">
            <v>0</v>
          </cell>
          <cell r="AV111">
            <v>0</v>
          </cell>
          <cell r="AW111" t="str">
            <v>ALI BROS</v>
          </cell>
          <cell r="AX111">
            <v>0</v>
          </cell>
          <cell r="AY111">
            <v>0</v>
          </cell>
          <cell r="AZ111">
            <v>0</v>
          </cell>
          <cell r="BA111">
            <v>23.477999999999998</v>
          </cell>
          <cell r="BB111">
            <v>150000</v>
          </cell>
          <cell r="BC111">
            <v>23.477999999999998</v>
          </cell>
          <cell r="BD111">
            <v>150000</v>
          </cell>
          <cell r="BE111">
            <v>0</v>
          </cell>
          <cell r="BF111">
            <v>0</v>
          </cell>
          <cell r="BG111">
            <v>0</v>
          </cell>
          <cell r="BH111">
            <v>0</v>
          </cell>
          <cell r="BI111">
            <v>0</v>
          </cell>
          <cell r="BJ111">
            <v>0</v>
          </cell>
          <cell r="BK111">
            <v>0</v>
          </cell>
          <cell r="BL111">
            <v>0</v>
          </cell>
          <cell r="BM111">
            <v>2</v>
          </cell>
          <cell r="BN111">
            <v>0</v>
          </cell>
          <cell r="BO111">
            <v>0</v>
          </cell>
          <cell r="BP111">
            <v>0</v>
          </cell>
          <cell r="BQ111">
            <v>0</v>
          </cell>
          <cell r="BR111">
            <v>57452</v>
          </cell>
          <cell r="BS111" t="str">
            <v>-</v>
          </cell>
          <cell r="BT111" t="str">
            <v>12020</v>
          </cell>
          <cell r="BU111">
            <v>5271</v>
          </cell>
        </row>
        <row r="112">
          <cell r="I112">
            <v>53211</v>
          </cell>
          <cell r="J112" t="str">
            <v>-</v>
          </cell>
          <cell r="K112" t="str">
            <v>12420</v>
          </cell>
          <cell r="L112" t="str">
            <v>5320 01</v>
          </cell>
          <cell r="M112" t="str">
            <v>53211-12420</v>
          </cell>
          <cell r="N112" t="str">
            <v>YES</v>
          </cell>
          <cell r="O112" t="str">
            <v>E</v>
          </cell>
          <cell r="P112" t="str">
            <v>SPT RADIATOR RH</v>
          </cell>
          <cell r="Q112" t="str">
            <v>140N0</v>
          </cell>
          <cell r="R112">
            <v>3</v>
          </cell>
          <cell r="S112">
            <v>0</v>
          </cell>
          <cell r="T112" t="str">
            <v>SCGA270C-45</v>
          </cell>
          <cell r="U112">
            <v>0.75</v>
          </cell>
          <cell r="V112">
            <v>190</v>
          </cell>
          <cell r="W112" t="str">
            <v>(–L“S)</v>
          </cell>
          <cell r="X112" t="str">
            <v>GP</v>
          </cell>
          <cell r="Y112">
            <v>1.3469999999999999E-2</v>
          </cell>
          <cell r="Z112" t="str">
            <v>METALINE</v>
          </cell>
          <cell r="AA112" t="str">
            <v>DAWN</v>
          </cell>
          <cell r="AB112" t="str">
            <v>-</v>
          </cell>
          <cell r="AC112" t="str">
            <v>-</v>
          </cell>
          <cell r="AD112" t="str">
            <v>P</v>
          </cell>
          <cell r="AE112" t="str">
            <v>C</v>
          </cell>
          <cell r="AF112">
            <v>3</v>
          </cell>
          <cell r="AG112">
            <v>0</v>
          </cell>
          <cell r="AH112">
            <v>40</v>
          </cell>
          <cell r="AI112">
            <v>1.3</v>
          </cell>
          <cell r="AJ112">
            <v>2</v>
          </cell>
          <cell r="AK112">
            <v>19.759999999999998</v>
          </cell>
          <cell r="AL112">
            <v>100000</v>
          </cell>
          <cell r="AM112">
            <v>21.982222222222219</v>
          </cell>
          <cell r="AN112">
            <v>0</v>
          </cell>
          <cell r="AO112">
            <v>0</v>
          </cell>
          <cell r="AP112" t="str">
            <v>NOT FOUND</v>
          </cell>
          <cell r="AQ112">
            <v>0</v>
          </cell>
          <cell r="AR112">
            <v>0</v>
          </cell>
          <cell r="AS112" t="str">
            <v>METALINE</v>
          </cell>
          <cell r="AT112">
            <v>45.2</v>
          </cell>
          <cell r="AU112">
            <v>296000</v>
          </cell>
          <cell r="AV112">
            <v>0.8</v>
          </cell>
          <cell r="AW112" t="str">
            <v>DAWN</v>
          </cell>
          <cell r="AX112">
            <v>29.71</v>
          </cell>
          <cell r="AY112">
            <v>209000</v>
          </cell>
          <cell r="AZ112">
            <v>0.5</v>
          </cell>
          <cell r="BA112">
            <v>45.2</v>
          </cell>
          <cell r="BB112">
            <v>296000</v>
          </cell>
          <cell r="BC112">
            <v>29.71</v>
          </cell>
          <cell r="BD112">
            <v>209000</v>
          </cell>
          <cell r="BE112">
            <v>0</v>
          </cell>
          <cell r="BF112">
            <v>0</v>
          </cell>
          <cell r="BG112">
            <v>0</v>
          </cell>
          <cell r="BH112">
            <v>0</v>
          </cell>
          <cell r="BI112">
            <v>1</v>
          </cell>
          <cell r="BJ112">
            <v>0</v>
          </cell>
          <cell r="BK112">
            <v>1</v>
          </cell>
          <cell r="BL112">
            <v>1</v>
          </cell>
          <cell r="BM112">
            <v>2</v>
          </cell>
          <cell r="BN112">
            <v>1</v>
          </cell>
          <cell r="BO112">
            <v>0</v>
          </cell>
          <cell r="BP112">
            <v>0</v>
          </cell>
          <cell r="BQ112">
            <v>0</v>
          </cell>
          <cell r="BR112">
            <v>57509</v>
          </cell>
          <cell r="BS112" t="str">
            <v>-</v>
          </cell>
          <cell r="BT112" t="str">
            <v>12040</v>
          </cell>
          <cell r="BU112">
            <v>4298</v>
          </cell>
        </row>
        <row r="113">
          <cell r="I113">
            <v>53212</v>
          </cell>
          <cell r="J113" t="str">
            <v>-</v>
          </cell>
          <cell r="K113" t="str">
            <v>12360</v>
          </cell>
          <cell r="L113" t="str">
            <v>5320 01</v>
          </cell>
          <cell r="M113" t="str">
            <v>53212-12360</v>
          </cell>
          <cell r="N113" t="str">
            <v>YES</v>
          </cell>
          <cell r="O113" t="str">
            <v>E</v>
          </cell>
          <cell r="P113" t="str">
            <v>SPT RADIATOR LH</v>
          </cell>
          <cell r="Q113" t="str">
            <v>140N0</v>
          </cell>
          <cell r="R113">
            <v>3</v>
          </cell>
          <cell r="S113">
            <v>0</v>
          </cell>
          <cell r="T113" t="str">
            <v>SCGA270C-45</v>
          </cell>
          <cell r="U113">
            <v>0.75</v>
          </cell>
          <cell r="V113">
            <v>180</v>
          </cell>
          <cell r="W113" t="str">
            <v>(–L“S)</v>
          </cell>
          <cell r="X113" t="str">
            <v>GP</v>
          </cell>
          <cell r="Y113">
            <v>1.2760000000000001E-2</v>
          </cell>
          <cell r="Z113" t="str">
            <v>METALINE</v>
          </cell>
          <cell r="AA113" t="str">
            <v>DAWN</v>
          </cell>
          <cell r="AB113" t="str">
            <v>-</v>
          </cell>
          <cell r="AC113" t="str">
            <v>-</v>
          </cell>
          <cell r="AD113" t="str">
            <v>P</v>
          </cell>
          <cell r="AE113" t="str">
            <v>C</v>
          </cell>
          <cell r="AF113">
            <v>3</v>
          </cell>
          <cell r="AG113">
            <v>0</v>
          </cell>
          <cell r="AH113">
            <v>40</v>
          </cell>
          <cell r="AI113">
            <v>1.5</v>
          </cell>
          <cell r="AJ113">
            <v>2</v>
          </cell>
          <cell r="AK113">
            <v>21.6</v>
          </cell>
          <cell r="AL113">
            <v>150000</v>
          </cell>
          <cell r="AM113">
            <v>24.933333333333334</v>
          </cell>
          <cell r="AN113">
            <v>0</v>
          </cell>
          <cell r="AO113">
            <v>0</v>
          </cell>
          <cell r="AP113" t="str">
            <v>NOT FOUND</v>
          </cell>
          <cell r="AQ113">
            <v>0</v>
          </cell>
          <cell r="AR113">
            <v>0</v>
          </cell>
          <cell r="AS113" t="str">
            <v>METALINE</v>
          </cell>
          <cell r="AT113">
            <v>51.83</v>
          </cell>
          <cell r="AU113">
            <v>152000</v>
          </cell>
          <cell r="AV113">
            <v>0.9</v>
          </cell>
          <cell r="AW113" t="str">
            <v>DAWN</v>
          </cell>
          <cell r="AX113">
            <v>29.24</v>
          </cell>
          <cell r="AY113">
            <v>188000</v>
          </cell>
          <cell r="AZ113">
            <v>0.5</v>
          </cell>
          <cell r="BA113">
            <v>51.83</v>
          </cell>
          <cell r="BB113">
            <v>188000</v>
          </cell>
          <cell r="BC113">
            <v>29.24</v>
          </cell>
          <cell r="BD113">
            <v>152000</v>
          </cell>
          <cell r="BE113">
            <v>0</v>
          </cell>
          <cell r="BF113">
            <v>0</v>
          </cell>
          <cell r="BG113">
            <v>0</v>
          </cell>
          <cell r="BH113">
            <v>0</v>
          </cell>
          <cell r="BI113">
            <v>1</v>
          </cell>
          <cell r="BJ113">
            <v>0</v>
          </cell>
          <cell r="BK113">
            <v>1</v>
          </cell>
          <cell r="BL113">
            <v>1</v>
          </cell>
          <cell r="BM113">
            <v>2</v>
          </cell>
          <cell r="BN113">
            <v>1</v>
          </cell>
          <cell r="BO113">
            <v>0</v>
          </cell>
          <cell r="BP113">
            <v>0</v>
          </cell>
          <cell r="BQ113">
            <v>0</v>
          </cell>
          <cell r="BR113">
            <v>57656</v>
          </cell>
          <cell r="BS113" t="str">
            <v>-</v>
          </cell>
          <cell r="BT113" t="str">
            <v>12090</v>
          </cell>
          <cell r="BU113">
            <v>4444</v>
          </cell>
        </row>
        <row r="114">
          <cell r="I114">
            <v>57113</v>
          </cell>
          <cell r="J114" t="str">
            <v>-</v>
          </cell>
          <cell r="K114" t="str">
            <v>12190</v>
          </cell>
          <cell r="L114" t="str">
            <v>5710 02</v>
          </cell>
          <cell r="M114" t="str">
            <v>57113-12190</v>
          </cell>
          <cell r="N114">
            <v>0</v>
          </cell>
          <cell r="O114">
            <v>0</v>
          </cell>
          <cell r="P114" t="str">
            <v>EXT FR SIDE MBR RH</v>
          </cell>
          <cell r="Q114" t="str">
            <v>140N0</v>
          </cell>
          <cell r="R114">
            <v>1</v>
          </cell>
          <cell r="S114">
            <v>0</v>
          </cell>
          <cell r="T114" t="str">
            <v>SHGA440-45</v>
          </cell>
          <cell r="U114">
            <v>1.2</v>
          </cell>
          <cell r="V114">
            <v>322</v>
          </cell>
          <cell r="W114" t="str">
            <v>‚–Ø</v>
          </cell>
          <cell r="X114" t="str">
            <v>GP</v>
          </cell>
          <cell r="Y114">
            <v>2.6210000000000001E-2</v>
          </cell>
          <cell r="Z114" t="str">
            <v>METALINE</v>
          </cell>
          <cell r="AA114" t="str">
            <v>DAWN</v>
          </cell>
          <cell r="AB114" t="str">
            <v>94223-80600*2</v>
          </cell>
          <cell r="AC114" t="str">
            <v>-</v>
          </cell>
          <cell r="AD114" t="str">
            <v>P</v>
          </cell>
          <cell r="AE114" t="str">
            <v>C</v>
          </cell>
          <cell r="AF114">
            <v>3</v>
          </cell>
          <cell r="AG114">
            <v>2</v>
          </cell>
          <cell r="AH114">
            <v>70</v>
          </cell>
          <cell r="AI114">
            <v>1.75</v>
          </cell>
          <cell r="AJ114">
            <v>2</v>
          </cell>
          <cell r="AK114">
            <v>78.89</v>
          </cell>
          <cell r="AL114">
            <v>100000</v>
          </cell>
          <cell r="AM114">
            <v>81.112222222222229</v>
          </cell>
          <cell r="AN114">
            <v>0</v>
          </cell>
          <cell r="AO114">
            <v>0</v>
          </cell>
          <cell r="AP114" t="str">
            <v>NOT FOUND</v>
          </cell>
          <cell r="AQ114">
            <v>0</v>
          </cell>
          <cell r="AR114">
            <v>0</v>
          </cell>
          <cell r="AS114" t="str">
            <v>METALINE</v>
          </cell>
          <cell r="AT114">
            <v>47</v>
          </cell>
          <cell r="AU114">
            <v>222000</v>
          </cell>
          <cell r="AV114">
            <v>1.5</v>
          </cell>
          <cell r="AW114" t="str">
            <v>DAWN</v>
          </cell>
          <cell r="AX114">
            <v>0</v>
          </cell>
          <cell r="AY114">
            <v>0</v>
          </cell>
          <cell r="AZ114">
            <v>0</v>
          </cell>
          <cell r="BA114">
            <v>47</v>
          </cell>
          <cell r="BB114">
            <v>222000</v>
          </cell>
          <cell r="BC114">
            <v>47</v>
          </cell>
          <cell r="BD114">
            <v>222000</v>
          </cell>
          <cell r="BE114">
            <v>0</v>
          </cell>
          <cell r="BF114">
            <v>0</v>
          </cell>
          <cell r="BG114">
            <v>0</v>
          </cell>
          <cell r="BH114">
            <v>0</v>
          </cell>
          <cell r="BI114">
            <v>1</v>
          </cell>
          <cell r="BJ114">
            <v>0</v>
          </cell>
          <cell r="BK114">
            <v>1</v>
          </cell>
          <cell r="BL114">
            <v>1</v>
          </cell>
          <cell r="BM114">
            <v>2</v>
          </cell>
          <cell r="BN114">
            <v>0</v>
          </cell>
          <cell r="BO114">
            <v>0</v>
          </cell>
          <cell r="BP114">
            <v>0</v>
          </cell>
          <cell r="BQ114">
            <v>0</v>
          </cell>
          <cell r="BR114">
            <v>57657</v>
          </cell>
          <cell r="BS114" t="str">
            <v>-</v>
          </cell>
          <cell r="BT114" t="str">
            <v>12060</v>
          </cell>
          <cell r="BU114">
            <v>544</v>
          </cell>
        </row>
        <row r="115">
          <cell r="I115">
            <v>57114</v>
          </cell>
          <cell r="J115" t="str">
            <v>-</v>
          </cell>
          <cell r="K115" t="str">
            <v>12160</v>
          </cell>
          <cell r="L115" t="str">
            <v>5710 03</v>
          </cell>
          <cell r="M115" t="str">
            <v>57114-12160</v>
          </cell>
          <cell r="N115">
            <v>0</v>
          </cell>
          <cell r="O115">
            <v>0</v>
          </cell>
          <cell r="P115" t="str">
            <v>EXT FR SIDE MBR LH</v>
          </cell>
          <cell r="Q115" t="str">
            <v>140N0</v>
          </cell>
          <cell r="R115">
            <v>1</v>
          </cell>
          <cell r="S115">
            <v>0</v>
          </cell>
          <cell r="T115" t="str">
            <v>SHGA440-45</v>
          </cell>
          <cell r="U115">
            <v>1.2</v>
          </cell>
          <cell r="V115">
            <v>322</v>
          </cell>
          <cell r="W115" t="str">
            <v>‚–Ø</v>
          </cell>
          <cell r="X115" t="str">
            <v>GP</v>
          </cell>
          <cell r="Y115">
            <v>2.0250000000000001E-2</v>
          </cell>
          <cell r="Z115" t="str">
            <v>METALINE</v>
          </cell>
          <cell r="AA115" t="str">
            <v>DAWN</v>
          </cell>
          <cell r="AB115" t="str">
            <v>94223-80600*3</v>
          </cell>
          <cell r="AC115" t="str">
            <v>-</v>
          </cell>
          <cell r="AD115" t="str">
            <v>P</v>
          </cell>
          <cell r="AE115" t="str">
            <v>C</v>
          </cell>
          <cell r="AF115">
            <v>3</v>
          </cell>
          <cell r="AG115">
            <v>2</v>
          </cell>
          <cell r="AH115">
            <v>70</v>
          </cell>
          <cell r="AI115">
            <v>1.3</v>
          </cell>
          <cell r="AJ115">
            <v>2</v>
          </cell>
          <cell r="AK115">
            <v>58.603999999999999</v>
          </cell>
          <cell r="AL115">
            <v>150000</v>
          </cell>
          <cell r="AM115">
            <v>61.937333333333335</v>
          </cell>
          <cell r="AN115">
            <v>0</v>
          </cell>
          <cell r="AO115">
            <v>0</v>
          </cell>
          <cell r="AP115" t="str">
            <v>NOT FOUND</v>
          </cell>
          <cell r="AQ115">
            <v>0</v>
          </cell>
          <cell r="AR115">
            <v>0</v>
          </cell>
          <cell r="AS115" t="str">
            <v>METALINE</v>
          </cell>
          <cell r="AT115">
            <v>47</v>
          </cell>
          <cell r="AU115">
            <v>222000</v>
          </cell>
          <cell r="AV115">
            <v>1.4</v>
          </cell>
          <cell r="AW115" t="str">
            <v>DAWN</v>
          </cell>
          <cell r="AX115">
            <v>32.72</v>
          </cell>
          <cell r="AY115">
            <v>124000</v>
          </cell>
          <cell r="AZ115">
            <v>1</v>
          </cell>
          <cell r="BA115">
            <v>47</v>
          </cell>
          <cell r="BB115">
            <v>222000</v>
          </cell>
          <cell r="BC115">
            <v>32.72</v>
          </cell>
          <cell r="BD115">
            <v>124000</v>
          </cell>
          <cell r="BE115">
            <v>0</v>
          </cell>
          <cell r="BF115">
            <v>0</v>
          </cell>
          <cell r="BG115">
            <v>0</v>
          </cell>
          <cell r="BH115">
            <v>0</v>
          </cell>
          <cell r="BI115">
            <v>1</v>
          </cell>
          <cell r="BJ115">
            <v>0</v>
          </cell>
          <cell r="BK115">
            <v>1</v>
          </cell>
          <cell r="BL115">
            <v>1</v>
          </cell>
          <cell r="BM115">
            <v>2</v>
          </cell>
          <cell r="BN115">
            <v>0</v>
          </cell>
          <cell r="BO115">
            <v>0</v>
          </cell>
          <cell r="BP115">
            <v>0</v>
          </cell>
          <cell r="BQ115">
            <v>0</v>
          </cell>
          <cell r="BR115">
            <v>57805</v>
          </cell>
          <cell r="BS115" t="str">
            <v>-</v>
          </cell>
          <cell r="BT115">
            <v>0</v>
          </cell>
          <cell r="BU115">
            <v>691</v>
          </cell>
        </row>
        <row r="116">
          <cell r="I116">
            <v>57117</v>
          </cell>
          <cell r="J116" t="str">
            <v>-</v>
          </cell>
          <cell r="K116" t="str">
            <v>12130</v>
          </cell>
          <cell r="L116" t="str">
            <v>5710 02</v>
          </cell>
          <cell r="M116" t="str">
            <v>57117-12130</v>
          </cell>
          <cell r="N116">
            <v>0</v>
          </cell>
          <cell r="O116">
            <v>0</v>
          </cell>
          <cell r="P116" t="str">
            <v>PLT FR SIDE MBR NO2 RH</v>
          </cell>
          <cell r="Q116" t="str">
            <v>140N0</v>
          </cell>
          <cell r="R116">
            <v>2</v>
          </cell>
          <cell r="S116">
            <v>0</v>
          </cell>
          <cell r="T116" t="str">
            <v>SHGA440-45</v>
          </cell>
          <cell r="U116">
            <v>1.6</v>
          </cell>
          <cell r="V116">
            <v>250</v>
          </cell>
          <cell r="W116" t="str">
            <v>‚–Ø</v>
          </cell>
          <cell r="X116" t="str">
            <v>GP</v>
          </cell>
          <cell r="Y116">
            <v>2.035E-2</v>
          </cell>
          <cell r="Z116" t="str">
            <v>METALINE</v>
          </cell>
          <cell r="AA116" t="str">
            <v>DAWN</v>
          </cell>
          <cell r="AB116" t="str">
            <v>-</v>
          </cell>
          <cell r="AC116" t="str">
            <v>-</v>
          </cell>
          <cell r="AD116" t="str">
            <v>P</v>
          </cell>
          <cell r="AE116" t="str">
            <v>C</v>
          </cell>
          <cell r="AF116">
            <v>3</v>
          </cell>
          <cell r="AG116">
            <v>2</v>
          </cell>
          <cell r="AH116">
            <v>70</v>
          </cell>
          <cell r="AI116">
            <v>1.3</v>
          </cell>
          <cell r="AJ116">
            <v>2</v>
          </cell>
          <cell r="AK116">
            <v>45.5</v>
          </cell>
          <cell r="AL116">
            <v>100000</v>
          </cell>
          <cell r="AM116">
            <v>47.722222222222221</v>
          </cell>
          <cell r="AN116">
            <v>0</v>
          </cell>
          <cell r="AO116">
            <v>0</v>
          </cell>
          <cell r="AP116" t="str">
            <v>NOT FOUND</v>
          </cell>
          <cell r="AQ116">
            <v>0</v>
          </cell>
          <cell r="AR116">
            <v>0</v>
          </cell>
          <cell r="AS116" t="str">
            <v>METALINE</v>
          </cell>
          <cell r="AT116">
            <v>78.489999999999995</v>
          </cell>
          <cell r="AU116">
            <v>232000</v>
          </cell>
          <cell r="AV116">
            <v>1.7</v>
          </cell>
          <cell r="AW116" t="str">
            <v>DAWN</v>
          </cell>
          <cell r="AX116">
            <v>31.44</v>
          </cell>
          <cell r="AY116">
            <v>105000</v>
          </cell>
          <cell r="AZ116">
            <v>1.4</v>
          </cell>
          <cell r="BA116">
            <v>78.489999999999995</v>
          </cell>
          <cell r="BB116">
            <v>232000</v>
          </cell>
          <cell r="BC116">
            <v>31.44</v>
          </cell>
          <cell r="BD116">
            <v>105000</v>
          </cell>
          <cell r="BE116">
            <v>0</v>
          </cell>
          <cell r="BF116">
            <v>0</v>
          </cell>
          <cell r="BG116">
            <v>0</v>
          </cell>
          <cell r="BH116">
            <v>0</v>
          </cell>
          <cell r="BI116">
            <v>1</v>
          </cell>
          <cell r="BJ116">
            <v>0</v>
          </cell>
          <cell r="BK116">
            <v>1</v>
          </cell>
          <cell r="BL116">
            <v>1</v>
          </cell>
          <cell r="BM116">
            <v>2</v>
          </cell>
          <cell r="BN116">
            <v>0</v>
          </cell>
          <cell r="BO116">
            <v>0</v>
          </cell>
          <cell r="BP116">
            <v>0</v>
          </cell>
          <cell r="BQ116">
            <v>0</v>
          </cell>
          <cell r="BR116">
            <v>58161</v>
          </cell>
          <cell r="BS116" t="str">
            <v>-</v>
          </cell>
          <cell r="BT116" t="str">
            <v>12160</v>
          </cell>
          <cell r="BU116">
            <v>1044</v>
          </cell>
        </row>
        <row r="117">
          <cell r="I117">
            <v>57118</v>
          </cell>
          <cell r="J117" t="str">
            <v>-</v>
          </cell>
          <cell r="K117" t="str">
            <v>12130</v>
          </cell>
          <cell r="L117" t="str">
            <v>5710 03</v>
          </cell>
          <cell r="M117" t="str">
            <v>57118-12130</v>
          </cell>
          <cell r="N117">
            <v>0</v>
          </cell>
          <cell r="O117">
            <v>0</v>
          </cell>
          <cell r="P117" t="str">
            <v>PLT FR SIDE MBR NO2 LH</v>
          </cell>
          <cell r="Q117" t="str">
            <v>140N0</v>
          </cell>
          <cell r="R117">
            <v>2</v>
          </cell>
          <cell r="S117">
            <v>0</v>
          </cell>
          <cell r="T117" t="str">
            <v>SHGA440-45</v>
          </cell>
          <cell r="U117">
            <v>1.6</v>
          </cell>
          <cell r="V117">
            <v>250</v>
          </cell>
          <cell r="W117" t="str">
            <v>‚–Ø</v>
          </cell>
          <cell r="X117" t="str">
            <v>GP</v>
          </cell>
          <cell r="Y117">
            <v>1.5720000000000001E-2</v>
          </cell>
          <cell r="Z117" t="str">
            <v>METALINE</v>
          </cell>
          <cell r="AA117" t="str">
            <v>DAWN</v>
          </cell>
          <cell r="AB117" t="str">
            <v>-</v>
          </cell>
          <cell r="AC117" t="str">
            <v>-</v>
          </cell>
          <cell r="AD117" t="str">
            <v>P</v>
          </cell>
          <cell r="AE117" t="str">
            <v>C</v>
          </cell>
          <cell r="AF117">
            <v>3</v>
          </cell>
          <cell r="AG117">
            <v>2</v>
          </cell>
          <cell r="AH117">
            <v>70</v>
          </cell>
          <cell r="AI117">
            <v>1.3</v>
          </cell>
          <cell r="AJ117">
            <v>2</v>
          </cell>
          <cell r="AK117">
            <v>45.5</v>
          </cell>
          <cell r="AL117">
            <v>100000</v>
          </cell>
          <cell r="AM117">
            <v>47.722222222222221</v>
          </cell>
          <cell r="AN117">
            <v>0</v>
          </cell>
          <cell r="AO117">
            <v>0</v>
          </cell>
          <cell r="AP117" t="str">
            <v>NOT FOUND</v>
          </cell>
          <cell r="AQ117">
            <v>0</v>
          </cell>
          <cell r="AR117">
            <v>0</v>
          </cell>
          <cell r="AS117" t="str">
            <v>METALINE</v>
          </cell>
          <cell r="AT117" t="str">
            <v>INCL</v>
          </cell>
          <cell r="AU117" t="str">
            <v>INCL</v>
          </cell>
          <cell r="AV117" t="str">
            <v>INCL 29</v>
          </cell>
          <cell r="AW117" t="str">
            <v>DAWN</v>
          </cell>
          <cell r="AX117">
            <v>32.340000000000003</v>
          </cell>
          <cell r="AY117">
            <v>153000</v>
          </cell>
          <cell r="AZ117">
            <v>1.4</v>
          </cell>
          <cell r="BA117" t="str">
            <v>INCL</v>
          </cell>
          <cell r="BB117" t="str">
            <v>INCL</v>
          </cell>
          <cell r="BC117">
            <v>32.340000000000003</v>
          </cell>
          <cell r="BD117">
            <v>153000</v>
          </cell>
          <cell r="BE117">
            <v>0</v>
          </cell>
          <cell r="BF117">
            <v>0</v>
          </cell>
          <cell r="BG117">
            <v>0</v>
          </cell>
          <cell r="BH117">
            <v>0</v>
          </cell>
          <cell r="BI117">
            <v>1</v>
          </cell>
          <cell r="BJ117">
            <v>0</v>
          </cell>
          <cell r="BK117">
            <v>1</v>
          </cell>
          <cell r="BL117">
            <v>1</v>
          </cell>
          <cell r="BM117">
            <v>2</v>
          </cell>
          <cell r="BN117">
            <v>0</v>
          </cell>
          <cell r="BO117">
            <v>0</v>
          </cell>
          <cell r="BP117">
            <v>0</v>
          </cell>
          <cell r="BQ117">
            <v>0</v>
          </cell>
          <cell r="BR117">
            <v>58255</v>
          </cell>
          <cell r="BS117" t="str">
            <v>-</v>
          </cell>
          <cell r="BT117" t="str">
            <v>20030</v>
          </cell>
          <cell r="BU117">
            <v>1137</v>
          </cell>
        </row>
        <row r="118">
          <cell r="I118">
            <v>57631</v>
          </cell>
          <cell r="J118" t="str">
            <v>-</v>
          </cell>
          <cell r="K118" t="str">
            <v>32060</v>
          </cell>
          <cell r="L118" t="str">
            <v>5760 01</v>
          </cell>
          <cell r="M118" t="str">
            <v>57631-32060</v>
          </cell>
          <cell r="N118">
            <v>0</v>
          </cell>
          <cell r="O118">
            <v>0</v>
          </cell>
          <cell r="P118" t="str">
            <v>R/F RR FLR S/MBR FR RH</v>
          </cell>
          <cell r="Q118" t="str">
            <v>186N1</v>
          </cell>
          <cell r="R118">
            <v>2</v>
          </cell>
          <cell r="S118">
            <v>0</v>
          </cell>
          <cell r="T118" t="str">
            <v>SHGA440-45</v>
          </cell>
          <cell r="U118">
            <v>2.6</v>
          </cell>
          <cell r="V118">
            <v>270</v>
          </cell>
          <cell r="W118" t="str">
            <v>ƒeƒNƒm</v>
          </cell>
          <cell r="X118" t="str">
            <v>GP</v>
          </cell>
          <cell r="Y118">
            <v>5.6600000000000001E-3</v>
          </cell>
          <cell r="Z118" t="str">
            <v>METALINE</v>
          </cell>
          <cell r="AA118" t="str">
            <v>AFTAB TECH.</v>
          </cell>
          <cell r="AB118" t="str">
            <v>-</v>
          </cell>
          <cell r="AC118" t="str">
            <v>-</v>
          </cell>
          <cell r="AD118" t="str">
            <v>W</v>
          </cell>
          <cell r="AE118" t="str">
            <v>C</v>
          </cell>
          <cell r="AF118">
            <v>2</v>
          </cell>
          <cell r="AG118">
            <v>2</v>
          </cell>
          <cell r="AH118">
            <v>70</v>
          </cell>
          <cell r="AI118">
            <v>1.3</v>
          </cell>
          <cell r="AJ118">
            <v>2</v>
          </cell>
          <cell r="AK118">
            <v>49.14</v>
          </cell>
          <cell r="AL118">
            <v>100000</v>
          </cell>
          <cell r="AM118">
            <v>51.362222222222222</v>
          </cell>
          <cell r="AN118">
            <v>0</v>
          </cell>
          <cell r="AO118">
            <v>0</v>
          </cell>
          <cell r="AP118" t="str">
            <v>NOT FOUND</v>
          </cell>
          <cell r="AQ118">
            <v>0</v>
          </cell>
          <cell r="AR118">
            <v>0</v>
          </cell>
          <cell r="AS118" t="str">
            <v>METALINE</v>
          </cell>
          <cell r="AT118">
            <v>100.8</v>
          </cell>
          <cell r="AU118">
            <v>484000</v>
          </cell>
          <cell r="AV118">
            <v>1.8</v>
          </cell>
          <cell r="AW118" t="str">
            <v>AFTAB TECH.</v>
          </cell>
          <cell r="AX118">
            <v>64.900000000000006</v>
          </cell>
          <cell r="AY118">
            <v>215000</v>
          </cell>
          <cell r="AZ118">
            <v>1.2</v>
          </cell>
          <cell r="BA118">
            <v>100.8</v>
          </cell>
          <cell r="BB118">
            <v>484000</v>
          </cell>
          <cell r="BC118">
            <v>64.900000000000006</v>
          </cell>
          <cell r="BD118">
            <v>215000</v>
          </cell>
          <cell r="BE118">
            <v>0</v>
          </cell>
          <cell r="BF118">
            <v>0</v>
          </cell>
          <cell r="BG118">
            <v>0</v>
          </cell>
          <cell r="BH118">
            <v>0</v>
          </cell>
          <cell r="BI118">
            <v>1</v>
          </cell>
          <cell r="BJ118">
            <v>0</v>
          </cell>
          <cell r="BK118">
            <v>1</v>
          </cell>
          <cell r="BL118">
            <v>1</v>
          </cell>
          <cell r="BM118">
            <v>2</v>
          </cell>
          <cell r="BN118">
            <v>0</v>
          </cell>
          <cell r="BO118">
            <v>0</v>
          </cell>
          <cell r="BP118">
            <v>0</v>
          </cell>
          <cell r="BQ118">
            <v>0</v>
          </cell>
          <cell r="BR118">
            <v>58013</v>
          </cell>
          <cell r="BS118" t="str">
            <v>-</v>
          </cell>
          <cell r="BT118" t="str">
            <v>12040</v>
          </cell>
          <cell r="BU118">
            <v>382</v>
          </cell>
        </row>
        <row r="119">
          <cell r="I119">
            <v>57632</v>
          </cell>
          <cell r="J119" t="str">
            <v>-</v>
          </cell>
          <cell r="K119" t="str">
            <v>32060</v>
          </cell>
          <cell r="L119" t="str">
            <v>5760 01</v>
          </cell>
          <cell r="M119" t="str">
            <v>57632-32060</v>
          </cell>
          <cell r="N119">
            <v>0</v>
          </cell>
          <cell r="O119">
            <v>0</v>
          </cell>
          <cell r="P119" t="str">
            <v>R/F RR FLR S/MBR FR LH</v>
          </cell>
          <cell r="Q119" t="str">
            <v>186N1</v>
          </cell>
          <cell r="R119">
            <v>2</v>
          </cell>
          <cell r="S119">
            <v>0</v>
          </cell>
          <cell r="T119" t="str">
            <v>SHGA440-45</v>
          </cell>
          <cell r="U119">
            <v>2.6</v>
          </cell>
          <cell r="V119">
            <v>270</v>
          </cell>
          <cell r="W119" t="str">
            <v>ƒeƒNƒm</v>
          </cell>
          <cell r="X119" t="str">
            <v>GP</v>
          </cell>
          <cell r="Y119">
            <v>5.6600000000000001E-3</v>
          </cell>
          <cell r="Z119" t="str">
            <v>METALINE</v>
          </cell>
          <cell r="AA119" t="str">
            <v>AFTAB TECH.</v>
          </cell>
          <cell r="AB119" t="str">
            <v>-</v>
          </cell>
          <cell r="AC119" t="str">
            <v>-</v>
          </cell>
          <cell r="AD119" t="str">
            <v>W</v>
          </cell>
          <cell r="AE119" t="str">
            <v>C</v>
          </cell>
          <cell r="AF119">
            <v>2</v>
          </cell>
          <cell r="AG119">
            <v>2</v>
          </cell>
          <cell r="AH119">
            <v>70</v>
          </cell>
          <cell r="AI119">
            <v>1.75</v>
          </cell>
          <cell r="AJ119">
            <v>2</v>
          </cell>
          <cell r="AK119">
            <v>66.149999999999991</v>
          </cell>
          <cell r="AL119">
            <v>250000</v>
          </cell>
          <cell r="AM119">
            <v>71.705555555555549</v>
          </cell>
          <cell r="AN119">
            <v>0</v>
          </cell>
          <cell r="AO119">
            <v>0</v>
          </cell>
          <cell r="AP119" t="str">
            <v>NOT FOUND</v>
          </cell>
          <cell r="AQ119">
            <v>0</v>
          </cell>
          <cell r="AR119">
            <v>0</v>
          </cell>
          <cell r="AS119" t="str">
            <v>METALINE</v>
          </cell>
          <cell r="AT119" t="str">
            <v>INCL</v>
          </cell>
          <cell r="AU119" t="str">
            <v>INCL</v>
          </cell>
          <cell r="AV119" t="str">
            <v>INCL 76</v>
          </cell>
          <cell r="AW119" t="str">
            <v>AFTAB TECH.</v>
          </cell>
          <cell r="AX119" t="str">
            <v>INCL</v>
          </cell>
          <cell r="AY119" t="str">
            <v>INCL</v>
          </cell>
          <cell r="AZ119" t="str">
            <v>INCL 76</v>
          </cell>
          <cell r="BA119" t="str">
            <v>INCL</v>
          </cell>
          <cell r="BB119" t="str">
            <v>INCL</v>
          </cell>
          <cell r="BC119" t="str">
            <v>INCL</v>
          </cell>
          <cell r="BD119" t="str">
            <v>INCL</v>
          </cell>
          <cell r="BE119">
            <v>0</v>
          </cell>
          <cell r="BF119">
            <v>0</v>
          </cell>
          <cell r="BG119">
            <v>0</v>
          </cell>
          <cell r="BH119">
            <v>0</v>
          </cell>
          <cell r="BI119">
            <v>0</v>
          </cell>
          <cell r="BJ119">
            <v>0</v>
          </cell>
          <cell r="BK119">
            <v>1</v>
          </cell>
          <cell r="BL119">
            <v>1</v>
          </cell>
          <cell r="BM119">
            <v>2</v>
          </cell>
          <cell r="BN119">
            <v>0</v>
          </cell>
          <cell r="BO119">
            <v>0</v>
          </cell>
          <cell r="BP119">
            <v>0</v>
          </cell>
          <cell r="BQ119">
            <v>0</v>
          </cell>
          <cell r="BR119">
            <v>58123</v>
          </cell>
          <cell r="BS119" t="str">
            <v>-</v>
          </cell>
          <cell r="BT119" t="str">
            <v>12080</v>
          </cell>
          <cell r="BU119">
            <v>491</v>
          </cell>
        </row>
        <row r="120">
          <cell r="I120">
            <v>57703</v>
          </cell>
          <cell r="J120" t="str">
            <v>-</v>
          </cell>
          <cell r="K120" t="str">
            <v>32040</v>
          </cell>
          <cell r="L120" t="str">
            <v>5760 01</v>
          </cell>
          <cell r="M120" t="str">
            <v>57703-32040</v>
          </cell>
          <cell r="N120">
            <v>0</v>
          </cell>
          <cell r="O120">
            <v>0</v>
          </cell>
          <cell r="P120" t="str">
            <v>BKT S/A RR SUS ARM FR RH</v>
          </cell>
          <cell r="Q120" t="str">
            <v>186N1</v>
          </cell>
          <cell r="R120">
            <v>1</v>
          </cell>
          <cell r="S120">
            <v>0</v>
          </cell>
          <cell r="T120">
            <v>0</v>
          </cell>
          <cell r="U120">
            <v>0</v>
          </cell>
          <cell r="V120">
            <v>1490</v>
          </cell>
          <cell r="W120" t="str">
            <v>ƒeƒNƒm‚v</v>
          </cell>
          <cell r="X120" t="str">
            <v>GW</v>
          </cell>
          <cell r="Y120" t="str">
            <v>ASSY</v>
          </cell>
          <cell r="Z120" t="str">
            <v>METALINE</v>
          </cell>
          <cell r="AA120">
            <v>0</v>
          </cell>
          <cell r="AB120" t="str">
            <v>-</v>
          </cell>
          <cell r="AC120" t="str">
            <v>-</v>
          </cell>
          <cell r="AD120">
            <v>0</v>
          </cell>
          <cell r="AE120">
            <v>0</v>
          </cell>
          <cell r="AF120">
            <v>0</v>
          </cell>
          <cell r="AG120">
            <v>1</v>
          </cell>
          <cell r="AH120">
            <v>0</v>
          </cell>
          <cell r="AI120">
            <v>0</v>
          </cell>
          <cell r="AJ120">
            <v>0</v>
          </cell>
          <cell r="AK120">
            <v>0</v>
          </cell>
          <cell r="AL120">
            <v>0</v>
          </cell>
          <cell r="AM120">
            <v>0</v>
          </cell>
          <cell r="AN120">
            <v>1</v>
          </cell>
          <cell r="AO120">
            <v>0</v>
          </cell>
          <cell r="AP120" t="str">
            <v>NOT FOUND</v>
          </cell>
          <cell r="AQ120">
            <v>0</v>
          </cell>
          <cell r="AR120">
            <v>0</v>
          </cell>
          <cell r="AS120" t="str">
            <v>METALINE</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1</v>
          </cell>
          <cell r="BL120">
            <v>1</v>
          </cell>
          <cell r="BM120">
            <v>2</v>
          </cell>
          <cell r="BN120">
            <v>0</v>
          </cell>
          <cell r="BO120">
            <v>0</v>
          </cell>
          <cell r="BP120">
            <v>0</v>
          </cell>
          <cell r="BQ120">
            <v>0</v>
          </cell>
          <cell r="BR120">
            <v>64211</v>
          </cell>
          <cell r="BS120" t="str">
            <v>-</v>
          </cell>
          <cell r="BT120" t="str">
            <v>12080</v>
          </cell>
          <cell r="BU120">
            <v>6508</v>
          </cell>
        </row>
        <row r="121">
          <cell r="I121">
            <v>57704</v>
          </cell>
          <cell r="J121" t="str">
            <v>-</v>
          </cell>
          <cell r="K121" t="str">
            <v>32040</v>
          </cell>
          <cell r="L121" t="str">
            <v>5760 01</v>
          </cell>
          <cell r="M121" t="str">
            <v>57704-32040</v>
          </cell>
          <cell r="N121">
            <v>0</v>
          </cell>
          <cell r="O121">
            <v>0</v>
          </cell>
          <cell r="P121" t="str">
            <v>BKT S/A RR SUS ARM FR LH</v>
          </cell>
          <cell r="Q121" t="str">
            <v>186N1</v>
          </cell>
          <cell r="R121">
            <v>1</v>
          </cell>
          <cell r="S121">
            <v>0</v>
          </cell>
          <cell r="T121">
            <v>0</v>
          </cell>
          <cell r="U121">
            <v>0</v>
          </cell>
          <cell r="V121">
            <v>1490</v>
          </cell>
          <cell r="W121" t="str">
            <v>ƒeƒNƒm‚v</v>
          </cell>
          <cell r="X121" t="str">
            <v>GW</v>
          </cell>
          <cell r="Y121" t="str">
            <v>ASSY</v>
          </cell>
          <cell r="Z121" t="str">
            <v>METALINE</v>
          </cell>
          <cell r="AA121">
            <v>0</v>
          </cell>
          <cell r="AB121" t="str">
            <v>-</v>
          </cell>
          <cell r="AC121" t="str">
            <v>-</v>
          </cell>
          <cell r="AD121">
            <v>0</v>
          </cell>
          <cell r="AE121">
            <v>0</v>
          </cell>
          <cell r="AF121">
            <v>0</v>
          </cell>
          <cell r="AG121">
            <v>1</v>
          </cell>
          <cell r="AH121">
            <v>0</v>
          </cell>
          <cell r="AI121">
            <v>0</v>
          </cell>
          <cell r="AJ121">
            <v>0</v>
          </cell>
          <cell r="AK121">
            <v>0</v>
          </cell>
          <cell r="AL121">
            <v>0</v>
          </cell>
          <cell r="AM121">
            <v>0</v>
          </cell>
          <cell r="AN121">
            <v>1</v>
          </cell>
          <cell r="AO121">
            <v>0</v>
          </cell>
          <cell r="AP121" t="str">
            <v>NOT FOUND</v>
          </cell>
          <cell r="AQ121">
            <v>0</v>
          </cell>
          <cell r="AR121">
            <v>0</v>
          </cell>
          <cell r="AS121" t="str">
            <v>METALINE</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1</v>
          </cell>
          <cell r="BL121">
            <v>1</v>
          </cell>
          <cell r="BM121">
            <v>2</v>
          </cell>
          <cell r="BN121">
            <v>0</v>
          </cell>
          <cell r="BO121">
            <v>0</v>
          </cell>
          <cell r="BP121">
            <v>0</v>
          </cell>
          <cell r="BQ121">
            <v>0</v>
          </cell>
          <cell r="BR121">
            <v>64312</v>
          </cell>
          <cell r="BS121" t="str">
            <v>-</v>
          </cell>
          <cell r="BT121" t="str">
            <v>12270</v>
          </cell>
          <cell r="BU121">
            <v>6608</v>
          </cell>
        </row>
        <row r="122">
          <cell r="I122">
            <v>57735</v>
          </cell>
          <cell r="J122" t="str">
            <v>-</v>
          </cell>
          <cell r="K122" t="str">
            <v>32040</v>
          </cell>
          <cell r="L122" t="str">
            <v>5760 01</v>
          </cell>
          <cell r="M122" t="str">
            <v>57735-32040</v>
          </cell>
          <cell r="N122">
            <v>0</v>
          </cell>
          <cell r="O122">
            <v>0</v>
          </cell>
          <cell r="P122" t="str">
            <v>R/F RR T'RQ BOX RH</v>
          </cell>
          <cell r="Q122">
            <v>32040</v>
          </cell>
          <cell r="R122">
            <v>1</v>
          </cell>
          <cell r="S122">
            <v>0</v>
          </cell>
          <cell r="T122" t="str">
            <v>SHGA440-60/60</v>
          </cell>
          <cell r="U122">
            <v>2.6</v>
          </cell>
          <cell r="V122">
            <v>145</v>
          </cell>
          <cell r="W122" t="str">
            <v>‚–Ø</v>
          </cell>
          <cell r="X122" t="str">
            <v>GP</v>
          </cell>
          <cell r="Y122">
            <v>3.0400000000000002E-3</v>
          </cell>
          <cell r="Z122" t="str">
            <v>METALINE</v>
          </cell>
          <cell r="AA122" t="str">
            <v>A-ONE</v>
          </cell>
          <cell r="AB122" t="str">
            <v>-</v>
          </cell>
          <cell r="AC122" t="str">
            <v>-</v>
          </cell>
          <cell r="AD122" t="str">
            <v>W</v>
          </cell>
          <cell r="AE122" t="str">
            <v>C</v>
          </cell>
          <cell r="AF122">
            <v>3</v>
          </cell>
          <cell r="AG122">
            <v>2</v>
          </cell>
          <cell r="AH122">
            <v>70</v>
          </cell>
          <cell r="AI122">
            <v>1.3</v>
          </cell>
          <cell r="AJ122">
            <v>2</v>
          </cell>
          <cell r="AK122">
            <v>26.39</v>
          </cell>
          <cell r="AL122">
            <v>80000</v>
          </cell>
          <cell r="AM122">
            <v>28.167777777777779</v>
          </cell>
          <cell r="AN122">
            <v>0</v>
          </cell>
          <cell r="AO122">
            <v>0</v>
          </cell>
          <cell r="AP122" t="str">
            <v>NOT FOUND</v>
          </cell>
          <cell r="AQ122">
            <v>0</v>
          </cell>
          <cell r="AR122">
            <v>0</v>
          </cell>
          <cell r="AS122" t="str">
            <v>METALINE</v>
          </cell>
          <cell r="AT122">
            <v>0</v>
          </cell>
          <cell r="AU122">
            <v>0</v>
          </cell>
          <cell r="AV122">
            <v>0</v>
          </cell>
          <cell r="AW122" t="str">
            <v>A-ONE</v>
          </cell>
          <cell r="AX122">
            <v>42.99</v>
          </cell>
          <cell r="AY122">
            <v>60000</v>
          </cell>
          <cell r="AZ122">
            <v>0</v>
          </cell>
          <cell r="BA122">
            <v>42.99</v>
          </cell>
          <cell r="BB122">
            <v>60000</v>
          </cell>
          <cell r="BC122">
            <v>42.99</v>
          </cell>
          <cell r="BD122">
            <v>60000</v>
          </cell>
          <cell r="BE122">
            <v>0</v>
          </cell>
          <cell r="BF122">
            <v>0</v>
          </cell>
          <cell r="BG122">
            <v>0</v>
          </cell>
          <cell r="BH122">
            <v>0</v>
          </cell>
          <cell r="BI122">
            <v>0</v>
          </cell>
          <cell r="BJ122">
            <v>0</v>
          </cell>
          <cell r="BK122">
            <v>1</v>
          </cell>
          <cell r="BL122">
            <v>1</v>
          </cell>
          <cell r="BM122">
            <v>2</v>
          </cell>
          <cell r="BN122">
            <v>0</v>
          </cell>
          <cell r="BO122">
            <v>0</v>
          </cell>
          <cell r="BP122">
            <v>0</v>
          </cell>
          <cell r="BQ122">
            <v>0</v>
          </cell>
          <cell r="BR122">
            <v>58171</v>
          </cell>
          <cell r="BS122" t="str">
            <v>-</v>
          </cell>
          <cell r="BT122" t="str">
            <v>12100</v>
          </cell>
          <cell r="BU122">
            <v>436</v>
          </cell>
        </row>
        <row r="123">
          <cell r="I123">
            <v>57736</v>
          </cell>
          <cell r="J123" t="str">
            <v>-</v>
          </cell>
          <cell r="K123" t="str">
            <v>32040</v>
          </cell>
          <cell r="L123" t="str">
            <v>5760 01</v>
          </cell>
          <cell r="M123" t="str">
            <v>57736-32040</v>
          </cell>
          <cell r="N123">
            <v>0</v>
          </cell>
          <cell r="O123">
            <v>0</v>
          </cell>
          <cell r="P123" t="str">
            <v>R/F RR T'RQ BOX LH</v>
          </cell>
          <cell r="Q123">
            <v>32040</v>
          </cell>
          <cell r="R123">
            <v>1</v>
          </cell>
          <cell r="S123">
            <v>0</v>
          </cell>
          <cell r="T123" t="str">
            <v>SHGA440-60/60</v>
          </cell>
          <cell r="U123">
            <v>2.6</v>
          </cell>
          <cell r="V123">
            <v>145</v>
          </cell>
          <cell r="W123" t="str">
            <v>‚–Ø</v>
          </cell>
          <cell r="X123" t="str">
            <v>GP</v>
          </cell>
          <cell r="Y123">
            <v>3.0400000000000002E-3</v>
          </cell>
          <cell r="Z123" t="str">
            <v>METALINE</v>
          </cell>
          <cell r="AA123" t="str">
            <v>A-ONE</v>
          </cell>
          <cell r="AB123" t="str">
            <v>-</v>
          </cell>
          <cell r="AC123" t="str">
            <v>-</v>
          </cell>
          <cell r="AD123" t="str">
            <v>W</v>
          </cell>
          <cell r="AE123" t="str">
            <v>C</v>
          </cell>
          <cell r="AF123">
            <v>3</v>
          </cell>
          <cell r="AG123">
            <v>2</v>
          </cell>
          <cell r="AH123">
            <v>70</v>
          </cell>
          <cell r="AI123">
            <v>1.3</v>
          </cell>
          <cell r="AJ123">
            <v>2</v>
          </cell>
          <cell r="AK123">
            <v>26.39</v>
          </cell>
          <cell r="AL123">
            <v>80000</v>
          </cell>
          <cell r="AM123">
            <v>28.167777777777779</v>
          </cell>
          <cell r="AN123">
            <v>0</v>
          </cell>
          <cell r="AO123">
            <v>0</v>
          </cell>
          <cell r="AP123" t="str">
            <v>NOT FOUND</v>
          </cell>
          <cell r="AQ123">
            <v>0</v>
          </cell>
          <cell r="AR123">
            <v>0</v>
          </cell>
          <cell r="AS123" t="str">
            <v>METALINE</v>
          </cell>
          <cell r="AT123">
            <v>0</v>
          </cell>
          <cell r="AU123">
            <v>0</v>
          </cell>
          <cell r="AV123">
            <v>0</v>
          </cell>
          <cell r="AW123" t="str">
            <v>A-ONE</v>
          </cell>
          <cell r="AX123">
            <v>42.99</v>
          </cell>
          <cell r="AY123">
            <v>60000</v>
          </cell>
          <cell r="AZ123">
            <v>0</v>
          </cell>
          <cell r="BA123">
            <v>42.99</v>
          </cell>
          <cell r="BB123">
            <v>60000</v>
          </cell>
          <cell r="BC123">
            <v>42.99</v>
          </cell>
          <cell r="BD123">
            <v>60000</v>
          </cell>
          <cell r="BE123">
            <v>0</v>
          </cell>
          <cell r="BF123">
            <v>0</v>
          </cell>
          <cell r="BG123">
            <v>0</v>
          </cell>
          <cell r="BH123">
            <v>0</v>
          </cell>
          <cell r="BI123">
            <v>0</v>
          </cell>
          <cell r="BJ123">
            <v>0</v>
          </cell>
          <cell r="BK123">
            <v>1</v>
          </cell>
          <cell r="BL123">
            <v>1</v>
          </cell>
          <cell r="BM123">
            <v>2</v>
          </cell>
          <cell r="BN123">
            <v>0</v>
          </cell>
          <cell r="BO123">
            <v>0</v>
          </cell>
          <cell r="BP123">
            <v>0</v>
          </cell>
          <cell r="BQ123">
            <v>0</v>
          </cell>
          <cell r="BR123">
            <v>58118</v>
          </cell>
          <cell r="BS123" t="str">
            <v>-</v>
          </cell>
          <cell r="BT123">
            <v>12010</v>
          </cell>
          <cell r="BU123">
            <v>382</v>
          </cell>
        </row>
        <row r="124">
          <cell r="I124">
            <v>57791</v>
          </cell>
          <cell r="J124" t="str">
            <v>-</v>
          </cell>
          <cell r="K124" t="str">
            <v>32050</v>
          </cell>
          <cell r="L124" t="str">
            <v>5760 01</v>
          </cell>
          <cell r="M124" t="str">
            <v>57791-32050</v>
          </cell>
          <cell r="N124">
            <v>0</v>
          </cell>
          <cell r="O124">
            <v>0</v>
          </cell>
          <cell r="P124" t="str">
            <v>BKT RR SUS ARM FR RH</v>
          </cell>
          <cell r="Q124" t="str">
            <v>186N1</v>
          </cell>
          <cell r="R124">
            <v>2</v>
          </cell>
          <cell r="S124">
            <v>0</v>
          </cell>
          <cell r="T124" t="str">
            <v>SHGA440-45</v>
          </cell>
          <cell r="U124">
            <v>2.9</v>
          </cell>
          <cell r="V124">
            <v>1030</v>
          </cell>
          <cell r="W124" t="str">
            <v>ƒeƒNƒm</v>
          </cell>
          <cell r="X124" t="str">
            <v>GP</v>
          </cell>
          <cell r="Y124">
            <v>2.1600000000000001E-2</v>
          </cell>
          <cell r="Z124" t="str">
            <v>METALINE</v>
          </cell>
          <cell r="AA124" t="str">
            <v>AFTAB TECH.</v>
          </cell>
          <cell r="AB124" t="str">
            <v>94223°80800*1</v>
          </cell>
          <cell r="AC124" t="str">
            <v>-</v>
          </cell>
          <cell r="AD124" t="str">
            <v>W</v>
          </cell>
          <cell r="AE124" t="str">
            <v>C</v>
          </cell>
          <cell r="AF124">
            <v>1</v>
          </cell>
          <cell r="AG124">
            <v>2</v>
          </cell>
          <cell r="AH124">
            <v>70</v>
          </cell>
          <cell r="AI124">
            <v>1.3</v>
          </cell>
          <cell r="AJ124">
            <v>2</v>
          </cell>
          <cell r="AK124">
            <v>187.45999999999998</v>
          </cell>
          <cell r="AL124">
            <v>100000</v>
          </cell>
          <cell r="AM124">
            <v>189.68222222222221</v>
          </cell>
          <cell r="AN124">
            <v>0</v>
          </cell>
          <cell r="AO124">
            <v>0</v>
          </cell>
          <cell r="AP124" t="str">
            <v>NOT FOUND</v>
          </cell>
          <cell r="AQ124">
            <v>0</v>
          </cell>
          <cell r="AR124">
            <v>0</v>
          </cell>
          <cell r="AS124" t="str">
            <v>METALINE</v>
          </cell>
          <cell r="AT124">
            <v>287.20999999999998</v>
          </cell>
          <cell r="AU124">
            <v>586000</v>
          </cell>
          <cell r="AV124">
            <v>1.2</v>
          </cell>
          <cell r="AW124" t="str">
            <v>AFTAB TECH.</v>
          </cell>
          <cell r="AX124">
            <v>205.17</v>
          </cell>
          <cell r="AY124">
            <v>400000</v>
          </cell>
          <cell r="AZ124">
            <v>0.9</v>
          </cell>
          <cell r="BA124">
            <v>287.20999999999998</v>
          </cell>
          <cell r="BB124">
            <v>586000</v>
          </cell>
          <cell r="BC124">
            <v>205.17</v>
          </cell>
          <cell r="BD124">
            <v>400000</v>
          </cell>
          <cell r="BE124">
            <v>0</v>
          </cell>
          <cell r="BF124">
            <v>0</v>
          </cell>
          <cell r="BG124">
            <v>0</v>
          </cell>
          <cell r="BH124">
            <v>0</v>
          </cell>
          <cell r="BI124">
            <v>0</v>
          </cell>
          <cell r="BJ124">
            <v>0</v>
          </cell>
          <cell r="BK124">
            <v>1</v>
          </cell>
          <cell r="BL124">
            <v>1</v>
          </cell>
          <cell r="BM124">
            <v>2</v>
          </cell>
          <cell r="BN124">
            <v>0</v>
          </cell>
          <cell r="BO124">
            <v>0</v>
          </cell>
          <cell r="BP124">
            <v>0</v>
          </cell>
          <cell r="BQ124">
            <v>0</v>
          </cell>
          <cell r="BR124">
            <v>57661</v>
          </cell>
          <cell r="BS124" t="str">
            <v>-</v>
          </cell>
          <cell r="BT124" t="str">
            <v>12010</v>
          </cell>
          <cell r="BU124">
            <v>-130</v>
          </cell>
        </row>
        <row r="125">
          <cell r="I125">
            <v>57792</v>
          </cell>
          <cell r="J125" t="str">
            <v>-</v>
          </cell>
          <cell r="K125" t="str">
            <v>32050</v>
          </cell>
          <cell r="L125" t="str">
            <v>5760 01</v>
          </cell>
          <cell r="M125" t="str">
            <v>57792-32050</v>
          </cell>
          <cell r="N125">
            <v>0</v>
          </cell>
          <cell r="O125">
            <v>0</v>
          </cell>
          <cell r="P125" t="str">
            <v>BKT RR SUS ARM FR LH</v>
          </cell>
          <cell r="Q125" t="str">
            <v>186N1</v>
          </cell>
          <cell r="R125">
            <v>2</v>
          </cell>
          <cell r="S125">
            <v>0</v>
          </cell>
          <cell r="T125" t="str">
            <v>SHGA440-45</v>
          </cell>
          <cell r="U125">
            <v>2.9</v>
          </cell>
          <cell r="V125">
            <v>1030</v>
          </cell>
          <cell r="W125" t="str">
            <v>ƒeƒNƒm</v>
          </cell>
          <cell r="X125" t="str">
            <v>GP</v>
          </cell>
          <cell r="Y125">
            <v>2.1600000000000001E-2</v>
          </cell>
          <cell r="Z125" t="str">
            <v>METALINE</v>
          </cell>
          <cell r="AA125" t="str">
            <v>AFTAB TECH.</v>
          </cell>
          <cell r="AB125" t="str">
            <v>94223°80800*1</v>
          </cell>
          <cell r="AC125" t="str">
            <v>-</v>
          </cell>
          <cell r="AD125" t="str">
            <v>W</v>
          </cell>
          <cell r="AE125" t="str">
            <v>C</v>
          </cell>
          <cell r="AF125">
            <v>1</v>
          </cell>
          <cell r="AG125">
            <v>2</v>
          </cell>
          <cell r="AH125">
            <v>70</v>
          </cell>
          <cell r="AI125">
            <v>1.75</v>
          </cell>
          <cell r="AJ125">
            <v>2</v>
          </cell>
          <cell r="AK125">
            <v>252.34999999999997</v>
          </cell>
          <cell r="AL125">
            <v>250000</v>
          </cell>
          <cell r="AM125">
            <v>257.90555555555551</v>
          </cell>
          <cell r="AN125">
            <v>0</v>
          </cell>
          <cell r="AO125">
            <v>0</v>
          </cell>
          <cell r="AP125" t="str">
            <v>NOT FOUND</v>
          </cell>
          <cell r="AQ125">
            <v>0</v>
          </cell>
          <cell r="AR125">
            <v>0</v>
          </cell>
          <cell r="AS125" t="str">
            <v>METALINE</v>
          </cell>
          <cell r="AT125" t="str">
            <v>INCL</v>
          </cell>
          <cell r="AU125" t="str">
            <v>INCL</v>
          </cell>
          <cell r="AV125" t="str">
            <v>INCL 77</v>
          </cell>
          <cell r="AW125" t="str">
            <v>AFTAB TECH.</v>
          </cell>
          <cell r="AX125" t="str">
            <v>INCL</v>
          </cell>
          <cell r="AY125" t="str">
            <v>INCL</v>
          </cell>
          <cell r="AZ125" t="str">
            <v>INCL 77</v>
          </cell>
          <cell r="BA125" t="str">
            <v>INCL</v>
          </cell>
          <cell r="BB125" t="str">
            <v>INCL</v>
          </cell>
          <cell r="BC125" t="str">
            <v>INCL</v>
          </cell>
          <cell r="BD125" t="str">
            <v>INCL</v>
          </cell>
          <cell r="BE125">
            <v>0</v>
          </cell>
          <cell r="BF125">
            <v>0</v>
          </cell>
          <cell r="BG125">
            <v>0</v>
          </cell>
          <cell r="BH125">
            <v>0</v>
          </cell>
          <cell r="BI125">
            <v>0</v>
          </cell>
          <cell r="BJ125">
            <v>0</v>
          </cell>
          <cell r="BK125">
            <v>1</v>
          </cell>
          <cell r="BL125">
            <v>1</v>
          </cell>
          <cell r="BM125">
            <v>2</v>
          </cell>
          <cell r="BN125">
            <v>0</v>
          </cell>
          <cell r="BO125">
            <v>0</v>
          </cell>
          <cell r="BP125">
            <v>0</v>
          </cell>
          <cell r="BQ125">
            <v>0</v>
          </cell>
          <cell r="BR125">
            <v>58015</v>
          </cell>
          <cell r="BS125" t="str">
            <v>-</v>
          </cell>
          <cell r="BT125" t="str">
            <v>12060</v>
          </cell>
          <cell r="BU125">
            <v>223</v>
          </cell>
        </row>
        <row r="126">
          <cell r="I126">
            <v>57793</v>
          </cell>
          <cell r="J126" t="str">
            <v>-</v>
          </cell>
          <cell r="K126" t="str">
            <v>32030</v>
          </cell>
          <cell r="L126" t="str">
            <v>5760 01</v>
          </cell>
          <cell r="M126" t="str">
            <v>57793-32030</v>
          </cell>
          <cell r="N126">
            <v>0</v>
          </cell>
          <cell r="O126">
            <v>0</v>
          </cell>
          <cell r="P126" t="str">
            <v>BKT RR SUS ARM RR RH</v>
          </cell>
          <cell r="Q126" t="str">
            <v>186N1</v>
          </cell>
          <cell r="R126">
            <v>2</v>
          </cell>
          <cell r="S126">
            <v>0</v>
          </cell>
          <cell r="T126" t="str">
            <v>SHGA270D-45</v>
          </cell>
          <cell r="U126">
            <v>1.6</v>
          </cell>
          <cell r="V126">
            <v>150</v>
          </cell>
          <cell r="W126" t="str">
            <v>ƒeƒNƒm</v>
          </cell>
          <cell r="X126" t="str">
            <v>GP</v>
          </cell>
          <cell r="Y126">
            <v>3.15E-3</v>
          </cell>
          <cell r="Z126" t="str">
            <v>METALINE</v>
          </cell>
          <cell r="AA126" t="str">
            <v>HAWKS</v>
          </cell>
          <cell r="AB126" t="str">
            <v>-</v>
          </cell>
          <cell r="AC126" t="str">
            <v>-</v>
          </cell>
          <cell r="AD126" t="str">
            <v>W</v>
          </cell>
          <cell r="AE126" t="str">
            <v>C</v>
          </cell>
          <cell r="AF126">
            <v>2</v>
          </cell>
          <cell r="AG126">
            <v>0</v>
          </cell>
          <cell r="AH126">
            <v>40</v>
          </cell>
          <cell r="AI126">
            <v>1.5</v>
          </cell>
          <cell r="AJ126">
            <v>2</v>
          </cell>
          <cell r="AK126">
            <v>18</v>
          </cell>
          <cell r="AL126">
            <v>100000</v>
          </cell>
          <cell r="AM126">
            <v>20.222222222222221</v>
          </cell>
          <cell r="AN126">
            <v>0</v>
          </cell>
          <cell r="AO126">
            <v>0</v>
          </cell>
          <cell r="AP126" t="str">
            <v>NOT FOUND</v>
          </cell>
          <cell r="AQ126">
            <v>0</v>
          </cell>
          <cell r="AR126">
            <v>1</v>
          </cell>
          <cell r="AS126" t="str">
            <v>METALINE</v>
          </cell>
          <cell r="AT126">
            <v>0</v>
          </cell>
          <cell r="AU126">
            <v>0</v>
          </cell>
          <cell r="AV126">
            <v>0</v>
          </cell>
          <cell r="AW126" t="str">
            <v>HAWKS</v>
          </cell>
          <cell r="AX126">
            <v>36.75</v>
          </cell>
          <cell r="AY126">
            <v>100000</v>
          </cell>
          <cell r="AZ126">
            <v>0</v>
          </cell>
          <cell r="BA126">
            <v>36.75</v>
          </cell>
          <cell r="BB126">
            <v>100000</v>
          </cell>
          <cell r="BC126">
            <v>0</v>
          </cell>
          <cell r="BD126">
            <v>0</v>
          </cell>
          <cell r="BE126">
            <v>0</v>
          </cell>
          <cell r="BF126">
            <v>0</v>
          </cell>
          <cell r="BG126">
            <v>0</v>
          </cell>
          <cell r="BH126">
            <v>0</v>
          </cell>
          <cell r="BI126">
            <v>0</v>
          </cell>
          <cell r="BJ126">
            <v>0</v>
          </cell>
          <cell r="BK126">
            <v>1</v>
          </cell>
          <cell r="BL126">
            <v>1</v>
          </cell>
          <cell r="BM126">
            <v>2</v>
          </cell>
          <cell r="BN126">
            <v>0</v>
          </cell>
          <cell r="BO126">
            <v>0</v>
          </cell>
          <cell r="BP126">
            <v>0</v>
          </cell>
          <cell r="BQ126">
            <v>0</v>
          </cell>
          <cell r="BR126">
            <v>58282</v>
          </cell>
          <cell r="BS126" t="str">
            <v>-</v>
          </cell>
          <cell r="BT126" t="str">
            <v>12050</v>
          </cell>
          <cell r="BU126">
            <v>489</v>
          </cell>
        </row>
        <row r="127">
          <cell r="I127">
            <v>57794</v>
          </cell>
          <cell r="J127" t="str">
            <v>-</v>
          </cell>
          <cell r="K127" t="str">
            <v>32030</v>
          </cell>
          <cell r="L127" t="str">
            <v>5760 01</v>
          </cell>
          <cell r="M127" t="str">
            <v>57794-32030</v>
          </cell>
          <cell r="N127">
            <v>0</v>
          </cell>
          <cell r="O127">
            <v>0</v>
          </cell>
          <cell r="P127" t="str">
            <v>BKT RR SUS ARM RR LH</v>
          </cell>
          <cell r="Q127" t="str">
            <v>186N1</v>
          </cell>
          <cell r="R127">
            <v>2</v>
          </cell>
          <cell r="S127">
            <v>0</v>
          </cell>
          <cell r="T127" t="str">
            <v>SHGA270D-45</v>
          </cell>
          <cell r="U127">
            <v>1.6</v>
          </cell>
          <cell r="V127">
            <v>150</v>
          </cell>
          <cell r="W127" t="str">
            <v>ƒeƒNƒm</v>
          </cell>
          <cell r="X127" t="str">
            <v>GP</v>
          </cell>
          <cell r="Y127">
            <v>3.15E-3</v>
          </cell>
          <cell r="Z127" t="str">
            <v>METALINE</v>
          </cell>
          <cell r="AA127" t="str">
            <v>HAWKS</v>
          </cell>
          <cell r="AB127" t="str">
            <v>-</v>
          </cell>
          <cell r="AC127" t="str">
            <v>-</v>
          </cell>
          <cell r="AD127" t="str">
            <v>W</v>
          </cell>
          <cell r="AE127" t="str">
            <v>C</v>
          </cell>
          <cell r="AF127">
            <v>2</v>
          </cell>
          <cell r="AG127">
            <v>0</v>
          </cell>
          <cell r="AH127">
            <v>40</v>
          </cell>
          <cell r="AI127">
            <v>1.5</v>
          </cell>
          <cell r="AJ127">
            <v>2</v>
          </cell>
          <cell r="AK127">
            <v>18</v>
          </cell>
          <cell r="AL127">
            <v>100000</v>
          </cell>
          <cell r="AM127">
            <v>20.222222222222221</v>
          </cell>
          <cell r="AN127">
            <v>0</v>
          </cell>
          <cell r="AO127">
            <v>0</v>
          </cell>
          <cell r="AP127" t="str">
            <v>NOT FOUND</v>
          </cell>
          <cell r="AQ127">
            <v>0</v>
          </cell>
          <cell r="AR127">
            <v>1</v>
          </cell>
          <cell r="AS127" t="str">
            <v>METALINE</v>
          </cell>
          <cell r="AT127">
            <v>0</v>
          </cell>
          <cell r="AU127">
            <v>0</v>
          </cell>
          <cell r="AV127">
            <v>0</v>
          </cell>
          <cell r="AW127" t="str">
            <v>HAWKS</v>
          </cell>
          <cell r="AX127">
            <v>36.75</v>
          </cell>
          <cell r="AY127">
            <v>100000</v>
          </cell>
          <cell r="AZ127">
            <v>0</v>
          </cell>
          <cell r="BA127">
            <v>36.75</v>
          </cell>
          <cell r="BB127">
            <v>100000</v>
          </cell>
          <cell r="BC127">
            <v>0</v>
          </cell>
          <cell r="BD127">
            <v>0</v>
          </cell>
          <cell r="BE127">
            <v>0</v>
          </cell>
          <cell r="BF127">
            <v>0</v>
          </cell>
          <cell r="BG127">
            <v>0</v>
          </cell>
          <cell r="BH127">
            <v>0</v>
          </cell>
          <cell r="BI127">
            <v>0</v>
          </cell>
          <cell r="BJ127">
            <v>0</v>
          </cell>
          <cell r="BK127">
            <v>1</v>
          </cell>
          <cell r="BL127">
            <v>1</v>
          </cell>
          <cell r="BM127">
            <v>2</v>
          </cell>
          <cell r="BN127">
            <v>0</v>
          </cell>
          <cell r="BO127">
            <v>0</v>
          </cell>
          <cell r="BP127">
            <v>0</v>
          </cell>
          <cell r="BQ127">
            <v>0</v>
          </cell>
          <cell r="BR127">
            <v>58275</v>
          </cell>
          <cell r="BS127" t="str">
            <v>-</v>
          </cell>
          <cell r="BT127" t="str">
            <v>32010</v>
          </cell>
          <cell r="BU127">
            <v>481</v>
          </cell>
        </row>
        <row r="128">
          <cell r="I128">
            <v>58015</v>
          </cell>
          <cell r="J128" t="str">
            <v>-</v>
          </cell>
          <cell r="K128" t="str">
            <v>12060</v>
          </cell>
          <cell r="L128" t="str">
            <v>5820 01</v>
          </cell>
          <cell r="M128" t="str">
            <v>58015-12060</v>
          </cell>
          <cell r="N128">
            <v>0</v>
          </cell>
          <cell r="O128">
            <v>0</v>
          </cell>
          <cell r="P128" t="str">
            <v>R/F S/A BELT ANC #3 RH</v>
          </cell>
          <cell r="Q128" t="str">
            <v>140N0</v>
          </cell>
          <cell r="R128">
            <v>2</v>
          </cell>
          <cell r="S128">
            <v>0</v>
          </cell>
          <cell r="T128">
            <v>0</v>
          </cell>
          <cell r="U128">
            <v>0</v>
          </cell>
          <cell r="V128">
            <v>215</v>
          </cell>
          <cell r="W128" t="str">
            <v>Šò•Œ‚v</v>
          </cell>
          <cell r="X128" t="str">
            <v>GW</v>
          </cell>
          <cell r="Y128" t="str">
            <v>ASSY</v>
          </cell>
          <cell r="Z128" t="str">
            <v>METALINE</v>
          </cell>
          <cell r="AA128">
            <v>0</v>
          </cell>
          <cell r="AB128" t="str">
            <v>-</v>
          </cell>
          <cell r="AC128" t="str">
            <v>-</v>
          </cell>
          <cell r="AD128">
            <v>0</v>
          </cell>
          <cell r="AE128">
            <v>0</v>
          </cell>
          <cell r="AF128">
            <v>0</v>
          </cell>
          <cell r="AG128">
            <v>1</v>
          </cell>
          <cell r="AH128">
            <v>0</v>
          </cell>
          <cell r="AI128">
            <v>0</v>
          </cell>
          <cell r="AJ128">
            <v>0</v>
          </cell>
          <cell r="AK128">
            <v>0</v>
          </cell>
          <cell r="AL128">
            <v>0</v>
          </cell>
          <cell r="AM128">
            <v>0</v>
          </cell>
          <cell r="AN128">
            <v>1</v>
          </cell>
          <cell r="AO128">
            <v>0</v>
          </cell>
          <cell r="AP128" t="str">
            <v>NOT FOUND</v>
          </cell>
          <cell r="AQ128">
            <v>0</v>
          </cell>
          <cell r="AR128">
            <v>0</v>
          </cell>
          <cell r="AS128" t="str">
            <v>METALINE</v>
          </cell>
          <cell r="AT128">
            <v>0</v>
          </cell>
          <cell r="AU128">
            <v>0</v>
          </cell>
          <cell r="AV128">
            <v>0</v>
          </cell>
          <cell r="AW128" t="str">
            <v>LOADS</v>
          </cell>
          <cell r="AX128">
            <v>147.38999999999999</v>
          </cell>
          <cell r="AY128">
            <v>154341</v>
          </cell>
          <cell r="AZ128">
            <v>0</v>
          </cell>
          <cell r="BA128">
            <v>147.38999999999999</v>
          </cell>
          <cell r="BB128">
            <v>154341</v>
          </cell>
          <cell r="BC128">
            <v>0</v>
          </cell>
          <cell r="BD128">
            <v>0</v>
          </cell>
          <cell r="BE128">
            <v>0</v>
          </cell>
          <cell r="BF128">
            <v>0</v>
          </cell>
          <cell r="BG128">
            <v>0</v>
          </cell>
          <cell r="BH128">
            <v>0</v>
          </cell>
          <cell r="BI128">
            <v>1</v>
          </cell>
          <cell r="BJ128">
            <v>0</v>
          </cell>
          <cell r="BK128">
            <v>1</v>
          </cell>
          <cell r="BL128">
            <v>1</v>
          </cell>
          <cell r="BM128">
            <v>2</v>
          </cell>
          <cell r="BN128">
            <v>0</v>
          </cell>
          <cell r="BO128">
            <v>0</v>
          </cell>
          <cell r="BP128">
            <v>0</v>
          </cell>
          <cell r="BQ128">
            <v>0</v>
          </cell>
          <cell r="BR128">
            <v>64511</v>
          </cell>
          <cell r="BS128" t="str">
            <v>-</v>
          </cell>
          <cell r="BT128" t="str">
            <v>12270</v>
          </cell>
          <cell r="BU128">
            <v>6496</v>
          </cell>
        </row>
        <row r="129">
          <cell r="I129">
            <v>58016</v>
          </cell>
          <cell r="J129" t="str">
            <v>-</v>
          </cell>
          <cell r="K129" t="str">
            <v>32070</v>
          </cell>
          <cell r="L129" t="str">
            <v>5820 01</v>
          </cell>
          <cell r="M129" t="str">
            <v>58016-32070</v>
          </cell>
          <cell r="N129" t="str">
            <v>YES</v>
          </cell>
          <cell r="O129">
            <v>0</v>
          </cell>
          <cell r="P129" t="str">
            <v>R/F S/A BELT ANC #3 LH</v>
          </cell>
          <cell r="Q129" t="str">
            <v>360N0</v>
          </cell>
          <cell r="R129">
            <v>2</v>
          </cell>
          <cell r="S129">
            <v>0</v>
          </cell>
          <cell r="T129">
            <v>0</v>
          </cell>
          <cell r="U129">
            <v>0</v>
          </cell>
          <cell r="V129">
            <v>215</v>
          </cell>
          <cell r="W129" t="str">
            <v>Šò•Œ‚v</v>
          </cell>
          <cell r="X129" t="str">
            <v>GW</v>
          </cell>
          <cell r="Y129" t="str">
            <v>ASSY</v>
          </cell>
          <cell r="Z129" t="str">
            <v>METALINE</v>
          </cell>
          <cell r="AA129">
            <v>0</v>
          </cell>
          <cell r="AB129" t="str">
            <v>-</v>
          </cell>
          <cell r="AC129" t="str">
            <v>-</v>
          </cell>
          <cell r="AD129">
            <v>0</v>
          </cell>
          <cell r="AE129">
            <v>0</v>
          </cell>
          <cell r="AF129">
            <v>0</v>
          </cell>
          <cell r="AG129">
            <v>1</v>
          </cell>
          <cell r="AH129">
            <v>0</v>
          </cell>
          <cell r="AI129">
            <v>0</v>
          </cell>
          <cell r="AJ129">
            <v>0</v>
          </cell>
          <cell r="AK129">
            <v>0</v>
          </cell>
          <cell r="AL129">
            <v>0</v>
          </cell>
          <cell r="AM129">
            <v>0</v>
          </cell>
          <cell r="AN129">
            <v>1</v>
          </cell>
          <cell r="AO129">
            <v>0</v>
          </cell>
          <cell r="AP129" t="str">
            <v>NOT FOUND</v>
          </cell>
          <cell r="AQ129">
            <v>0</v>
          </cell>
          <cell r="AR129">
            <v>0</v>
          </cell>
          <cell r="AS129" t="str">
            <v>METALINE</v>
          </cell>
          <cell r="AT129">
            <v>0</v>
          </cell>
          <cell r="AU129">
            <v>0</v>
          </cell>
          <cell r="AV129">
            <v>0</v>
          </cell>
          <cell r="AW129" t="str">
            <v>LOADS</v>
          </cell>
          <cell r="AX129">
            <v>147.38999999999999</v>
          </cell>
          <cell r="AY129">
            <v>154341</v>
          </cell>
          <cell r="AZ129">
            <v>0</v>
          </cell>
          <cell r="BA129">
            <v>147.38999999999999</v>
          </cell>
          <cell r="BB129">
            <v>154341</v>
          </cell>
          <cell r="BC129">
            <v>0</v>
          </cell>
          <cell r="BD129">
            <v>0</v>
          </cell>
          <cell r="BE129">
            <v>0</v>
          </cell>
          <cell r="BF129">
            <v>0</v>
          </cell>
          <cell r="BG129">
            <v>0</v>
          </cell>
          <cell r="BH129">
            <v>0</v>
          </cell>
          <cell r="BI129">
            <v>1</v>
          </cell>
          <cell r="BJ129">
            <v>0</v>
          </cell>
          <cell r="BK129">
            <v>1</v>
          </cell>
          <cell r="BL129">
            <v>1</v>
          </cell>
          <cell r="BM129">
            <v>2</v>
          </cell>
          <cell r="BN129">
            <v>0</v>
          </cell>
          <cell r="BO129">
            <v>0</v>
          </cell>
          <cell r="BP129">
            <v>0</v>
          </cell>
          <cell r="BQ129">
            <v>0</v>
          </cell>
          <cell r="BR129">
            <v>64125</v>
          </cell>
          <cell r="BS129" t="str">
            <v>-</v>
          </cell>
          <cell r="BT129">
            <v>12030</v>
          </cell>
          <cell r="BU129">
            <v>6109</v>
          </cell>
        </row>
        <row r="130">
          <cell r="I130">
            <v>58275</v>
          </cell>
          <cell r="J130" t="str">
            <v>-</v>
          </cell>
          <cell r="K130" t="str">
            <v>32010</v>
          </cell>
          <cell r="L130" t="str">
            <v>5820 01</v>
          </cell>
          <cell r="M130" t="str">
            <v>58275-32010</v>
          </cell>
          <cell r="N130">
            <v>0</v>
          </cell>
          <cell r="O130">
            <v>0</v>
          </cell>
          <cell r="P130" t="str">
            <v xml:space="preserve">RET RR SEAT BACK TO CTR FLOOR </v>
          </cell>
          <cell r="Q130">
            <v>32010</v>
          </cell>
          <cell r="R130">
            <v>3</v>
          </cell>
          <cell r="S130">
            <v>0</v>
          </cell>
          <cell r="T130" t="str">
            <v>SHGA270D-60/60</v>
          </cell>
          <cell r="U130">
            <v>1.8</v>
          </cell>
          <cell r="V130">
            <v>99</v>
          </cell>
          <cell r="W130" t="str">
            <v>Šò•Œ</v>
          </cell>
          <cell r="X130" t="str">
            <v>GP</v>
          </cell>
          <cell r="Y130">
            <v>1.1999999999999999E-3</v>
          </cell>
          <cell r="Z130" t="str">
            <v>METALINE</v>
          </cell>
          <cell r="AA130" t="str">
            <v>LOADS</v>
          </cell>
          <cell r="AB130" t="str">
            <v>90179-11011*1</v>
          </cell>
          <cell r="AC130" t="str">
            <v>-</v>
          </cell>
          <cell r="AD130" t="str">
            <v>W</v>
          </cell>
          <cell r="AE130" t="str">
            <v>C</v>
          </cell>
          <cell r="AF130">
            <v>3</v>
          </cell>
          <cell r="AG130">
            <v>0</v>
          </cell>
          <cell r="AH130">
            <v>40</v>
          </cell>
          <cell r="AI130">
            <v>1.75</v>
          </cell>
          <cell r="AJ130">
            <v>2</v>
          </cell>
          <cell r="AK130">
            <v>13.86</v>
          </cell>
          <cell r="AL130">
            <v>25000</v>
          </cell>
          <cell r="AM130">
            <v>14.415555555555555</v>
          </cell>
          <cell r="AN130">
            <v>0</v>
          </cell>
          <cell r="AO130">
            <v>0</v>
          </cell>
          <cell r="AP130" t="str">
            <v>LOADS</v>
          </cell>
          <cell r="AQ130">
            <v>0</v>
          </cell>
          <cell r="AR130">
            <v>1</v>
          </cell>
          <cell r="AS130" t="str">
            <v>METALINE</v>
          </cell>
          <cell r="AT130">
            <v>0</v>
          </cell>
          <cell r="AU130">
            <v>0</v>
          </cell>
          <cell r="AV130">
            <v>0</v>
          </cell>
          <cell r="AW130" t="str">
            <v>LOADS</v>
          </cell>
          <cell r="AX130" t="str">
            <v>INCL</v>
          </cell>
          <cell r="AY130" t="str">
            <v>INCL</v>
          </cell>
          <cell r="AZ130">
            <v>0</v>
          </cell>
          <cell r="BA130" t="str">
            <v>INCL</v>
          </cell>
          <cell r="BB130" t="str">
            <v>INCL</v>
          </cell>
          <cell r="BC130">
            <v>0</v>
          </cell>
          <cell r="BD130">
            <v>0</v>
          </cell>
          <cell r="BE130">
            <v>0</v>
          </cell>
          <cell r="BF130">
            <v>0</v>
          </cell>
          <cell r="BG130">
            <v>0</v>
          </cell>
          <cell r="BH130">
            <v>0</v>
          </cell>
          <cell r="BI130">
            <v>1</v>
          </cell>
          <cell r="BJ130">
            <v>0</v>
          </cell>
          <cell r="BK130">
            <v>1</v>
          </cell>
          <cell r="BL130">
            <v>1</v>
          </cell>
          <cell r="BM130">
            <v>2</v>
          </cell>
          <cell r="BN130">
            <v>0</v>
          </cell>
          <cell r="BO130">
            <v>0</v>
          </cell>
          <cell r="BP130">
            <v>0</v>
          </cell>
          <cell r="BQ130">
            <v>0</v>
          </cell>
          <cell r="BR130">
            <v>58016</v>
          </cell>
          <cell r="BS130" t="str">
            <v>-</v>
          </cell>
          <cell r="BT130" t="str">
            <v>32060</v>
          </cell>
          <cell r="BU130">
            <v>-259</v>
          </cell>
        </row>
        <row r="131">
          <cell r="I131">
            <v>58275</v>
          </cell>
          <cell r="J131" t="str">
            <v>-</v>
          </cell>
          <cell r="K131" t="str">
            <v>32010</v>
          </cell>
          <cell r="L131" t="str">
            <v>5820 01</v>
          </cell>
          <cell r="M131" t="str">
            <v>58275-32010</v>
          </cell>
          <cell r="N131">
            <v>0</v>
          </cell>
          <cell r="O131">
            <v>0</v>
          </cell>
          <cell r="P131" t="str">
            <v xml:space="preserve">RET RR SEAT BACK TO CTR FLOOR </v>
          </cell>
          <cell r="Q131">
            <v>32010</v>
          </cell>
          <cell r="R131">
            <v>3</v>
          </cell>
          <cell r="S131">
            <v>0</v>
          </cell>
          <cell r="T131" t="str">
            <v>SHGA270D-60/60</v>
          </cell>
          <cell r="U131">
            <v>1.8</v>
          </cell>
          <cell r="V131">
            <v>99</v>
          </cell>
          <cell r="W131" t="str">
            <v>Šò•Œ</v>
          </cell>
          <cell r="X131" t="str">
            <v>GP</v>
          </cell>
          <cell r="Y131">
            <v>1.1999999999999999E-3</v>
          </cell>
          <cell r="Z131" t="str">
            <v>METALINE</v>
          </cell>
          <cell r="AA131" t="str">
            <v>LOADS</v>
          </cell>
          <cell r="AB131" t="str">
            <v>90179-11011*1</v>
          </cell>
          <cell r="AC131" t="str">
            <v>-</v>
          </cell>
          <cell r="AD131" t="str">
            <v>W</v>
          </cell>
          <cell r="AE131" t="str">
            <v>C</v>
          </cell>
          <cell r="AF131">
            <v>3</v>
          </cell>
          <cell r="AG131">
            <v>0</v>
          </cell>
          <cell r="AH131">
            <v>0</v>
          </cell>
          <cell r="AI131">
            <v>0</v>
          </cell>
          <cell r="AJ131">
            <v>0</v>
          </cell>
          <cell r="AK131">
            <v>0</v>
          </cell>
          <cell r="AL131">
            <v>0</v>
          </cell>
          <cell r="AM131">
            <v>0</v>
          </cell>
          <cell r="AN131">
            <v>0</v>
          </cell>
          <cell r="AO131">
            <v>0</v>
          </cell>
          <cell r="AP131" t="str">
            <v>LOADS</v>
          </cell>
          <cell r="AQ131">
            <v>0</v>
          </cell>
          <cell r="AR131">
            <v>1</v>
          </cell>
          <cell r="AS131" t="str">
            <v>METALINE</v>
          </cell>
          <cell r="AT131">
            <v>0</v>
          </cell>
          <cell r="AU131">
            <v>0</v>
          </cell>
          <cell r="AV131">
            <v>0</v>
          </cell>
          <cell r="AW131" t="str">
            <v>LOADS</v>
          </cell>
          <cell r="AX131" t="str">
            <v>INCL</v>
          </cell>
          <cell r="AY131" t="str">
            <v>INCL</v>
          </cell>
          <cell r="AZ131">
            <v>0</v>
          </cell>
          <cell r="BA131" t="str">
            <v>INCL</v>
          </cell>
          <cell r="BB131" t="str">
            <v>INCL</v>
          </cell>
          <cell r="BC131">
            <v>0</v>
          </cell>
          <cell r="BD131">
            <v>0</v>
          </cell>
          <cell r="BE131">
            <v>0</v>
          </cell>
          <cell r="BF131">
            <v>0</v>
          </cell>
          <cell r="BG131">
            <v>0</v>
          </cell>
          <cell r="BH131">
            <v>0</v>
          </cell>
          <cell r="BI131">
            <v>0</v>
          </cell>
          <cell r="BJ131">
            <v>0</v>
          </cell>
          <cell r="BK131">
            <v>0</v>
          </cell>
          <cell r="BL131">
            <v>0</v>
          </cell>
          <cell r="BM131">
            <v>2</v>
          </cell>
          <cell r="BN131">
            <v>0</v>
          </cell>
          <cell r="BO131">
            <v>0</v>
          </cell>
          <cell r="BP131">
            <v>0</v>
          </cell>
          <cell r="BQ131">
            <v>0</v>
          </cell>
          <cell r="BR131">
            <v>58283</v>
          </cell>
          <cell r="BS131" t="str">
            <v>-</v>
          </cell>
          <cell r="BT131" t="str">
            <v>32070</v>
          </cell>
          <cell r="BU131">
            <v>8</v>
          </cell>
        </row>
        <row r="132">
          <cell r="I132">
            <v>58282</v>
          </cell>
          <cell r="J132" t="str">
            <v>-</v>
          </cell>
          <cell r="K132" t="str">
            <v>12050</v>
          </cell>
          <cell r="L132" t="str">
            <v>5820 01</v>
          </cell>
          <cell r="M132" t="str">
            <v>58282-12050</v>
          </cell>
          <cell r="N132">
            <v>0</v>
          </cell>
          <cell r="O132">
            <v>0</v>
          </cell>
          <cell r="P132" t="str">
            <v>BASE BELT ANC TO FLOOR #3 RH</v>
          </cell>
          <cell r="Q132" t="str">
            <v>140N0</v>
          </cell>
          <cell r="R132">
            <v>3</v>
          </cell>
          <cell r="S132">
            <v>0</v>
          </cell>
          <cell r="T132" t="str">
            <v>SCGA440-45</v>
          </cell>
          <cell r="U132">
            <v>0.7</v>
          </cell>
          <cell r="V132">
            <v>116</v>
          </cell>
          <cell r="W132" t="str">
            <v>Šò•Œ</v>
          </cell>
          <cell r="X132" t="str">
            <v>GP</v>
          </cell>
          <cell r="Y132">
            <v>1.4E-3</v>
          </cell>
          <cell r="Z132" t="str">
            <v>METALINE</v>
          </cell>
          <cell r="AA132" t="str">
            <v>LOADS</v>
          </cell>
          <cell r="AB132" t="str">
            <v>90179-06313*1, 90179-08261*1</v>
          </cell>
          <cell r="AC132" t="str">
            <v>-</v>
          </cell>
          <cell r="AD132" t="str">
            <v>W</v>
          </cell>
          <cell r="AE132" t="str">
            <v>C</v>
          </cell>
          <cell r="AF132">
            <v>3</v>
          </cell>
          <cell r="AG132">
            <v>2</v>
          </cell>
          <cell r="AH132">
            <v>70</v>
          </cell>
          <cell r="AI132">
            <v>1.4</v>
          </cell>
          <cell r="AJ132">
            <v>2</v>
          </cell>
          <cell r="AK132">
            <v>22.735999999999997</v>
          </cell>
          <cell r="AL132">
            <v>125000</v>
          </cell>
          <cell r="AM132">
            <v>25.513777777777776</v>
          </cell>
          <cell r="AN132">
            <v>0</v>
          </cell>
          <cell r="AO132">
            <v>0</v>
          </cell>
          <cell r="AP132" t="str">
            <v>LOADS</v>
          </cell>
          <cell r="AQ132">
            <v>0</v>
          </cell>
          <cell r="AR132">
            <v>1</v>
          </cell>
          <cell r="AS132" t="str">
            <v>METALINE</v>
          </cell>
          <cell r="AT132">
            <v>0</v>
          </cell>
          <cell r="AU132">
            <v>0</v>
          </cell>
          <cell r="AV132">
            <v>0</v>
          </cell>
          <cell r="AW132" t="str">
            <v>LOADS</v>
          </cell>
          <cell r="AX132" t="str">
            <v>INCL</v>
          </cell>
          <cell r="AY132" t="str">
            <v>INCL</v>
          </cell>
          <cell r="AZ132">
            <v>0</v>
          </cell>
          <cell r="BA132" t="str">
            <v>INCL</v>
          </cell>
          <cell r="BB132" t="str">
            <v>INCL</v>
          </cell>
          <cell r="BC132">
            <v>0</v>
          </cell>
          <cell r="BD132">
            <v>0</v>
          </cell>
          <cell r="BE132">
            <v>0</v>
          </cell>
          <cell r="BF132">
            <v>0</v>
          </cell>
          <cell r="BG132">
            <v>0</v>
          </cell>
          <cell r="BH132">
            <v>0</v>
          </cell>
          <cell r="BI132">
            <v>1</v>
          </cell>
          <cell r="BJ132">
            <v>0</v>
          </cell>
          <cell r="BK132">
            <v>1</v>
          </cell>
          <cell r="BL132">
            <v>1</v>
          </cell>
          <cell r="BM132">
            <v>2</v>
          </cell>
          <cell r="BN132">
            <v>0</v>
          </cell>
          <cell r="BO132">
            <v>0</v>
          </cell>
          <cell r="BP132">
            <v>0</v>
          </cell>
          <cell r="BQ132">
            <v>0</v>
          </cell>
          <cell r="BR132">
            <v>58275</v>
          </cell>
          <cell r="BS132" t="str">
            <v>-</v>
          </cell>
          <cell r="BT132" t="str">
            <v>32010</v>
          </cell>
          <cell r="BU132">
            <v>-7</v>
          </cell>
        </row>
        <row r="133">
          <cell r="I133">
            <v>58283</v>
          </cell>
          <cell r="J133" t="str">
            <v>-</v>
          </cell>
          <cell r="K133" t="str">
            <v>12060</v>
          </cell>
          <cell r="L133" t="str">
            <v>5820 01</v>
          </cell>
          <cell r="M133" t="str">
            <v>58283-12060</v>
          </cell>
          <cell r="N133" t="str">
            <v>YES</v>
          </cell>
          <cell r="O133">
            <v>0</v>
          </cell>
          <cell r="P133" t="str">
            <v>BASE BELT ANC TO FLOOR #3 LH</v>
          </cell>
          <cell r="Q133" t="str">
            <v>360N0</v>
          </cell>
          <cell r="R133">
            <v>3</v>
          </cell>
          <cell r="S133">
            <v>0</v>
          </cell>
          <cell r="T133" t="str">
            <v>SCGA440-60/60</v>
          </cell>
          <cell r="U133">
            <v>0.8</v>
          </cell>
          <cell r="V133">
            <v>116</v>
          </cell>
          <cell r="W133" t="str">
            <v>Šò•Œ</v>
          </cell>
          <cell r="X133" t="str">
            <v>GP</v>
          </cell>
          <cell r="Y133">
            <v>1.4E-3</v>
          </cell>
          <cell r="Z133" t="str">
            <v>METALINE</v>
          </cell>
          <cell r="AA133" t="str">
            <v>LOADS</v>
          </cell>
          <cell r="AB133" t="str">
            <v>90179-08261*1</v>
          </cell>
          <cell r="AC133" t="str">
            <v>-</v>
          </cell>
          <cell r="AD133" t="str">
            <v>W</v>
          </cell>
          <cell r="AE133" t="str">
            <v>C</v>
          </cell>
          <cell r="AF133">
            <v>3</v>
          </cell>
          <cell r="AG133">
            <v>2</v>
          </cell>
          <cell r="AH133">
            <v>70</v>
          </cell>
          <cell r="AI133">
            <v>1.5</v>
          </cell>
          <cell r="AJ133">
            <v>2</v>
          </cell>
          <cell r="AK133">
            <v>24.36</v>
          </cell>
          <cell r="AL133">
            <v>125000</v>
          </cell>
          <cell r="AM133">
            <v>27.137777777777778</v>
          </cell>
          <cell r="AN133">
            <v>0</v>
          </cell>
          <cell r="AO133">
            <v>0</v>
          </cell>
          <cell r="AP133" t="str">
            <v>LOADS</v>
          </cell>
          <cell r="AQ133">
            <v>0</v>
          </cell>
          <cell r="AR133">
            <v>1</v>
          </cell>
          <cell r="AS133" t="str">
            <v>METALINE</v>
          </cell>
          <cell r="AT133">
            <v>0</v>
          </cell>
          <cell r="AU133">
            <v>0</v>
          </cell>
          <cell r="AV133">
            <v>0</v>
          </cell>
          <cell r="AW133" t="str">
            <v>LOADS</v>
          </cell>
          <cell r="AX133" t="str">
            <v>INCL</v>
          </cell>
          <cell r="AY133" t="str">
            <v>INCL</v>
          </cell>
          <cell r="AZ133">
            <v>0</v>
          </cell>
          <cell r="BA133" t="str">
            <v>INCL</v>
          </cell>
          <cell r="BB133" t="str">
            <v>INCL</v>
          </cell>
          <cell r="BC133">
            <v>0</v>
          </cell>
          <cell r="BD133">
            <v>0</v>
          </cell>
          <cell r="BE133">
            <v>0</v>
          </cell>
          <cell r="BF133">
            <v>0</v>
          </cell>
          <cell r="BG133">
            <v>0</v>
          </cell>
          <cell r="BH133">
            <v>0</v>
          </cell>
          <cell r="BI133">
            <v>1</v>
          </cell>
          <cell r="BJ133">
            <v>0</v>
          </cell>
          <cell r="BK133">
            <v>1</v>
          </cell>
          <cell r="BL133">
            <v>1</v>
          </cell>
          <cell r="BM133">
            <v>2</v>
          </cell>
          <cell r="BN133">
            <v>0</v>
          </cell>
          <cell r="BO133">
            <v>0</v>
          </cell>
          <cell r="BP133">
            <v>0</v>
          </cell>
          <cell r="BQ133">
            <v>0</v>
          </cell>
          <cell r="BR133">
            <v>58313</v>
          </cell>
          <cell r="BS133" t="str">
            <v>-</v>
          </cell>
          <cell r="BT133" t="str">
            <v>12300</v>
          </cell>
          <cell r="BU133">
            <v>30</v>
          </cell>
        </row>
        <row r="134">
          <cell r="I134">
            <v>64317</v>
          </cell>
          <cell r="J134" t="str">
            <v>-</v>
          </cell>
          <cell r="K134" t="str">
            <v>12150</v>
          </cell>
          <cell r="L134" t="str">
            <v>6161 01</v>
          </cell>
          <cell r="M134" t="str">
            <v>64317-12150</v>
          </cell>
          <cell r="N134">
            <v>0</v>
          </cell>
          <cell r="O134">
            <v>0</v>
          </cell>
          <cell r="P134" t="str">
            <v>R/F S/B ANC TO PKG TRAY RH</v>
          </cell>
          <cell r="Q134" t="str">
            <v>140N0</v>
          </cell>
          <cell r="R134">
            <v>3</v>
          </cell>
          <cell r="S134">
            <v>0</v>
          </cell>
          <cell r="T134" t="str">
            <v>SPH390-OD</v>
          </cell>
          <cell r="U134">
            <v>1.2</v>
          </cell>
          <cell r="V134">
            <v>165</v>
          </cell>
          <cell r="W134" t="str">
            <v>‹¦–L(¬“‡)</v>
          </cell>
          <cell r="X134" t="str">
            <v>GP</v>
          </cell>
          <cell r="Y134">
            <v>3.32E-3</v>
          </cell>
          <cell r="Z134" t="str">
            <v>METALINE</v>
          </cell>
          <cell r="AA134" t="str">
            <v>SHAHEEN</v>
          </cell>
          <cell r="AB134" t="str">
            <v>90174-11002*1</v>
          </cell>
          <cell r="AC134" t="str">
            <v>-</v>
          </cell>
          <cell r="AD134" t="str">
            <v>P</v>
          </cell>
          <cell r="AE134" t="str">
            <v>C</v>
          </cell>
          <cell r="AF134">
            <v>3</v>
          </cell>
          <cell r="AG134">
            <v>2</v>
          </cell>
          <cell r="AH134">
            <v>70</v>
          </cell>
          <cell r="AI134">
            <v>1.75</v>
          </cell>
          <cell r="AJ134">
            <v>2</v>
          </cell>
          <cell r="AK134">
            <v>40.425000000000004</v>
          </cell>
          <cell r="AL134">
            <v>100000</v>
          </cell>
          <cell r="AM134">
            <v>42.647222222222226</v>
          </cell>
          <cell r="AN134">
            <v>0</v>
          </cell>
          <cell r="AO134">
            <v>0</v>
          </cell>
          <cell r="AP134" t="str">
            <v>NOT FOUND</v>
          </cell>
          <cell r="AQ134">
            <v>0</v>
          </cell>
          <cell r="AR134">
            <v>0</v>
          </cell>
          <cell r="AS134" t="str">
            <v>METALINE</v>
          </cell>
          <cell r="AT134">
            <v>0</v>
          </cell>
          <cell r="AU134">
            <v>0</v>
          </cell>
          <cell r="AV134">
            <v>0</v>
          </cell>
          <cell r="AW134" t="str">
            <v>SHAHEEN</v>
          </cell>
          <cell r="AX134">
            <v>26.65</v>
          </cell>
          <cell r="AY134">
            <v>171000</v>
          </cell>
          <cell r="AZ134">
            <v>1.1000000000000001</v>
          </cell>
          <cell r="BA134">
            <v>26.65</v>
          </cell>
          <cell r="BB134">
            <v>171000</v>
          </cell>
          <cell r="BC134">
            <v>26.65</v>
          </cell>
          <cell r="BD134">
            <v>171000</v>
          </cell>
          <cell r="BE134">
            <v>0</v>
          </cell>
          <cell r="BF134">
            <v>0</v>
          </cell>
          <cell r="BG134">
            <v>0</v>
          </cell>
          <cell r="BH134">
            <v>0</v>
          </cell>
          <cell r="BI134">
            <v>1</v>
          </cell>
          <cell r="BJ134">
            <v>0</v>
          </cell>
          <cell r="BK134">
            <v>1</v>
          </cell>
          <cell r="BL134">
            <v>1</v>
          </cell>
          <cell r="BM134">
            <v>2</v>
          </cell>
          <cell r="BN134">
            <v>0</v>
          </cell>
          <cell r="BO134">
            <v>0</v>
          </cell>
          <cell r="BP134">
            <v>0</v>
          </cell>
          <cell r="BQ134">
            <v>0</v>
          </cell>
          <cell r="BR134">
            <v>58314</v>
          </cell>
          <cell r="BS134" t="str">
            <v>-</v>
          </cell>
          <cell r="BT134" t="str">
            <v>12300</v>
          </cell>
          <cell r="BU134">
            <v>-6003</v>
          </cell>
        </row>
        <row r="135">
          <cell r="I135">
            <v>64318</v>
          </cell>
          <cell r="J135" t="str">
            <v>-</v>
          </cell>
          <cell r="K135" t="str">
            <v>12050</v>
          </cell>
          <cell r="L135" t="str">
            <v>6161 02</v>
          </cell>
          <cell r="M135" t="str">
            <v>64318-12050</v>
          </cell>
          <cell r="N135">
            <v>0</v>
          </cell>
          <cell r="O135">
            <v>0</v>
          </cell>
          <cell r="P135" t="str">
            <v>R/F S/B ANC TO PKG TRAY LH</v>
          </cell>
          <cell r="Q135" t="str">
            <v>140N0</v>
          </cell>
          <cell r="R135">
            <v>3</v>
          </cell>
          <cell r="S135">
            <v>0</v>
          </cell>
          <cell r="T135" t="str">
            <v>SPH390-OD</v>
          </cell>
          <cell r="U135">
            <v>1.2</v>
          </cell>
          <cell r="V135">
            <v>165</v>
          </cell>
          <cell r="W135" t="str">
            <v>‹¦–L(¬“‡)</v>
          </cell>
          <cell r="X135" t="str">
            <v>GP</v>
          </cell>
          <cell r="Y135">
            <v>3.32E-3</v>
          </cell>
          <cell r="Z135" t="str">
            <v>METALINE</v>
          </cell>
          <cell r="AA135" t="str">
            <v>SHAHEEN</v>
          </cell>
          <cell r="AB135" t="str">
            <v>90174-11002*1</v>
          </cell>
          <cell r="AC135" t="str">
            <v>-</v>
          </cell>
          <cell r="AD135" t="str">
            <v>P</v>
          </cell>
          <cell r="AE135" t="str">
            <v>C</v>
          </cell>
          <cell r="AF135">
            <v>3</v>
          </cell>
          <cell r="AG135">
            <v>2</v>
          </cell>
          <cell r="AH135">
            <v>70</v>
          </cell>
          <cell r="AI135">
            <v>1.75</v>
          </cell>
          <cell r="AJ135">
            <v>2</v>
          </cell>
          <cell r="AK135">
            <v>40.425000000000004</v>
          </cell>
          <cell r="AL135">
            <v>100000</v>
          </cell>
          <cell r="AM135">
            <v>42.647222222222226</v>
          </cell>
          <cell r="AN135">
            <v>0</v>
          </cell>
          <cell r="AO135">
            <v>0</v>
          </cell>
          <cell r="AP135" t="str">
            <v>NOT FOUND</v>
          </cell>
          <cell r="AQ135">
            <v>0</v>
          </cell>
          <cell r="AR135">
            <v>0</v>
          </cell>
          <cell r="AS135" t="str">
            <v>METALINE</v>
          </cell>
          <cell r="AT135">
            <v>0</v>
          </cell>
          <cell r="AU135">
            <v>0</v>
          </cell>
          <cell r="AV135">
            <v>0</v>
          </cell>
          <cell r="AW135" t="str">
            <v>SHAHEEN</v>
          </cell>
          <cell r="AX135">
            <v>26.65</v>
          </cell>
          <cell r="AY135">
            <v>171000</v>
          </cell>
          <cell r="AZ135">
            <v>1.1000000000000001</v>
          </cell>
          <cell r="BA135">
            <v>26.65</v>
          </cell>
          <cell r="BB135">
            <v>171000</v>
          </cell>
          <cell r="BC135">
            <v>26.65</v>
          </cell>
          <cell r="BD135">
            <v>171000</v>
          </cell>
          <cell r="BE135">
            <v>0</v>
          </cell>
          <cell r="BF135">
            <v>0</v>
          </cell>
          <cell r="BG135">
            <v>0</v>
          </cell>
          <cell r="BH135">
            <v>0</v>
          </cell>
          <cell r="BI135">
            <v>1</v>
          </cell>
          <cell r="BJ135">
            <v>0</v>
          </cell>
          <cell r="BK135">
            <v>1</v>
          </cell>
          <cell r="BL135">
            <v>1</v>
          </cell>
          <cell r="BM135">
            <v>2</v>
          </cell>
          <cell r="BN135">
            <v>0</v>
          </cell>
          <cell r="BO135">
            <v>0</v>
          </cell>
          <cell r="BP135">
            <v>0</v>
          </cell>
          <cell r="BQ135">
            <v>0</v>
          </cell>
          <cell r="BR135">
            <v>58341</v>
          </cell>
          <cell r="BS135" t="str">
            <v>-</v>
          </cell>
          <cell r="BT135" t="str">
            <v>12020</v>
          </cell>
          <cell r="BU135">
            <v>-5977</v>
          </cell>
        </row>
        <row r="136">
          <cell r="I136">
            <v>64511</v>
          </cell>
          <cell r="J136" t="str">
            <v>-</v>
          </cell>
          <cell r="K136" t="str">
            <v>12270</v>
          </cell>
          <cell r="L136" t="str">
            <v>6161 01</v>
          </cell>
          <cell r="M136" t="str">
            <v>64511-12270</v>
          </cell>
          <cell r="N136">
            <v>0</v>
          </cell>
          <cell r="O136">
            <v>0</v>
          </cell>
          <cell r="P136" t="str">
            <v>SUP LUG COMPT DR HINGE</v>
          </cell>
          <cell r="Q136" t="str">
            <v>140N0</v>
          </cell>
          <cell r="R136">
            <v>3</v>
          </cell>
          <cell r="S136">
            <v>0</v>
          </cell>
          <cell r="T136">
            <v>0</v>
          </cell>
          <cell r="U136">
            <v>0</v>
          </cell>
          <cell r="V136">
            <v>180</v>
          </cell>
          <cell r="W136" t="str">
            <v>‘¾•½—m(x‹‹)</v>
          </cell>
          <cell r="X136" t="str">
            <v>GP</v>
          </cell>
          <cell r="Y136">
            <v>3.62E-3</v>
          </cell>
          <cell r="Z136" t="str">
            <v>METALINE</v>
          </cell>
          <cell r="AA136" t="str">
            <v>HAWKS</v>
          </cell>
          <cell r="AB136" t="str">
            <v>-</v>
          </cell>
          <cell r="AC136" t="str">
            <v>-</v>
          </cell>
          <cell r="AD136" t="str">
            <v>P</v>
          </cell>
          <cell r="AE136" t="str">
            <v>C</v>
          </cell>
          <cell r="AF136">
            <v>2</v>
          </cell>
          <cell r="AG136">
            <v>0</v>
          </cell>
          <cell r="AH136">
            <v>40</v>
          </cell>
          <cell r="AI136">
            <v>1.75</v>
          </cell>
          <cell r="AJ136">
            <v>2</v>
          </cell>
          <cell r="AK136">
            <v>25.2</v>
          </cell>
          <cell r="AL136">
            <v>200000</v>
          </cell>
          <cell r="AM136">
            <v>29.644444444444446</v>
          </cell>
          <cell r="AN136">
            <v>0</v>
          </cell>
          <cell r="AO136">
            <v>0</v>
          </cell>
          <cell r="AP136" t="str">
            <v>NOT FOUND</v>
          </cell>
          <cell r="AQ136">
            <v>0</v>
          </cell>
          <cell r="AR136">
            <v>0</v>
          </cell>
          <cell r="AS136" t="str">
            <v>METALINE</v>
          </cell>
          <cell r="AT136">
            <v>106.99</v>
          </cell>
          <cell r="AU136">
            <v>300000</v>
          </cell>
          <cell r="AV136">
            <v>0</v>
          </cell>
          <cell r="AW136" t="str">
            <v>HAWKS</v>
          </cell>
          <cell r="AX136">
            <v>28.94</v>
          </cell>
          <cell r="AY136">
            <v>120000</v>
          </cell>
          <cell r="AZ136">
            <v>0</v>
          </cell>
          <cell r="BA136">
            <v>106.99</v>
          </cell>
          <cell r="BB136">
            <v>300000</v>
          </cell>
          <cell r="BC136">
            <v>28.94</v>
          </cell>
          <cell r="BD136">
            <v>120000</v>
          </cell>
          <cell r="BE136">
            <v>0</v>
          </cell>
          <cell r="BF136">
            <v>0</v>
          </cell>
          <cell r="BG136">
            <v>0</v>
          </cell>
          <cell r="BH136">
            <v>0</v>
          </cell>
          <cell r="BI136">
            <v>0</v>
          </cell>
          <cell r="BJ136">
            <v>0</v>
          </cell>
          <cell r="BK136">
            <v>0</v>
          </cell>
          <cell r="BL136">
            <v>1</v>
          </cell>
          <cell r="BM136">
            <v>2</v>
          </cell>
          <cell r="BN136">
            <v>0</v>
          </cell>
          <cell r="BO136">
            <v>0</v>
          </cell>
          <cell r="BP136">
            <v>0</v>
          </cell>
          <cell r="BQ136">
            <v>0</v>
          </cell>
          <cell r="BR136">
            <v>58342</v>
          </cell>
          <cell r="BS136" t="str">
            <v>-</v>
          </cell>
          <cell r="BT136" t="str">
            <v>12020</v>
          </cell>
          <cell r="BU136">
            <v>-6169</v>
          </cell>
        </row>
        <row r="137">
          <cell r="I137">
            <v>64511</v>
          </cell>
          <cell r="J137" t="str">
            <v>-</v>
          </cell>
          <cell r="K137" t="str">
            <v>12270</v>
          </cell>
          <cell r="L137" t="str">
            <v>6161 02</v>
          </cell>
          <cell r="M137" t="str">
            <v>64511-12270</v>
          </cell>
          <cell r="N137">
            <v>0</v>
          </cell>
          <cell r="O137">
            <v>0</v>
          </cell>
          <cell r="P137" t="str">
            <v>SUP LUG COMPT DR HINGE</v>
          </cell>
          <cell r="Q137" t="str">
            <v>140N0</v>
          </cell>
          <cell r="R137">
            <v>3</v>
          </cell>
          <cell r="S137">
            <v>0</v>
          </cell>
          <cell r="T137">
            <v>0</v>
          </cell>
          <cell r="U137">
            <v>0</v>
          </cell>
          <cell r="V137">
            <v>180</v>
          </cell>
          <cell r="W137" t="str">
            <v>‘¾•½—m(x‹‹)</v>
          </cell>
          <cell r="X137" t="str">
            <v>GP</v>
          </cell>
          <cell r="Y137">
            <v>3.62E-3</v>
          </cell>
          <cell r="Z137" t="str">
            <v>METALINE</v>
          </cell>
          <cell r="AA137" t="str">
            <v>HAWKS</v>
          </cell>
          <cell r="AB137" t="str">
            <v>-</v>
          </cell>
          <cell r="AC137" t="str">
            <v>-</v>
          </cell>
          <cell r="AD137" t="str">
            <v>P</v>
          </cell>
          <cell r="AE137" t="str">
            <v>C</v>
          </cell>
          <cell r="AF137">
            <v>2</v>
          </cell>
          <cell r="AG137">
            <v>0</v>
          </cell>
          <cell r="AH137">
            <v>40</v>
          </cell>
          <cell r="AI137">
            <v>1.75</v>
          </cell>
          <cell r="AJ137">
            <v>2</v>
          </cell>
          <cell r="AK137">
            <v>25.2</v>
          </cell>
          <cell r="AL137">
            <v>200000</v>
          </cell>
          <cell r="AM137">
            <v>29.644444444444446</v>
          </cell>
          <cell r="AN137">
            <v>0</v>
          </cell>
          <cell r="AO137">
            <v>0</v>
          </cell>
          <cell r="AP137" t="str">
            <v>NOT FOUND</v>
          </cell>
          <cell r="AQ137">
            <v>0</v>
          </cell>
          <cell r="AR137">
            <v>0</v>
          </cell>
          <cell r="AS137" t="str">
            <v>METALINE</v>
          </cell>
          <cell r="AT137">
            <v>106.99</v>
          </cell>
          <cell r="AU137">
            <v>300000</v>
          </cell>
          <cell r="AV137">
            <v>0</v>
          </cell>
          <cell r="AW137" t="str">
            <v>HAWKS</v>
          </cell>
          <cell r="AX137">
            <v>28.94</v>
          </cell>
          <cell r="AY137">
            <v>120000</v>
          </cell>
          <cell r="AZ137">
            <v>0</v>
          </cell>
          <cell r="BA137">
            <v>106.99</v>
          </cell>
          <cell r="BB137">
            <v>300000</v>
          </cell>
          <cell r="BC137">
            <v>28.94</v>
          </cell>
          <cell r="BD137">
            <v>120000</v>
          </cell>
          <cell r="BE137">
            <v>0</v>
          </cell>
          <cell r="BF137">
            <v>0</v>
          </cell>
          <cell r="BG137">
            <v>0</v>
          </cell>
          <cell r="BH137">
            <v>0</v>
          </cell>
          <cell r="BI137">
            <v>1</v>
          </cell>
          <cell r="BJ137">
            <v>0</v>
          </cell>
          <cell r="BK137">
            <v>1</v>
          </cell>
          <cell r="BL137">
            <v>0</v>
          </cell>
          <cell r="BM137">
            <v>2</v>
          </cell>
          <cell r="BN137">
            <v>0</v>
          </cell>
          <cell r="BO137">
            <v>0</v>
          </cell>
          <cell r="BP137">
            <v>0</v>
          </cell>
          <cell r="BQ137">
            <v>0</v>
          </cell>
          <cell r="BR137">
            <v>58791</v>
          </cell>
          <cell r="BS137" t="str">
            <v>-</v>
          </cell>
          <cell r="BT137" t="str">
            <v>12200</v>
          </cell>
          <cell r="BU137">
            <v>-5720</v>
          </cell>
        </row>
        <row r="138">
          <cell r="I138">
            <v>64531</v>
          </cell>
          <cell r="J138" t="str">
            <v>-</v>
          </cell>
          <cell r="K138" t="str">
            <v>02040</v>
          </cell>
          <cell r="L138" t="str">
            <v>6450 02</v>
          </cell>
          <cell r="M138" t="str">
            <v>64531-02040</v>
          </cell>
          <cell r="N138">
            <v>0</v>
          </cell>
          <cell r="O138">
            <v>0</v>
          </cell>
          <cell r="P138" t="str">
            <v>TORSION  BAR RH</v>
          </cell>
          <cell r="Q138" t="str">
            <v>316N0</v>
          </cell>
          <cell r="R138">
            <v>0</v>
          </cell>
          <cell r="S138">
            <v>0</v>
          </cell>
          <cell r="T138">
            <v>0</v>
          </cell>
          <cell r="U138">
            <v>0</v>
          </cell>
          <cell r="V138">
            <v>305</v>
          </cell>
          <cell r="W138" t="str">
            <v>UGiƒ^ƒCj</v>
          </cell>
          <cell r="X138" t="str">
            <v>GP</v>
          </cell>
          <cell r="Y138">
            <v>1.6459999999999999E-2</v>
          </cell>
          <cell r="Z138" t="str">
            <v>METALINE</v>
          </cell>
          <cell r="AA138" t="str">
            <v>LOADS</v>
          </cell>
          <cell r="AB138" t="str">
            <v>-</v>
          </cell>
          <cell r="AC138" t="str">
            <v>-</v>
          </cell>
          <cell r="AD138" t="str">
            <v>P</v>
          </cell>
          <cell r="AE138" t="str">
            <v>B</v>
          </cell>
          <cell r="AF138">
            <v>3</v>
          </cell>
          <cell r="AG138">
            <v>0</v>
          </cell>
          <cell r="AH138">
            <v>0</v>
          </cell>
          <cell r="AI138">
            <v>0</v>
          </cell>
          <cell r="AJ138">
            <v>0</v>
          </cell>
          <cell r="AK138">
            <v>0</v>
          </cell>
          <cell r="AL138">
            <v>0</v>
          </cell>
          <cell r="AM138">
            <v>0</v>
          </cell>
          <cell r="AN138">
            <v>0</v>
          </cell>
          <cell r="AO138">
            <v>0</v>
          </cell>
          <cell r="AP138" t="str">
            <v>LOADS</v>
          </cell>
          <cell r="AQ138">
            <v>0</v>
          </cell>
          <cell r="AR138">
            <v>1</v>
          </cell>
          <cell r="AS138" t="str">
            <v>METALINE</v>
          </cell>
          <cell r="AT138">
            <v>0</v>
          </cell>
          <cell r="AU138">
            <v>0</v>
          </cell>
          <cell r="AV138">
            <v>0</v>
          </cell>
          <cell r="AW138" t="str">
            <v>LOADS</v>
          </cell>
          <cell r="AX138">
            <v>0</v>
          </cell>
          <cell r="AY138">
            <v>0</v>
          </cell>
          <cell r="AZ138">
            <v>0</v>
          </cell>
          <cell r="BA138">
            <v>100</v>
          </cell>
          <cell r="BB138">
            <v>150000</v>
          </cell>
          <cell r="BC138">
            <v>100</v>
          </cell>
          <cell r="BD138">
            <v>150000</v>
          </cell>
          <cell r="BE138">
            <v>0</v>
          </cell>
          <cell r="BF138">
            <v>0</v>
          </cell>
          <cell r="BG138">
            <v>0</v>
          </cell>
          <cell r="BH138">
            <v>0</v>
          </cell>
          <cell r="BI138">
            <v>0</v>
          </cell>
          <cell r="BJ138">
            <v>0</v>
          </cell>
          <cell r="BK138">
            <v>0</v>
          </cell>
          <cell r="BL138">
            <v>0</v>
          </cell>
          <cell r="BM138">
            <v>2</v>
          </cell>
          <cell r="BN138">
            <v>0</v>
          </cell>
          <cell r="BO138">
            <v>0</v>
          </cell>
          <cell r="BP138">
            <v>0</v>
          </cell>
          <cell r="BQ138">
            <v>0</v>
          </cell>
          <cell r="BR138">
            <v>58375</v>
          </cell>
          <cell r="BS138" t="str">
            <v>-</v>
          </cell>
          <cell r="BT138" t="str">
            <v>12390</v>
          </cell>
          <cell r="BU138">
            <v>-6156</v>
          </cell>
        </row>
        <row r="139">
          <cell r="I139">
            <v>64532</v>
          </cell>
          <cell r="J139" t="str">
            <v>-</v>
          </cell>
          <cell r="K139" t="str">
            <v>02040</v>
          </cell>
          <cell r="L139" t="str">
            <v>6450 02</v>
          </cell>
          <cell r="M139" t="str">
            <v>64532-02040</v>
          </cell>
          <cell r="N139">
            <v>0</v>
          </cell>
          <cell r="O139">
            <v>0</v>
          </cell>
          <cell r="P139" t="str">
            <v>TORSION  BAR LH</v>
          </cell>
          <cell r="Q139" t="str">
            <v>316N0</v>
          </cell>
          <cell r="R139">
            <v>0</v>
          </cell>
          <cell r="S139">
            <v>0</v>
          </cell>
          <cell r="T139">
            <v>0</v>
          </cell>
          <cell r="U139">
            <v>0</v>
          </cell>
          <cell r="V139">
            <v>305</v>
          </cell>
          <cell r="W139" t="str">
            <v>UGiƒ^ƒCj</v>
          </cell>
          <cell r="X139" t="str">
            <v>GP</v>
          </cell>
          <cell r="Y139">
            <v>1.6459999999999999E-2</v>
          </cell>
          <cell r="Z139" t="str">
            <v>METALINE</v>
          </cell>
          <cell r="AA139" t="str">
            <v>LOADS</v>
          </cell>
          <cell r="AB139" t="str">
            <v>-</v>
          </cell>
          <cell r="AC139" t="str">
            <v>-</v>
          </cell>
          <cell r="AD139" t="str">
            <v>P</v>
          </cell>
          <cell r="AE139" t="str">
            <v>B</v>
          </cell>
          <cell r="AF139">
            <v>3</v>
          </cell>
          <cell r="AG139">
            <v>0</v>
          </cell>
          <cell r="AH139">
            <v>0</v>
          </cell>
          <cell r="AI139">
            <v>0</v>
          </cell>
          <cell r="AJ139">
            <v>0</v>
          </cell>
          <cell r="AK139">
            <v>0</v>
          </cell>
          <cell r="AL139">
            <v>0</v>
          </cell>
          <cell r="AM139">
            <v>0</v>
          </cell>
          <cell r="AN139">
            <v>0</v>
          </cell>
          <cell r="AO139">
            <v>0</v>
          </cell>
          <cell r="AP139" t="str">
            <v>LOADS</v>
          </cell>
          <cell r="AQ139">
            <v>0</v>
          </cell>
          <cell r="AR139">
            <v>1</v>
          </cell>
          <cell r="AS139" t="str">
            <v>METALINE</v>
          </cell>
          <cell r="AT139">
            <v>0</v>
          </cell>
          <cell r="AU139">
            <v>0</v>
          </cell>
          <cell r="AV139">
            <v>0</v>
          </cell>
          <cell r="AW139" t="str">
            <v>LOADS</v>
          </cell>
          <cell r="AX139">
            <v>0</v>
          </cell>
          <cell r="AY139">
            <v>0</v>
          </cell>
          <cell r="AZ139">
            <v>0</v>
          </cell>
          <cell r="BA139">
            <v>100</v>
          </cell>
          <cell r="BB139">
            <v>150000</v>
          </cell>
          <cell r="BC139">
            <v>100</v>
          </cell>
          <cell r="BD139">
            <v>150000</v>
          </cell>
          <cell r="BE139">
            <v>0</v>
          </cell>
          <cell r="BF139">
            <v>0</v>
          </cell>
          <cell r="BG139">
            <v>0</v>
          </cell>
          <cell r="BH139">
            <v>0</v>
          </cell>
          <cell r="BI139">
            <v>0</v>
          </cell>
          <cell r="BJ139">
            <v>0</v>
          </cell>
          <cell r="BK139">
            <v>0</v>
          </cell>
          <cell r="BL139">
            <v>0</v>
          </cell>
          <cell r="BM139">
            <v>2</v>
          </cell>
          <cell r="BN139">
            <v>0</v>
          </cell>
          <cell r="BO139">
            <v>0</v>
          </cell>
          <cell r="BP139">
            <v>0</v>
          </cell>
          <cell r="BQ139">
            <v>0</v>
          </cell>
          <cell r="BR139">
            <v>58385</v>
          </cell>
          <cell r="BS139" t="str">
            <v>-</v>
          </cell>
          <cell r="BT139">
            <v>12120</v>
          </cell>
          <cell r="BU139">
            <v>-6147</v>
          </cell>
        </row>
        <row r="140">
          <cell r="I140">
            <v>57509</v>
          </cell>
          <cell r="J140" t="str">
            <v>-</v>
          </cell>
          <cell r="K140" t="str">
            <v>12040</v>
          </cell>
          <cell r="L140" t="str">
            <v>5810 01</v>
          </cell>
          <cell r="M140" t="str">
            <v>57509-12040</v>
          </cell>
          <cell r="N140">
            <v>0</v>
          </cell>
          <cell r="O140">
            <v>0</v>
          </cell>
          <cell r="P140" t="str">
            <v>R/F S/A FR FLR CTR</v>
          </cell>
          <cell r="Q140" t="str">
            <v>140N0</v>
          </cell>
          <cell r="R140">
            <v>2</v>
          </cell>
          <cell r="S140">
            <v>0</v>
          </cell>
          <cell r="T140">
            <v>0</v>
          </cell>
          <cell r="U140">
            <v>0</v>
          </cell>
          <cell r="V140">
            <v>850</v>
          </cell>
          <cell r="W140" t="str">
            <v>‘¾•½—m‚v</v>
          </cell>
          <cell r="X140" t="str">
            <v>GW</v>
          </cell>
          <cell r="Y140" t="str">
            <v>ASSY</v>
          </cell>
          <cell r="Z140" t="str">
            <v>MGA</v>
          </cell>
          <cell r="AA140">
            <v>0</v>
          </cell>
          <cell r="AB140" t="str">
            <v>-</v>
          </cell>
          <cell r="AC140" t="str">
            <v>-</v>
          </cell>
          <cell r="AD140">
            <v>0</v>
          </cell>
          <cell r="AE140">
            <v>0</v>
          </cell>
          <cell r="AF140">
            <v>0</v>
          </cell>
          <cell r="AG140">
            <v>1</v>
          </cell>
          <cell r="AH140">
            <v>0</v>
          </cell>
          <cell r="AI140">
            <v>0</v>
          </cell>
          <cell r="AJ140">
            <v>0</v>
          </cell>
          <cell r="AK140">
            <v>0</v>
          </cell>
          <cell r="AL140">
            <v>0</v>
          </cell>
          <cell r="AM140">
            <v>0</v>
          </cell>
          <cell r="AN140">
            <v>1</v>
          </cell>
          <cell r="AO140">
            <v>0</v>
          </cell>
          <cell r="AP140" t="str">
            <v>NOT FOUND</v>
          </cell>
          <cell r="AQ140">
            <v>0</v>
          </cell>
          <cell r="AR140">
            <v>0</v>
          </cell>
          <cell r="AS140" t="str">
            <v>MGA</v>
          </cell>
          <cell r="AT140">
            <v>0</v>
          </cell>
          <cell r="AU140">
            <v>0</v>
          </cell>
          <cell r="AV140">
            <v>0</v>
          </cell>
          <cell r="AW140" t="str">
            <v>AEK</v>
          </cell>
          <cell r="AX140">
            <v>77.75</v>
          </cell>
          <cell r="AY140">
            <v>121116</v>
          </cell>
          <cell r="AZ140">
            <v>0</v>
          </cell>
          <cell r="BA140">
            <v>77.75</v>
          </cell>
          <cell r="BB140">
            <v>121116</v>
          </cell>
          <cell r="BC140">
            <v>77.75</v>
          </cell>
          <cell r="BD140">
            <v>121116</v>
          </cell>
          <cell r="BE140">
            <v>0</v>
          </cell>
          <cell r="BF140">
            <v>0</v>
          </cell>
          <cell r="BG140">
            <v>0</v>
          </cell>
          <cell r="BH140">
            <v>0</v>
          </cell>
          <cell r="BI140">
            <v>1</v>
          </cell>
          <cell r="BJ140">
            <v>0</v>
          </cell>
          <cell r="BK140">
            <v>0</v>
          </cell>
          <cell r="BL140">
            <v>1</v>
          </cell>
          <cell r="BM140">
            <v>2</v>
          </cell>
          <cell r="BN140">
            <v>0</v>
          </cell>
          <cell r="BO140">
            <v>0</v>
          </cell>
          <cell r="BP140">
            <v>0</v>
          </cell>
          <cell r="BQ140">
            <v>0</v>
          </cell>
          <cell r="BR140">
            <v>61175</v>
          </cell>
          <cell r="BS140" t="str">
            <v>-</v>
          </cell>
          <cell r="BT140" t="str">
            <v>12140</v>
          </cell>
          <cell r="BU140">
            <v>3666</v>
          </cell>
        </row>
        <row r="141">
          <cell r="I141">
            <v>57617</v>
          </cell>
          <cell r="J141" t="str">
            <v>-</v>
          </cell>
          <cell r="K141" t="str">
            <v>32010</v>
          </cell>
          <cell r="L141" t="str">
            <v>5760 01</v>
          </cell>
          <cell r="M141" t="str">
            <v>57617-32010</v>
          </cell>
          <cell r="N141">
            <v>0</v>
          </cell>
          <cell r="O141">
            <v>0</v>
          </cell>
          <cell r="P141" t="str">
            <v>RET EXT PIPE BKT</v>
          </cell>
          <cell r="Q141">
            <v>32010</v>
          </cell>
          <cell r="R141">
            <v>2</v>
          </cell>
          <cell r="S141">
            <v>0</v>
          </cell>
          <cell r="T141" t="str">
            <v>SS400</v>
          </cell>
          <cell r="U141">
            <v>12</v>
          </cell>
          <cell r="V141">
            <v>120</v>
          </cell>
          <cell r="W141" t="str">
            <v>OŒÜ</v>
          </cell>
          <cell r="X141" t="str">
            <v>GP</v>
          </cell>
          <cell r="Y141">
            <v>2.5200000000000001E-3</v>
          </cell>
          <cell r="Z141">
            <v>0</v>
          </cell>
          <cell r="AA141" t="str">
            <v>MGA/METALINE</v>
          </cell>
          <cell r="AB141" t="str">
            <v>-</v>
          </cell>
          <cell r="AC141" t="str">
            <v>-</v>
          </cell>
          <cell r="AD141" t="str">
            <v>BLANK</v>
          </cell>
          <cell r="AE141" t="str">
            <v>PIPE</v>
          </cell>
          <cell r="AF141">
            <v>0</v>
          </cell>
          <cell r="AG141">
            <v>0</v>
          </cell>
          <cell r="AH141">
            <v>40</v>
          </cell>
          <cell r="AI141">
            <v>1.1000000000000001</v>
          </cell>
          <cell r="AJ141">
            <v>2</v>
          </cell>
          <cell r="AK141">
            <v>10.56</v>
          </cell>
          <cell r="AL141">
            <v>10000</v>
          </cell>
          <cell r="AM141">
            <v>10.782222222222222</v>
          </cell>
          <cell r="AN141">
            <v>0</v>
          </cell>
          <cell r="AO141">
            <v>0</v>
          </cell>
          <cell r="AP141" t="str">
            <v>NOT FOUND</v>
          </cell>
          <cell r="AQ141">
            <v>0</v>
          </cell>
          <cell r="AR141">
            <v>1</v>
          </cell>
          <cell r="AS141" t="str">
            <v>MGA</v>
          </cell>
          <cell r="AT141">
            <v>0</v>
          </cell>
          <cell r="AU141">
            <v>0</v>
          </cell>
          <cell r="AV141">
            <v>0</v>
          </cell>
          <cell r="AW141" t="str">
            <v>METALINE</v>
          </cell>
          <cell r="AX141">
            <v>29.400000000000002</v>
          </cell>
          <cell r="AY141">
            <v>10000</v>
          </cell>
          <cell r="AZ141">
            <v>0</v>
          </cell>
          <cell r="BA141">
            <v>29.400000000000002</v>
          </cell>
          <cell r="BB141">
            <v>10000</v>
          </cell>
          <cell r="BC141">
            <v>0</v>
          </cell>
          <cell r="BD141">
            <v>0</v>
          </cell>
          <cell r="BE141">
            <v>0</v>
          </cell>
          <cell r="BF141">
            <v>0</v>
          </cell>
          <cell r="BG141">
            <v>0</v>
          </cell>
          <cell r="BH141">
            <v>0</v>
          </cell>
          <cell r="BI141">
            <v>0</v>
          </cell>
          <cell r="BJ141">
            <v>0</v>
          </cell>
          <cell r="BK141">
            <v>0</v>
          </cell>
          <cell r="BL141">
            <v>0</v>
          </cell>
          <cell r="BM141">
            <v>2</v>
          </cell>
          <cell r="BN141">
            <v>0</v>
          </cell>
          <cell r="BO141">
            <v>0</v>
          </cell>
          <cell r="BP141">
            <v>0</v>
          </cell>
          <cell r="BQ141">
            <v>0</v>
          </cell>
          <cell r="BR141">
            <v>61108</v>
          </cell>
          <cell r="BS141" t="str">
            <v>-</v>
          </cell>
          <cell r="BT141" t="str">
            <v>12230</v>
          </cell>
          <cell r="BU141">
            <v>3491</v>
          </cell>
        </row>
        <row r="142">
          <cell r="I142">
            <v>57635</v>
          </cell>
          <cell r="J142" t="str">
            <v>-</v>
          </cell>
          <cell r="K142" t="str">
            <v>12130</v>
          </cell>
          <cell r="L142" t="str">
            <v>5760 01</v>
          </cell>
          <cell r="M142" t="str">
            <v>57635-12130</v>
          </cell>
          <cell r="N142" t="str">
            <v>YES</v>
          </cell>
          <cell r="O142" t="str">
            <v>E</v>
          </cell>
          <cell r="P142" t="str">
            <v>R/F RR FLR SIDE MBR RR RH</v>
          </cell>
          <cell r="Q142" t="str">
            <v>316N0</v>
          </cell>
          <cell r="R142">
            <v>1</v>
          </cell>
          <cell r="S142">
            <v>0</v>
          </cell>
          <cell r="T142" t="str">
            <v>SHGA440-45</v>
          </cell>
          <cell r="U142">
            <v>2.6</v>
          </cell>
          <cell r="V142">
            <v>245</v>
          </cell>
          <cell r="W142" t="str">
            <v>DGi‘ä˜pj</v>
          </cell>
          <cell r="X142">
            <v>0</v>
          </cell>
          <cell r="Y142">
            <v>5.1399999999999996E-3</v>
          </cell>
          <cell r="Z142" t="str">
            <v>MGA</v>
          </cell>
          <cell r="AA142" t="str">
            <v>TARIQ</v>
          </cell>
          <cell r="AB142" t="str">
            <v>90174-12011*2</v>
          </cell>
          <cell r="AC142">
            <v>0</v>
          </cell>
          <cell r="AD142" t="str">
            <v>P</v>
          </cell>
          <cell r="AE142" t="str">
            <v>C</v>
          </cell>
          <cell r="AF142">
            <v>2</v>
          </cell>
          <cell r="AG142">
            <v>2</v>
          </cell>
          <cell r="AH142">
            <v>70</v>
          </cell>
          <cell r="AI142">
            <v>1.4</v>
          </cell>
          <cell r="AJ142">
            <v>2</v>
          </cell>
          <cell r="AK142">
            <v>48.019999999999996</v>
          </cell>
          <cell r="AL142">
            <v>200000</v>
          </cell>
          <cell r="AM142">
            <v>52.464444444444439</v>
          </cell>
          <cell r="AN142">
            <v>0</v>
          </cell>
          <cell r="AO142">
            <v>0</v>
          </cell>
          <cell r="AP142" t="str">
            <v>NOT FOUND</v>
          </cell>
          <cell r="AQ142">
            <v>0</v>
          </cell>
          <cell r="AR142">
            <v>0</v>
          </cell>
          <cell r="AS142" t="str">
            <v>MGA</v>
          </cell>
          <cell r="AT142">
            <v>81.34</v>
          </cell>
          <cell r="AU142">
            <v>144000</v>
          </cell>
          <cell r="AV142">
            <v>1.1000000000000001</v>
          </cell>
          <cell r="AW142" t="str">
            <v>TARIQ</v>
          </cell>
          <cell r="AX142">
            <v>77.150000000000006</v>
          </cell>
          <cell r="AY142">
            <v>159500</v>
          </cell>
          <cell r="AZ142">
            <v>1.1000000000000001</v>
          </cell>
          <cell r="BA142">
            <v>81.34</v>
          </cell>
          <cell r="BB142">
            <v>159500</v>
          </cell>
          <cell r="BC142">
            <v>77.150000000000006</v>
          </cell>
          <cell r="BD142">
            <v>144000</v>
          </cell>
          <cell r="BE142">
            <v>0</v>
          </cell>
          <cell r="BF142">
            <v>0</v>
          </cell>
          <cell r="BG142">
            <v>0</v>
          </cell>
          <cell r="BH142">
            <v>0</v>
          </cell>
          <cell r="BI142">
            <v>1</v>
          </cell>
          <cell r="BJ142">
            <v>0</v>
          </cell>
          <cell r="BK142">
            <v>0</v>
          </cell>
          <cell r="BL142">
            <v>0</v>
          </cell>
          <cell r="BM142">
            <v>2</v>
          </cell>
          <cell r="BN142">
            <v>1</v>
          </cell>
          <cell r="BO142">
            <v>0</v>
          </cell>
          <cell r="BP142">
            <v>0</v>
          </cell>
          <cell r="BQ142">
            <v>0</v>
          </cell>
          <cell r="BR142">
            <v>61135</v>
          </cell>
          <cell r="BS142" t="str">
            <v>-</v>
          </cell>
          <cell r="BT142" t="str">
            <v>12270</v>
          </cell>
          <cell r="BU142">
            <v>3500</v>
          </cell>
        </row>
        <row r="143">
          <cell r="I143">
            <v>57636</v>
          </cell>
          <cell r="J143" t="str">
            <v>-</v>
          </cell>
          <cell r="K143" t="str">
            <v>12110</v>
          </cell>
          <cell r="L143" t="str">
            <v>5760 01</v>
          </cell>
          <cell r="M143" t="str">
            <v>57636-12110</v>
          </cell>
          <cell r="N143" t="str">
            <v>YES</v>
          </cell>
          <cell r="O143" t="str">
            <v>E</v>
          </cell>
          <cell r="P143" t="str">
            <v>R/F RR FLR SIDE MBR RR LH</v>
          </cell>
          <cell r="Q143" t="str">
            <v>316N0</v>
          </cell>
          <cell r="R143">
            <v>1</v>
          </cell>
          <cell r="S143">
            <v>0</v>
          </cell>
          <cell r="T143" t="str">
            <v>SHGA440-45</v>
          </cell>
          <cell r="U143">
            <v>2.6</v>
          </cell>
          <cell r="V143">
            <v>245</v>
          </cell>
          <cell r="W143" t="str">
            <v>DGi‘ä˜pj</v>
          </cell>
          <cell r="X143">
            <v>0</v>
          </cell>
          <cell r="Y143">
            <v>5.1399999999999996E-3</v>
          </cell>
          <cell r="Z143" t="str">
            <v>MGA</v>
          </cell>
          <cell r="AA143" t="str">
            <v>TARIQ</v>
          </cell>
          <cell r="AB143" t="str">
            <v>90174-12011*2</v>
          </cell>
          <cell r="AC143">
            <v>0</v>
          </cell>
          <cell r="AD143" t="str">
            <v>P</v>
          </cell>
          <cell r="AE143" t="str">
            <v>C</v>
          </cell>
          <cell r="AF143">
            <v>2</v>
          </cell>
          <cell r="AG143">
            <v>2</v>
          </cell>
          <cell r="AH143">
            <v>70</v>
          </cell>
          <cell r="AI143">
            <v>1.4</v>
          </cell>
          <cell r="AJ143">
            <v>2</v>
          </cell>
          <cell r="AK143">
            <v>48.019999999999996</v>
          </cell>
          <cell r="AL143">
            <v>650000</v>
          </cell>
          <cell r="AM143">
            <v>62.464444444444439</v>
          </cell>
          <cell r="AN143">
            <v>0</v>
          </cell>
          <cell r="AO143">
            <v>0</v>
          </cell>
          <cell r="AP143" t="str">
            <v>NOT FOUND</v>
          </cell>
          <cell r="AQ143">
            <v>0</v>
          </cell>
          <cell r="AR143">
            <v>0</v>
          </cell>
          <cell r="AS143" t="str">
            <v>MGA</v>
          </cell>
          <cell r="AT143">
            <v>81.34</v>
          </cell>
          <cell r="AU143">
            <v>144000</v>
          </cell>
          <cell r="AV143">
            <v>1.1000000000000001</v>
          </cell>
          <cell r="AW143" t="str">
            <v>TARIQ</v>
          </cell>
          <cell r="AX143">
            <v>77.150000000000006</v>
          </cell>
          <cell r="AY143">
            <v>159500</v>
          </cell>
          <cell r="AZ143">
            <v>1.1000000000000001</v>
          </cell>
          <cell r="BA143">
            <v>81.34</v>
          </cell>
          <cell r="BB143">
            <v>159500</v>
          </cell>
          <cell r="BC143">
            <v>77.150000000000006</v>
          </cell>
          <cell r="BD143">
            <v>144000</v>
          </cell>
          <cell r="BE143">
            <v>0</v>
          </cell>
          <cell r="BF143">
            <v>0</v>
          </cell>
          <cell r="BG143">
            <v>0</v>
          </cell>
          <cell r="BH143">
            <v>0</v>
          </cell>
          <cell r="BI143">
            <v>1</v>
          </cell>
          <cell r="BJ143">
            <v>0</v>
          </cell>
          <cell r="BK143">
            <v>0</v>
          </cell>
          <cell r="BL143">
            <v>0</v>
          </cell>
          <cell r="BM143">
            <v>2</v>
          </cell>
          <cell r="BN143">
            <v>1</v>
          </cell>
          <cell r="BO143">
            <v>0</v>
          </cell>
          <cell r="BP143">
            <v>0</v>
          </cell>
          <cell r="BQ143">
            <v>0</v>
          </cell>
          <cell r="BR143">
            <v>61137</v>
          </cell>
          <cell r="BS143" t="str">
            <v>-</v>
          </cell>
          <cell r="BT143" t="str">
            <v>12210</v>
          </cell>
          <cell r="BU143">
            <v>3501</v>
          </cell>
        </row>
        <row r="144">
          <cell r="I144">
            <v>57656</v>
          </cell>
          <cell r="J144" t="str">
            <v>-</v>
          </cell>
          <cell r="K144" t="str">
            <v>12090</v>
          </cell>
          <cell r="L144" t="str">
            <v>5810 01</v>
          </cell>
          <cell r="M144" t="str">
            <v>57656-12090</v>
          </cell>
          <cell r="N144">
            <v>0</v>
          </cell>
          <cell r="O144">
            <v>0</v>
          </cell>
          <cell r="P144" t="str">
            <v>BKT EX PIPE MTG NO1</v>
          </cell>
          <cell r="Q144" t="str">
            <v>140N0</v>
          </cell>
          <cell r="R144">
            <v>3</v>
          </cell>
          <cell r="S144">
            <v>0</v>
          </cell>
          <cell r="T144" t="str">
            <v>SPH270C</v>
          </cell>
          <cell r="U144">
            <v>1.4</v>
          </cell>
          <cell r="V144">
            <v>760</v>
          </cell>
          <cell r="W144" t="str">
            <v>‘¾•½—m</v>
          </cell>
          <cell r="X144" t="str">
            <v>GP</v>
          </cell>
          <cell r="Y144">
            <v>2.794E-2</v>
          </cell>
          <cell r="Z144" t="str">
            <v>MGA</v>
          </cell>
          <cell r="AA144" t="str">
            <v>AEK</v>
          </cell>
          <cell r="AB144" t="str">
            <v>-</v>
          </cell>
          <cell r="AC144" t="str">
            <v>92611-00612(Weld)</v>
          </cell>
          <cell r="AD144" t="str">
            <v>W</v>
          </cell>
          <cell r="AE144" t="str">
            <v>B</v>
          </cell>
          <cell r="AF144">
            <v>1</v>
          </cell>
          <cell r="AG144">
            <v>0</v>
          </cell>
          <cell r="AH144">
            <v>40</v>
          </cell>
          <cell r="AI144">
            <v>1.3</v>
          </cell>
          <cell r="AJ144">
            <v>2</v>
          </cell>
          <cell r="AK144">
            <v>79.039999999999992</v>
          </cell>
          <cell r="AL144">
            <v>200000</v>
          </cell>
          <cell r="AM144">
            <v>83.484444444444435</v>
          </cell>
          <cell r="AN144">
            <v>0</v>
          </cell>
          <cell r="AO144">
            <v>0</v>
          </cell>
          <cell r="AP144" t="str">
            <v>NOT FOUND</v>
          </cell>
          <cell r="AQ144">
            <v>0</v>
          </cell>
          <cell r="AR144">
            <v>0</v>
          </cell>
          <cell r="AS144" t="str">
            <v>MGA</v>
          </cell>
          <cell r="AT144">
            <v>88.19</v>
          </cell>
          <cell r="AU144">
            <v>154000</v>
          </cell>
          <cell r="AV144">
            <v>1.3</v>
          </cell>
          <cell r="AW144" t="str">
            <v>AEK</v>
          </cell>
          <cell r="AX144">
            <v>0</v>
          </cell>
          <cell r="AY144">
            <v>0</v>
          </cell>
          <cell r="AZ144">
            <v>0</v>
          </cell>
          <cell r="BA144">
            <v>88.19</v>
          </cell>
          <cell r="BB144">
            <v>154000</v>
          </cell>
          <cell r="BC144">
            <v>88.19</v>
          </cell>
          <cell r="BD144">
            <v>154000</v>
          </cell>
          <cell r="BE144">
            <v>0</v>
          </cell>
          <cell r="BF144">
            <v>0</v>
          </cell>
          <cell r="BG144">
            <v>0</v>
          </cell>
          <cell r="BH144">
            <v>0</v>
          </cell>
          <cell r="BI144">
            <v>1</v>
          </cell>
          <cell r="BJ144">
            <v>0</v>
          </cell>
          <cell r="BK144">
            <v>0</v>
          </cell>
          <cell r="BL144">
            <v>1</v>
          </cell>
          <cell r="BM144">
            <v>2</v>
          </cell>
          <cell r="BN144">
            <v>0</v>
          </cell>
          <cell r="BO144">
            <v>0</v>
          </cell>
          <cell r="BP144">
            <v>0</v>
          </cell>
          <cell r="BQ144">
            <v>0</v>
          </cell>
          <cell r="BR144">
            <v>61149</v>
          </cell>
          <cell r="BS144" t="str">
            <v>-</v>
          </cell>
          <cell r="BT144" t="str">
            <v>12060</v>
          </cell>
          <cell r="BU144">
            <v>3493</v>
          </cell>
        </row>
        <row r="145">
          <cell r="I145">
            <v>57657</v>
          </cell>
          <cell r="J145" t="str">
            <v>-</v>
          </cell>
          <cell r="K145" t="str">
            <v>12060</v>
          </cell>
          <cell r="L145" t="str">
            <v>5810 01</v>
          </cell>
          <cell r="M145" t="str">
            <v>57657-12060</v>
          </cell>
          <cell r="N145">
            <v>0</v>
          </cell>
          <cell r="O145">
            <v>0</v>
          </cell>
          <cell r="P145" t="str">
            <v>BKT EX PIPE MTG NO2</v>
          </cell>
          <cell r="Q145" t="str">
            <v>140N0</v>
          </cell>
          <cell r="R145">
            <v>3</v>
          </cell>
          <cell r="S145">
            <v>2</v>
          </cell>
          <cell r="T145" t="str">
            <v>STKM11A</v>
          </cell>
          <cell r="U145">
            <v>12</v>
          </cell>
          <cell r="V145">
            <v>90</v>
          </cell>
          <cell r="W145" t="str">
            <v>‘¾•½—m</v>
          </cell>
          <cell r="X145" t="str">
            <v>GP</v>
          </cell>
          <cell r="Y145">
            <v>3.31E-3</v>
          </cell>
          <cell r="Z145" t="str">
            <v>MGA</v>
          </cell>
          <cell r="AA145" t="str">
            <v>AEK</v>
          </cell>
          <cell r="AB145" t="str">
            <v>-</v>
          </cell>
          <cell r="AC145" t="str">
            <v>-</v>
          </cell>
          <cell r="AD145" t="str">
            <v>BLANK</v>
          </cell>
          <cell r="AE145" t="str">
            <v>PIPE</v>
          </cell>
          <cell r="AF145">
            <v>0</v>
          </cell>
          <cell r="AG145">
            <v>0</v>
          </cell>
          <cell r="AH145">
            <v>40</v>
          </cell>
          <cell r="AI145">
            <v>1</v>
          </cell>
          <cell r="AJ145">
            <v>2</v>
          </cell>
          <cell r="AK145">
            <v>7.2</v>
          </cell>
          <cell r="AL145">
            <v>10000</v>
          </cell>
          <cell r="AM145">
            <v>7.4222222222222225</v>
          </cell>
          <cell r="AN145">
            <v>0</v>
          </cell>
          <cell r="AO145">
            <v>0</v>
          </cell>
          <cell r="AP145" t="str">
            <v>NOT FOUND</v>
          </cell>
          <cell r="AQ145">
            <v>0</v>
          </cell>
          <cell r="AR145">
            <v>1</v>
          </cell>
          <cell r="AS145" t="str">
            <v>MGA</v>
          </cell>
          <cell r="AT145">
            <v>0</v>
          </cell>
          <cell r="AU145">
            <v>0</v>
          </cell>
          <cell r="AV145">
            <v>0</v>
          </cell>
          <cell r="AW145" t="str">
            <v>AEK</v>
          </cell>
          <cell r="AX145">
            <v>22.05</v>
          </cell>
          <cell r="AY145">
            <v>10000</v>
          </cell>
          <cell r="AZ145">
            <v>0</v>
          </cell>
          <cell r="BA145">
            <v>22.05</v>
          </cell>
          <cell r="BB145">
            <v>10000</v>
          </cell>
          <cell r="BC145">
            <v>0</v>
          </cell>
          <cell r="BD145">
            <v>0</v>
          </cell>
          <cell r="BE145">
            <v>0</v>
          </cell>
          <cell r="BF145">
            <v>0</v>
          </cell>
          <cell r="BG145">
            <v>0</v>
          </cell>
          <cell r="BH145">
            <v>0</v>
          </cell>
          <cell r="BI145">
            <v>1</v>
          </cell>
          <cell r="BJ145">
            <v>0</v>
          </cell>
          <cell r="BK145">
            <v>0</v>
          </cell>
          <cell r="BL145">
            <v>1</v>
          </cell>
          <cell r="BM145">
            <v>2</v>
          </cell>
          <cell r="BN145">
            <v>0</v>
          </cell>
          <cell r="BO145">
            <v>0</v>
          </cell>
          <cell r="BP145">
            <v>0</v>
          </cell>
          <cell r="BQ145">
            <v>0</v>
          </cell>
          <cell r="BR145">
            <v>61153</v>
          </cell>
          <cell r="BS145" t="str">
            <v>-</v>
          </cell>
          <cell r="BT145" t="str">
            <v>12070</v>
          </cell>
          <cell r="BU145">
            <v>3496</v>
          </cell>
        </row>
        <row r="146">
          <cell r="I146">
            <v>57805</v>
          </cell>
          <cell r="J146" t="str">
            <v>-</v>
          </cell>
          <cell r="K146">
            <v>0</v>
          </cell>
          <cell r="L146" t="str">
            <v>5810 01</v>
          </cell>
          <cell r="M146" t="str">
            <v>57805-</v>
          </cell>
          <cell r="N146">
            <v>0</v>
          </cell>
          <cell r="O146">
            <v>0</v>
          </cell>
          <cell r="P146" t="str">
            <v>R/F S/A BELT ANC, NO.1</v>
          </cell>
          <cell r="Q146">
            <v>0</v>
          </cell>
          <cell r="R146">
            <v>0</v>
          </cell>
          <cell r="S146">
            <v>0</v>
          </cell>
          <cell r="T146">
            <v>0</v>
          </cell>
          <cell r="U146">
            <v>0</v>
          </cell>
          <cell r="V146">
            <v>0</v>
          </cell>
          <cell r="W146">
            <v>0</v>
          </cell>
          <cell r="X146">
            <v>0</v>
          </cell>
          <cell r="Y146" t="str">
            <v>ASSY</v>
          </cell>
          <cell r="Z146">
            <v>0</v>
          </cell>
          <cell r="AA146">
            <v>0</v>
          </cell>
          <cell r="AB146" t="str">
            <v>-</v>
          </cell>
          <cell r="AC146" t="str">
            <v>-</v>
          </cell>
          <cell r="AD146">
            <v>0</v>
          </cell>
          <cell r="AE146">
            <v>0</v>
          </cell>
          <cell r="AF146">
            <v>0</v>
          </cell>
          <cell r="AG146">
            <v>1</v>
          </cell>
          <cell r="AH146">
            <v>0</v>
          </cell>
          <cell r="AI146">
            <v>0</v>
          </cell>
          <cell r="AJ146">
            <v>0</v>
          </cell>
          <cell r="AK146">
            <v>0</v>
          </cell>
          <cell r="AL146">
            <v>0</v>
          </cell>
          <cell r="AM146">
            <v>0</v>
          </cell>
          <cell r="AN146">
            <v>0</v>
          </cell>
          <cell r="AO146">
            <v>0</v>
          </cell>
          <cell r="AP146" t="str">
            <v>NOT FOUND</v>
          </cell>
          <cell r="AQ146">
            <v>0</v>
          </cell>
          <cell r="AR146">
            <v>0</v>
          </cell>
          <cell r="AS146" t="str">
            <v>RAZI SONS</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1</v>
          </cell>
          <cell r="BJ146">
            <v>0</v>
          </cell>
          <cell r="BK146">
            <v>1</v>
          </cell>
          <cell r="BL146">
            <v>1</v>
          </cell>
          <cell r="BM146">
            <v>2</v>
          </cell>
          <cell r="BN146">
            <v>0</v>
          </cell>
          <cell r="BO146">
            <v>0</v>
          </cell>
          <cell r="BP146">
            <v>0</v>
          </cell>
          <cell r="BQ146">
            <v>0</v>
          </cell>
          <cell r="BR146">
            <v>64314</v>
          </cell>
          <cell r="BS146" t="str">
            <v>-</v>
          </cell>
          <cell r="BT146" t="str">
            <v>12110</v>
          </cell>
          <cell r="BU146">
            <v>6509</v>
          </cell>
        </row>
        <row r="147">
          <cell r="I147">
            <v>58161</v>
          </cell>
          <cell r="J147" t="str">
            <v>-</v>
          </cell>
          <cell r="K147" t="str">
            <v>12160</v>
          </cell>
          <cell r="L147" t="str">
            <v>5810 01</v>
          </cell>
          <cell r="M147" t="str">
            <v>58161-12160</v>
          </cell>
          <cell r="N147">
            <v>0</v>
          </cell>
          <cell r="O147">
            <v>0</v>
          </cell>
          <cell r="P147" t="str">
            <v>R/F BELT ANC TO FLR PAN</v>
          </cell>
          <cell r="Q147" t="str">
            <v>140N0</v>
          </cell>
          <cell r="R147">
            <v>3</v>
          </cell>
          <cell r="S147">
            <v>0</v>
          </cell>
          <cell r="T147" t="str">
            <v>SPH270D</v>
          </cell>
          <cell r="U147">
            <v>1.2</v>
          </cell>
          <cell r="V147">
            <v>2253</v>
          </cell>
          <cell r="W147" t="str">
            <v>‘¾•½—m</v>
          </cell>
          <cell r="X147" t="str">
            <v>GP</v>
          </cell>
          <cell r="Y147">
            <v>2.7279999999999999E-2</v>
          </cell>
          <cell r="Z147" t="str">
            <v>RAZI SONS</v>
          </cell>
          <cell r="AA147" t="str">
            <v>AEK</v>
          </cell>
          <cell r="AB147" t="str">
            <v>-</v>
          </cell>
          <cell r="AC147" t="str">
            <v>-</v>
          </cell>
          <cell r="AD147" t="str">
            <v>W</v>
          </cell>
          <cell r="AE147" t="str">
            <v>B</v>
          </cell>
          <cell r="AF147">
            <v>1</v>
          </cell>
          <cell r="AG147">
            <v>0</v>
          </cell>
          <cell r="AH147">
            <v>40</v>
          </cell>
          <cell r="AI147">
            <v>1.3</v>
          </cell>
          <cell r="AJ147">
            <v>2</v>
          </cell>
          <cell r="AK147">
            <v>234.31200000000001</v>
          </cell>
          <cell r="AL147">
            <v>400000</v>
          </cell>
          <cell r="AM147">
            <v>243.2008888888889</v>
          </cell>
          <cell r="AN147">
            <v>0</v>
          </cell>
          <cell r="AO147">
            <v>0</v>
          </cell>
          <cell r="AP147" t="str">
            <v>NOT FOUND</v>
          </cell>
          <cell r="AQ147">
            <v>0</v>
          </cell>
          <cell r="AR147">
            <v>0</v>
          </cell>
          <cell r="AS147" t="str">
            <v>RAZI SONS</v>
          </cell>
          <cell r="AT147">
            <v>207.87</v>
          </cell>
          <cell r="AU147">
            <v>505000</v>
          </cell>
          <cell r="AV147">
            <v>1</v>
          </cell>
          <cell r="AW147" t="str">
            <v>AEK</v>
          </cell>
          <cell r="AX147">
            <v>0</v>
          </cell>
          <cell r="AY147">
            <v>0</v>
          </cell>
          <cell r="AZ147">
            <v>0</v>
          </cell>
          <cell r="BA147">
            <v>207.87</v>
          </cell>
          <cell r="BB147">
            <v>505000</v>
          </cell>
          <cell r="BC147">
            <v>207.87</v>
          </cell>
          <cell r="BD147">
            <v>505000</v>
          </cell>
          <cell r="BE147">
            <v>0</v>
          </cell>
          <cell r="BF147">
            <v>0</v>
          </cell>
          <cell r="BG147">
            <v>0</v>
          </cell>
          <cell r="BH147">
            <v>0</v>
          </cell>
          <cell r="BI147">
            <v>1</v>
          </cell>
          <cell r="BJ147">
            <v>0</v>
          </cell>
          <cell r="BK147">
            <v>0</v>
          </cell>
          <cell r="BL147">
            <v>1</v>
          </cell>
          <cell r="BM147">
            <v>2</v>
          </cell>
          <cell r="BN147">
            <v>0</v>
          </cell>
          <cell r="BO147">
            <v>2</v>
          </cell>
          <cell r="BP147">
            <v>0</v>
          </cell>
          <cell r="BQ147">
            <v>0</v>
          </cell>
          <cell r="BR147">
            <v>61109</v>
          </cell>
          <cell r="BS147" t="str">
            <v>-</v>
          </cell>
          <cell r="BT147" t="str">
            <v>12220</v>
          </cell>
          <cell r="BU147">
            <v>2948</v>
          </cell>
        </row>
        <row r="148">
          <cell r="I148">
            <v>58313</v>
          </cell>
          <cell r="J148" t="str">
            <v>-</v>
          </cell>
          <cell r="K148" t="str">
            <v>12300</v>
          </cell>
          <cell r="L148" t="str">
            <v>5830 01</v>
          </cell>
          <cell r="M148" t="str">
            <v>58313-12300</v>
          </cell>
          <cell r="N148">
            <v>0</v>
          </cell>
          <cell r="O148" t="str">
            <v>E</v>
          </cell>
          <cell r="P148" t="str">
            <v>PNL RR FLR SIDE RH</v>
          </cell>
          <cell r="Q148" t="str">
            <v>316N0</v>
          </cell>
          <cell r="R148">
            <v>2</v>
          </cell>
          <cell r="S148">
            <v>0</v>
          </cell>
          <cell r="T148" t="str">
            <v>SCGA270D-45</v>
          </cell>
          <cell r="U148">
            <v>0.7</v>
          </cell>
          <cell r="V148">
            <v>600</v>
          </cell>
          <cell r="W148" t="str">
            <v>UGiƒ^ƒCj</v>
          </cell>
          <cell r="X148">
            <v>0</v>
          </cell>
          <cell r="Y148">
            <v>0.20732999999999999</v>
          </cell>
          <cell r="Z148" t="str">
            <v>RAZI SONS</v>
          </cell>
          <cell r="AA148" t="str">
            <v>AEK</v>
          </cell>
          <cell r="AB148" t="str">
            <v>-</v>
          </cell>
          <cell r="AC148">
            <v>0</v>
          </cell>
          <cell r="AD148" t="str">
            <v>P</v>
          </cell>
          <cell r="AE148" t="str">
            <v>B</v>
          </cell>
          <cell r="AF148">
            <v>3</v>
          </cell>
          <cell r="AG148">
            <v>0</v>
          </cell>
          <cell r="AH148">
            <v>40</v>
          </cell>
          <cell r="AI148">
            <v>1.3</v>
          </cell>
          <cell r="AJ148">
            <v>2</v>
          </cell>
          <cell r="AK148">
            <v>62.400000000000006</v>
          </cell>
          <cell r="AL148">
            <v>200000</v>
          </cell>
          <cell r="AM148">
            <v>66.844444444444449</v>
          </cell>
          <cell r="AN148">
            <v>0</v>
          </cell>
          <cell r="AO148">
            <v>0</v>
          </cell>
          <cell r="AP148" t="str">
            <v>NOT FOUND</v>
          </cell>
          <cell r="AQ148">
            <v>0</v>
          </cell>
          <cell r="AR148">
            <v>0</v>
          </cell>
          <cell r="AS148" t="str">
            <v>RAZI SONS</v>
          </cell>
          <cell r="AT148">
            <v>221.16</v>
          </cell>
          <cell r="AU148">
            <v>566000</v>
          </cell>
          <cell r="AV148">
            <v>0</v>
          </cell>
          <cell r="AW148" t="str">
            <v>AEK</v>
          </cell>
          <cell r="AX148">
            <v>117.24</v>
          </cell>
          <cell r="AY148">
            <v>280684</v>
          </cell>
          <cell r="AZ148">
            <v>0</v>
          </cell>
          <cell r="BA148">
            <v>221.16</v>
          </cell>
          <cell r="BB148">
            <v>566000</v>
          </cell>
          <cell r="BC148">
            <v>117.24</v>
          </cell>
          <cell r="BD148">
            <v>280684</v>
          </cell>
          <cell r="BE148">
            <v>0</v>
          </cell>
          <cell r="BF148">
            <v>0</v>
          </cell>
          <cell r="BG148">
            <v>0</v>
          </cell>
          <cell r="BH148">
            <v>0</v>
          </cell>
          <cell r="BI148">
            <v>1</v>
          </cell>
          <cell r="BJ148">
            <v>0</v>
          </cell>
          <cell r="BK148">
            <v>0</v>
          </cell>
          <cell r="BL148">
            <v>0</v>
          </cell>
          <cell r="BM148">
            <v>2</v>
          </cell>
          <cell r="BN148">
            <v>1</v>
          </cell>
          <cell r="BO148">
            <v>0</v>
          </cell>
          <cell r="BP148">
            <v>0</v>
          </cell>
          <cell r="BQ148">
            <v>0</v>
          </cell>
          <cell r="BR148">
            <v>61136</v>
          </cell>
          <cell r="BS148" t="str">
            <v>-</v>
          </cell>
          <cell r="BT148" t="str">
            <v>12260</v>
          </cell>
          <cell r="BU148">
            <v>2823</v>
          </cell>
        </row>
        <row r="149">
          <cell r="I149">
            <v>58314</v>
          </cell>
          <cell r="J149" t="str">
            <v>-</v>
          </cell>
          <cell r="K149" t="str">
            <v>12300</v>
          </cell>
          <cell r="L149" t="str">
            <v>5830 01</v>
          </cell>
          <cell r="M149" t="str">
            <v>58314-12300</v>
          </cell>
          <cell r="N149">
            <v>0</v>
          </cell>
          <cell r="O149" t="str">
            <v>E</v>
          </cell>
          <cell r="P149" t="str">
            <v>PNL RR FLR SIDE LH</v>
          </cell>
          <cell r="Q149" t="str">
            <v>316N0</v>
          </cell>
          <cell r="R149">
            <v>2</v>
          </cell>
          <cell r="S149">
            <v>0</v>
          </cell>
          <cell r="T149" t="str">
            <v>SCGA270D-45</v>
          </cell>
          <cell r="U149">
            <v>0.7</v>
          </cell>
          <cell r="V149">
            <v>600</v>
          </cell>
          <cell r="W149" t="str">
            <v>UGiƒ^ƒCj</v>
          </cell>
          <cell r="X149">
            <v>0</v>
          </cell>
          <cell r="Y149">
            <v>0.20732999999999999</v>
          </cell>
          <cell r="Z149" t="str">
            <v>RAZI SONS</v>
          </cell>
          <cell r="AA149" t="str">
            <v>AEK</v>
          </cell>
          <cell r="AB149" t="str">
            <v>-</v>
          </cell>
          <cell r="AC149">
            <v>0</v>
          </cell>
          <cell r="AD149" t="str">
            <v>P</v>
          </cell>
          <cell r="AE149" t="str">
            <v>B</v>
          </cell>
          <cell r="AF149">
            <v>3</v>
          </cell>
          <cell r="AG149">
            <v>0</v>
          </cell>
          <cell r="AH149">
            <v>40</v>
          </cell>
          <cell r="AI149">
            <v>1.4</v>
          </cell>
          <cell r="AJ149">
            <v>2</v>
          </cell>
          <cell r="AK149">
            <v>67.199999999999989</v>
          </cell>
          <cell r="AL149">
            <v>200000</v>
          </cell>
          <cell r="AM149">
            <v>71.644444444444431</v>
          </cell>
          <cell r="AN149">
            <v>0</v>
          </cell>
          <cell r="AO149">
            <v>0</v>
          </cell>
          <cell r="AP149" t="str">
            <v>NOT FOUND</v>
          </cell>
          <cell r="AQ149">
            <v>0</v>
          </cell>
          <cell r="AR149">
            <v>0</v>
          </cell>
          <cell r="AS149" t="str">
            <v>RAZI SONS</v>
          </cell>
          <cell r="AT149" t="str">
            <v>INCL</v>
          </cell>
          <cell r="AU149" t="str">
            <v>INCL</v>
          </cell>
          <cell r="AV149">
            <v>0</v>
          </cell>
          <cell r="AW149" t="str">
            <v>AEK</v>
          </cell>
          <cell r="AX149" t="str">
            <v>INCL</v>
          </cell>
          <cell r="AY149" t="str">
            <v>INCL</v>
          </cell>
          <cell r="AZ149">
            <v>0</v>
          </cell>
          <cell r="BA149" t="str">
            <v>INCL</v>
          </cell>
          <cell r="BB149" t="str">
            <v>INCL</v>
          </cell>
          <cell r="BC149" t="str">
            <v>INCL</v>
          </cell>
          <cell r="BD149" t="str">
            <v>INCL</v>
          </cell>
          <cell r="BE149">
            <v>0</v>
          </cell>
          <cell r="BF149">
            <v>0</v>
          </cell>
          <cell r="BG149">
            <v>0</v>
          </cell>
          <cell r="BH149">
            <v>0</v>
          </cell>
          <cell r="BI149">
            <v>1</v>
          </cell>
          <cell r="BJ149">
            <v>0</v>
          </cell>
          <cell r="BK149">
            <v>0</v>
          </cell>
          <cell r="BL149">
            <v>0</v>
          </cell>
          <cell r="BM149">
            <v>2</v>
          </cell>
          <cell r="BN149">
            <v>1</v>
          </cell>
          <cell r="BO149">
            <v>0</v>
          </cell>
          <cell r="BP149">
            <v>0</v>
          </cell>
          <cell r="BQ149">
            <v>0</v>
          </cell>
          <cell r="BR149">
            <v>61138</v>
          </cell>
          <cell r="BS149" t="str">
            <v>-</v>
          </cell>
          <cell r="BT149" t="str">
            <v>12200</v>
          </cell>
          <cell r="BU149">
            <v>2824</v>
          </cell>
        </row>
        <row r="150">
          <cell r="I150">
            <v>61673</v>
          </cell>
          <cell r="J150" t="str">
            <v>-</v>
          </cell>
          <cell r="K150" t="str">
            <v>12020</v>
          </cell>
          <cell r="L150" t="str">
            <v>6161 01</v>
          </cell>
          <cell r="M150" t="str">
            <v>61673-12020</v>
          </cell>
          <cell r="N150">
            <v>0</v>
          </cell>
          <cell r="O150">
            <v>0</v>
          </cell>
          <cell r="P150" t="str">
            <v>GUSS Q'TR W/H FR RH</v>
          </cell>
          <cell r="Q150" t="str">
            <v>140N0</v>
          </cell>
          <cell r="R150">
            <v>2</v>
          </cell>
          <cell r="S150">
            <v>0</v>
          </cell>
          <cell r="T150" t="str">
            <v>SCGA270D-45</v>
          </cell>
          <cell r="U150">
            <v>1</v>
          </cell>
          <cell r="V150">
            <v>540</v>
          </cell>
          <cell r="W150" t="str">
            <v>1TP</v>
          </cell>
          <cell r="X150">
            <v>0</v>
          </cell>
          <cell r="Y150">
            <v>1.086E-2</v>
          </cell>
          <cell r="Z150" t="str">
            <v>RAZI SONS</v>
          </cell>
          <cell r="AA150" t="str">
            <v>LOADS</v>
          </cell>
          <cell r="AB150" t="str">
            <v>-</v>
          </cell>
          <cell r="AC150">
            <v>0</v>
          </cell>
          <cell r="AD150" t="str">
            <v>P</v>
          </cell>
          <cell r="AE150" t="str">
            <v>B</v>
          </cell>
          <cell r="AF150">
            <v>2</v>
          </cell>
          <cell r="AG150">
            <v>0</v>
          </cell>
          <cell r="AH150">
            <v>40</v>
          </cell>
          <cell r="AI150">
            <v>1.75</v>
          </cell>
          <cell r="AJ150">
            <v>2</v>
          </cell>
          <cell r="AK150">
            <v>75.600000000000009</v>
          </cell>
          <cell r="AL150">
            <v>250000</v>
          </cell>
          <cell r="AM150">
            <v>81.155555555555566</v>
          </cell>
          <cell r="AN150">
            <v>0</v>
          </cell>
          <cell r="AO150">
            <v>0</v>
          </cell>
          <cell r="AP150" t="str">
            <v>LOADS</v>
          </cell>
          <cell r="AQ150">
            <v>0</v>
          </cell>
          <cell r="AR150">
            <v>0</v>
          </cell>
          <cell r="AS150" t="str">
            <v>RAZI SONS</v>
          </cell>
          <cell r="AT150">
            <v>201.29</v>
          </cell>
          <cell r="AU150">
            <v>606000</v>
          </cell>
          <cell r="AV150">
            <v>0</v>
          </cell>
          <cell r="AW150" t="str">
            <v>LOADS</v>
          </cell>
          <cell r="AX150">
            <v>148.65</v>
          </cell>
          <cell r="AY150">
            <v>234374</v>
          </cell>
          <cell r="AZ150">
            <v>0</v>
          </cell>
          <cell r="BA150">
            <v>201.29</v>
          </cell>
          <cell r="BB150">
            <v>606000</v>
          </cell>
          <cell r="BC150">
            <v>201.29</v>
          </cell>
          <cell r="BD150">
            <v>606000</v>
          </cell>
          <cell r="BE150">
            <v>0</v>
          </cell>
          <cell r="BF150">
            <v>0</v>
          </cell>
          <cell r="BG150">
            <v>0</v>
          </cell>
          <cell r="BH150">
            <v>0</v>
          </cell>
          <cell r="BI150">
            <v>1</v>
          </cell>
          <cell r="BJ150">
            <v>0</v>
          </cell>
          <cell r="BK150">
            <v>1</v>
          </cell>
          <cell r="BL150">
            <v>1</v>
          </cell>
          <cell r="BM150">
            <v>2</v>
          </cell>
          <cell r="BN150">
            <v>1</v>
          </cell>
          <cell r="BO150">
            <v>0</v>
          </cell>
          <cell r="BP150">
            <v>0</v>
          </cell>
          <cell r="BQ150">
            <v>0</v>
          </cell>
          <cell r="BR150">
            <v>61149</v>
          </cell>
          <cell r="BS150" t="str">
            <v>-</v>
          </cell>
          <cell r="BT150" t="str">
            <v>12060</v>
          </cell>
          <cell r="BU150">
            <v>-524</v>
          </cell>
        </row>
        <row r="151">
          <cell r="I151">
            <v>61674</v>
          </cell>
          <cell r="J151" t="str">
            <v>-</v>
          </cell>
          <cell r="K151" t="str">
            <v>12040</v>
          </cell>
          <cell r="L151" t="str">
            <v>6161 02</v>
          </cell>
          <cell r="M151" t="str">
            <v>61674-12040</v>
          </cell>
          <cell r="N151">
            <v>0</v>
          </cell>
          <cell r="O151">
            <v>0</v>
          </cell>
          <cell r="P151" t="str">
            <v>GUSS Q'TR W/H FR LH</v>
          </cell>
          <cell r="Q151" t="str">
            <v>140N0</v>
          </cell>
          <cell r="R151">
            <v>2</v>
          </cell>
          <cell r="S151">
            <v>0</v>
          </cell>
          <cell r="T151" t="str">
            <v>SCGA270D-45</v>
          </cell>
          <cell r="U151">
            <v>1</v>
          </cell>
          <cell r="V151">
            <v>540</v>
          </cell>
          <cell r="W151" t="str">
            <v>1TP</v>
          </cell>
          <cell r="X151">
            <v>0</v>
          </cell>
          <cell r="Y151">
            <v>1.086E-2</v>
          </cell>
          <cell r="Z151" t="str">
            <v>RAZI SONS</v>
          </cell>
          <cell r="AA151" t="str">
            <v>LOADS</v>
          </cell>
          <cell r="AB151" t="str">
            <v>94223-80800*1</v>
          </cell>
          <cell r="AC151">
            <v>0</v>
          </cell>
          <cell r="AD151" t="str">
            <v>P</v>
          </cell>
          <cell r="AE151" t="str">
            <v>B</v>
          </cell>
          <cell r="AF151">
            <v>2</v>
          </cell>
          <cell r="AG151">
            <v>0</v>
          </cell>
          <cell r="AH151">
            <v>40</v>
          </cell>
          <cell r="AI151">
            <v>1.75</v>
          </cell>
          <cell r="AJ151">
            <v>2</v>
          </cell>
          <cell r="AK151">
            <v>75.600000000000009</v>
          </cell>
          <cell r="AL151">
            <v>250000</v>
          </cell>
          <cell r="AM151">
            <v>81.155555555555566</v>
          </cell>
          <cell r="AN151">
            <v>0</v>
          </cell>
          <cell r="AO151">
            <v>0</v>
          </cell>
          <cell r="AP151" t="str">
            <v>LOADS</v>
          </cell>
          <cell r="AQ151">
            <v>0</v>
          </cell>
          <cell r="AR151">
            <v>0</v>
          </cell>
          <cell r="AS151" t="str">
            <v>RAZI SONS</v>
          </cell>
          <cell r="AT151" t="str">
            <v>INCL</v>
          </cell>
          <cell r="AU151" t="str">
            <v>INCL</v>
          </cell>
          <cell r="AV151">
            <v>0</v>
          </cell>
          <cell r="AW151" t="str">
            <v>LOADS</v>
          </cell>
          <cell r="AX151">
            <v>0</v>
          </cell>
          <cell r="AY151">
            <v>0</v>
          </cell>
          <cell r="AZ151">
            <v>0</v>
          </cell>
          <cell r="BA151" t="str">
            <v>INCL</v>
          </cell>
          <cell r="BB151" t="str">
            <v>INCL</v>
          </cell>
          <cell r="BC151" t="str">
            <v>INCL</v>
          </cell>
          <cell r="BD151" t="str">
            <v>INCL</v>
          </cell>
          <cell r="BE151">
            <v>0</v>
          </cell>
          <cell r="BF151">
            <v>0</v>
          </cell>
          <cell r="BG151">
            <v>0</v>
          </cell>
          <cell r="BH151">
            <v>0</v>
          </cell>
          <cell r="BI151">
            <v>1</v>
          </cell>
          <cell r="BJ151">
            <v>0</v>
          </cell>
          <cell r="BK151">
            <v>1</v>
          </cell>
          <cell r="BL151">
            <v>1</v>
          </cell>
          <cell r="BM151">
            <v>2</v>
          </cell>
          <cell r="BN151">
            <v>1</v>
          </cell>
          <cell r="BO151">
            <v>0</v>
          </cell>
          <cell r="BP151">
            <v>0</v>
          </cell>
          <cell r="BQ151">
            <v>0</v>
          </cell>
          <cell r="BR151">
            <v>61154</v>
          </cell>
          <cell r="BS151" t="str">
            <v>-</v>
          </cell>
          <cell r="BT151" t="str">
            <v>12060</v>
          </cell>
          <cell r="BU151">
            <v>-520</v>
          </cell>
        </row>
        <row r="152">
          <cell r="I152">
            <v>64211</v>
          </cell>
          <cell r="J152" t="str">
            <v>-</v>
          </cell>
          <cell r="K152" t="str">
            <v>12080</v>
          </cell>
          <cell r="L152" t="str">
            <v>6161 01</v>
          </cell>
          <cell r="M152" t="str">
            <v>64211-12080</v>
          </cell>
          <cell r="N152">
            <v>0</v>
          </cell>
          <cell r="O152">
            <v>0</v>
          </cell>
          <cell r="P152" t="str">
            <v>STRAINER PKG TRAY TO FLR RH</v>
          </cell>
          <cell r="Q152" t="str">
            <v>140N0</v>
          </cell>
          <cell r="R152">
            <v>3</v>
          </cell>
          <cell r="S152">
            <v>0</v>
          </cell>
          <cell r="T152" t="str">
            <v>SPC270C</v>
          </cell>
          <cell r="U152">
            <v>0.8</v>
          </cell>
          <cell r="V152">
            <v>590</v>
          </cell>
          <cell r="W152" t="str">
            <v>‹¦–L</v>
          </cell>
          <cell r="X152" t="str">
            <v>GP</v>
          </cell>
          <cell r="Y152">
            <v>1.1860000000000001E-2</v>
          </cell>
          <cell r="Z152" t="str">
            <v>RAZI SONS</v>
          </cell>
          <cell r="AA152" t="str">
            <v>AEK</v>
          </cell>
          <cell r="AB152" t="str">
            <v>-</v>
          </cell>
          <cell r="AC152" t="str">
            <v>-</v>
          </cell>
          <cell r="AD152" t="str">
            <v>P</v>
          </cell>
          <cell r="AE152" t="str">
            <v>B</v>
          </cell>
          <cell r="AF152">
            <v>2</v>
          </cell>
          <cell r="AG152">
            <v>0</v>
          </cell>
          <cell r="AH152">
            <v>40</v>
          </cell>
          <cell r="AI152">
            <v>1.75</v>
          </cell>
          <cell r="AJ152">
            <v>2</v>
          </cell>
          <cell r="AK152">
            <v>82.600000000000009</v>
          </cell>
          <cell r="AL152">
            <v>250000</v>
          </cell>
          <cell r="AM152">
            <v>88.155555555555566</v>
          </cell>
          <cell r="AN152">
            <v>0</v>
          </cell>
          <cell r="AO152">
            <v>0</v>
          </cell>
          <cell r="AP152" t="str">
            <v>NOT FOUND</v>
          </cell>
          <cell r="AQ152">
            <v>0</v>
          </cell>
          <cell r="AR152">
            <v>0</v>
          </cell>
          <cell r="AS152" t="str">
            <v>RAZI SONS</v>
          </cell>
          <cell r="AT152">
            <v>130.35</v>
          </cell>
          <cell r="AU152">
            <v>401000</v>
          </cell>
          <cell r="AV152">
            <v>0.7</v>
          </cell>
          <cell r="AW152" t="str">
            <v>AEK</v>
          </cell>
          <cell r="AX152">
            <v>0</v>
          </cell>
          <cell r="AY152">
            <v>0</v>
          </cell>
          <cell r="AZ152">
            <v>0.7</v>
          </cell>
          <cell r="BA152">
            <v>130.35</v>
          </cell>
          <cell r="BB152">
            <v>401000</v>
          </cell>
          <cell r="BC152">
            <v>130.35</v>
          </cell>
          <cell r="BD152">
            <v>401000</v>
          </cell>
          <cell r="BE152">
            <v>0</v>
          </cell>
          <cell r="BF152">
            <v>0</v>
          </cell>
          <cell r="BG152">
            <v>0</v>
          </cell>
          <cell r="BH152">
            <v>0</v>
          </cell>
          <cell r="BI152">
            <v>1</v>
          </cell>
          <cell r="BJ152">
            <v>0</v>
          </cell>
          <cell r="BK152">
            <v>1</v>
          </cell>
          <cell r="BL152">
            <v>1</v>
          </cell>
          <cell r="BM152">
            <v>2</v>
          </cell>
          <cell r="BN152">
            <v>0</v>
          </cell>
          <cell r="BO152">
            <v>0</v>
          </cell>
          <cell r="BP152">
            <v>0</v>
          </cell>
          <cell r="BQ152">
            <v>0</v>
          </cell>
          <cell r="BR152">
            <v>61403</v>
          </cell>
          <cell r="BS152" t="str">
            <v>-</v>
          </cell>
          <cell r="BT152" t="str">
            <v>12010</v>
          </cell>
          <cell r="BU152">
            <v>-2808</v>
          </cell>
        </row>
        <row r="153">
          <cell r="I153">
            <v>64212</v>
          </cell>
          <cell r="J153" t="str">
            <v>-</v>
          </cell>
          <cell r="K153" t="str">
            <v>12090</v>
          </cell>
          <cell r="L153" t="str">
            <v>6161 02</v>
          </cell>
          <cell r="M153" t="str">
            <v>64212-12090</v>
          </cell>
          <cell r="N153" t="str">
            <v>YES</v>
          </cell>
          <cell r="O153">
            <v>0</v>
          </cell>
          <cell r="P153" t="str">
            <v>STRAINER PKG TRAY TO FLR LH</v>
          </cell>
          <cell r="Q153" t="str">
            <v>140N0</v>
          </cell>
          <cell r="R153">
            <v>3</v>
          </cell>
          <cell r="S153">
            <v>0</v>
          </cell>
          <cell r="T153" t="str">
            <v>SPC270C</v>
          </cell>
          <cell r="U153">
            <v>0.8</v>
          </cell>
          <cell r="V153">
            <v>590</v>
          </cell>
          <cell r="W153" t="str">
            <v>‹¦–L</v>
          </cell>
          <cell r="X153" t="str">
            <v>GP</v>
          </cell>
          <cell r="Y153">
            <v>1.1860000000000001E-2</v>
          </cell>
          <cell r="Z153" t="str">
            <v>RAZI SONS</v>
          </cell>
          <cell r="AA153" t="str">
            <v>AEK</v>
          </cell>
          <cell r="AB153" t="str">
            <v>-</v>
          </cell>
          <cell r="AC153" t="str">
            <v>-</v>
          </cell>
          <cell r="AD153" t="str">
            <v>P</v>
          </cell>
          <cell r="AE153" t="str">
            <v>B</v>
          </cell>
          <cell r="AF153">
            <v>2</v>
          </cell>
          <cell r="AG153">
            <v>0</v>
          </cell>
          <cell r="AH153">
            <v>40</v>
          </cell>
          <cell r="AI153">
            <v>1.75</v>
          </cell>
          <cell r="AJ153">
            <v>2</v>
          </cell>
          <cell r="AK153">
            <v>82.600000000000009</v>
          </cell>
          <cell r="AL153">
            <v>250000</v>
          </cell>
          <cell r="AM153">
            <v>88.155555555555566</v>
          </cell>
          <cell r="AN153">
            <v>0</v>
          </cell>
          <cell r="AO153">
            <v>0</v>
          </cell>
          <cell r="AP153" t="str">
            <v>NOT FOUND</v>
          </cell>
          <cell r="AQ153">
            <v>0</v>
          </cell>
          <cell r="AR153">
            <v>0</v>
          </cell>
          <cell r="AS153" t="str">
            <v>RAZI SONS</v>
          </cell>
          <cell r="AT153" t="str">
            <v>INCL</v>
          </cell>
          <cell r="AU153" t="str">
            <v>INCL</v>
          </cell>
          <cell r="AV153" t="str">
            <v>INCL 154</v>
          </cell>
          <cell r="AW153" t="str">
            <v>AEK</v>
          </cell>
          <cell r="AX153" t="str">
            <v>INCL</v>
          </cell>
          <cell r="AY153" t="str">
            <v>INCL</v>
          </cell>
          <cell r="AZ153" t="str">
            <v>INCL 154</v>
          </cell>
          <cell r="BA153" t="str">
            <v>INCL</v>
          </cell>
          <cell r="BB153" t="str">
            <v>INCL</v>
          </cell>
          <cell r="BC153" t="str">
            <v>INCL</v>
          </cell>
          <cell r="BD153" t="str">
            <v>INCL</v>
          </cell>
          <cell r="BE153">
            <v>0</v>
          </cell>
          <cell r="BF153">
            <v>0</v>
          </cell>
          <cell r="BG153">
            <v>0</v>
          </cell>
          <cell r="BH153">
            <v>0</v>
          </cell>
          <cell r="BI153">
            <v>1</v>
          </cell>
          <cell r="BJ153">
            <v>0</v>
          </cell>
          <cell r="BK153">
            <v>1</v>
          </cell>
          <cell r="BL153">
            <v>1</v>
          </cell>
          <cell r="BM153">
            <v>2</v>
          </cell>
          <cell r="BN153">
            <v>0</v>
          </cell>
          <cell r="BO153">
            <v>0</v>
          </cell>
          <cell r="BP153">
            <v>0</v>
          </cell>
          <cell r="BQ153">
            <v>0</v>
          </cell>
          <cell r="BR153">
            <v>61423</v>
          </cell>
          <cell r="BS153" t="str">
            <v>-</v>
          </cell>
          <cell r="BT153" t="str">
            <v>12090</v>
          </cell>
          <cell r="BU153">
            <v>-2789</v>
          </cell>
        </row>
        <row r="154">
          <cell r="I154">
            <v>64312</v>
          </cell>
          <cell r="J154" t="str">
            <v>-</v>
          </cell>
          <cell r="K154" t="str">
            <v>12270</v>
          </cell>
          <cell r="L154" t="str">
            <v>6161 01</v>
          </cell>
          <cell r="M154" t="str">
            <v>64312-12270</v>
          </cell>
          <cell r="N154">
            <v>0</v>
          </cell>
          <cell r="O154">
            <v>0</v>
          </cell>
          <cell r="P154" t="str">
            <v>BKT PKG TRAY RH</v>
          </cell>
          <cell r="Q154" t="str">
            <v>140N0</v>
          </cell>
          <cell r="R154">
            <v>3</v>
          </cell>
          <cell r="S154">
            <v>0</v>
          </cell>
          <cell r="T154" t="str">
            <v>SCGA270D-45</v>
          </cell>
          <cell r="U154">
            <v>0.7</v>
          </cell>
          <cell r="V154">
            <v>780</v>
          </cell>
          <cell r="W154" t="str">
            <v>‹¦–L</v>
          </cell>
          <cell r="X154" t="str">
            <v>GP</v>
          </cell>
          <cell r="Y154">
            <v>1.5679999999999999E-2</v>
          </cell>
          <cell r="Z154" t="str">
            <v>RAZI SONS</v>
          </cell>
          <cell r="AA154" t="str">
            <v>AEK</v>
          </cell>
          <cell r="AB154" t="str">
            <v>-</v>
          </cell>
          <cell r="AC154" t="str">
            <v>-</v>
          </cell>
          <cell r="AD154" t="str">
            <v>P</v>
          </cell>
          <cell r="AE154" t="str">
            <v>B</v>
          </cell>
          <cell r="AF154">
            <v>1</v>
          </cell>
          <cell r="AG154">
            <v>0</v>
          </cell>
          <cell r="AH154">
            <v>40</v>
          </cell>
          <cell r="AI154">
            <v>1.75</v>
          </cell>
          <cell r="AJ154">
            <v>2</v>
          </cell>
          <cell r="AK154">
            <v>109.2</v>
          </cell>
          <cell r="AL154">
            <v>250000</v>
          </cell>
          <cell r="AM154">
            <v>114.75555555555556</v>
          </cell>
          <cell r="AN154">
            <v>0</v>
          </cell>
          <cell r="AO154">
            <v>0</v>
          </cell>
          <cell r="AP154" t="str">
            <v>NOT FOUND</v>
          </cell>
          <cell r="AQ154">
            <v>0</v>
          </cell>
          <cell r="AR154">
            <v>0</v>
          </cell>
          <cell r="AS154" t="str">
            <v>RAZI SONS</v>
          </cell>
          <cell r="AT154">
            <v>264.58</v>
          </cell>
          <cell r="AU154">
            <v>1044000</v>
          </cell>
          <cell r="AV154">
            <v>0.9</v>
          </cell>
          <cell r="AW154" t="str">
            <v>AEK</v>
          </cell>
          <cell r="AX154">
            <v>0</v>
          </cell>
          <cell r="AY154">
            <v>0</v>
          </cell>
          <cell r="AZ154">
            <v>0</v>
          </cell>
          <cell r="BA154">
            <v>264.58</v>
          </cell>
          <cell r="BB154">
            <v>1044000</v>
          </cell>
          <cell r="BC154">
            <v>264.58</v>
          </cell>
          <cell r="BD154">
            <v>1044000</v>
          </cell>
          <cell r="BE154">
            <v>0</v>
          </cell>
          <cell r="BF154">
            <v>0</v>
          </cell>
          <cell r="BG154">
            <v>0</v>
          </cell>
          <cell r="BH154">
            <v>0</v>
          </cell>
          <cell r="BI154">
            <v>1</v>
          </cell>
          <cell r="BJ154">
            <v>0</v>
          </cell>
          <cell r="BK154">
            <v>1</v>
          </cell>
          <cell r="BL154">
            <v>1</v>
          </cell>
          <cell r="BM154">
            <v>2</v>
          </cell>
          <cell r="BN154">
            <v>0</v>
          </cell>
          <cell r="BO154">
            <v>0</v>
          </cell>
          <cell r="BP154">
            <v>0</v>
          </cell>
          <cell r="BQ154">
            <v>0</v>
          </cell>
          <cell r="BR154">
            <v>61427</v>
          </cell>
          <cell r="BS154" t="str">
            <v>-</v>
          </cell>
          <cell r="BT154" t="str">
            <v>12010</v>
          </cell>
          <cell r="BU154">
            <v>-2885</v>
          </cell>
        </row>
        <row r="155">
          <cell r="I155">
            <v>64313</v>
          </cell>
          <cell r="J155" t="str">
            <v>-</v>
          </cell>
          <cell r="K155" t="str">
            <v>12250</v>
          </cell>
          <cell r="L155" t="str">
            <v>6161 02</v>
          </cell>
          <cell r="M155" t="str">
            <v>64313-12250</v>
          </cell>
          <cell r="N155">
            <v>0</v>
          </cell>
          <cell r="O155">
            <v>0</v>
          </cell>
          <cell r="P155" t="str">
            <v>BKT PKG TRAY LH</v>
          </cell>
          <cell r="Q155" t="str">
            <v>140N0</v>
          </cell>
          <cell r="R155">
            <v>3</v>
          </cell>
          <cell r="S155">
            <v>0</v>
          </cell>
          <cell r="T155" t="str">
            <v>SCGA270D-45</v>
          </cell>
          <cell r="U155">
            <v>0.7</v>
          </cell>
          <cell r="V155">
            <v>780</v>
          </cell>
          <cell r="W155" t="str">
            <v>‹¦–L</v>
          </cell>
          <cell r="X155" t="str">
            <v>GP</v>
          </cell>
          <cell r="Y155">
            <v>1.5679999999999999E-2</v>
          </cell>
          <cell r="Z155" t="str">
            <v>RAZI SONS</v>
          </cell>
          <cell r="AA155" t="str">
            <v>AEK</v>
          </cell>
          <cell r="AB155" t="str">
            <v>-</v>
          </cell>
          <cell r="AC155" t="str">
            <v>-</v>
          </cell>
          <cell r="AD155" t="str">
            <v>P</v>
          </cell>
          <cell r="AE155" t="str">
            <v>B</v>
          </cell>
          <cell r="AF155">
            <v>1</v>
          </cell>
          <cell r="AG155">
            <v>0</v>
          </cell>
          <cell r="AH155">
            <v>40</v>
          </cell>
          <cell r="AI155">
            <v>1.75</v>
          </cell>
          <cell r="AJ155">
            <v>2</v>
          </cell>
          <cell r="AK155">
            <v>109.2</v>
          </cell>
          <cell r="AL155">
            <v>250000</v>
          </cell>
          <cell r="AM155">
            <v>114.75555555555556</v>
          </cell>
          <cell r="AN155">
            <v>0</v>
          </cell>
          <cell r="AO155">
            <v>0</v>
          </cell>
          <cell r="AP155" t="str">
            <v>NOT FOUND</v>
          </cell>
          <cell r="AQ155">
            <v>0</v>
          </cell>
          <cell r="AR155">
            <v>0</v>
          </cell>
          <cell r="AS155" t="str">
            <v>RAZI SONS</v>
          </cell>
          <cell r="AT155" t="str">
            <v>INCL</v>
          </cell>
          <cell r="AU155" t="str">
            <v>INCL</v>
          </cell>
          <cell r="AV155" t="str">
            <v>INCL 155</v>
          </cell>
          <cell r="AW155" t="str">
            <v>AEK</v>
          </cell>
          <cell r="AX155">
            <v>0</v>
          </cell>
          <cell r="AY155">
            <v>0</v>
          </cell>
          <cell r="AZ155">
            <v>0</v>
          </cell>
          <cell r="BA155" t="str">
            <v>INCL</v>
          </cell>
          <cell r="BB155" t="str">
            <v>INCL</v>
          </cell>
          <cell r="BC155" t="str">
            <v>INCL</v>
          </cell>
          <cell r="BD155" t="str">
            <v>INCL</v>
          </cell>
          <cell r="BE155">
            <v>0</v>
          </cell>
          <cell r="BF155">
            <v>0</v>
          </cell>
          <cell r="BG155">
            <v>0</v>
          </cell>
          <cell r="BH155">
            <v>0</v>
          </cell>
          <cell r="BI155">
            <v>1</v>
          </cell>
          <cell r="BJ155">
            <v>0</v>
          </cell>
          <cell r="BK155">
            <v>1</v>
          </cell>
          <cell r="BL155">
            <v>1</v>
          </cell>
          <cell r="BM155">
            <v>2</v>
          </cell>
          <cell r="BN155">
            <v>0</v>
          </cell>
          <cell r="BO155">
            <v>0</v>
          </cell>
          <cell r="BP155">
            <v>0</v>
          </cell>
          <cell r="BQ155">
            <v>0</v>
          </cell>
          <cell r="BR155">
            <v>61433</v>
          </cell>
          <cell r="BS155" t="str">
            <v>-</v>
          </cell>
          <cell r="BT155" t="str">
            <v>12030</v>
          </cell>
          <cell r="BU155">
            <v>-2880</v>
          </cell>
        </row>
        <row r="156">
          <cell r="I156">
            <v>64314</v>
          </cell>
          <cell r="J156" t="str">
            <v>-</v>
          </cell>
          <cell r="K156" t="str">
            <v>12120</v>
          </cell>
          <cell r="L156" t="str">
            <v>6161 01</v>
          </cell>
          <cell r="M156" t="str">
            <v>64314-12120</v>
          </cell>
          <cell r="N156" t="str">
            <v>YES</v>
          </cell>
          <cell r="O156">
            <v>0</v>
          </cell>
          <cell r="P156" t="str">
            <v>R/F PKG TRAY BKT  RH</v>
          </cell>
          <cell r="Q156" t="str">
            <v>140N0</v>
          </cell>
          <cell r="R156">
            <v>3</v>
          </cell>
          <cell r="S156">
            <v>0</v>
          </cell>
          <cell r="T156" t="str">
            <v>SPC270D</v>
          </cell>
          <cell r="U156">
            <v>1</v>
          </cell>
          <cell r="V156">
            <v>770</v>
          </cell>
          <cell r="W156" t="str">
            <v>‹¦–L</v>
          </cell>
          <cell r="X156" t="str">
            <v>GP</v>
          </cell>
          <cell r="Y156">
            <v>1.5480000000000001E-2</v>
          </cell>
          <cell r="Z156" t="str">
            <v>RAZI SONS</v>
          </cell>
          <cell r="AA156" t="str">
            <v>METALINE</v>
          </cell>
          <cell r="AB156" t="str">
            <v>-</v>
          </cell>
          <cell r="AC156" t="str">
            <v>-</v>
          </cell>
          <cell r="AD156" t="str">
            <v>P</v>
          </cell>
          <cell r="AE156" t="str">
            <v>B</v>
          </cell>
          <cell r="AF156">
            <v>2</v>
          </cell>
          <cell r="AG156">
            <v>0</v>
          </cell>
          <cell r="AH156">
            <v>40</v>
          </cell>
          <cell r="AI156">
            <v>1.75</v>
          </cell>
          <cell r="AJ156">
            <v>2</v>
          </cell>
          <cell r="AK156">
            <v>107.8</v>
          </cell>
          <cell r="AL156">
            <v>300000</v>
          </cell>
          <cell r="AM156">
            <v>114.46666666666667</v>
          </cell>
          <cell r="AN156">
            <v>0</v>
          </cell>
          <cell r="AO156">
            <v>0</v>
          </cell>
          <cell r="AP156" t="str">
            <v>NOT FOUND</v>
          </cell>
          <cell r="AQ156">
            <v>0</v>
          </cell>
          <cell r="AR156">
            <v>0</v>
          </cell>
          <cell r="AS156" t="str">
            <v>RAZI SONS</v>
          </cell>
          <cell r="AT156">
            <v>192.62</v>
          </cell>
          <cell r="AU156">
            <v>1194000</v>
          </cell>
          <cell r="AV156">
            <v>0.9</v>
          </cell>
          <cell r="AW156" t="str">
            <v>METALINE</v>
          </cell>
          <cell r="AX156">
            <v>218.86</v>
          </cell>
          <cell r="AY156">
            <v>482000</v>
          </cell>
          <cell r="AZ156">
            <v>1</v>
          </cell>
          <cell r="BA156">
            <v>218.86</v>
          </cell>
          <cell r="BB156">
            <v>1194000</v>
          </cell>
          <cell r="BC156">
            <v>192.62</v>
          </cell>
          <cell r="BD156">
            <v>482000</v>
          </cell>
          <cell r="BE156">
            <v>0</v>
          </cell>
          <cell r="BF156">
            <v>0</v>
          </cell>
          <cell r="BG156">
            <v>0</v>
          </cell>
          <cell r="BH156">
            <v>0</v>
          </cell>
          <cell r="BI156">
            <v>1</v>
          </cell>
          <cell r="BJ156">
            <v>0</v>
          </cell>
          <cell r="BK156">
            <v>1</v>
          </cell>
          <cell r="BL156">
            <v>1</v>
          </cell>
          <cell r="BM156">
            <v>2</v>
          </cell>
          <cell r="BN156">
            <v>0</v>
          </cell>
          <cell r="BO156">
            <v>0</v>
          </cell>
          <cell r="BP156">
            <v>0</v>
          </cell>
          <cell r="BQ156">
            <v>0</v>
          </cell>
          <cell r="BR156">
            <v>61404</v>
          </cell>
          <cell r="BS156" t="str">
            <v>-</v>
          </cell>
          <cell r="BT156" t="str">
            <v>12010</v>
          </cell>
          <cell r="BU156">
            <v>-2910</v>
          </cell>
        </row>
        <row r="157">
          <cell r="I157">
            <v>64315</v>
          </cell>
          <cell r="J157" t="str">
            <v>-</v>
          </cell>
          <cell r="K157" t="str">
            <v>12110</v>
          </cell>
          <cell r="L157" t="str">
            <v>6161 02</v>
          </cell>
          <cell r="M157" t="str">
            <v>64315-12110</v>
          </cell>
          <cell r="N157" t="str">
            <v>YES</v>
          </cell>
          <cell r="O157">
            <v>0</v>
          </cell>
          <cell r="P157" t="str">
            <v>R/F PKG TRAY BKT  LH</v>
          </cell>
          <cell r="Q157" t="str">
            <v>140N0</v>
          </cell>
          <cell r="R157">
            <v>3</v>
          </cell>
          <cell r="S157">
            <v>0</v>
          </cell>
          <cell r="T157" t="str">
            <v>SPC270D</v>
          </cell>
          <cell r="U157">
            <v>1</v>
          </cell>
          <cell r="V157">
            <v>770</v>
          </cell>
          <cell r="W157" t="str">
            <v>‹¦–L</v>
          </cell>
          <cell r="X157" t="str">
            <v>GP</v>
          </cell>
          <cell r="Y157">
            <v>1.5480000000000001E-2</v>
          </cell>
          <cell r="Z157" t="str">
            <v>RAZI SONS</v>
          </cell>
          <cell r="AA157" t="str">
            <v>METALINE</v>
          </cell>
          <cell r="AB157" t="str">
            <v>-</v>
          </cell>
          <cell r="AC157" t="str">
            <v>-</v>
          </cell>
          <cell r="AD157" t="str">
            <v>P</v>
          </cell>
          <cell r="AE157" t="str">
            <v>B</v>
          </cell>
          <cell r="AF157">
            <v>2</v>
          </cell>
          <cell r="AG157">
            <v>0</v>
          </cell>
          <cell r="AH157">
            <v>40</v>
          </cell>
          <cell r="AI157">
            <v>1.75</v>
          </cell>
          <cell r="AJ157">
            <v>2</v>
          </cell>
          <cell r="AK157">
            <v>107.8</v>
          </cell>
          <cell r="AL157">
            <v>300000</v>
          </cell>
          <cell r="AM157">
            <v>114.46666666666667</v>
          </cell>
          <cell r="AN157">
            <v>0</v>
          </cell>
          <cell r="AO157">
            <v>0</v>
          </cell>
          <cell r="AP157" t="str">
            <v>NOT FOUND</v>
          </cell>
          <cell r="AQ157">
            <v>0</v>
          </cell>
          <cell r="AR157">
            <v>0</v>
          </cell>
          <cell r="AS157" t="str">
            <v>RAZI SONS</v>
          </cell>
          <cell r="AT157" t="str">
            <v>INCL</v>
          </cell>
          <cell r="AU157" t="str">
            <v>INCL</v>
          </cell>
          <cell r="AV157" t="str">
            <v>INCL 156</v>
          </cell>
          <cell r="AW157" t="str">
            <v>METALINE</v>
          </cell>
          <cell r="AX157" t="str">
            <v>INCL</v>
          </cell>
          <cell r="AY157" t="str">
            <v>INCL</v>
          </cell>
          <cell r="AZ157" t="str">
            <v>INCL 156</v>
          </cell>
          <cell r="BA157" t="str">
            <v>INCL</v>
          </cell>
          <cell r="BB157" t="str">
            <v>INCL</v>
          </cell>
          <cell r="BC157" t="str">
            <v>INCL</v>
          </cell>
          <cell r="BD157" t="str">
            <v>INCL</v>
          </cell>
          <cell r="BE157">
            <v>0</v>
          </cell>
          <cell r="BF157">
            <v>0</v>
          </cell>
          <cell r="BG157">
            <v>0</v>
          </cell>
          <cell r="BH157">
            <v>0</v>
          </cell>
          <cell r="BI157">
            <v>1</v>
          </cell>
          <cell r="BJ157">
            <v>0</v>
          </cell>
          <cell r="BK157">
            <v>1</v>
          </cell>
          <cell r="BL157">
            <v>1</v>
          </cell>
          <cell r="BM157">
            <v>2</v>
          </cell>
          <cell r="BN157">
            <v>0</v>
          </cell>
          <cell r="BO157">
            <v>0</v>
          </cell>
          <cell r="BP157">
            <v>0</v>
          </cell>
          <cell r="BQ157">
            <v>0</v>
          </cell>
          <cell r="BR157">
            <v>61423</v>
          </cell>
          <cell r="BS157" t="str">
            <v>-</v>
          </cell>
          <cell r="BT157" t="str">
            <v>12090</v>
          </cell>
          <cell r="BU157">
            <v>-2892</v>
          </cell>
        </row>
        <row r="158">
          <cell r="I158">
            <v>57657</v>
          </cell>
          <cell r="J158" t="str">
            <v>-</v>
          </cell>
          <cell r="K158" t="str">
            <v>32010</v>
          </cell>
          <cell r="L158" t="str">
            <v>5760 01</v>
          </cell>
          <cell r="M158" t="str">
            <v>57657-32010</v>
          </cell>
          <cell r="N158">
            <v>0</v>
          </cell>
          <cell r="O158">
            <v>0</v>
          </cell>
          <cell r="P158" t="str">
            <v>BKT EXHAUST PIPE MTG NO.2</v>
          </cell>
          <cell r="Q158">
            <v>0</v>
          </cell>
          <cell r="R158">
            <v>0</v>
          </cell>
          <cell r="S158">
            <v>0</v>
          </cell>
          <cell r="T158">
            <v>0</v>
          </cell>
          <cell r="U158">
            <v>0</v>
          </cell>
          <cell r="V158">
            <v>190</v>
          </cell>
          <cell r="W158">
            <v>0</v>
          </cell>
          <cell r="X158" t="str">
            <v>GP</v>
          </cell>
          <cell r="Y158">
            <v>3.31E-3</v>
          </cell>
          <cell r="Z158" t="str">
            <v>SHAEEN</v>
          </cell>
          <cell r="AA158" t="str">
            <v>LOADS</v>
          </cell>
          <cell r="AB158" t="str">
            <v>-</v>
          </cell>
          <cell r="AC158" t="str">
            <v>-</v>
          </cell>
          <cell r="AD158" t="str">
            <v>BLANK</v>
          </cell>
          <cell r="AE158">
            <v>0</v>
          </cell>
          <cell r="AF158">
            <v>0</v>
          </cell>
          <cell r="AG158">
            <v>0</v>
          </cell>
          <cell r="AH158">
            <v>40</v>
          </cell>
          <cell r="AI158">
            <v>1.3</v>
          </cell>
          <cell r="AJ158">
            <v>2</v>
          </cell>
          <cell r="AK158">
            <v>19.759999999999998</v>
          </cell>
          <cell r="AL158">
            <v>40000</v>
          </cell>
          <cell r="AM158">
            <v>20.648888888888887</v>
          </cell>
          <cell r="AN158">
            <v>1</v>
          </cell>
          <cell r="AO158">
            <v>0</v>
          </cell>
          <cell r="AP158" t="str">
            <v>LOADS</v>
          </cell>
          <cell r="AQ158">
            <v>0</v>
          </cell>
          <cell r="AR158">
            <v>1</v>
          </cell>
          <cell r="AS158" t="str">
            <v>SHAEEN</v>
          </cell>
          <cell r="AT158">
            <v>0</v>
          </cell>
          <cell r="AU158">
            <v>0</v>
          </cell>
          <cell r="AV158">
            <v>0</v>
          </cell>
          <cell r="AW158" t="str">
            <v>LOADS</v>
          </cell>
          <cell r="AX158">
            <v>46.550000000000004</v>
          </cell>
          <cell r="AY158">
            <v>40000</v>
          </cell>
          <cell r="AZ158">
            <v>0</v>
          </cell>
          <cell r="BA158">
            <v>46.550000000000004</v>
          </cell>
          <cell r="BB158">
            <v>40000</v>
          </cell>
          <cell r="BC158">
            <v>0</v>
          </cell>
          <cell r="BD158">
            <v>0</v>
          </cell>
          <cell r="BE158">
            <v>0</v>
          </cell>
          <cell r="BF158">
            <v>0</v>
          </cell>
          <cell r="BG158">
            <v>0</v>
          </cell>
          <cell r="BH158">
            <v>0</v>
          </cell>
          <cell r="BI158">
            <v>0</v>
          </cell>
          <cell r="BJ158">
            <v>0</v>
          </cell>
          <cell r="BK158">
            <v>0</v>
          </cell>
          <cell r="BL158">
            <v>0</v>
          </cell>
          <cell r="BM158">
            <v>2</v>
          </cell>
          <cell r="BN158">
            <v>0</v>
          </cell>
          <cell r="BO158">
            <v>0</v>
          </cell>
          <cell r="BP158">
            <v>0</v>
          </cell>
          <cell r="BQ158">
            <v>0</v>
          </cell>
          <cell r="BR158">
            <v>61427</v>
          </cell>
          <cell r="BS158" t="str">
            <v>-</v>
          </cell>
          <cell r="BT158" t="str">
            <v>12010</v>
          </cell>
          <cell r="BU158">
            <v>3770</v>
          </cell>
        </row>
        <row r="159">
          <cell r="I159">
            <v>17592</v>
          </cell>
          <cell r="J159" t="str">
            <v>-</v>
          </cell>
          <cell r="K159" t="str">
            <v>54010</v>
          </cell>
          <cell r="L159" t="str">
            <v>5760 01</v>
          </cell>
          <cell r="M159" t="str">
            <v>17592-54010</v>
          </cell>
          <cell r="N159">
            <v>0</v>
          </cell>
          <cell r="O159">
            <v>0</v>
          </cell>
          <cell r="P159" t="str">
            <v>STOPPER EXHAUST PIPE CLAMP</v>
          </cell>
          <cell r="Q159">
            <v>0</v>
          </cell>
          <cell r="R159">
            <v>0</v>
          </cell>
          <cell r="S159">
            <v>0</v>
          </cell>
          <cell r="T159">
            <v>0</v>
          </cell>
          <cell r="U159">
            <v>0</v>
          </cell>
          <cell r="V159">
            <v>0</v>
          </cell>
          <cell r="W159">
            <v>0</v>
          </cell>
          <cell r="X159">
            <v>0</v>
          </cell>
          <cell r="Y159" t="str">
            <v>CKD</v>
          </cell>
          <cell r="Z159">
            <v>0</v>
          </cell>
          <cell r="AA159">
            <v>0</v>
          </cell>
          <cell r="AB159" t="str">
            <v>-</v>
          </cell>
          <cell r="AC159" t="str">
            <v>-</v>
          </cell>
          <cell r="AD159">
            <v>0</v>
          </cell>
          <cell r="AE159">
            <v>0</v>
          </cell>
          <cell r="AF159">
            <v>0</v>
          </cell>
          <cell r="AG159">
            <v>1</v>
          </cell>
          <cell r="AH159">
            <v>0</v>
          </cell>
          <cell r="AI159">
            <v>0</v>
          </cell>
          <cell r="AJ159">
            <v>0</v>
          </cell>
          <cell r="AK159">
            <v>0</v>
          </cell>
          <cell r="AL159">
            <v>0</v>
          </cell>
          <cell r="AM159">
            <v>0</v>
          </cell>
          <cell r="AN159">
            <v>0</v>
          </cell>
          <cell r="AO159">
            <v>0</v>
          </cell>
          <cell r="AP159" t="str">
            <v>NOT FOUND</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2</v>
          </cell>
          <cell r="BN159">
            <v>0</v>
          </cell>
          <cell r="BO159">
            <v>0</v>
          </cell>
          <cell r="BP159">
            <v>0</v>
          </cell>
          <cell r="BQ159">
            <v>0</v>
          </cell>
          <cell r="BR159">
            <v>61434</v>
          </cell>
          <cell r="BS159" t="str">
            <v>-</v>
          </cell>
          <cell r="BT159" t="str">
            <v>12030</v>
          </cell>
          <cell r="BU159">
            <v>43842</v>
          </cell>
        </row>
        <row r="160">
          <cell r="I160">
            <v>53208</v>
          </cell>
          <cell r="J160" t="str">
            <v>-</v>
          </cell>
          <cell r="K160">
            <v>12500</v>
          </cell>
          <cell r="L160" t="str">
            <v>5320 02</v>
          </cell>
          <cell r="M160" t="str">
            <v>53208-12500</v>
          </cell>
          <cell r="N160" t="str">
            <v>YES</v>
          </cell>
          <cell r="O160">
            <v>0</v>
          </cell>
          <cell r="P160" t="str">
            <v>SUPT S/A HOOD LOCK</v>
          </cell>
          <cell r="Q160" t="str">
            <v>316N0</v>
          </cell>
          <cell r="R160">
            <v>1</v>
          </cell>
          <cell r="S160">
            <v>0</v>
          </cell>
          <cell r="T160">
            <v>0</v>
          </cell>
          <cell r="U160">
            <v>0</v>
          </cell>
          <cell r="V160">
            <v>345</v>
          </cell>
          <cell r="W160" t="str">
            <v>DGi‘ä˜pj</v>
          </cell>
          <cell r="X160" t="str">
            <v>IMC-W</v>
          </cell>
          <cell r="Y160" t="str">
            <v>ASSY</v>
          </cell>
          <cell r="Z160">
            <v>0</v>
          </cell>
          <cell r="AA160">
            <v>0</v>
          </cell>
          <cell r="AB160" t="str">
            <v>-</v>
          </cell>
          <cell r="AC160">
            <v>0</v>
          </cell>
          <cell r="AD160">
            <v>0</v>
          </cell>
          <cell r="AE160">
            <v>0</v>
          </cell>
          <cell r="AF160">
            <v>0</v>
          </cell>
          <cell r="AG160">
            <v>1</v>
          </cell>
          <cell r="AH160">
            <v>0</v>
          </cell>
          <cell r="AI160">
            <v>0</v>
          </cell>
          <cell r="AJ160">
            <v>0</v>
          </cell>
          <cell r="AK160">
            <v>0</v>
          </cell>
          <cell r="AL160">
            <v>0</v>
          </cell>
          <cell r="AM160">
            <v>0</v>
          </cell>
          <cell r="AN160">
            <v>1</v>
          </cell>
          <cell r="AO160">
            <v>0</v>
          </cell>
          <cell r="AP160" t="str">
            <v>NOT FOUND</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1</v>
          </cell>
          <cell r="BJ160">
            <v>0</v>
          </cell>
          <cell r="BK160">
            <v>0</v>
          </cell>
          <cell r="BL160">
            <v>0</v>
          </cell>
          <cell r="BM160">
            <v>2</v>
          </cell>
          <cell r="BN160">
            <v>0</v>
          </cell>
          <cell r="BO160">
            <v>0</v>
          </cell>
          <cell r="BP160">
            <v>0</v>
          </cell>
          <cell r="BQ160">
            <v>0</v>
          </cell>
          <cell r="BR160">
            <v>61121</v>
          </cell>
          <cell r="BS160" t="str">
            <v>-</v>
          </cell>
          <cell r="BT160" t="str">
            <v>12170</v>
          </cell>
          <cell r="BU160">
            <v>7913</v>
          </cell>
        </row>
        <row r="161">
          <cell r="I161">
            <v>57165</v>
          </cell>
          <cell r="J161" t="str">
            <v>-</v>
          </cell>
          <cell r="K161" t="str">
            <v>12070</v>
          </cell>
          <cell r="L161" t="str">
            <v>5320 01</v>
          </cell>
          <cell r="M161" t="str">
            <v>57165-12070</v>
          </cell>
          <cell r="N161">
            <v>0</v>
          </cell>
          <cell r="O161">
            <v>0</v>
          </cell>
          <cell r="P161" t="str">
            <v>R/F, FR CROSSMEMBER, NO.2</v>
          </cell>
          <cell r="Q161">
            <v>0</v>
          </cell>
          <cell r="R161">
            <v>0</v>
          </cell>
          <cell r="S161">
            <v>0</v>
          </cell>
          <cell r="T161">
            <v>0</v>
          </cell>
          <cell r="U161">
            <v>0</v>
          </cell>
          <cell r="V161">
            <v>0</v>
          </cell>
          <cell r="W161">
            <v>0</v>
          </cell>
          <cell r="X161">
            <v>0</v>
          </cell>
          <cell r="Y161" t="str">
            <v>SSP</v>
          </cell>
          <cell r="Z161">
            <v>0</v>
          </cell>
          <cell r="AA161">
            <v>0</v>
          </cell>
          <cell r="AB161" t="str">
            <v>-</v>
          </cell>
          <cell r="AC161" t="str">
            <v>-</v>
          </cell>
          <cell r="AD161">
            <v>0</v>
          </cell>
          <cell r="AE161">
            <v>0</v>
          </cell>
          <cell r="AF161">
            <v>0</v>
          </cell>
          <cell r="AG161">
            <v>1</v>
          </cell>
          <cell r="AH161">
            <v>0</v>
          </cell>
          <cell r="AI161">
            <v>0</v>
          </cell>
          <cell r="AJ161">
            <v>0</v>
          </cell>
          <cell r="AK161">
            <v>0</v>
          </cell>
          <cell r="AL161">
            <v>0</v>
          </cell>
          <cell r="AM161">
            <v>0</v>
          </cell>
          <cell r="AN161">
            <v>0</v>
          </cell>
          <cell r="AO161">
            <v>0</v>
          </cell>
          <cell r="AP161" t="str">
            <v>NOT FOUND</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1</v>
          </cell>
          <cell r="BJ161">
            <v>0</v>
          </cell>
          <cell r="BK161">
            <v>0</v>
          </cell>
          <cell r="BL161">
            <v>0</v>
          </cell>
          <cell r="BM161">
            <v>2</v>
          </cell>
          <cell r="BN161">
            <v>0</v>
          </cell>
          <cell r="BO161">
            <v>0</v>
          </cell>
          <cell r="BP161">
            <v>0</v>
          </cell>
          <cell r="BQ161">
            <v>0</v>
          </cell>
          <cell r="BR161">
            <v>61122</v>
          </cell>
          <cell r="BS161" t="str">
            <v>-</v>
          </cell>
          <cell r="BT161" t="str">
            <v>12170</v>
          </cell>
          <cell r="BU161">
            <v>3957</v>
          </cell>
        </row>
        <row r="162">
          <cell r="I162">
            <v>57166</v>
          </cell>
          <cell r="J162" t="str">
            <v>-</v>
          </cell>
          <cell r="K162" t="str">
            <v>12020</v>
          </cell>
          <cell r="L162" t="str">
            <v>5320 01</v>
          </cell>
          <cell r="M162" t="str">
            <v>57166-12020</v>
          </cell>
          <cell r="N162">
            <v>0</v>
          </cell>
          <cell r="O162">
            <v>0</v>
          </cell>
          <cell r="P162" t="str">
            <v>R/F, FR CROSSMEMBER, NO.2 LH</v>
          </cell>
          <cell r="Q162">
            <v>0</v>
          </cell>
          <cell r="R162">
            <v>0</v>
          </cell>
          <cell r="S162">
            <v>0</v>
          </cell>
          <cell r="T162">
            <v>0</v>
          </cell>
          <cell r="U162">
            <v>0</v>
          </cell>
          <cell r="V162">
            <v>0</v>
          </cell>
          <cell r="W162">
            <v>0</v>
          </cell>
          <cell r="X162">
            <v>0</v>
          </cell>
          <cell r="Y162" t="str">
            <v>SSP</v>
          </cell>
          <cell r="Z162">
            <v>0</v>
          </cell>
          <cell r="AA162">
            <v>0</v>
          </cell>
          <cell r="AB162" t="str">
            <v>-</v>
          </cell>
          <cell r="AC162" t="str">
            <v>-</v>
          </cell>
          <cell r="AD162">
            <v>0</v>
          </cell>
          <cell r="AE162">
            <v>0</v>
          </cell>
          <cell r="AF162">
            <v>0</v>
          </cell>
          <cell r="AG162">
            <v>1</v>
          </cell>
          <cell r="AH162">
            <v>0</v>
          </cell>
          <cell r="AI162">
            <v>0</v>
          </cell>
          <cell r="AJ162">
            <v>0</v>
          </cell>
          <cell r="AK162">
            <v>0</v>
          </cell>
          <cell r="AL162">
            <v>0</v>
          </cell>
          <cell r="AM162">
            <v>0</v>
          </cell>
          <cell r="AN162">
            <v>0</v>
          </cell>
          <cell r="AO162">
            <v>0</v>
          </cell>
          <cell r="AP162" t="str">
            <v>NOT FOUND</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1</v>
          </cell>
          <cell r="BJ162">
            <v>0</v>
          </cell>
          <cell r="BK162">
            <v>0</v>
          </cell>
          <cell r="BL162">
            <v>0</v>
          </cell>
          <cell r="BM162">
            <v>2</v>
          </cell>
          <cell r="BN162">
            <v>0</v>
          </cell>
          <cell r="BO162">
            <v>0</v>
          </cell>
          <cell r="BP162">
            <v>0</v>
          </cell>
          <cell r="BQ162">
            <v>0</v>
          </cell>
          <cell r="BR162">
            <v>61162</v>
          </cell>
          <cell r="BS162" t="str">
            <v>-</v>
          </cell>
          <cell r="BT162" t="str">
            <v>12400</v>
          </cell>
          <cell r="BU162">
            <v>3996</v>
          </cell>
        </row>
        <row r="163">
          <cell r="I163">
            <v>57401</v>
          </cell>
          <cell r="J163" t="str">
            <v>-</v>
          </cell>
          <cell r="K163" t="str">
            <v>12570</v>
          </cell>
          <cell r="L163" t="str">
            <v>5740 01</v>
          </cell>
          <cell r="M163" t="str">
            <v>57401-12570</v>
          </cell>
          <cell r="N163">
            <v>0</v>
          </cell>
          <cell r="O163">
            <v>0</v>
          </cell>
          <cell r="P163" t="str">
            <v>MEMBER SUB-ASSY, FLOOR SIDE, INN RH</v>
          </cell>
          <cell r="Q163">
            <v>0</v>
          </cell>
          <cell r="R163">
            <v>0</v>
          </cell>
          <cell r="S163">
            <v>0</v>
          </cell>
          <cell r="T163">
            <v>0</v>
          </cell>
          <cell r="U163">
            <v>0</v>
          </cell>
          <cell r="V163">
            <v>0</v>
          </cell>
          <cell r="W163">
            <v>0</v>
          </cell>
          <cell r="X163" t="str">
            <v>IMC-W</v>
          </cell>
          <cell r="Y163" t="str">
            <v>ASSY</v>
          </cell>
          <cell r="Z163">
            <v>0</v>
          </cell>
          <cell r="AA163">
            <v>0</v>
          </cell>
          <cell r="AB163" t="str">
            <v>-</v>
          </cell>
          <cell r="AC163" t="str">
            <v>-</v>
          </cell>
          <cell r="AD163">
            <v>0</v>
          </cell>
          <cell r="AE163">
            <v>0</v>
          </cell>
          <cell r="AF163">
            <v>0</v>
          </cell>
          <cell r="AG163">
            <v>1</v>
          </cell>
          <cell r="AH163">
            <v>0</v>
          </cell>
          <cell r="AI163">
            <v>0</v>
          </cell>
          <cell r="AJ163">
            <v>0</v>
          </cell>
          <cell r="AK163">
            <v>0</v>
          </cell>
          <cell r="AL163">
            <v>0</v>
          </cell>
          <cell r="AM163">
            <v>0</v>
          </cell>
          <cell r="AN163">
            <v>1</v>
          </cell>
          <cell r="AO163">
            <v>0</v>
          </cell>
          <cell r="AP163" t="str">
            <v>NOT FOUND</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1</v>
          </cell>
          <cell r="BJ163">
            <v>0</v>
          </cell>
          <cell r="BK163">
            <v>0</v>
          </cell>
          <cell r="BL163">
            <v>0</v>
          </cell>
          <cell r="BM163">
            <v>2</v>
          </cell>
          <cell r="BN163">
            <v>0</v>
          </cell>
          <cell r="BO163">
            <v>0</v>
          </cell>
          <cell r="BP163">
            <v>0</v>
          </cell>
          <cell r="BQ163">
            <v>0</v>
          </cell>
          <cell r="BR163">
            <v>61103</v>
          </cell>
          <cell r="BS163" t="str">
            <v>-</v>
          </cell>
          <cell r="BT163" t="str">
            <v>12190</v>
          </cell>
          <cell r="BU163">
            <v>3702</v>
          </cell>
        </row>
        <row r="164">
          <cell r="I164">
            <v>57402</v>
          </cell>
          <cell r="J164" t="str">
            <v>-</v>
          </cell>
          <cell r="K164" t="str">
            <v>12570</v>
          </cell>
          <cell r="L164" t="str">
            <v>5740 01</v>
          </cell>
          <cell r="M164" t="str">
            <v>57402-12570</v>
          </cell>
          <cell r="N164">
            <v>0</v>
          </cell>
          <cell r="O164">
            <v>0</v>
          </cell>
          <cell r="P164" t="str">
            <v>MEMBER SUB-ASSY, FLOOR SIDE, INN LH</v>
          </cell>
          <cell r="Q164">
            <v>0</v>
          </cell>
          <cell r="R164">
            <v>0</v>
          </cell>
          <cell r="S164">
            <v>0</v>
          </cell>
          <cell r="T164">
            <v>0</v>
          </cell>
          <cell r="U164">
            <v>0</v>
          </cell>
          <cell r="V164">
            <v>0</v>
          </cell>
          <cell r="W164">
            <v>0</v>
          </cell>
          <cell r="X164" t="str">
            <v>IMC-W</v>
          </cell>
          <cell r="Y164" t="str">
            <v>ASSY</v>
          </cell>
          <cell r="Z164">
            <v>0</v>
          </cell>
          <cell r="AA164">
            <v>0</v>
          </cell>
          <cell r="AB164" t="str">
            <v>-</v>
          </cell>
          <cell r="AC164" t="str">
            <v>-</v>
          </cell>
          <cell r="AD164">
            <v>0</v>
          </cell>
          <cell r="AE164">
            <v>0</v>
          </cell>
          <cell r="AF164">
            <v>0</v>
          </cell>
          <cell r="AG164">
            <v>1</v>
          </cell>
          <cell r="AH164">
            <v>0</v>
          </cell>
          <cell r="AI164">
            <v>0</v>
          </cell>
          <cell r="AJ164">
            <v>0</v>
          </cell>
          <cell r="AK164">
            <v>0</v>
          </cell>
          <cell r="AL164">
            <v>0</v>
          </cell>
          <cell r="AM164">
            <v>0</v>
          </cell>
          <cell r="AN164">
            <v>1</v>
          </cell>
          <cell r="AO164">
            <v>0</v>
          </cell>
          <cell r="AP164" t="str">
            <v>NOT FOUND</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1</v>
          </cell>
          <cell r="BJ164">
            <v>0</v>
          </cell>
          <cell r="BK164">
            <v>0</v>
          </cell>
          <cell r="BL164">
            <v>0</v>
          </cell>
          <cell r="BM164">
            <v>2</v>
          </cell>
          <cell r="BN164">
            <v>0</v>
          </cell>
          <cell r="BO164">
            <v>0</v>
          </cell>
          <cell r="BP164">
            <v>0</v>
          </cell>
          <cell r="BQ164">
            <v>0</v>
          </cell>
          <cell r="BR164">
            <v>55774</v>
          </cell>
          <cell r="BS164" t="str">
            <v>-</v>
          </cell>
          <cell r="BT164" t="str">
            <v>12060</v>
          </cell>
          <cell r="BU164">
            <v>-1628</v>
          </cell>
        </row>
        <row r="165">
          <cell r="I165">
            <v>57403</v>
          </cell>
          <cell r="J165" t="str">
            <v>-</v>
          </cell>
          <cell r="K165" t="str">
            <v>12080</v>
          </cell>
          <cell r="L165" t="str">
            <v>5760 01</v>
          </cell>
          <cell r="M165" t="str">
            <v>57403-12080</v>
          </cell>
          <cell r="N165">
            <v>0</v>
          </cell>
          <cell r="O165">
            <v>0</v>
          </cell>
          <cell r="P165" t="str">
            <v>MBR S/A FLR SIDE INN RR RH</v>
          </cell>
          <cell r="Q165" t="str">
            <v>140N0</v>
          </cell>
          <cell r="R165">
            <v>1</v>
          </cell>
          <cell r="S165">
            <v>0</v>
          </cell>
          <cell r="T165">
            <v>0</v>
          </cell>
          <cell r="U165">
            <v>0</v>
          </cell>
          <cell r="V165">
            <v>2035</v>
          </cell>
          <cell r="W165" t="str">
            <v>1TB</v>
          </cell>
          <cell r="X165" t="str">
            <v>IMC-W</v>
          </cell>
          <cell r="Y165" t="str">
            <v>ASSY</v>
          </cell>
          <cell r="Z165">
            <v>0</v>
          </cell>
          <cell r="AA165">
            <v>0</v>
          </cell>
          <cell r="AB165" t="str">
            <v>-</v>
          </cell>
          <cell r="AC165" t="str">
            <v>-</v>
          </cell>
          <cell r="AD165">
            <v>0</v>
          </cell>
          <cell r="AE165">
            <v>0</v>
          </cell>
          <cell r="AF165">
            <v>0</v>
          </cell>
          <cell r="AG165">
            <v>1</v>
          </cell>
          <cell r="AH165">
            <v>0</v>
          </cell>
          <cell r="AI165">
            <v>0</v>
          </cell>
          <cell r="AJ165">
            <v>0</v>
          </cell>
          <cell r="AK165">
            <v>0</v>
          </cell>
          <cell r="AL165">
            <v>0</v>
          </cell>
          <cell r="AM165">
            <v>0</v>
          </cell>
          <cell r="AN165">
            <v>1</v>
          </cell>
          <cell r="AO165">
            <v>0</v>
          </cell>
          <cell r="AP165" t="str">
            <v>NOT FOUND</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1</v>
          </cell>
          <cell r="BJ165">
            <v>0</v>
          </cell>
          <cell r="BK165">
            <v>0</v>
          </cell>
          <cell r="BL165">
            <v>0</v>
          </cell>
          <cell r="BM165">
            <v>2</v>
          </cell>
          <cell r="BN165">
            <v>0</v>
          </cell>
          <cell r="BO165">
            <v>0</v>
          </cell>
          <cell r="BP165">
            <v>0</v>
          </cell>
          <cell r="BQ165">
            <v>0</v>
          </cell>
          <cell r="BR165">
            <v>61141</v>
          </cell>
          <cell r="BS165" t="str">
            <v>-</v>
          </cell>
          <cell r="BT165" t="str">
            <v>12050</v>
          </cell>
          <cell r="BU165">
            <v>3738</v>
          </cell>
        </row>
        <row r="166">
          <cell r="I166">
            <v>57404</v>
          </cell>
          <cell r="J166" t="str">
            <v>-</v>
          </cell>
          <cell r="K166" t="str">
            <v>12020</v>
          </cell>
          <cell r="L166" t="str">
            <v>5760 01</v>
          </cell>
          <cell r="M166" t="str">
            <v>57404-12020</v>
          </cell>
          <cell r="N166">
            <v>0</v>
          </cell>
          <cell r="O166">
            <v>0</v>
          </cell>
          <cell r="P166" t="str">
            <v>MBR S/A FLR SIDE INN RR LH</v>
          </cell>
          <cell r="Q166" t="str">
            <v>140N0</v>
          </cell>
          <cell r="R166">
            <v>1</v>
          </cell>
          <cell r="S166">
            <v>0</v>
          </cell>
          <cell r="T166">
            <v>0</v>
          </cell>
          <cell r="U166">
            <v>0</v>
          </cell>
          <cell r="V166">
            <v>2035</v>
          </cell>
          <cell r="W166" t="str">
            <v>1TB</v>
          </cell>
          <cell r="X166" t="str">
            <v>IMC-W</v>
          </cell>
          <cell r="Y166" t="str">
            <v>ASSY</v>
          </cell>
          <cell r="Z166">
            <v>0</v>
          </cell>
          <cell r="AA166">
            <v>0</v>
          </cell>
          <cell r="AB166" t="str">
            <v>-</v>
          </cell>
          <cell r="AC166" t="str">
            <v>-</v>
          </cell>
          <cell r="AD166">
            <v>0</v>
          </cell>
          <cell r="AE166">
            <v>0</v>
          </cell>
          <cell r="AF166">
            <v>0</v>
          </cell>
          <cell r="AG166">
            <v>1</v>
          </cell>
          <cell r="AH166">
            <v>0</v>
          </cell>
          <cell r="AI166">
            <v>0</v>
          </cell>
          <cell r="AJ166">
            <v>0</v>
          </cell>
          <cell r="AK166">
            <v>0</v>
          </cell>
          <cell r="AL166">
            <v>0</v>
          </cell>
          <cell r="AM166">
            <v>0</v>
          </cell>
          <cell r="AN166">
            <v>1</v>
          </cell>
          <cell r="AO166">
            <v>0</v>
          </cell>
          <cell r="AP166" t="str">
            <v>NOT FOUND</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1</v>
          </cell>
          <cell r="BJ166">
            <v>0</v>
          </cell>
          <cell r="BK166">
            <v>0</v>
          </cell>
          <cell r="BL166">
            <v>0</v>
          </cell>
          <cell r="BM166">
            <v>2</v>
          </cell>
          <cell r="BN166">
            <v>0</v>
          </cell>
          <cell r="BO166">
            <v>0</v>
          </cell>
          <cell r="BP166">
            <v>0</v>
          </cell>
          <cell r="BQ166">
            <v>0</v>
          </cell>
          <cell r="BR166">
            <v>61104</v>
          </cell>
          <cell r="BS166" t="str">
            <v>-</v>
          </cell>
          <cell r="BT166" t="str">
            <v>12220</v>
          </cell>
          <cell r="BU166">
            <v>3700</v>
          </cell>
        </row>
        <row r="167">
          <cell r="I167">
            <v>57471</v>
          </cell>
          <cell r="J167" t="str">
            <v>-</v>
          </cell>
          <cell r="K167" t="str">
            <v>12130</v>
          </cell>
          <cell r="L167" t="str">
            <v>5740 01</v>
          </cell>
          <cell r="M167" t="str">
            <v>57471-12130</v>
          </cell>
          <cell r="N167">
            <v>0</v>
          </cell>
          <cell r="O167">
            <v>0</v>
          </cell>
          <cell r="P167" t="str">
            <v>R/F, SEAT BELT ANC TO FLR MBR, RH</v>
          </cell>
          <cell r="Q167">
            <v>0</v>
          </cell>
          <cell r="R167">
            <v>0</v>
          </cell>
          <cell r="S167">
            <v>0</v>
          </cell>
          <cell r="T167">
            <v>0</v>
          </cell>
          <cell r="U167">
            <v>0</v>
          </cell>
          <cell r="V167">
            <v>0</v>
          </cell>
          <cell r="W167">
            <v>0</v>
          </cell>
          <cell r="X167">
            <v>0</v>
          </cell>
          <cell r="Y167" t="str">
            <v>CKD</v>
          </cell>
          <cell r="Z167">
            <v>0</v>
          </cell>
          <cell r="AA167">
            <v>0</v>
          </cell>
          <cell r="AB167" t="str">
            <v>90174-11008*1</v>
          </cell>
          <cell r="AC167" t="str">
            <v>-</v>
          </cell>
          <cell r="AD167">
            <v>0</v>
          </cell>
          <cell r="AE167">
            <v>0</v>
          </cell>
          <cell r="AF167">
            <v>0</v>
          </cell>
          <cell r="AG167">
            <v>1</v>
          </cell>
          <cell r="AH167">
            <v>0</v>
          </cell>
          <cell r="AI167">
            <v>0</v>
          </cell>
          <cell r="AJ167">
            <v>0</v>
          </cell>
          <cell r="AK167">
            <v>0</v>
          </cell>
          <cell r="AL167">
            <v>0</v>
          </cell>
          <cell r="AM167">
            <v>0</v>
          </cell>
          <cell r="AN167">
            <v>0</v>
          </cell>
          <cell r="AO167">
            <v>0</v>
          </cell>
          <cell r="AP167" t="str">
            <v>NOT FOUND</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1</v>
          </cell>
          <cell r="BJ167">
            <v>0</v>
          </cell>
          <cell r="BK167">
            <v>0</v>
          </cell>
          <cell r="BL167">
            <v>0</v>
          </cell>
          <cell r="BM167">
            <v>2</v>
          </cell>
          <cell r="BN167">
            <v>0</v>
          </cell>
          <cell r="BO167">
            <v>0</v>
          </cell>
          <cell r="BP167">
            <v>0</v>
          </cell>
          <cell r="BQ167">
            <v>0</v>
          </cell>
          <cell r="BR167">
            <v>55775</v>
          </cell>
          <cell r="BS167" t="str">
            <v>-</v>
          </cell>
          <cell r="BT167" t="str">
            <v>12040</v>
          </cell>
          <cell r="BU167">
            <v>-1696</v>
          </cell>
        </row>
        <row r="168">
          <cell r="I168">
            <v>57472</v>
          </cell>
          <cell r="J168" t="str">
            <v>-</v>
          </cell>
          <cell r="K168" t="str">
            <v>12110</v>
          </cell>
          <cell r="L168" t="str">
            <v>5740 01</v>
          </cell>
          <cell r="M168" t="str">
            <v>57472-12110</v>
          </cell>
          <cell r="N168">
            <v>0</v>
          </cell>
          <cell r="O168">
            <v>0</v>
          </cell>
          <cell r="P168" t="str">
            <v>R/F, SEAT BELT ANC TO FLR MBR, LH</v>
          </cell>
          <cell r="Q168">
            <v>0</v>
          </cell>
          <cell r="R168">
            <v>0</v>
          </cell>
          <cell r="S168">
            <v>0</v>
          </cell>
          <cell r="T168">
            <v>0</v>
          </cell>
          <cell r="U168">
            <v>0</v>
          </cell>
          <cell r="V168">
            <v>0</v>
          </cell>
          <cell r="W168">
            <v>0</v>
          </cell>
          <cell r="X168">
            <v>0</v>
          </cell>
          <cell r="Y168" t="str">
            <v>CKD</v>
          </cell>
          <cell r="Z168">
            <v>0</v>
          </cell>
          <cell r="AA168">
            <v>0</v>
          </cell>
          <cell r="AB168" t="str">
            <v>90174-11008*1</v>
          </cell>
          <cell r="AC168" t="str">
            <v>-</v>
          </cell>
          <cell r="AD168">
            <v>0</v>
          </cell>
          <cell r="AE168">
            <v>0</v>
          </cell>
          <cell r="AF168">
            <v>0</v>
          </cell>
          <cell r="AG168">
            <v>1</v>
          </cell>
          <cell r="AH168">
            <v>0</v>
          </cell>
          <cell r="AI168">
            <v>0</v>
          </cell>
          <cell r="AJ168">
            <v>0</v>
          </cell>
          <cell r="AK168">
            <v>0</v>
          </cell>
          <cell r="AL168">
            <v>0</v>
          </cell>
          <cell r="AM168">
            <v>0</v>
          </cell>
          <cell r="AN168">
            <v>0</v>
          </cell>
          <cell r="AO168">
            <v>0</v>
          </cell>
          <cell r="AP168" t="str">
            <v>NOT FOUND</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1</v>
          </cell>
          <cell r="BJ168">
            <v>0</v>
          </cell>
          <cell r="BK168">
            <v>0</v>
          </cell>
          <cell r="BL168">
            <v>0</v>
          </cell>
          <cell r="BM168">
            <v>2</v>
          </cell>
          <cell r="BN168">
            <v>0</v>
          </cell>
          <cell r="BO168">
            <v>0</v>
          </cell>
          <cell r="BP168">
            <v>0</v>
          </cell>
          <cell r="BQ168">
            <v>0</v>
          </cell>
          <cell r="BR168">
            <v>61141</v>
          </cell>
          <cell r="BS168" t="str">
            <v>-</v>
          </cell>
          <cell r="BT168" t="str">
            <v>12050</v>
          </cell>
          <cell r="BU168">
            <v>3669</v>
          </cell>
        </row>
        <row r="169">
          <cell r="I169">
            <v>57515</v>
          </cell>
          <cell r="J169" t="str">
            <v>-</v>
          </cell>
          <cell r="K169" t="str">
            <v>32020</v>
          </cell>
          <cell r="L169" t="str">
            <v>5760 01</v>
          </cell>
          <cell r="M169" t="str">
            <v>57515-32020</v>
          </cell>
          <cell r="N169">
            <v>0</v>
          </cell>
          <cell r="O169">
            <v>0</v>
          </cell>
          <cell r="P169" t="str">
            <v>BRACKET, PARKING BRAKE, RH</v>
          </cell>
          <cell r="Q169">
            <v>0</v>
          </cell>
          <cell r="R169">
            <v>0</v>
          </cell>
          <cell r="S169">
            <v>0</v>
          </cell>
          <cell r="T169">
            <v>0</v>
          </cell>
          <cell r="U169">
            <v>0</v>
          </cell>
          <cell r="V169">
            <v>0</v>
          </cell>
          <cell r="W169">
            <v>0</v>
          </cell>
          <cell r="X169">
            <v>0</v>
          </cell>
          <cell r="Y169" t="str">
            <v>SSP</v>
          </cell>
          <cell r="Z169">
            <v>0</v>
          </cell>
          <cell r="AA169">
            <v>0</v>
          </cell>
          <cell r="AB169" t="str">
            <v>94223°60600*1</v>
          </cell>
          <cell r="AC169" t="str">
            <v>-</v>
          </cell>
          <cell r="AD169">
            <v>0</v>
          </cell>
          <cell r="AE169">
            <v>0</v>
          </cell>
          <cell r="AF169">
            <v>0</v>
          </cell>
          <cell r="AG169">
            <v>1</v>
          </cell>
          <cell r="AH169">
            <v>0</v>
          </cell>
          <cell r="AI169">
            <v>0</v>
          </cell>
          <cell r="AJ169">
            <v>0</v>
          </cell>
          <cell r="AK169">
            <v>0</v>
          </cell>
          <cell r="AL169">
            <v>0</v>
          </cell>
          <cell r="AM169">
            <v>0</v>
          </cell>
          <cell r="AN169">
            <v>0</v>
          </cell>
          <cell r="AO169">
            <v>0</v>
          </cell>
          <cell r="AP169" t="str">
            <v>NOT FOUND</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cell r="BM169">
            <v>2</v>
          </cell>
          <cell r="BN169">
            <v>0</v>
          </cell>
          <cell r="BO169">
            <v>0</v>
          </cell>
          <cell r="BP169">
            <v>0</v>
          </cell>
          <cell r="BQ169">
            <v>0</v>
          </cell>
          <cell r="BR169">
            <v>61231</v>
          </cell>
          <cell r="BS169" t="str">
            <v>-</v>
          </cell>
          <cell r="BT169" t="str">
            <v>1A100</v>
          </cell>
          <cell r="BU169">
            <v>3716</v>
          </cell>
        </row>
        <row r="170">
          <cell r="I170">
            <v>57516</v>
          </cell>
          <cell r="J170" t="str">
            <v>-</v>
          </cell>
          <cell r="K170" t="str">
            <v>32030</v>
          </cell>
          <cell r="L170" t="str">
            <v>5760 01</v>
          </cell>
          <cell r="M170" t="str">
            <v>57516-32030</v>
          </cell>
          <cell r="N170">
            <v>0</v>
          </cell>
          <cell r="O170">
            <v>0</v>
          </cell>
          <cell r="P170" t="str">
            <v>BRACKET, PARKING BRAKE, LH</v>
          </cell>
          <cell r="Q170">
            <v>0</v>
          </cell>
          <cell r="R170">
            <v>0</v>
          </cell>
          <cell r="S170">
            <v>0</v>
          </cell>
          <cell r="T170">
            <v>0</v>
          </cell>
          <cell r="U170">
            <v>0</v>
          </cell>
          <cell r="V170">
            <v>0</v>
          </cell>
          <cell r="W170">
            <v>0</v>
          </cell>
          <cell r="X170">
            <v>0</v>
          </cell>
          <cell r="Y170" t="str">
            <v>SSP</v>
          </cell>
          <cell r="Z170">
            <v>0</v>
          </cell>
          <cell r="AA170">
            <v>0</v>
          </cell>
          <cell r="AB170" t="str">
            <v>94223°60600*1</v>
          </cell>
          <cell r="AC170" t="str">
            <v>-</v>
          </cell>
          <cell r="AD170">
            <v>0</v>
          </cell>
          <cell r="AE170">
            <v>0</v>
          </cell>
          <cell r="AF170">
            <v>0</v>
          </cell>
          <cell r="AG170">
            <v>1</v>
          </cell>
          <cell r="AH170">
            <v>0</v>
          </cell>
          <cell r="AI170">
            <v>0</v>
          </cell>
          <cell r="AJ170">
            <v>0</v>
          </cell>
          <cell r="AK170">
            <v>0</v>
          </cell>
          <cell r="AL170">
            <v>0</v>
          </cell>
          <cell r="AM170">
            <v>0</v>
          </cell>
          <cell r="AN170">
            <v>0</v>
          </cell>
          <cell r="AO170">
            <v>0</v>
          </cell>
          <cell r="AP170" t="str">
            <v>NOT FOUND</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2</v>
          </cell>
          <cell r="BN170">
            <v>0</v>
          </cell>
          <cell r="BO170">
            <v>0</v>
          </cell>
          <cell r="BP170">
            <v>0</v>
          </cell>
          <cell r="BQ170">
            <v>0</v>
          </cell>
          <cell r="BR170">
            <v>61343</v>
          </cell>
          <cell r="BS170" t="str">
            <v>-</v>
          </cell>
          <cell r="BT170" t="str">
            <v>12190</v>
          </cell>
          <cell r="BU170">
            <v>3827</v>
          </cell>
        </row>
        <row r="171">
          <cell r="I171">
            <v>57621</v>
          </cell>
          <cell r="J171" t="str">
            <v>-</v>
          </cell>
          <cell r="K171" t="str">
            <v>32010</v>
          </cell>
          <cell r="L171" t="str">
            <v>5760 01</v>
          </cell>
          <cell r="M171" t="str">
            <v>57621-32010</v>
          </cell>
          <cell r="N171">
            <v>0</v>
          </cell>
          <cell r="O171">
            <v>0</v>
          </cell>
          <cell r="P171" t="str">
            <v>PLATE, RR FLOOR SIDE MEMBER, FR</v>
          </cell>
          <cell r="Q171">
            <v>0</v>
          </cell>
          <cell r="R171">
            <v>0</v>
          </cell>
          <cell r="S171">
            <v>0</v>
          </cell>
          <cell r="T171">
            <v>0</v>
          </cell>
          <cell r="U171">
            <v>0</v>
          </cell>
          <cell r="V171">
            <v>0</v>
          </cell>
          <cell r="W171">
            <v>0</v>
          </cell>
          <cell r="X171">
            <v>0</v>
          </cell>
          <cell r="Y171" t="str">
            <v>SSP</v>
          </cell>
          <cell r="Z171">
            <v>0</v>
          </cell>
          <cell r="AA171">
            <v>0</v>
          </cell>
          <cell r="AB171" t="str">
            <v>-</v>
          </cell>
          <cell r="AC171" t="str">
            <v>-</v>
          </cell>
          <cell r="AD171">
            <v>0</v>
          </cell>
          <cell r="AE171">
            <v>0</v>
          </cell>
          <cell r="AF171">
            <v>0</v>
          </cell>
          <cell r="AG171">
            <v>1</v>
          </cell>
          <cell r="AH171">
            <v>0</v>
          </cell>
          <cell r="AI171">
            <v>0</v>
          </cell>
          <cell r="AJ171">
            <v>0</v>
          </cell>
          <cell r="AK171">
            <v>0</v>
          </cell>
          <cell r="AL171">
            <v>0</v>
          </cell>
          <cell r="AM171">
            <v>0</v>
          </cell>
          <cell r="AN171">
            <v>0</v>
          </cell>
          <cell r="AO171">
            <v>0</v>
          </cell>
          <cell r="AP171" t="str">
            <v>NOT FOUND</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2</v>
          </cell>
          <cell r="BN171">
            <v>0</v>
          </cell>
          <cell r="BO171">
            <v>0</v>
          </cell>
          <cell r="BP171">
            <v>0</v>
          </cell>
          <cell r="BQ171">
            <v>0</v>
          </cell>
          <cell r="BR171">
            <v>61232</v>
          </cell>
          <cell r="BS171" t="str">
            <v>-</v>
          </cell>
          <cell r="BT171" t="str">
            <v>12870</v>
          </cell>
          <cell r="BU171">
            <v>3611</v>
          </cell>
        </row>
        <row r="172">
          <cell r="I172">
            <v>57621</v>
          </cell>
          <cell r="J172" t="str">
            <v>-</v>
          </cell>
          <cell r="K172" t="str">
            <v>32010</v>
          </cell>
          <cell r="L172" t="str">
            <v>5760 01</v>
          </cell>
          <cell r="M172" t="str">
            <v>57621-32010</v>
          </cell>
          <cell r="N172">
            <v>0</v>
          </cell>
          <cell r="O172">
            <v>0</v>
          </cell>
          <cell r="P172" t="str">
            <v>PLATE, RR FLOOR SIDE MEMBER, FR</v>
          </cell>
          <cell r="Q172">
            <v>0</v>
          </cell>
          <cell r="R172">
            <v>0</v>
          </cell>
          <cell r="S172">
            <v>0</v>
          </cell>
          <cell r="T172">
            <v>0</v>
          </cell>
          <cell r="U172">
            <v>0</v>
          </cell>
          <cell r="V172">
            <v>0</v>
          </cell>
          <cell r="W172">
            <v>0</v>
          </cell>
          <cell r="X172">
            <v>0</v>
          </cell>
          <cell r="Y172" t="str">
            <v>SSP</v>
          </cell>
          <cell r="Z172">
            <v>0</v>
          </cell>
          <cell r="AA172">
            <v>0</v>
          </cell>
          <cell r="AB172" t="str">
            <v>-</v>
          </cell>
          <cell r="AC172" t="str">
            <v>-</v>
          </cell>
          <cell r="AD172">
            <v>0</v>
          </cell>
          <cell r="AE172">
            <v>0</v>
          </cell>
          <cell r="AF172">
            <v>0</v>
          </cell>
          <cell r="AG172">
            <v>1</v>
          </cell>
          <cell r="AH172">
            <v>0</v>
          </cell>
          <cell r="AI172">
            <v>0</v>
          </cell>
          <cell r="AJ172">
            <v>0</v>
          </cell>
          <cell r="AK172">
            <v>0</v>
          </cell>
          <cell r="AL172">
            <v>0</v>
          </cell>
          <cell r="AM172">
            <v>0</v>
          </cell>
          <cell r="AN172">
            <v>0</v>
          </cell>
          <cell r="AO172">
            <v>0</v>
          </cell>
          <cell r="AP172" t="str">
            <v>NOT FOUND</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2</v>
          </cell>
          <cell r="BN172">
            <v>0</v>
          </cell>
          <cell r="BO172">
            <v>0</v>
          </cell>
          <cell r="BP172">
            <v>0</v>
          </cell>
          <cell r="BQ172">
            <v>0</v>
          </cell>
          <cell r="BR172">
            <v>61344</v>
          </cell>
          <cell r="BS172" t="str">
            <v>-</v>
          </cell>
          <cell r="BT172" t="str">
            <v>12190</v>
          </cell>
          <cell r="BU172">
            <v>3723</v>
          </cell>
        </row>
        <row r="173">
          <cell r="I173">
            <v>57628</v>
          </cell>
          <cell r="J173" t="str">
            <v>-</v>
          </cell>
          <cell r="K173" t="str">
            <v>63010</v>
          </cell>
          <cell r="L173" t="str">
            <v>5760 01</v>
          </cell>
          <cell r="M173" t="str">
            <v>57628-63010</v>
          </cell>
          <cell r="N173">
            <v>0</v>
          </cell>
          <cell r="O173">
            <v>0</v>
          </cell>
          <cell r="P173" t="str">
            <v>PLATE, RR FLOOR SIDE MEMBER, RH</v>
          </cell>
          <cell r="Q173">
            <v>0</v>
          </cell>
          <cell r="R173">
            <v>0</v>
          </cell>
          <cell r="S173">
            <v>0</v>
          </cell>
          <cell r="T173">
            <v>0</v>
          </cell>
          <cell r="U173">
            <v>0</v>
          </cell>
          <cell r="V173">
            <v>0</v>
          </cell>
          <cell r="W173">
            <v>0</v>
          </cell>
          <cell r="X173">
            <v>0</v>
          </cell>
          <cell r="Y173" t="str">
            <v>CKD</v>
          </cell>
          <cell r="Z173">
            <v>0</v>
          </cell>
          <cell r="AA173">
            <v>0</v>
          </cell>
          <cell r="AB173" t="str">
            <v>94223-80800*1</v>
          </cell>
          <cell r="AC173" t="str">
            <v>-</v>
          </cell>
          <cell r="AD173">
            <v>0</v>
          </cell>
          <cell r="AE173">
            <v>0</v>
          </cell>
          <cell r="AF173">
            <v>0</v>
          </cell>
          <cell r="AG173">
            <v>1</v>
          </cell>
          <cell r="AH173">
            <v>0</v>
          </cell>
          <cell r="AI173">
            <v>0</v>
          </cell>
          <cell r="AJ173">
            <v>0</v>
          </cell>
          <cell r="AK173">
            <v>0</v>
          </cell>
          <cell r="AL173">
            <v>0</v>
          </cell>
          <cell r="AM173">
            <v>0</v>
          </cell>
          <cell r="AN173">
            <v>0</v>
          </cell>
          <cell r="AO173">
            <v>0</v>
          </cell>
          <cell r="AP173" t="str">
            <v>NOT FOUND</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2</v>
          </cell>
          <cell r="BN173">
            <v>0</v>
          </cell>
          <cell r="BO173">
            <v>0</v>
          </cell>
          <cell r="BP173">
            <v>0</v>
          </cell>
          <cell r="BQ173">
            <v>0</v>
          </cell>
          <cell r="BR173" t="str">
            <v>(61631)</v>
          </cell>
          <cell r="BS173" t="str">
            <v>-</v>
          </cell>
          <cell r="BT173" t="str">
            <v>12360</v>
          </cell>
          <cell r="BU173">
            <v>-119259</v>
          </cell>
        </row>
        <row r="174">
          <cell r="I174">
            <v>57629</v>
          </cell>
          <cell r="J174" t="str">
            <v>-</v>
          </cell>
          <cell r="K174" t="str">
            <v>63010</v>
          </cell>
          <cell r="L174" t="str">
            <v>5760 01</v>
          </cell>
          <cell r="M174" t="str">
            <v>57629-63010</v>
          </cell>
          <cell r="N174">
            <v>0</v>
          </cell>
          <cell r="O174">
            <v>0</v>
          </cell>
          <cell r="P174" t="str">
            <v>PLATE, RR FLOOR SIDE MEMBER, LH</v>
          </cell>
          <cell r="Q174">
            <v>0</v>
          </cell>
          <cell r="R174">
            <v>0</v>
          </cell>
          <cell r="S174">
            <v>0</v>
          </cell>
          <cell r="T174">
            <v>0</v>
          </cell>
          <cell r="U174">
            <v>0</v>
          </cell>
          <cell r="V174">
            <v>0</v>
          </cell>
          <cell r="W174">
            <v>0</v>
          </cell>
          <cell r="X174">
            <v>0</v>
          </cell>
          <cell r="Y174" t="str">
            <v>CKD</v>
          </cell>
          <cell r="Z174">
            <v>0</v>
          </cell>
          <cell r="AA174">
            <v>0</v>
          </cell>
          <cell r="AB174" t="str">
            <v>94223-80800*1</v>
          </cell>
          <cell r="AC174" t="str">
            <v>-</v>
          </cell>
          <cell r="AD174">
            <v>0</v>
          </cell>
          <cell r="AE174">
            <v>0</v>
          </cell>
          <cell r="AF174">
            <v>0</v>
          </cell>
          <cell r="AG174">
            <v>1</v>
          </cell>
          <cell r="AH174">
            <v>0</v>
          </cell>
          <cell r="AI174">
            <v>0</v>
          </cell>
          <cell r="AJ174">
            <v>0</v>
          </cell>
          <cell r="AK174">
            <v>0</v>
          </cell>
          <cell r="AL174">
            <v>0</v>
          </cell>
          <cell r="AM174">
            <v>0</v>
          </cell>
          <cell r="AN174">
            <v>0</v>
          </cell>
          <cell r="AO174">
            <v>0</v>
          </cell>
          <cell r="AP174" t="str">
            <v>NOT FOUND</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2</v>
          </cell>
          <cell r="BN174">
            <v>0</v>
          </cell>
          <cell r="BO174">
            <v>0</v>
          </cell>
          <cell r="BP174">
            <v>0</v>
          </cell>
          <cell r="BQ174">
            <v>0</v>
          </cell>
          <cell r="BR174">
            <v>61673</v>
          </cell>
          <cell r="BS174" t="str">
            <v>-</v>
          </cell>
          <cell r="BT174" t="str">
            <v>12020</v>
          </cell>
          <cell r="BU174">
            <v>4044</v>
          </cell>
        </row>
        <row r="175">
          <cell r="I175">
            <v>58034</v>
          </cell>
          <cell r="J175" t="str">
            <v>-</v>
          </cell>
          <cell r="K175" t="str">
            <v>32010</v>
          </cell>
          <cell r="L175" t="str">
            <v>5760 01</v>
          </cell>
          <cell r="M175" t="str">
            <v>58034-32010</v>
          </cell>
          <cell r="N175">
            <v>0</v>
          </cell>
          <cell r="O175">
            <v>0</v>
          </cell>
          <cell r="P175" t="str">
            <v>BKT S/A EX-PIPE SUPT RR</v>
          </cell>
          <cell r="Q175">
            <v>32010</v>
          </cell>
          <cell r="R175">
            <v>1</v>
          </cell>
          <cell r="S175">
            <v>0</v>
          </cell>
          <cell r="T175">
            <v>0</v>
          </cell>
          <cell r="U175">
            <v>0</v>
          </cell>
          <cell r="V175">
            <v>179</v>
          </cell>
          <cell r="W175" t="str">
            <v>OŒÜ‚v</v>
          </cell>
          <cell r="X175" t="str">
            <v>CKD</v>
          </cell>
          <cell r="Y175" t="str">
            <v>ASSY</v>
          </cell>
          <cell r="Z175">
            <v>0</v>
          </cell>
          <cell r="AA175">
            <v>0</v>
          </cell>
          <cell r="AB175" t="str">
            <v>-</v>
          </cell>
          <cell r="AC175" t="str">
            <v>-</v>
          </cell>
          <cell r="AD175">
            <v>0</v>
          </cell>
          <cell r="AE175">
            <v>0</v>
          </cell>
          <cell r="AF175">
            <v>0</v>
          </cell>
          <cell r="AG175">
            <v>1</v>
          </cell>
          <cell r="AH175">
            <v>0</v>
          </cell>
          <cell r="AI175">
            <v>0</v>
          </cell>
          <cell r="AJ175">
            <v>0</v>
          </cell>
          <cell r="AK175">
            <v>0</v>
          </cell>
          <cell r="AL175">
            <v>0</v>
          </cell>
          <cell r="AM175">
            <v>0</v>
          </cell>
          <cell r="AN175">
            <v>0</v>
          </cell>
          <cell r="AO175">
            <v>0</v>
          </cell>
          <cell r="AP175" t="str">
            <v>NOT FOUND</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1</v>
          </cell>
          <cell r="BL175">
            <v>0</v>
          </cell>
          <cell r="BM175">
            <v>2</v>
          </cell>
          <cell r="BN175">
            <v>0</v>
          </cell>
          <cell r="BO175">
            <v>0</v>
          </cell>
          <cell r="BP175">
            <v>0</v>
          </cell>
          <cell r="BQ175">
            <v>0</v>
          </cell>
          <cell r="BR175">
            <v>64215</v>
          </cell>
          <cell r="BS175" t="str">
            <v>-</v>
          </cell>
          <cell r="BT175">
            <v>12020</v>
          </cell>
          <cell r="BU175">
            <v>6181</v>
          </cell>
        </row>
        <row r="176">
          <cell r="I176">
            <v>58255</v>
          </cell>
          <cell r="J176" t="str">
            <v>-</v>
          </cell>
          <cell r="K176" t="str">
            <v>20030</v>
          </cell>
          <cell r="L176" t="str">
            <v>5810 01</v>
          </cell>
          <cell r="M176" t="str">
            <v>58255-20030</v>
          </cell>
          <cell r="N176">
            <v>0</v>
          </cell>
          <cell r="O176">
            <v>0</v>
          </cell>
          <cell r="P176" t="str">
            <v>CLAMP. PARK BRAKE WIRE TUBE, NO.1 RH</v>
          </cell>
          <cell r="Q176">
            <v>0</v>
          </cell>
          <cell r="R176">
            <v>0</v>
          </cell>
          <cell r="S176">
            <v>0</v>
          </cell>
          <cell r="T176">
            <v>0</v>
          </cell>
          <cell r="U176">
            <v>0</v>
          </cell>
          <cell r="V176">
            <v>0</v>
          </cell>
          <cell r="W176">
            <v>0</v>
          </cell>
          <cell r="X176">
            <v>0</v>
          </cell>
          <cell r="Y176" t="str">
            <v>SSP</v>
          </cell>
          <cell r="Z176">
            <v>0</v>
          </cell>
          <cell r="AA176">
            <v>0</v>
          </cell>
          <cell r="AB176" t="str">
            <v>94223-60600*2, 90174-10019*2</v>
          </cell>
          <cell r="AC176" t="str">
            <v>90115-08109*2, 92611-00612*2</v>
          </cell>
          <cell r="AD176">
            <v>0</v>
          </cell>
          <cell r="AE176">
            <v>0</v>
          </cell>
          <cell r="AF176">
            <v>0</v>
          </cell>
          <cell r="AG176">
            <v>1</v>
          </cell>
          <cell r="AH176">
            <v>0</v>
          </cell>
          <cell r="AI176">
            <v>0</v>
          </cell>
          <cell r="AJ176">
            <v>0</v>
          </cell>
          <cell r="AK176">
            <v>0</v>
          </cell>
          <cell r="AL176">
            <v>0</v>
          </cell>
          <cell r="AM176">
            <v>0</v>
          </cell>
          <cell r="AN176">
            <v>0</v>
          </cell>
          <cell r="AO176">
            <v>0</v>
          </cell>
          <cell r="AP176" t="str">
            <v>NOT FOUND</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1</v>
          </cell>
          <cell r="BJ176">
            <v>0</v>
          </cell>
          <cell r="BK176">
            <v>0</v>
          </cell>
          <cell r="BL176">
            <v>0</v>
          </cell>
          <cell r="BM176">
            <v>2</v>
          </cell>
          <cell r="BN176">
            <v>0</v>
          </cell>
          <cell r="BO176">
            <v>0</v>
          </cell>
          <cell r="BP176">
            <v>0</v>
          </cell>
          <cell r="BQ176">
            <v>0</v>
          </cell>
          <cell r="BR176" t="str">
            <v>(61632)</v>
          </cell>
          <cell r="BS176" t="str">
            <v>-</v>
          </cell>
          <cell r="BT176" t="str">
            <v>12370</v>
          </cell>
          <cell r="BU176">
            <v>-119887</v>
          </cell>
        </row>
        <row r="177">
          <cell r="I177">
            <v>58272</v>
          </cell>
          <cell r="J177" t="str">
            <v>-</v>
          </cell>
          <cell r="K177" t="str">
            <v>20090</v>
          </cell>
          <cell r="L177" t="str">
            <v>5740 01</v>
          </cell>
          <cell r="M177" t="str">
            <v>58272-20090</v>
          </cell>
          <cell r="N177">
            <v>0</v>
          </cell>
          <cell r="O177">
            <v>0</v>
          </cell>
          <cell r="P177" t="str">
            <v>R/F BELT ANC TO FLR PAN NO.4</v>
          </cell>
          <cell r="Q177">
            <v>0</v>
          </cell>
          <cell r="R177">
            <v>0</v>
          </cell>
          <cell r="S177">
            <v>0</v>
          </cell>
          <cell r="T177">
            <v>0</v>
          </cell>
          <cell r="U177">
            <v>0</v>
          </cell>
          <cell r="V177">
            <v>0</v>
          </cell>
          <cell r="W177">
            <v>0</v>
          </cell>
          <cell r="X177">
            <v>0</v>
          </cell>
          <cell r="Y177" t="str">
            <v>CKD</v>
          </cell>
          <cell r="Z177">
            <v>0</v>
          </cell>
          <cell r="AA177">
            <v>0</v>
          </cell>
          <cell r="AB177" t="str">
            <v>90174°11002*1</v>
          </cell>
          <cell r="AC177" t="str">
            <v>-</v>
          </cell>
          <cell r="AD177">
            <v>0</v>
          </cell>
          <cell r="AE177">
            <v>0</v>
          </cell>
          <cell r="AF177">
            <v>0</v>
          </cell>
          <cell r="AG177">
            <v>1</v>
          </cell>
          <cell r="AH177">
            <v>0</v>
          </cell>
          <cell r="AI177">
            <v>0</v>
          </cell>
          <cell r="AJ177">
            <v>0</v>
          </cell>
          <cell r="AK177">
            <v>0</v>
          </cell>
          <cell r="AL177">
            <v>0</v>
          </cell>
          <cell r="AM177">
            <v>0</v>
          </cell>
          <cell r="AN177">
            <v>0</v>
          </cell>
          <cell r="AO177">
            <v>0</v>
          </cell>
          <cell r="AP177" t="str">
            <v>NOT FOUND</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1</v>
          </cell>
          <cell r="BJ177">
            <v>0</v>
          </cell>
          <cell r="BK177">
            <v>0</v>
          </cell>
          <cell r="BL177">
            <v>0</v>
          </cell>
          <cell r="BM177">
            <v>2</v>
          </cell>
          <cell r="BN177">
            <v>0</v>
          </cell>
          <cell r="BO177">
            <v>0</v>
          </cell>
          <cell r="BP177">
            <v>0</v>
          </cell>
          <cell r="BQ177">
            <v>0</v>
          </cell>
          <cell r="BR177">
            <v>61674</v>
          </cell>
          <cell r="BS177" t="str">
            <v>-</v>
          </cell>
          <cell r="BT177" t="str">
            <v>12040</v>
          </cell>
          <cell r="BU177">
            <v>3402</v>
          </cell>
        </row>
        <row r="178">
          <cell r="I178">
            <v>58272</v>
          </cell>
          <cell r="J178" t="str">
            <v>-</v>
          </cell>
          <cell r="K178" t="str">
            <v>20090</v>
          </cell>
          <cell r="L178" t="str">
            <v>5740 01</v>
          </cell>
          <cell r="M178" t="str">
            <v>58272-20090</v>
          </cell>
          <cell r="N178">
            <v>0</v>
          </cell>
          <cell r="O178">
            <v>0</v>
          </cell>
          <cell r="P178" t="str">
            <v>R/F BELT ANC TO FLR PAN NO.4</v>
          </cell>
          <cell r="Q178">
            <v>0</v>
          </cell>
          <cell r="R178">
            <v>0</v>
          </cell>
          <cell r="S178">
            <v>0</v>
          </cell>
          <cell r="T178">
            <v>0</v>
          </cell>
          <cell r="U178">
            <v>0</v>
          </cell>
          <cell r="V178">
            <v>0</v>
          </cell>
          <cell r="W178">
            <v>0</v>
          </cell>
          <cell r="X178">
            <v>0</v>
          </cell>
          <cell r="Y178" t="str">
            <v>CKD</v>
          </cell>
          <cell r="Z178">
            <v>0</v>
          </cell>
          <cell r="AA178">
            <v>0</v>
          </cell>
          <cell r="AB178" t="str">
            <v>90174°11002*1</v>
          </cell>
          <cell r="AC178" t="str">
            <v>-</v>
          </cell>
          <cell r="AD178">
            <v>0</v>
          </cell>
          <cell r="AE178">
            <v>0</v>
          </cell>
          <cell r="AF178">
            <v>0</v>
          </cell>
          <cell r="AG178">
            <v>1</v>
          </cell>
          <cell r="AH178">
            <v>0</v>
          </cell>
          <cell r="AI178">
            <v>0</v>
          </cell>
          <cell r="AJ178">
            <v>0</v>
          </cell>
          <cell r="AK178">
            <v>0</v>
          </cell>
          <cell r="AL178">
            <v>0</v>
          </cell>
          <cell r="AM178">
            <v>0</v>
          </cell>
          <cell r="AN178">
            <v>0</v>
          </cell>
          <cell r="AO178">
            <v>0</v>
          </cell>
          <cell r="AP178" t="str">
            <v>NOT FOUND</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2</v>
          </cell>
          <cell r="BN178">
            <v>0</v>
          </cell>
          <cell r="BO178">
            <v>0</v>
          </cell>
          <cell r="BP178">
            <v>0</v>
          </cell>
          <cell r="BQ178">
            <v>0</v>
          </cell>
          <cell r="BR178">
            <v>64212</v>
          </cell>
          <cell r="BS178" t="str">
            <v>-</v>
          </cell>
          <cell r="BT178" t="str">
            <v>12080</v>
          </cell>
          <cell r="BU178">
            <v>5940</v>
          </cell>
        </row>
        <row r="179">
          <cell r="I179">
            <v>61423</v>
          </cell>
          <cell r="J179" t="str">
            <v>-</v>
          </cell>
          <cell r="K179" t="str">
            <v>12090</v>
          </cell>
          <cell r="L179" t="str">
            <v>6101 01</v>
          </cell>
          <cell r="M179" t="str">
            <v>61423-12090</v>
          </cell>
          <cell r="N179">
            <v>0</v>
          </cell>
          <cell r="O179">
            <v>0</v>
          </cell>
          <cell r="P179" t="str">
            <v>R/F, ROCKER PANEL NO.3</v>
          </cell>
          <cell r="Q179">
            <v>0</v>
          </cell>
          <cell r="R179">
            <v>0</v>
          </cell>
          <cell r="S179">
            <v>0</v>
          </cell>
          <cell r="T179">
            <v>0</v>
          </cell>
          <cell r="U179">
            <v>0</v>
          </cell>
          <cell r="V179">
            <v>0</v>
          </cell>
          <cell r="W179">
            <v>0</v>
          </cell>
          <cell r="X179">
            <v>0</v>
          </cell>
          <cell r="Y179" t="str">
            <v>SSP</v>
          </cell>
          <cell r="Z179">
            <v>0</v>
          </cell>
          <cell r="AA179">
            <v>0</v>
          </cell>
          <cell r="AB179" t="str">
            <v>-</v>
          </cell>
          <cell r="AC179" t="str">
            <v>-</v>
          </cell>
          <cell r="AD179">
            <v>0</v>
          </cell>
          <cell r="AE179">
            <v>0</v>
          </cell>
          <cell r="AF179">
            <v>0</v>
          </cell>
          <cell r="AG179">
            <v>1</v>
          </cell>
          <cell r="AH179">
            <v>0</v>
          </cell>
          <cell r="AI179">
            <v>0</v>
          </cell>
          <cell r="AJ179">
            <v>0</v>
          </cell>
          <cell r="AK179">
            <v>0</v>
          </cell>
          <cell r="AL179">
            <v>0</v>
          </cell>
          <cell r="AM179">
            <v>0</v>
          </cell>
          <cell r="AN179">
            <v>0</v>
          </cell>
          <cell r="AO179">
            <v>0</v>
          </cell>
          <cell r="AP179" t="str">
            <v>NOT FOUND</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1</v>
          </cell>
          <cell r="BJ179">
            <v>0</v>
          </cell>
          <cell r="BK179">
            <v>0</v>
          </cell>
          <cell r="BL179">
            <v>0</v>
          </cell>
          <cell r="BM179">
            <v>2</v>
          </cell>
          <cell r="BN179">
            <v>0</v>
          </cell>
          <cell r="BO179">
            <v>0</v>
          </cell>
          <cell r="BP179">
            <v>0</v>
          </cell>
          <cell r="BQ179">
            <v>0</v>
          </cell>
          <cell r="BR179">
            <v>64531</v>
          </cell>
          <cell r="BS179" t="str">
            <v>-</v>
          </cell>
          <cell r="BT179" t="str">
            <v>02040</v>
          </cell>
          <cell r="BU179">
            <v>3108</v>
          </cell>
        </row>
        <row r="180">
          <cell r="I180">
            <v>61423</v>
          </cell>
          <cell r="J180" t="str">
            <v>-</v>
          </cell>
          <cell r="K180" t="str">
            <v>12090</v>
          </cell>
          <cell r="L180" t="str">
            <v>6101 02</v>
          </cell>
          <cell r="M180" t="str">
            <v>61423-12090</v>
          </cell>
          <cell r="N180">
            <v>0</v>
          </cell>
          <cell r="O180">
            <v>0</v>
          </cell>
          <cell r="P180" t="str">
            <v>R/F, ROCKER PANEL NO.3</v>
          </cell>
          <cell r="Q180">
            <v>0</v>
          </cell>
          <cell r="R180">
            <v>0</v>
          </cell>
          <cell r="S180">
            <v>0</v>
          </cell>
          <cell r="T180">
            <v>0</v>
          </cell>
          <cell r="U180">
            <v>0</v>
          </cell>
          <cell r="V180">
            <v>0</v>
          </cell>
          <cell r="W180">
            <v>0</v>
          </cell>
          <cell r="X180">
            <v>0</v>
          </cell>
          <cell r="Y180" t="str">
            <v>SSP</v>
          </cell>
          <cell r="Z180">
            <v>0</v>
          </cell>
          <cell r="AA180">
            <v>0</v>
          </cell>
          <cell r="AB180" t="str">
            <v>-</v>
          </cell>
          <cell r="AC180" t="str">
            <v>-</v>
          </cell>
          <cell r="AD180">
            <v>0</v>
          </cell>
          <cell r="AE180">
            <v>0</v>
          </cell>
          <cell r="AF180">
            <v>0</v>
          </cell>
          <cell r="AG180">
            <v>1</v>
          </cell>
          <cell r="AH180">
            <v>0</v>
          </cell>
          <cell r="AI180">
            <v>0</v>
          </cell>
          <cell r="AJ180">
            <v>0</v>
          </cell>
          <cell r="AK180">
            <v>0</v>
          </cell>
          <cell r="AL180">
            <v>0</v>
          </cell>
          <cell r="AM180">
            <v>0</v>
          </cell>
          <cell r="AN180">
            <v>0</v>
          </cell>
          <cell r="AO180">
            <v>0</v>
          </cell>
          <cell r="AP180" t="str">
            <v>NOT FOUND</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1</v>
          </cell>
          <cell r="BJ180">
            <v>0</v>
          </cell>
          <cell r="BK180">
            <v>0</v>
          </cell>
          <cell r="BL180">
            <v>0</v>
          </cell>
          <cell r="BM180">
            <v>2</v>
          </cell>
          <cell r="BN180">
            <v>0</v>
          </cell>
          <cell r="BO180">
            <v>0</v>
          </cell>
          <cell r="BP180">
            <v>0</v>
          </cell>
          <cell r="BQ180">
            <v>0</v>
          </cell>
          <cell r="BR180">
            <v>64532</v>
          </cell>
          <cell r="BS180" t="str">
            <v>-</v>
          </cell>
          <cell r="BT180" t="str">
            <v>02040</v>
          </cell>
          <cell r="BU180">
            <v>3109</v>
          </cell>
        </row>
        <row r="181">
          <cell r="Y181">
            <v>2.7030000000000002E-2</v>
          </cell>
          <cell r="Z181" t="str">
            <v>BLANK</v>
          </cell>
          <cell r="AA181">
            <v>4</v>
          </cell>
          <cell r="AB181">
            <v>0</v>
          </cell>
          <cell r="AC181">
            <v>0</v>
          </cell>
          <cell r="AD181">
            <v>0</v>
          </cell>
          <cell r="AE181">
            <v>0</v>
          </cell>
          <cell r="AF181">
            <v>0</v>
          </cell>
          <cell r="AG181">
            <v>1</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LT_ANALYSIS"/>
      <sheetName val="FINAL (2)"/>
      <sheetName val="GP(7)-SORT"/>
      <sheetName val="PARA74"/>
      <sheetName val="FINAL_(2)1"/>
      <sheetName val="FINAL_(2)"/>
      <sheetName val="BODY"/>
    </sheetNames>
    <sheetDataSet>
      <sheetData sheetId="0" refreshError="1"/>
      <sheetData sheetId="1" refreshError="1"/>
      <sheetData sheetId="2" refreshError="1"/>
      <sheetData sheetId="3" refreshError="1"/>
      <sheetData sheetId="4"/>
      <sheetData sheetId="5"/>
      <sheetData sheetId="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ake ORDER"/>
      <sheetName val="WATER OUTLET "/>
      <sheetName val="Data"/>
    </sheetNames>
    <sheetDataSet>
      <sheetData sheetId="0" refreshError="1"/>
      <sheetData sheetId="1" refreshError="1"/>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
      <sheetName val="Landed Cost 1"/>
      <sheetName val="Landed Cost 2"/>
      <sheetName val="Graphs 1"/>
      <sheetName val="100 CKD SORTING"/>
      <sheetName val="25 ckd SORTING"/>
      <sheetName val="ckd 25 Units"/>
      <sheetName val="A"/>
      <sheetName val="MAIN-QUOTdwgs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alanderee"/>
      <sheetName val="FINAL-SHT"/>
      <sheetName val="FINAL_SHT"/>
      <sheetName val="S51-52(PA)"/>
      <sheetName val="S04-71(9P)"/>
      <sheetName val="S13-27(1C)"/>
      <sheetName val="ST7-A3(00)"/>
      <sheetName val="S2G-30(00)"/>
      <sheetName val="６２３Ｔ"/>
      <sheetName val="LLT_ANALYSIS"/>
      <sheetName val="ﾃﾞ-ﾀ"/>
      <sheetName val="Data"/>
      <sheetName val="Input"/>
      <sheetName val="Invetory level"/>
      <sheetName val="CC Wise"/>
      <sheetName val="Prdct Wise"/>
      <sheetName val="Spndl Rtr"/>
      <sheetName val="COMPARISION"/>
      <sheetName val="Annex(1)"/>
      <sheetName val="Master Updated(517)"/>
      <sheetName val="#REF"/>
      <sheetName val="Control Sheet"/>
      <sheetName val="Invetory_level"/>
      <sheetName val="CC_Wise"/>
      <sheetName val="Prdct_Wise"/>
      <sheetName val="Spndl_Rtr"/>
      <sheetName val="Invetory_level2"/>
      <sheetName val="CC_Wise2"/>
      <sheetName val="Prdct_Wise2"/>
      <sheetName val="Spndl_Rtr2"/>
      <sheetName val="Invetory_level1"/>
      <sheetName val="CC_Wise1"/>
      <sheetName val="Prdct_Wise1"/>
      <sheetName val="Spndl_Rtr1"/>
      <sheetName val="Master_Updated(517)"/>
      <sheetName val="Invetory_level3"/>
      <sheetName val="CC_Wise3"/>
      <sheetName val="Prdct_Wise3"/>
      <sheetName val="Spndl_Rtr3"/>
      <sheetName val="Invetory_level4"/>
      <sheetName val="CC_Wise4"/>
      <sheetName val="Prdct_Wise4"/>
      <sheetName val="Spndl_Rtr4"/>
      <sheetName val="Master_Updated(517)1"/>
      <sheetName val="Control_Sheet"/>
      <sheetName val="Master_Updated(517)2"/>
      <sheetName val="Air Compressor"/>
      <sheetName val="WWTP"/>
      <sheetName val="Mechanical"/>
      <sheetName val="Air Conditioner"/>
      <sheetName val="CIVIC 1.6L(7ｶ国MA輸出)ｺｽﾄ"/>
    </sheetNames>
    <sheetDataSet>
      <sheetData sheetId="0" refreshError="1">
        <row r="14">
          <cell r="I14" t="str">
            <v>01999</v>
          </cell>
        </row>
        <row r="26">
          <cell r="L26" t="str">
            <v>52197-16020</v>
          </cell>
          <cell r="M26" t="str">
            <v>BRACKET RR BUMPER SEAL RH</v>
          </cell>
          <cell r="N26" t="str">
            <v>DD323</v>
          </cell>
          <cell r="O26" t="str">
            <v>BJ-1G</v>
          </cell>
          <cell r="P26" t="str">
            <v>BJ</v>
          </cell>
          <cell r="Q26" t="str">
            <v>NEW</v>
          </cell>
          <cell r="R26">
            <v>4.64E-3</v>
          </cell>
          <cell r="S26">
            <v>4.64E-3</v>
          </cell>
          <cell r="T26">
            <v>4.64E-3</v>
          </cell>
          <cell r="U26">
            <v>4.64E-3</v>
          </cell>
          <cell r="V26">
            <v>4.64E-3</v>
          </cell>
          <cell r="W26">
            <v>4.64E-3</v>
          </cell>
        </row>
        <row r="27">
          <cell r="L27" t="str">
            <v>53455-140N0</v>
          </cell>
          <cell r="M27" t="str">
            <v>CLAMP HOOD SUPPORT ROD</v>
          </cell>
          <cell r="N27" t="str">
            <v>DD320</v>
          </cell>
          <cell r="O27" t="str">
            <v>BJ-1G</v>
          </cell>
          <cell r="P27" t="str">
            <v>BJ</v>
          </cell>
          <cell r="Q27" t="str">
            <v>NEW</v>
          </cell>
          <cell r="R27">
            <v>2.64E-3</v>
          </cell>
          <cell r="S27">
            <v>2.64E-3</v>
          </cell>
          <cell r="T27">
            <v>2.64E-3</v>
          </cell>
          <cell r="U27">
            <v>2.64E-3</v>
          </cell>
          <cell r="V27">
            <v>2.64E-3</v>
          </cell>
          <cell r="W27">
            <v>2.64E-3</v>
          </cell>
        </row>
        <row r="28">
          <cell r="L28" t="str">
            <v>55708-140N0-A</v>
          </cell>
          <cell r="M28" t="str">
            <v>LOUVER SUB-ASSY, COWL TOP VENTILATOR RH</v>
          </cell>
          <cell r="N28" t="str">
            <v>DD320</v>
          </cell>
          <cell r="O28" t="str">
            <v>BJ-1G</v>
          </cell>
          <cell r="P28" t="str">
            <v>BJ</v>
          </cell>
          <cell r="Q28" t="str">
            <v>NEW</v>
          </cell>
          <cell r="R28">
            <v>0.11081000000000001</v>
          </cell>
          <cell r="S28">
            <v>0.11081000000000001</v>
          </cell>
          <cell r="T28">
            <v>0.11081000000000001</v>
          </cell>
          <cell r="U28">
            <v>0.11081000000000001</v>
          </cell>
          <cell r="V28">
            <v>0.11081000000000001</v>
          </cell>
          <cell r="W28">
            <v>0.11081000000000001</v>
          </cell>
        </row>
        <row r="29">
          <cell r="L29" t="str">
            <v>64606-12060-D</v>
          </cell>
          <cell r="M29" t="str">
            <v>OPENER ASSY, LUGGAGE DOOR LOCK</v>
          </cell>
          <cell r="N29" t="str">
            <v>DD620</v>
          </cell>
          <cell r="O29" t="str">
            <v>BJ-1G</v>
          </cell>
          <cell r="P29" t="str">
            <v>BJ</v>
          </cell>
          <cell r="Q29" t="str">
            <v>NEW</v>
          </cell>
          <cell r="R29" t="str">
            <v>0.0344</v>
          </cell>
          <cell r="S29" t="str">
            <v>0.0344</v>
          </cell>
          <cell r="T29" t="str">
            <v>0.0344</v>
          </cell>
          <cell r="U29" t="str">
            <v>0.0344</v>
          </cell>
          <cell r="V29" t="str">
            <v>0.0344</v>
          </cell>
          <cell r="W29" t="str">
            <v>0.0344</v>
          </cell>
        </row>
        <row r="30">
          <cell r="L30" t="str">
            <v>17410-*****</v>
          </cell>
          <cell r="M30" t="str">
            <v>PIPE ASSY,EXHAUST,FR</v>
          </cell>
          <cell r="N30" t="str">
            <v>DD640</v>
          </cell>
          <cell r="O30" t="str">
            <v>BJ-1G</v>
          </cell>
          <cell r="P30" t="str">
            <v>BJ</v>
          </cell>
          <cell r="Q30" t="str">
            <v>P6-4</v>
          </cell>
          <cell r="R30">
            <v>0.37248999999999999</v>
          </cell>
          <cell r="S30" t="str">
            <v>NIL</v>
          </cell>
          <cell r="T30" t="str">
            <v>NIL</v>
          </cell>
          <cell r="U30" t="str">
            <v>NIL</v>
          </cell>
          <cell r="V30" t="str">
            <v>NIL</v>
          </cell>
          <cell r="W30">
            <v>0.37248999999999999</v>
          </cell>
        </row>
        <row r="31">
          <cell r="L31" t="str">
            <v>64610-140N1</v>
          </cell>
          <cell r="M31" t="str">
            <v>LOCK ASSY, LUGGAGE COMPARTMENT</v>
          </cell>
          <cell r="N31" t="str">
            <v>DD620</v>
          </cell>
          <cell r="O31" t="str">
            <v>BJ-1G</v>
          </cell>
          <cell r="P31" t="str">
            <v>BJ</v>
          </cell>
          <cell r="Q31" t="str">
            <v>NEW</v>
          </cell>
          <cell r="R31" t="str">
            <v>0.0253</v>
          </cell>
          <cell r="S31" t="str">
            <v>0.0253</v>
          </cell>
          <cell r="T31" t="str">
            <v>0.0253</v>
          </cell>
          <cell r="U31" t="str">
            <v>0.0253</v>
          </cell>
          <cell r="V31" t="str">
            <v>0.0253</v>
          </cell>
          <cell r="W31" t="str">
            <v>0.0253</v>
          </cell>
        </row>
        <row r="32">
          <cell r="L32" t="str">
            <v>17410-140N6</v>
          </cell>
          <cell r="M32" t="str">
            <v>PIPE ASSY,EXHAUST,FR</v>
          </cell>
          <cell r="N32" t="str">
            <v>DD640</v>
          </cell>
          <cell r="O32" t="str">
            <v>BJ-1G</v>
          </cell>
          <cell r="P32" t="str">
            <v>BJ</v>
          </cell>
          <cell r="Q32" t="str">
            <v>P6-4</v>
          </cell>
          <cell r="R32">
            <v>0.37248999999999999</v>
          </cell>
          <cell r="S32" t="str">
            <v>NIL</v>
          </cell>
          <cell r="T32" t="str">
            <v>NIL</v>
          </cell>
          <cell r="U32" t="str">
            <v>NIL</v>
          </cell>
          <cell r="V32" t="str">
            <v>NIL</v>
          </cell>
          <cell r="W32">
            <v>0.37248999999999999</v>
          </cell>
        </row>
        <row r="33">
          <cell r="L33" t="str">
            <v>17430-*****</v>
          </cell>
          <cell r="M33" t="str">
            <v>PIPE ASSY,EXHAUST,TAIL</v>
          </cell>
          <cell r="N33" t="str">
            <v>DD640</v>
          </cell>
          <cell r="O33" t="str">
            <v>BJ-1G</v>
          </cell>
          <cell r="P33" t="str">
            <v>BJ</v>
          </cell>
          <cell r="Q33" t="str">
            <v>P6-4</v>
          </cell>
          <cell r="R33">
            <v>0.81481999999999999</v>
          </cell>
          <cell r="S33" t="str">
            <v>NIL</v>
          </cell>
          <cell r="T33" t="str">
            <v>NIL</v>
          </cell>
          <cell r="U33" t="str">
            <v>NIL</v>
          </cell>
          <cell r="V33" t="str">
            <v>NIL</v>
          </cell>
          <cell r="W33">
            <v>0.81481999999999999</v>
          </cell>
        </row>
        <row r="34">
          <cell r="L34" t="str">
            <v>64620-12110-A</v>
          </cell>
          <cell r="M34" t="str">
            <v>STRIKER LUGGAGE COMPARTMENT DOOR LOCK</v>
          </cell>
          <cell r="N34" t="str">
            <v>DD620</v>
          </cell>
          <cell r="O34" t="str">
            <v>BJ-1G</v>
          </cell>
          <cell r="P34" t="str">
            <v>BJ</v>
          </cell>
          <cell r="Q34" t="str">
            <v>NEW</v>
          </cell>
          <cell r="R34">
            <v>3.2247999999999999E-3</v>
          </cell>
          <cell r="S34">
            <v>3.2247999999999999E-3</v>
          </cell>
          <cell r="T34">
            <v>3.2247999999999999E-3</v>
          </cell>
          <cell r="U34">
            <v>3.2247999999999999E-3</v>
          </cell>
          <cell r="V34">
            <v>3.2247999999999999E-3</v>
          </cell>
          <cell r="W34">
            <v>3.2247999999999999E-3</v>
          </cell>
        </row>
        <row r="35">
          <cell r="L35" t="str">
            <v>17430-140N0</v>
          </cell>
          <cell r="M35" t="str">
            <v>PIPE ASSY,EXHAUST,TAIL</v>
          </cell>
          <cell r="N35" t="str">
            <v>DD640</v>
          </cell>
          <cell r="O35" t="str">
            <v>BJ-1G</v>
          </cell>
          <cell r="P35" t="str">
            <v>BJ</v>
          </cell>
          <cell r="Q35" t="str">
            <v>P6-4</v>
          </cell>
          <cell r="R35">
            <v>0.81481999999999999</v>
          </cell>
          <cell r="S35" t="str">
            <v>NIL</v>
          </cell>
          <cell r="T35" t="str">
            <v>NIL</v>
          </cell>
          <cell r="U35" t="str">
            <v>NIL</v>
          </cell>
          <cell r="V35" t="str">
            <v>NIL</v>
          </cell>
          <cell r="W35">
            <v>0.81481999999999999</v>
          </cell>
        </row>
        <row r="36">
          <cell r="L36" t="str">
            <v>69268-16010</v>
          </cell>
          <cell r="M36" t="str">
            <v>PLATE WINDOW REGULATOR HANDLE</v>
          </cell>
          <cell r="N36" t="str">
            <v>DD620</v>
          </cell>
          <cell r="O36" t="str">
            <v>BJ-1G</v>
          </cell>
          <cell r="P36" t="str">
            <v>BJ</v>
          </cell>
          <cell r="Q36" t="str">
            <v>NEW</v>
          </cell>
          <cell r="R36">
            <v>8.0000000000000004E-4</v>
          </cell>
          <cell r="S36">
            <v>8.0000000000000004E-4</v>
          </cell>
          <cell r="T36" t="str">
            <v>INCL</v>
          </cell>
          <cell r="U36">
            <v>1</v>
          </cell>
          <cell r="V36" t="str">
            <v>A</v>
          </cell>
          <cell r="W36">
            <v>8.0000000000000004E-4</v>
          </cell>
        </row>
        <row r="37">
          <cell r="L37" t="str">
            <v>51441-140N0</v>
          </cell>
          <cell r="M37" t="str">
            <v>COVER ENGINE UNDER RH</v>
          </cell>
          <cell r="N37" t="str">
            <v>DD320</v>
          </cell>
          <cell r="O37" t="str">
            <v>BJ-1G</v>
          </cell>
          <cell r="P37" t="str">
            <v>BJ</v>
          </cell>
          <cell r="Q37" t="str">
            <v>P5-2</v>
          </cell>
          <cell r="R37">
            <v>4.3700000000000003E-2</v>
          </cell>
          <cell r="S37">
            <v>4.3700000000000003E-2</v>
          </cell>
          <cell r="T37">
            <v>4.3700000000000003E-2</v>
          </cell>
          <cell r="U37">
            <v>4.3700000000000003E-2</v>
          </cell>
          <cell r="V37">
            <v>4.3700000000000003E-2</v>
          </cell>
          <cell r="W37">
            <v>4.3700000000000003E-2</v>
          </cell>
        </row>
        <row r="38">
          <cell r="L38" t="str">
            <v>75431-140W0</v>
          </cell>
          <cell r="M38" t="str">
            <v>EMBLUM, NAME PLATE, ETC.</v>
          </cell>
          <cell r="N38" t="str">
            <v>DD323</v>
          </cell>
          <cell r="O38" t="str">
            <v>BJ-1G</v>
          </cell>
          <cell r="P38" t="str">
            <v>BJ</v>
          </cell>
          <cell r="Q38">
            <v>6.4240000000000005E-2</v>
          </cell>
          <cell r="R38">
            <v>0.3</v>
          </cell>
          <cell r="S38">
            <v>0.3</v>
          </cell>
          <cell r="T38">
            <v>0.3</v>
          </cell>
          <cell r="U38">
            <v>0.3</v>
          </cell>
          <cell r="V38">
            <v>0.3</v>
          </cell>
          <cell r="W38">
            <v>0.3</v>
          </cell>
        </row>
        <row r="39">
          <cell r="L39" t="str">
            <v>51442-140N1</v>
          </cell>
          <cell r="M39" t="str">
            <v>COVER ENGINE UNDER LH</v>
          </cell>
          <cell r="N39" t="str">
            <v>DD320</v>
          </cell>
          <cell r="O39" t="str">
            <v>BJ-1G</v>
          </cell>
          <cell r="P39" t="str">
            <v>BJ</v>
          </cell>
          <cell r="Q39" t="str">
            <v>P5-2</v>
          </cell>
          <cell r="R39">
            <v>4.3700000000000003E-2</v>
          </cell>
          <cell r="S39">
            <v>4.3700000000000003E-2</v>
          </cell>
          <cell r="T39">
            <v>4.3700000000000003E-2</v>
          </cell>
          <cell r="U39">
            <v>4.3700000000000003E-2</v>
          </cell>
          <cell r="V39" t="str">
            <v>NIL</v>
          </cell>
          <cell r="W39">
            <v>4.3700000000000003E-2</v>
          </cell>
        </row>
        <row r="40">
          <cell r="L40" t="str">
            <v>75555-140N0</v>
          </cell>
          <cell r="M40" t="str">
            <v>MOULDING SUB ASSY RF DRIP SI FIN RR RH</v>
          </cell>
          <cell r="N40" t="str">
            <v>DD320</v>
          </cell>
          <cell r="O40" t="str">
            <v>BJ-1G</v>
          </cell>
          <cell r="P40" t="str">
            <v>BJ</v>
          </cell>
          <cell r="Q40" t="str">
            <v>NEW</v>
          </cell>
          <cell r="R40">
            <v>7.8555199999999992E-2</v>
          </cell>
          <cell r="S40">
            <v>7.8555199999999992E-2</v>
          </cell>
          <cell r="T40">
            <v>7.8555199999999992E-2</v>
          </cell>
          <cell r="U40">
            <v>1</v>
          </cell>
          <cell r="V40" t="str">
            <v>A</v>
          </cell>
        </row>
        <row r="41">
          <cell r="L41" t="str">
            <v>75556-140N0</v>
          </cell>
          <cell r="M41" t="str">
            <v>MOULDING SUB ASSY RF DRIP SI FIN RR LH</v>
          </cell>
          <cell r="N41" t="str">
            <v>DD320</v>
          </cell>
          <cell r="O41" t="str">
            <v>BJ-1G</v>
          </cell>
          <cell r="P41" t="str">
            <v>BJ</v>
          </cell>
          <cell r="Q41" t="str">
            <v>NEW</v>
          </cell>
          <cell r="R41">
            <v>7.8555199999999992E-2</v>
          </cell>
          <cell r="S41">
            <v>7.8555199999999992E-2</v>
          </cell>
          <cell r="T41">
            <v>7.8555199999999992E-2</v>
          </cell>
          <cell r="U41">
            <v>1</v>
          </cell>
          <cell r="V41" t="str">
            <v>A</v>
          </cell>
        </row>
        <row r="42">
          <cell r="L42" t="str">
            <v>76621-140N1</v>
          </cell>
          <cell r="M42" t="str">
            <v>MUDGUARD, FR FENDER, RH</v>
          </cell>
          <cell r="N42" t="str">
            <v>DD320</v>
          </cell>
          <cell r="O42" t="str">
            <v>BJ-1G</v>
          </cell>
          <cell r="P42" t="str">
            <v>BJ</v>
          </cell>
          <cell r="Q42" t="str">
            <v>NEW</v>
          </cell>
          <cell r="R42" t="str">
            <v>0.0336</v>
          </cell>
          <cell r="S42" t="str">
            <v>0.0336</v>
          </cell>
          <cell r="T42" t="str">
            <v>0.0336</v>
          </cell>
          <cell r="U42" t="str">
            <v>0.0336</v>
          </cell>
          <cell r="V42" t="str">
            <v>0.0336</v>
          </cell>
          <cell r="W42" t="str">
            <v>0.0336</v>
          </cell>
        </row>
        <row r="43">
          <cell r="L43" t="str">
            <v>76622-140N1</v>
          </cell>
          <cell r="M43" t="str">
            <v>MUDGUARD, FR FENDER, LH</v>
          </cell>
          <cell r="N43" t="str">
            <v>DD320</v>
          </cell>
          <cell r="O43" t="str">
            <v>BJ-1G</v>
          </cell>
          <cell r="P43" t="str">
            <v>BJ</v>
          </cell>
          <cell r="Q43" t="str">
            <v>NEW</v>
          </cell>
          <cell r="R43" t="str">
            <v>0.0336</v>
          </cell>
          <cell r="S43" t="str">
            <v>0.0336</v>
          </cell>
          <cell r="T43" t="str">
            <v>0.0336</v>
          </cell>
          <cell r="U43" t="str">
            <v>0.0336</v>
          </cell>
          <cell r="V43" t="str">
            <v>0.0336</v>
          </cell>
          <cell r="W43" t="str">
            <v>0.0336</v>
          </cell>
        </row>
        <row r="44">
          <cell r="L44" t="str">
            <v>76625-140N1</v>
          </cell>
          <cell r="M44" t="str">
            <v>MUDGUARD, QUARTER PANEL, RR RH</v>
          </cell>
          <cell r="N44" t="str">
            <v>DD320</v>
          </cell>
          <cell r="O44" t="str">
            <v>BJ-1G</v>
          </cell>
          <cell r="P44" t="str">
            <v>BJ</v>
          </cell>
          <cell r="Q44" t="str">
            <v>NEW</v>
          </cell>
          <cell r="R44" t="str">
            <v>0.0369</v>
          </cell>
          <cell r="S44" t="str">
            <v>0.0369</v>
          </cell>
          <cell r="T44" t="str">
            <v>0.0369</v>
          </cell>
          <cell r="U44" t="str">
            <v>0.0369</v>
          </cell>
          <cell r="V44" t="str">
            <v>0.0369</v>
          </cell>
          <cell r="W44" t="str">
            <v>0.0369</v>
          </cell>
        </row>
        <row r="45">
          <cell r="L45" t="str">
            <v>76626-140N1</v>
          </cell>
          <cell r="M45" t="str">
            <v>MUDGUARD, QUARTER PANEL, RR LH</v>
          </cell>
          <cell r="N45" t="str">
            <v>DD320</v>
          </cell>
          <cell r="O45" t="str">
            <v>BJ-1G</v>
          </cell>
          <cell r="P45" t="str">
            <v>BJ</v>
          </cell>
          <cell r="Q45" t="str">
            <v>NEW</v>
          </cell>
          <cell r="R45" t="str">
            <v>0.0369</v>
          </cell>
          <cell r="S45" t="str">
            <v>0.0369</v>
          </cell>
          <cell r="T45" t="str">
            <v>0.0369</v>
          </cell>
          <cell r="U45" t="str">
            <v>0.0369</v>
          </cell>
          <cell r="V45" t="str">
            <v>0.0369</v>
          </cell>
          <cell r="W45" t="str">
            <v>0.0369</v>
          </cell>
        </row>
        <row r="46">
          <cell r="L46" t="str">
            <v>77277-140N0</v>
          </cell>
          <cell r="M46" t="str">
            <v>PROTECTOR FUEL TANK FILLER PIPE</v>
          </cell>
          <cell r="N46" t="str">
            <v>DD610</v>
          </cell>
          <cell r="O46" t="str">
            <v>BJ-1G</v>
          </cell>
          <cell r="P46" t="str">
            <v>BJ</v>
          </cell>
          <cell r="Q46" t="str">
            <v>NEW</v>
          </cell>
          <cell r="R46">
            <v>6.3002864615384624E-2</v>
          </cell>
          <cell r="S46">
            <v>6.3002864615384624E-2</v>
          </cell>
          <cell r="T46">
            <v>6.3002864615384624E-2</v>
          </cell>
          <cell r="U46">
            <v>6.3002864615384624E-2</v>
          </cell>
          <cell r="V46">
            <v>6.3002864615384624E-2</v>
          </cell>
          <cell r="W46">
            <v>6.3002864615384624E-2</v>
          </cell>
        </row>
        <row r="47">
          <cell r="L47" t="str">
            <v>77291-140N0</v>
          </cell>
          <cell r="M47" t="str">
            <v>SHIELD FUEL TANK FILLER PIPE</v>
          </cell>
          <cell r="N47" t="str">
            <v>DD320</v>
          </cell>
          <cell r="O47" t="str">
            <v>BJ-1G</v>
          </cell>
          <cell r="P47" t="str">
            <v>BJ</v>
          </cell>
          <cell r="Q47" t="str">
            <v>NEW</v>
          </cell>
          <cell r="R47">
            <v>3.5558993846153852E-2</v>
          </cell>
          <cell r="S47">
            <v>3.5558993846153852E-2</v>
          </cell>
          <cell r="T47">
            <v>3.5558993846153852E-2</v>
          </cell>
          <cell r="U47">
            <v>3.5558993846153852E-2</v>
          </cell>
          <cell r="V47">
            <v>3.5558993846153852E-2</v>
          </cell>
          <cell r="W47">
            <v>3.5558993846153852E-2</v>
          </cell>
        </row>
        <row r="48">
          <cell r="L48" t="str">
            <v>77641-140N0</v>
          </cell>
          <cell r="M48" t="str">
            <v>FUEL TANK PROTECTOR</v>
          </cell>
          <cell r="N48" t="str">
            <v>DD610</v>
          </cell>
          <cell r="O48" t="str">
            <v>BJ-1G</v>
          </cell>
          <cell r="P48" t="str">
            <v>BJ</v>
          </cell>
          <cell r="Q48" t="str">
            <v>NEW</v>
          </cell>
          <cell r="R48" t="str">
            <v>0.03755</v>
          </cell>
          <cell r="S48" t="str">
            <v>0.03755</v>
          </cell>
          <cell r="T48" t="str">
            <v>0.03755</v>
          </cell>
          <cell r="U48" t="str">
            <v>0.03755</v>
          </cell>
          <cell r="V48" t="str">
            <v>0.03755</v>
          </cell>
          <cell r="W48" t="str">
            <v>0.03755</v>
          </cell>
        </row>
        <row r="49">
          <cell r="L49" t="str">
            <v>81496-12010</v>
          </cell>
          <cell r="M49" t="str">
            <v>BRACKET RR COMBINATION LAMP MOUNTING</v>
          </cell>
          <cell r="N49" t="str">
            <v>DD323</v>
          </cell>
          <cell r="O49" t="str">
            <v>BJ-1G</v>
          </cell>
          <cell r="P49" t="str">
            <v>BJ</v>
          </cell>
          <cell r="Q49" t="str">
            <v>NEW</v>
          </cell>
          <cell r="R49">
            <v>2.8172208333333334E-2</v>
          </cell>
          <cell r="S49">
            <v>2.8172208333333334E-2</v>
          </cell>
          <cell r="T49">
            <v>2.8172208333333334E-2</v>
          </cell>
          <cell r="U49">
            <v>2.8172208333333334E-2</v>
          </cell>
          <cell r="V49">
            <v>2.8172208333333334E-2</v>
          </cell>
          <cell r="W49">
            <v>2.8172208333333334E-2</v>
          </cell>
        </row>
        <row r="50">
          <cell r="L50" t="str">
            <v>87834-12030</v>
          </cell>
          <cell r="M50" t="str">
            <v>COVER INNER MIRROR STAY</v>
          </cell>
          <cell r="N50" t="str">
            <v>DD620</v>
          </cell>
          <cell r="O50" t="str">
            <v>BJ-1G</v>
          </cell>
          <cell r="P50" t="str">
            <v>BJ</v>
          </cell>
          <cell r="Q50" t="str">
            <v>NEW</v>
          </cell>
          <cell r="R50">
            <v>4.3647083333333333E-3</v>
          </cell>
          <cell r="S50">
            <v>4.3647083333333333E-3</v>
          </cell>
          <cell r="T50">
            <v>4.3647083333333333E-3</v>
          </cell>
          <cell r="U50">
            <v>4.3647083333333333E-3</v>
          </cell>
          <cell r="V50">
            <v>4.3647083333333333E-3</v>
          </cell>
          <cell r="W50">
            <v>4.3647083333333333E-3</v>
          </cell>
        </row>
        <row r="51">
          <cell r="L51" t="str">
            <v>12281-21010</v>
          </cell>
          <cell r="M51" t="str">
            <v>HANGER,ENGINE No.1</v>
          </cell>
          <cell r="N51" t="str">
            <v>DF412</v>
          </cell>
          <cell r="O51" t="str">
            <v>LJ-EG</v>
          </cell>
          <cell r="P51" t="str">
            <v>LJ</v>
          </cell>
          <cell r="Q51" t="str">
            <v>NEW</v>
          </cell>
          <cell r="R51">
            <v>3.0599999999999998E-3</v>
          </cell>
          <cell r="S51" t="str">
            <v>NIL</v>
          </cell>
          <cell r="T51" t="str">
            <v>NIL</v>
          </cell>
          <cell r="U51">
            <v>3.0599999999999998E-3</v>
          </cell>
          <cell r="V51">
            <v>3.0599999999999998E-3</v>
          </cell>
          <cell r="W51" t="str">
            <v>NIL</v>
          </cell>
        </row>
        <row r="52">
          <cell r="L52" t="str">
            <v>16360-210F0</v>
          </cell>
          <cell r="M52" t="str">
            <v>FAN ASSY W/MOTOR</v>
          </cell>
          <cell r="N52" t="str">
            <v>DF610</v>
          </cell>
          <cell r="O52" t="str">
            <v>LJ-EG</v>
          </cell>
          <cell r="P52" t="str">
            <v>LJ</v>
          </cell>
          <cell r="Q52" t="str">
            <v>NEW</v>
          </cell>
          <cell r="R52">
            <v>0.21049999999999999</v>
          </cell>
          <cell r="S52">
            <v>0.21049999999999999</v>
          </cell>
          <cell r="T52">
            <v>0.21049999999999999</v>
          </cell>
          <cell r="U52" t="str">
            <v>NIL</v>
          </cell>
          <cell r="V52" t="str">
            <v>NIL</v>
          </cell>
          <cell r="W52" t="str">
            <v>NIL</v>
          </cell>
        </row>
        <row r="53">
          <cell r="L53" t="str">
            <v>90980-07345</v>
          </cell>
          <cell r="M53" t="str">
            <v>CABLE BAND</v>
          </cell>
          <cell r="N53" t="str">
            <v>EP430</v>
          </cell>
          <cell r="O53" t="str">
            <v>LJ-DE</v>
          </cell>
          <cell r="P53" t="str">
            <v>LJ</v>
          </cell>
          <cell r="Q53" t="str">
            <v>NEW</v>
          </cell>
          <cell r="R53">
            <v>6.7454583333333325E-3</v>
          </cell>
          <cell r="S53">
            <v>6.7454583333333325E-3</v>
          </cell>
          <cell r="T53">
            <v>6.7454583333333325E-3</v>
          </cell>
          <cell r="U53">
            <v>1</v>
          </cell>
          <cell r="V53" t="str">
            <v>A</v>
          </cell>
        </row>
        <row r="54">
          <cell r="L54" t="str">
            <v>55441-140W0</v>
          </cell>
          <cell r="M54" t="str">
            <v>BOX, INSTRUMENT PANEL</v>
          </cell>
          <cell r="N54" t="str">
            <v>DD820</v>
          </cell>
          <cell r="O54" t="str">
            <v>NJ-1G</v>
          </cell>
          <cell r="P54" t="str">
            <v>NJ</v>
          </cell>
          <cell r="Q54" t="str">
            <v>NEW</v>
          </cell>
          <cell r="R54" t="str">
            <v>0.0598</v>
          </cell>
          <cell r="S54" t="str">
            <v>0.0598</v>
          </cell>
          <cell r="T54" t="str">
            <v>0.0598</v>
          </cell>
          <cell r="U54" t="str">
            <v>0.0598</v>
          </cell>
          <cell r="V54" t="str">
            <v>0.0598</v>
          </cell>
          <cell r="W54" t="str">
            <v>0.0598</v>
          </cell>
        </row>
        <row r="55">
          <cell r="L55" t="str">
            <v>55550-140W0</v>
          </cell>
          <cell r="M55" t="str">
            <v>DOOR ASSY, GLOVE COMPARTMENT</v>
          </cell>
          <cell r="N55" t="str">
            <v>DD820</v>
          </cell>
          <cell r="O55" t="str">
            <v>NJ-1G</v>
          </cell>
          <cell r="P55" t="str">
            <v>NJ</v>
          </cell>
          <cell r="Q55" t="str">
            <v>NEW</v>
          </cell>
          <cell r="R55" t="str">
            <v>0.03503</v>
          </cell>
          <cell r="S55" t="str">
            <v>0.03503</v>
          </cell>
          <cell r="T55" t="str">
            <v>0.03503</v>
          </cell>
          <cell r="U55" t="str">
            <v>0.03503</v>
          </cell>
          <cell r="V55" t="str">
            <v>0.03503</v>
          </cell>
          <cell r="W55" t="str">
            <v>0.03503</v>
          </cell>
        </row>
        <row r="56">
          <cell r="L56" t="str">
            <v>62211-140N3</v>
          </cell>
          <cell r="M56" t="str">
            <v>GARNISH, FR PILLER RH</v>
          </cell>
          <cell r="N56" t="str">
            <v>DD322</v>
          </cell>
          <cell r="O56" t="str">
            <v>NJ-1G</v>
          </cell>
          <cell r="P56" t="str">
            <v>NJ</v>
          </cell>
          <cell r="Q56" t="str">
            <v>NEW</v>
          </cell>
          <cell r="R56">
            <v>2.7720000000000002E-2</v>
          </cell>
          <cell r="S56">
            <v>2.7720000000000002E-2</v>
          </cell>
          <cell r="T56">
            <v>2.7720000000000002E-2</v>
          </cell>
          <cell r="U56">
            <v>2.7720000000000002E-2</v>
          </cell>
          <cell r="V56">
            <v>2.7720000000000002E-2</v>
          </cell>
          <cell r="W56">
            <v>2.7720000000000002E-2</v>
          </cell>
        </row>
        <row r="57">
          <cell r="L57" t="str">
            <v>62212-140N2</v>
          </cell>
          <cell r="M57" t="str">
            <v>GARNISH, FR PILLER LH</v>
          </cell>
          <cell r="N57" t="str">
            <v>DD322</v>
          </cell>
          <cell r="O57" t="str">
            <v>NJ-1G</v>
          </cell>
          <cell r="P57" t="str">
            <v>NJ</v>
          </cell>
          <cell r="Q57" t="str">
            <v>NEW</v>
          </cell>
          <cell r="R57">
            <v>2.7720000000000002E-2</v>
          </cell>
          <cell r="S57">
            <v>2.7720000000000002E-2</v>
          </cell>
          <cell r="T57">
            <v>2.7720000000000002E-2</v>
          </cell>
          <cell r="U57">
            <v>2.7720000000000002E-2</v>
          </cell>
          <cell r="V57">
            <v>2.7720000000000002E-2</v>
          </cell>
          <cell r="W57">
            <v>2.7720000000000002E-2</v>
          </cell>
        </row>
        <row r="58">
          <cell r="L58" t="str">
            <v>71398-32010</v>
          </cell>
          <cell r="M58" t="str">
            <v>HOLDER RR SEAT BACK</v>
          </cell>
          <cell r="N58" t="str">
            <v>KNES1</v>
          </cell>
          <cell r="O58" t="str">
            <v>NJ-1G</v>
          </cell>
          <cell r="P58" t="str">
            <v>NJ</v>
          </cell>
          <cell r="Q58" t="str">
            <v>NEW</v>
          </cell>
          <cell r="R58">
            <v>1.33864E-2</v>
          </cell>
          <cell r="S58">
            <v>1.33864E-2</v>
          </cell>
          <cell r="T58">
            <v>1.33864E-2</v>
          </cell>
          <cell r="U58">
            <v>1.33864E-2</v>
          </cell>
          <cell r="V58">
            <v>1.33864E-2</v>
          </cell>
          <cell r="W58">
            <v>1.33864E-2</v>
          </cell>
        </row>
        <row r="59">
          <cell r="L59" t="str">
            <v>72137-52010</v>
          </cell>
          <cell r="M59" t="str">
            <v>COVER SEAT TRACK BRACKET OUTER RR RH</v>
          </cell>
          <cell r="N59" t="str">
            <v>KNES1</v>
          </cell>
          <cell r="O59" t="str">
            <v>NJ-1G</v>
          </cell>
          <cell r="P59" t="str">
            <v>NJ</v>
          </cell>
          <cell r="Q59" t="str">
            <v>NEW</v>
          </cell>
          <cell r="R59">
            <v>5.1504000000000003E-3</v>
          </cell>
          <cell r="S59">
            <v>5.1504000000000003E-3</v>
          </cell>
          <cell r="T59">
            <v>5.1504000000000003E-3</v>
          </cell>
          <cell r="U59">
            <v>5.1504000000000003E-3</v>
          </cell>
          <cell r="V59">
            <v>5.1504000000000003E-3</v>
          </cell>
          <cell r="W59">
            <v>5.1504000000000003E-3</v>
          </cell>
        </row>
        <row r="60">
          <cell r="L60" t="str">
            <v>72157-12100</v>
          </cell>
          <cell r="M60" t="str">
            <v>COVER SEAT TRACK BRACKET INNER RR RH</v>
          </cell>
          <cell r="N60" t="str">
            <v>KNES1</v>
          </cell>
          <cell r="O60" t="str">
            <v>NJ-1G</v>
          </cell>
          <cell r="P60" t="str">
            <v>NJ</v>
          </cell>
          <cell r="Q60" t="str">
            <v>NEW</v>
          </cell>
          <cell r="R60">
            <v>3.3871999999999995E-3</v>
          </cell>
          <cell r="S60">
            <v>3.3871999999999995E-3</v>
          </cell>
          <cell r="T60">
            <v>3.3871999999999995E-3</v>
          </cell>
          <cell r="U60">
            <v>3.3871999999999995E-3</v>
          </cell>
          <cell r="V60">
            <v>3.3871999999999995E-3</v>
          </cell>
          <cell r="W60">
            <v>3.3871999999999995E-3</v>
          </cell>
        </row>
        <row r="61">
          <cell r="L61" t="str">
            <v>72158-12100</v>
          </cell>
          <cell r="M61" t="str">
            <v>COVER SEAT TRACK BRACKET INNER LH</v>
          </cell>
          <cell r="N61" t="str">
            <v>KNES1</v>
          </cell>
          <cell r="O61" t="str">
            <v>NJ-1G</v>
          </cell>
          <cell r="P61" t="str">
            <v>NJ</v>
          </cell>
          <cell r="Q61" t="str">
            <v>NEW</v>
          </cell>
          <cell r="R61">
            <v>3.3871999999999995E-3</v>
          </cell>
          <cell r="S61">
            <v>3.3871999999999995E-3</v>
          </cell>
          <cell r="T61">
            <v>3.3871999999999995E-3</v>
          </cell>
          <cell r="U61">
            <v>3.3871999999999995E-3</v>
          </cell>
          <cell r="V61">
            <v>3.3871999999999995E-3</v>
          </cell>
          <cell r="W61">
            <v>3.3871999999999995E-3</v>
          </cell>
        </row>
        <row r="62">
          <cell r="L62" t="str">
            <v>74348-140N0</v>
          </cell>
          <cell r="M62" t="str">
            <v>HOLDER  VISOR</v>
          </cell>
          <cell r="N62" t="str">
            <v>DD322</v>
          </cell>
          <cell r="O62" t="str">
            <v>NJ-1G</v>
          </cell>
          <cell r="P62" t="str">
            <v>NJ</v>
          </cell>
          <cell r="Q62" t="str">
            <v>NEW</v>
          </cell>
          <cell r="R62">
            <v>1.4198399999999998E-2</v>
          </cell>
          <cell r="S62">
            <v>1.4198399999999998E-2</v>
          </cell>
          <cell r="T62">
            <v>1.4198399999999998E-2</v>
          </cell>
          <cell r="U62">
            <v>1.4198399999999998E-2</v>
          </cell>
          <cell r="V62">
            <v>1.4198399999999998E-2</v>
          </cell>
          <cell r="W62">
            <v>1.4198399999999998E-2</v>
          </cell>
        </row>
        <row r="63">
          <cell r="L63" t="str">
            <v>82662-140N0</v>
          </cell>
          <cell r="M63" t="str">
            <v>COVER JUNCTION BLOCK</v>
          </cell>
          <cell r="N63" t="str">
            <v>DDB30</v>
          </cell>
          <cell r="O63" t="str">
            <v>NJ-5G</v>
          </cell>
          <cell r="P63" t="str">
            <v>NJ</v>
          </cell>
          <cell r="Q63" t="str">
            <v>NEW</v>
          </cell>
          <cell r="R63">
            <v>3.0949749999999998E-2</v>
          </cell>
          <cell r="S63">
            <v>3.0949749999999998E-2</v>
          </cell>
          <cell r="T63">
            <v>3.0949749999999998E-2</v>
          </cell>
          <cell r="U63">
            <v>3.0949749999999998E-2</v>
          </cell>
          <cell r="V63">
            <v>3.0949749999999998E-2</v>
          </cell>
          <cell r="W63">
            <v>3.0949749999999998E-2</v>
          </cell>
        </row>
        <row r="64">
          <cell r="L64" t="str">
            <v>82821-12290</v>
          </cell>
          <cell r="M64" t="str">
            <v>COVER  CONNECTOR</v>
          </cell>
          <cell r="N64" t="str">
            <v>DDB30</v>
          </cell>
          <cell r="O64" t="str">
            <v>NJ-5G</v>
          </cell>
          <cell r="P64" t="str">
            <v>NJ</v>
          </cell>
          <cell r="Q64" t="str">
            <v>NEW</v>
          </cell>
          <cell r="R64">
            <v>3.0552958333333331E-2</v>
          </cell>
          <cell r="S64">
            <v>3.0552958333333331E-2</v>
          </cell>
          <cell r="T64">
            <v>3.0552958333333331E-2</v>
          </cell>
          <cell r="U64">
            <v>3.0552958333333331E-2</v>
          </cell>
          <cell r="V64">
            <v>3.0552958333333331E-2</v>
          </cell>
        </row>
        <row r="65">
          <cell r="L65" t="str">
            <v>45286-140N3</v>
          </cell>
          <cell r="M65" t="str">
            <v>COVER SET, STEERING COLUMN</v>
          </cell>
          <cell r="N65" t="str">
            <v>DE100</v>
          </cell>
          <cell r="O65" t="str">
            <v>CJ-1G</v>
          </cell>
          <cell r="P65" t="str">
            <v>CJ</v>
          </cell>
          <cell r="Q65" t="str">
            <v>NEW</v>
          </cell>
          <cell r="R65">
            <v>3.4189999999999998E-2</v>
          </cell>
          <cell r="S65">
            <v>3.4189999999999998E-2</v>
          </cell>
          <cell r="T65">
            <v>3.4189999999999998E-2</v>
          </cell>
          <cell r="U65" t="str">
            <v>NIL</v>
          </cell>
          <cell r="V65" t="str">
            <v>NIL</v>
          </cell>
          <cell r="W65">
            <v>3.4189999999999998E-2</v>
          </cell>
        </row>
        <row r="66">
          <cell r="L66" t="str">
            <v>45287-140N3</v>
          </cell>
          <cell r="M66" t="str">
            <v>COVER SET, STEERING COLUMN</v>
          </cell>
          <cell r="N66" t="str">
            <v>DE100</v>
          </cell>
          <cell r="O66" t="str">
            <v>CJ-1G</v>
          </cell>
          <cell r="P66" t="str">
            <v>CJ</v>
          </cell>
          <cell r="Q66" t="str">
            <v>NEW</v>
          </cell>
          <cell r="R66" t="str">
            <v>INCL</v>
          </cell>
          <cell r="S66" t="str">
            <v>NIL</v>
          </cell>
          <cell r="T66" t="str">
            <v>NIL</v>
          </cell>
          <cell r="U66">
            <v>3.4189999999999998E-2</v>
          </cell>
          <cell r="V66">
            <v>3.4189999999999998E-2</v>
          </cell>
          <cell r="W66" t="str">
            <v>NIL</v>
          </cell>
        </row>
        <row r="67">
          <cell r="L67" t="str">
            <v>58901-140W0</v>
          </cell>
          <cell r="M67" t="str">
            <v>BOX S/A, CONSOLE, RR</v>
          </cell>
          <cell r="N67" t="str">
            <v>DD820</v>
          </cell>
          <cell r="O67" t="str">
            <v>NJ-1G</v>
          </cell>
          <cell r="P67" t="str">
            <v>NJ</v>
          </cell>
          <cell r="Q67" t="str">
            <v>NEW</v>
          </cell>
          <cell r="R67">
            <v>4.9020000000000001E-2</v>
          </cell>
          <cell r="S67">
            <v>4.9020000000000001E-2</v>
          </cell>
          <cell r="T67" t="str">
            <v>NIL</v>
          </cell>
          <cell r="U67" t="str">
            <v>NIL</v>
          </cell>
          <cell r="V67" t="str">
            <v>NIL</v>
          </cell>
          <cell r="W67">
            <v>4.9020000000000001E-2</v>
          </cell>
        </row>
        <row r="68">
          <cell r="L68" t="str">
            <v>42611-140N0-A</v>
          </cell>
          <cell r="M68" t="str">
            <v>WHEEL DISC</v>
          </cell>
          <cell r="N68" t="str">
            <v>DE100</v>
          </cell>
          <cell r="O68" t="str">
            <v>CJ-1G</v>
          </cell>
          <cell r="P68" t="str">
            <v>CJ</v>
          </cell>
          <cell r="Q68" t="str">
            <v>NEW</v>
          </cell>
          <cell r="R68">
            <v>0.58176000000000005</v>
          </cell>
          <cell r="S68" t="str">
            <v>NIL</v>
          </cell>
          <cell r="T68">
            <v>0.58176000000000005</v>
          </cell>
          <cell r="U68">
            <v>0.58176000000000005</v>
          </cell>
          <cell r="V68">
            <v>0.58176000000000005</v>
          </cell>
          <cell r="W68" t="str">
            <v>NIL</v>
          </cell>
        </row>
        <row r="69">
          <cell r="L69" t="str">
            <v>42611-140NA-B</v>
          </cell>
          <cell r="M69" t="str">
            <v>WHEEL DISC</v>
          </cell>
          <cell r="N69" t="str">
            <v>DE100</v>
          </cell>
          <cell r="O69" t="str">
            <v>CJ-1G</v>
          </cell>
          <cell r="P69" t="str">
            <v>CJ</v>
          </cell>
          <cell r="Q69" t="str">
            <v>NEW</v>
          </cell>
          <cell r="R69" t="str">
            <v>INCL</v>
          </cell>
          <cell r="S69">
            <v>0.58176000000000005</v>
          </cell>
          <cell r="T69" t="str">
            <v>NIL</v>
          </cell>
          <cell r="U69" t="str">
            <v>NIL</v>
          </cell>
          <cell r="V69" t="str">
            <v>NIL</v>
          </cell>
          <cell r="W69">
            <v>0.58176000000000005</v>
          </cell>
        </row>
        <row r="70">
          <cell r="L70" t="str">
            <v>09113-20040</v>
          </cell>
          <cell r="M70" t="str">
            <v>HANDLE PANTOGRAPH JACK</v>
          </cell>
          <cell r="N70" t="str">
            <v>KNBF1</v>
          </cell>
          <cell r="O70" t="str">
            <v>BJ-1G</v>
          </cell>
          <cell r="P70" t="str">
            <v>BJ</v>
          </cell>
          <cell r="Q70" t="str">
            <v>P1</v>
          </cell>
          <cell r="R70">
            <v>1.566E-2</v>
          </cell>
          <cell r="S70">
            <v>1.566E-2</v>
          </cell>
          <cell r="T70">
            <v>1.566E-2</v>
          </cell>
          <cell r="U70">
            <v>1.566E-2</v>
          </cell>
          <cell r="V70">
            <v>1.566E-2</v>
          </cell>
          <cell r="W70">
            <v>1.566E-2</v>
          </cell>
        </row>
        <row r="71">
          <cell r="L71" t="str">
            <v>64621-12070-A</v>
          </cell>
          <cell r="M71" t="str">
            <v>STRIKER LUGGAGE COMPARTMENT DOOR LOCK</v>
          </cell>
          <cell r="N71" t="str">
            <v>DD620</v>
          </cell>
          <cell r="O71" t="str">
            <v>BJ-1G</v>
          </cell>
          <cell r="P71" t="str">
            <v>BJ</v>
          </cell>
          <cell r="Q71" t="str">
            <v>NEW</v>
          </cell>
          <cell r="R71">
            <v>3.2247999999999999E-3</v>
          </cell>
          <cell r="S71">
            <v>3.2247999999999999E-3</v>
          </cell>
          <cell r="T71">
            <v>3.2247999999999999E-3</v>
          </cell>
          <cell r="U71">
            <v>3.2247999999999999E-3</v>
          </cell>
          <cell r="V71">
            <v>3.2247999999999999E-3</v>
          </cell>
          <cell r="W71">
            <v>3.2247999999999999E-3</v>
          </cell>
        </row>
        <row r="72">
          <cell r="L72" t="str">
            <v>51441-140N0</v>
          </cell>
          <cell r="M72" t="str">
            <v>COVER ENGINE UNDER RH</v>
          </cell>
          <cell r="N72" t="str">
            <v>DD320</v>
          </cell>
          <cell r="O72" t="str">
            <v>BJ-1G</v>
          </cell>
          <cell r="P72" t="str">
            <v>BJ</v>
          </cell>
          <cell r="Q72" t="str">
            <v>P5-2</v>
          </cell>
          <cell r="R72">
            <v>4.3700000000000003E-2</v>
          </cell>
          <cell r="S72">
            <v>4.3700000000000003E-2</v>
          </cell>
          <cell r="T72">
            <v>4.3700000000000003E-2</v>
          </cell>
          <cell r="U72">
            <v>4.3700000000000003E-2</v>
          </cell>
          <cell r="V72">
            <v>4.3700000000000003E-2</v>
          </cell>
          <cell r="W72">
            <v>4.3700000000000003E-2</v>
          </cell>
        </row>
        <row r="73">
          <cell r="L73" t="str">
            <v>52116-140N0</v>
          </cell>
          <cell r="M73" t="str">
            <v>SUPPORT FR BUMPER SIDE LH</v>
          </cell>
          <cell r="N73" t="str">
            <v>DD323</v>
          </cell>
          <cell r="O73" t="str">
            <v>BJ-1G</v>
          </cell>
          <cell r="P73" t="str">
            <v>BJ</v>
          </cell>
          <cell r="Q73" t="str">
            <v>P2-1</v>
          </cell>
          <cell r="R73">
            <v>1.0500000000000001E-2</v>
          </cell>
          <cell r="S73">
            <v>1.0500000000000001E-2</v>
          </cell>
          <cell r="T73">
            <v>1.0500000000000001E-2</v>
          </cell>
          <cell r="U73">
            <v>1.0500000000000001E-2</v>
          </cell>
          <cell r="V73">
            <v>1.0500000000000001E-2</v>
          </cell>
          <cell r="W73">
            <v>1.0500000000000001E-2</v>
          </cell>
        </row>
        <row r="74">
          <cell r="L74" t="str">
            <v>52155-140N0</v>
          </cell>
          <cell r="M74" t="str">
            <v>SUPPORT RR BUMPER SIDE RH</v>
          </cell>
          <cell r="N74" t="str">
            <v>DD323</v>
          </cell>
          <cell r="O74" t="str">
            <v>BJ-1G</v>
          </cell>
          <cell r="P74" t="str">
            <v>BJ</v>
          </cell>
          <cell r="Q74" t="str">
            <v>P5-2</v>
          </cell>
          <cell r="R74">
            <v>1.2800000000000001E-2</v>
          </cell>
          <cell r="S74">
            <v>1.2800000000000001E-2</v>
          </cell>
          <cell r="T74">
            <v>1.2800000000000001E-2</v>
          </cell>
          <cell r="U74">
            <v>1.2800000000000001E-2</v>
          </cell>
          <cell r="V74">
            <v>1.2800000000000001E-2</v>
          </cell>
          <cell r="W74">
            <v>1.2800000000000001E-2</v>
          </cell>
        </row>
        <row r="75">
          <cell r="L75" t="str">
            <v>53876-140N0</v>
          </cell>
          <cell r="M75" t="str">
            <v>LINER FR FENDER LH</v>
          </cell>
          <cell r="N75" t="str">
            <v>DD320</v>
          </cell>
          <cell r="O75" t="str">
            <v>BJ-1G</v>
          </cell>
          <cell r="P75" t="str">
            <v>BJ</v>
          </cell>
          <cell r="Q75" t="str">
            <v>P6-4</v>
          </cell>
          <cell r="R75">
            <v>3.6360000000000003E-2</v>
          </cell>
          <cell r="S75">
            <v>3.6360000000000003E-2</v>
          </cell>
          <cell r="T75">
            <v>3.6360000000000003E-2</v>
          </cell>
          <cell r="U75">
            <v>3.6360000000000003E-2</v>
          </cell>
          <cell r="V75">
            <v>3.6360000000000003E-2</v>
          </cell>
          <cell r="W75">
            <v>3.6360000000000003E-2</v>
          </cell>
        </row>
        <row r="76">
          <cell r="L76" t="str">
            <v>58612-140N0</v>
          </cell>
          <cell r="M76" t="str">
            <v>SHEET FR FLOOR SILENCER NO.3</v>
          </cell>
          <cell r="N76" t="str">
            <v>DD320</v>
          </cell>
          <cell r="O76" t="str">
            <v>BJ-1G</v>
          </cell>
          <cell r="P76" t="str">
            <v>BJ</v>
          </cell>
          <cell r="Q76" t="str">
            <v>P4-1</v>
          </cell>
          <cell r="R76" t="str">
            <v>INCL</v>
          </cell>
          <cell r="S76" t="str">
            <v>INCL</v>
          </cell>
          <cell r="T76" t="str">
            <v>INCL</v>
          </cell>
          <cell r="U76" t="str">
            <v>INCL</v>
          </cell>
          <cell r="V76" t="str">
            <v>INCL</v>
          </cell>
          <cell r="W76" t="str">
            <v>INCL</v>
          </cell>
        </row>
        <row r="77">
          <cell r="L77" t="str">
            <v>58614-140N0</v>
          </cell>
          <cell r="M77" t="str">
            <v>SHEET FR FLOOR SILENCER NO.2 RH</v>
          </cell>
          <cell r="N77" t="str">
            <v>DD320</v>
          </cell>
          <cell r="O77" t="str">
            <v>BJ-1G</v>
          </cell>
          <cell r="P77" t="str">
            <v>BJ</v>
          </cell>
          <cell r="Q77" t="str">
            <v>P4-1</v>
          </cell>
          <cell r="R77" t="str">
            <v>INCL</v>
          </cell>
          <cell r="S77" t="str">
            <v>INCL</v>
          </cell>
          <cell r="T77" t="str">
            <v>INCL</v>
          </cell>
          <cell r="U77" t="str">
            <v>INCL</v>
          </cell>
          <cell r="V77" t="str">
            <v>INCL</v>
          </cell>
          <cell r="W77" t="str">
            <v>INCL</v>
          </cell>
        </row>
        <row r="78">
          <cell r="L78" t="str">
            <v>58651-140N0</v>
          </cell>
          <cell r="M78" t="str">
            <v>SHEET RR FLOOR SILENCER RH</v>
          </cell>
          <cell r="N78" t="str">
            <v>DD320</v>
          </cell>
          <cell r="O78" t="str">
            <v>BJ-1G</v>
          </cell>
          <cell r="P78" t="str">
            <v>BJ</v>
          </cell>
          <cell r="Q78" t="str">
            <v>P4-1</v>
          </cell>
          <cell r="R78" t="str">
            <v>INCL</v>
          </cell>
          <cell r="S78" t="str">
            <v>INCL</v>
          </cell>
          <cell r="T78" t="str">
            <v>INCL</v>
          </cell>
          <cell r="U78" t="str">
            <v>INCL</v>
          </cell>
          <cell r="V78" t="str">
            <v>INCL</v>
          </cell>
          <cell r="W78" t="str">
            <v>INCL</v>
          </cell>
        </row>
        <row r="79">
          <cell r="L79" t="str">
            <v>58653-140N0</v>
          </cell>
          <cell r="M79" t="str">
            <v>SHEET RR FLOOR SILENCER LH</v>
          </cell>
          <cell r="N79" t="str">
            <v>DD320</v>
          </cell>
          <cell r="O79" t="str">
            <v>BJ-1G</v>
          </cell>
          <cell r="P79" t="str">
            <v>BJ</v>
          </cell>
          <cell r="Q79" t="str">
            <v>P4-1</v>
          </cell>
          <cell r="R79" t="str">
            <v>INCL</v>
          </cell>
          <cell r="S79" t="str">
            <v>INCL</v>
          </cell>
          <cell r="T79" t="str">
            <v>INCL</v>
          </cell>
          <cell r="U79" t="str">
            <v>INCL</v>
          </cell>
          <cell r="V79" t="str">
            <v>INCL</v>
          </cell>
          <cell r="W79" t="str">
            <v>INCL</v>
          </cell>
        </row>
        <row r="80">
          <cell r="L80" t="str">
            <v>67832-140N0</v>
          </cell>
          <cell r="M80" t="str">
            <v>COVER RR DOOR SERVICE HOLE LH</v>
          </cell>
          <cell r="N80" t="str">
            <v>DD320</v>
          </cell>
          <cell r="O80" t="str">
            <v>BJ-1G</v>
          </cell>
          <cell r="P80" t="str">
            <v>BJ</v>
          </cell>
          <cell r="Q80" t="str">
            <v>P1</v>
          </cell>
          <cell r="R80" t="str">
            <v>INCL</v>
          </cell>
          <cell r="S80" t="str">
            <v>INCL</v>
          </cell>
          <cell r="T80" t="str">
            <v>INCL</v>
          </cell>
          <cell r="U80" t="str">
            <v>INCL</v>
          </cell>
          <cell r="V80" t="str">
            <v>INCL</v>
          </cell>
          <cell r="W80" t="str">
            <v>INCL</v>
          </cell>
        </row>
        <row r="81">
          <cell r="L81" t="str">
            <v>67841-140N0</v>
          </cell>
          <cell r="M81" t="str">
            <v>COVER FR DOOR SERVICE HOLE LH</v>
          </cell>
          <cell r="N81" t="str">
            <v>DD320</v>
          </cell>
          <cell r="O81" t="str">
            <v>BJ-1G</v>
          </cell>
          <cell r="P81" t="str">
            <v>BJ</v>
          </cell>
          <cell r="Q81" t="str">
            <v>P1</v>
          </cell>
          <cell r="R81" t="str">
            <v>INCL</v>
          </cell>
          <cell r="S81" t="str">
            <v>INCL</v>
          </cell>
          <cell r="T81" t="str">
            <v>INCL</v>
          </cell>
          <cell r="U81" t="str">
            <v>INCL</v>
          </cell>
          <cell r="V81" t="str">
            <v>INCL</v>
          </cell>
          <cell r="W81" t="str">
            <v>INCL</v>
          </cell>
        </row>
        <row r="82">
          <cell r="L82" t="str">
            <v>69202-809T0</v>
          </cell>
          <cell r="M82" t="str">
            <v>HANDLE ASSY,FR DOOR,OUTSIDE LH</v>
          </cell>
          <cell r="N82" t="str">
            <v>DD620</v>
          </cell>
          <cell r="O82" t="str">
            <v>BJ-1G</v>
          </cell>
          <cell r="P82" t="str">
            <v>BJ</v>
          </cell>
          <cell r="Q82" t="str">
            <v>P8?</v>
          </cell>
          <cell r="R82">
            <v>6.4560000000000006E-2</v>
          </cell>
          <cell r="S82">
            <v>6.4560000000000006E-2</v>
          </cell>
          <cell r="T82">
            <v>6.4560000000000006E-2</v>
          </cell>
          <cell r="U82">
            <v>6.4560000000000006E-2</v>
          </cell>
          <cell r="V82">
            <v>6.4560000000000006E-2</v>
          </cell>
          <cell r="W82">
            <v>6.4560000000000006E-2</v>
          </cell>
        </row>
        <row r="83">
          <cell r="L83" t="str">
            <v>69204-809T1</v>
          </cell>
          <cell r="M83" t="str">
            <v>HANDLE ASSY,RR DOOR,OUTSIDE LH</v>
          </cell>
          <cell r="N83" t="str">
            <v>DD620</v>
          </cell>
          <cell r="O83" t="str">
            <v>BJ-1G</v>
          </cell>
          <cell r="P83" t="str">
            <v>BJ</v>
          </cell>
          <cell r="Q83" t="str">
            <v>P8?</v>
          </cell>
          <cell r="R83">
            <v>7.5190000000000007E-2</v>
          </cell>
          <cell r="S83">
            <v>7.5190000000000007E-2</v>
          </cell>
          <cell r="T83">
            <v>7.5190000000000007E-2</v>
          </cell>
          <cell r="U83">
            <v>7.5190000000000007E-2</v>
          </cell>
          <cell r="V83">
            <v>7.5190000000000007E-2</v>
          </cell>
          <cell r="W83">
            <v>7.5190000000000007E-2</v>
          </cell>
        </row>
        <row r="84">
          <cell r="L84" t="str">
            <v>69830-140N0</v>
          </cell>
          <cell r="M84" t="str">
            <v>REGULATOR ASSY. RR DOOR WINDOW RH</v>
          </cell>
          <cell r="N84" t="str">
            <v>DD620</v>
          </cell>
          <cell r="O84" t="str">
            <v>BJ-1G</v>
          </cell>
          <cell r="P84" t="str">
            <v>BJ</v>
          </cell>
          <cell r="Q84" t="str">
            <v>P4-2</v>
          </cell>
          <cell r="R84">
            <v>7.0550000000000002E-2</v>
          </cell>
          <cell r="S84">
            <v>7.0550000000000002E-2</v>
          </cell>
          <cell r="T84" t="str">
            <v>NIL</v>
          </cell>
          <cell r="U84" t="str">
            <v>NIL</v>
          </cell>
          <cell r="V84" t="str">
            <v>NIL</v>
          </cell>
          <cell r="W84">
            <v>7.0550000000000002E-2</v>
          </cell>
        </row>
        <row r="85">
          <cell r="L85" t="str">
            <v>69206-140N1</v>
          </cell>
          <cell r="M85" t="str">
            <v>HANDLE S/A,DOOR INSIDE LH</v>
          </cell>
          <cell r="N85" t="str">
            <v>DD620</v>
          </cell>
          <cell r="O85" t="str">
            <v>BJ-1G</v>
          </cell>
          <cell r="P85" t="str">
            <v>BJ</v>
          </cell>
          <cell r="Q85" t="str">
            <v>P7-2</v>
          </cell>
          <cell r="R85">
            <v>5.2639999999999999E-2</v>
          </cell>
          <cell r="S85">
            <v>5.2639999999999999E-2</v>
          </cell>
          <cell r="T85">
            <v>5.2639999999999999E-2</v>
          </cell>
          <cell r="U85">
            <v>5.2639999999999999E-2</v>
          </cell>
          <cell r="V85">
            <v>5.2639999999999999E-2</v>
          </cell>
          <cell r="W85">
            <v>5.2639999999999999E-2</v>
          </cell>
        </row>
        <row r="86">
          <cell r="L86" t="str">
            <v>69840-140N0</v>
          </cell>
          <cell r="M86" t="str">
            <v>REGULATOR ASSY RR DOOR WINDOW LH</v>
          </cell>
          <cell r="N86" t="str">
            <v>DD620</v>
          </cell>
          <cell r="O86" t="str">
            <v>BJ-1G</v>
          </cell>
          <cell r="P86" t="str">
            <v>BJ</v>
          </cell>
          <cell r="Q86" t="str">
            <v>P4-2</v>
          </cell>
          <cell r="R86">
            <v>7.0550000000000002E-2</v>
          </cell>
          <cell r="S86">
            <v>7.0550000000000002E-2</v>
          </cell>
          <cell r="T86" t="str">
            <v>NIL</v>
          </cell>
          <cell r="U86" t="str">
            <v>NIL</v>
          </cell>
          <cell r="V86" t="str">
            <v>NIL</v>
          </cell>
          <cell r="W86">
            <v>7.0550000000000002E-2</v>
          </cell>
        </row>
        <row r="87">
          <cell r="L87" t="str">
            <v>69840-140N1</v>
          </cell>
          <cell r="M87" t="str">
            <v>REGULATOR ASSY RR DOOR WINDOW LH</v>
          </cell>
          <cell r="N87" t="str">
            <v>DD620</v>
          </cell>
          <cell r="O87" t="str">
            <v>BJ-1G</v>
          </cell>
          <cell r="P87" t="str">
            <v>BJ</v>
          </cell>
          <cell r="Q87" t="str">
            <v>P4-2</v>
          </cell>
          <cell r="R87">
            <v>7.0550000000000002E-2</v>
          </cell>
          <cell r="S87">
            <v>7.0550000000000002E-2</v>
          </cell>
          <cell r="T87" t="str">
            <v>NIL</v>
          </cell>
          <cell r="U87" t="str">
            <v>NIL</v>
          </cell>
          <cell r="V87" t="str">
            <v>NIL</v>
          </cell>
          <cell r="W87">
            <v>7.0550000000000002E-2</v>
          </cell>
        </row>
        <row r="88">
          <cell r="L88" t="str">
            <v>74404-*****</v>
          </cell>
          <cell r="M88" t="str">
            <v>CLAMP S/A,BATTERY</v>
          </cell>
          <cell r="N88" t="str">
            <v>DD320</v>
          </cell>
          <cell r="O88" t="str">
            <v>BJ-1G</v>
          </cell>
          <cell r="P88" t="str">
            <v>BJ</v>
          </cell>
          <cell r="Q88" t="str">
            <v>P6-4</v>
          </cell>
          <cell r="R88">
            <v>1.047E-2</v>
          </cell>
          <cell r="S88" t="str">
            <v>NIL</v>
          </cell>
          <cell r="T88" t="str">
            <v>NIL</v>
          </cell>
          <cell r="U88" t="str">
            <v>NIL</v>
          </cell>
          <cell r="V88" t="str">
            <v>NIL</v>
          </cell>
          <cell r="W88">
            <v>1.047E-2</v>
          </cell>
        </row>
        <row r="89">
          <cell r="L89" t="str">
            <v>77602-140N0</v>
          </cell>
          <cell r="M89" t="str">
            <v>BAND S/A,FUEL TANK LH</v>
          </cell>
          <cell r="N89" t="str">
            <v>DD610</v>
          </cell>
          <cell r="O89" t="str">
            <v>BJ-1G</v>
          </cell>
          <cell r="P89" t="str">
            <v>BJ</v>
          </cell>
          <cell r="Q89" t="str">
            <v>P6-4</v>
          </cell>
          <cell r="R89">
            <v>1.3690000000000001E-2</v>
          </cell>
          <cell r="S89">
            <v>1.3690000000000001E-2</v>
          </cell>
          <cell r="T89">
            <v>1.3690000000000001E-2</v>
          </cell>
          <cell r="U89">
            <v>1.3690000000000001E-2</v>
          </cell>
          <cell r="V89">
            <v>1.3690000000000001E-2</v>
          </cell>
          <cell r="W89">
            <v>1.3690000000000001E-2</v>
          </cell>
        </row>
        <row r="90">
          <cell r="L90" t="str">
            <v>74431-*****</v>
          </cell>
          <cell r="M90" t="str">
            <v>TRAY,BATTERY</v>
          </cell>
          <cell r="N90" t="str">
            <v>DD320</v>
          </cell>
          <cell r="O90" t="str">
            <v>BJ-1G</v>
          </cell>
          <cell r="P90" t="str">
            <v>BJ</v>
          </cell>
          <cell r="Q90" t="str">
            <v>P6-3</v>
          </cell>
          <cell r="R90">
            <v>4.1750000000000002E-2</v>
          </cell>
          <cell r="S90" t="str">
            <v>NIL</v>
          </cell>
          <cell r="T90" t="str">
            <v>NIL</v>
          </cell>
          <cell r="U90" t="str">
            <v>NIL</v>
          </cell>
          <cell r="V90" t="str">
            <v>NIL</v>
          </cell>
          <cell r="W90">
            <v>4.1750000000000002E-2</v>
          </cell>
        </row>
        <row r="91">
          <cell r="L91" t="str">
            <v>81150-140W0</v>
          </cell>
          <cell r="M91" t="str">
            <v>HEADLAMP ASSY,LH</v>
          </cell>
          <cell r="N91" t="str">
            <v>DD323</v>
          </cell>
          <cell r="O91" t="str">
            <v>BJ-1G</v>
          </cell>
          <cell r="P91" t="str">
            <v>BJ</v>
          </cell>
          <cell r="Q91" t="str">
            <v>P7-4</v>
          </cell>
          <cell r="R91">
            <v>0.42132999999999998</v>
          </cell>
          <cell r="S91">
            <v>0.42132999999999998</v>
          </cell>
          <cell r="T91">
            <v>0.42132999999999998</v>
          </cell>
          <cell r="U91">
            <v>0.42132999999999998</v>
          </cell>
          <cell r="V91">
            <v>0.42132999999999998</v>
          </cell>
          <cell r="W91">
            <v>0.42132999999999998</v>
          </cell>
        </row>
        <row r="92">
          <cell r="L92" t="str">
            <v>74451-*****</v>
          </cell>
          <cell r="M92" t="str">
            <v>BOLT,BATTERY CLAMP</v>
          </cell>
          <cell r="N92" t="str">
            <v>DD320</v>
          </cell>
          <cell r="O92" t="str">
            <v>BJ-1G</v>
          </cell>
          <cell r="P92" t="str">
            <v>BJ</v>
          </cell>
          <cell r="Q92" t="str">
            <v>P6-3</v>
          </cell>
          <cell r="R92">
            <v>8.6599999999999993E-3</v>
          </cell>
          <cell r="S92" t="str">
            <v>NIL</v>
          </cell>
          <cell r="T92" t="str">
            <v>NIL</v>
          </cell>
          <cell r="U92" t="str">
            <v>NIL</v>
          </cell>
          <cell r="V92" t="str">
            <v>NIL</v>
          </cell>
          <cell r="W92">
            <v>8.6599999999999993E-3</v>
          </cell>
        </row>
        <row r="93">
          <cell r="L93" t="str">
            <v>81690-12131</v>
          </cell>
          <cell r="M93" t="str">
            <v>LAMP ASSY,LICENSE PLATE,LH</v>
          </cell>
          <cell r="N93" t="str">
            <v>DD323</v>
          </cell>
          <cell r="O93" t="str">
            <v>BJ-1G</v>
          </cell>
          <cell r="P93" t="str">
            <v>BJ</v>
          </cell>
          <cell r="Q93" t="str">
            <v>P7-4</v>
          </cell>
          <cell r="R93">
            <v>2.1319999999999999E-2</v>
          </cell>
          <cell r="S93">
            <v>2.1319999999999999E-2</v>
          </cell>
          <cell r="T93">
            <v>2.1319999999999999E-2</v>
          </cell>
          <cell r="U93">
            <v>2.1319999999999999E-2</v>
          </cell>
          <cell r="V93">
            <v>2.1319999999999999E-2</v>
          </cell>
          <cell r="W93">
            <v>2.1319999999999999E-2</v>
          </cell>
        </row>
        <row r="94">
          <cell r="L94" t="str">
            <v>31481-140N0</v>
          </cell>
          <cell r="M94" t="str">
            <v>TUBE MASTER CYLINDER TO FLEXIBLE HOSE</v>
          </cell>
          <cell r="N94" t="str">
            <v>DE100</v>
          </cell>
          <cell r="O94" t="str">
            <v>CJ-1G</v>
          </cell>
          <cell r="P94" t="str">
            <v>CJ</v>
          </cell>
          <cell r="Q94" t="str">
            <v>P4-2</v>
          </cell>
          <cell r="R94" t="str">
            <v>INCL</v>
          </cell>
          <cell r="S94" t="str">
            <v>INCL</v>
          </cell>
          <cell r="T94" t="str">
            <v>INCL</v>
          </cell>
          <cell r="U94" t="str">
            <v>INCL</v>
          </cell>
          <cell r="V94" t="str">
            <v>NIL</v>
          </cell>
          <cell r="W94" t="str">
            <v>INCL</v>
          </cell>
        </row>
        <row r="95">
          <cell r="L95" t="str">
            <v>47313-140N4</v>
          </cell>
          <cell r="M95" t="str">
            <v>TUBE FR BRAKE NO.3</v>
          </cell>
          <cell r="N95" t="str">
            <v>DE100</v>
          </cell>
          <cell r="O95" t="str">
            <v>CJ-1G</v>
          </cell>
          <cell r="P95" t="str">
            <v>CJ</v>
          </cell>
          <cell r="Q95" t="str">
            <v>P4-2</v>
          </cell>
          <cell r="R95" t="str">
            <v>INCL</v>
          </cell>
          <cell r="S95" t="str">
            <v>INCL</v>
          </cell>
          <cell r="T95" t="str">
            <v>INCL</v>
          </cell>
          <cell r="U95" t="str">
            <v>INCL</v>
          </cell>
          <cell r="V95" t="str">
            <v>INCL</v>
          </cell>
          <cell r="W95" t="str">
            <v>INCL</v>
          </cell>
        </row>
        <row r="96">
          <cell r="L96" t="str">
            <v>47314-140N4</v>
          </cell>
          <cell r="M96" t="str">
            <v>TUBE FR BRAKE NO.4</v>
          </cell>
          <cell r="N96" t="str">
            <v>DE100</v>
          </cell>
          <cell r="O96" t="str">
            <v>CJ-1G</v>
          </cell>
          <cell r="P96" t="str">
            <v>CJ</v>
          </cell>
          <cell r="Q96" t="str">
            <v>P4-2</v>
          </cell>
          <cell r="R96" t="str">
            <v>INCL</v>
          </cell>
          <cell r="S96" t="str">
            <v>INCL</v>
          </cell>
          <cell r="T96" t="str">
            <v>INCL</v>
          </cell>
          <cell r="U96" t="str">
            <v>INCL</v>
          </cell>
          <cell r="V96" t="str">
            <v>INCL</v>
          </cell>
          <cell r="W96" t="str">
            <v>INCL</v>
          </cell>
        </row>
        <row r="97">
          <cell r="L97" t="str">
            <v>75731-140N0</v>
          </cell>
          <cell r="M97" t="str">
            <v>MOLDING FR DOOR OUTSIDE RH</v>
          </cell>
          <cell r="N97" t="str">
            <v>DD320</v>
          </cell>
          <cell r="O97" t="str">
            <v>BJ-1G</v>
          </cell>
          <cell r="P97" t="str">
            <v>BJ</v>
          </cell>
          <cell r="Q97" t="str">
            <v>P5-1</v>
          </cell>
          <cell r="R97">
            <v>9.7799999999999998E-2</v>
          </cell>
          <cell r="S97">
            <v>9.7799999999999998E-2</v>
          </cell>
          <cell r="T97">
            <v>9.7799999999999998E-2</v>
          </cell>
          <cell r="U97">
            <v>9.7799999999999998E-2</v>
          </cell>
          <cell r="V97">
            <v>9.7799999999999998E-2</v>
          </cell>
          <cell r="W97">
            <v>9.7799999999999998E-2</v>
          </cell>
        </row>
        <row r="98">
          <cell r="L98" t="str">
            <v>75732-140N0</v>
          </cell>
          <cell r="M98" t="str">
            <v>MOLDING FR DOOR OUTSIDE LH</v>
          </cell>
          <cell r="N98" t="str">
            <v>DD320</v>
          </cell>
          <cell r="O98" t="str">
            <v>BJ-1G</v>
          </cell>
          <cell r="P98" t="str">
            <v>BJ</v>
          </cell>
          <cell r="Q98" t="str">
            <v>P5-1</v>
          </cell>
          <cell r="R98">
            <v>9.7799999999999998E-2</v>
          </cell>
          <cell r="S98">
            <v>9.7799999999999998E-2</v>
          </cell>
          <cell r="T98">
            <v>9.7799999999999998E-2</v>
          </cell>
          <cell r="U98">
            <v>9.7799999999999998E-2</v>
          </cell>
          <cell r="V98">
            <v>9.7799999999999998E-2</v>
          </cell>
          <cell r="W98">
            <v>9.7799999999999998E-2</v>
          </cell>
        </row>
        <row r="99">
          <cell r="L99" t="str">
            <v>75741-140N0</v>
          </cell>
          <cell r="M99" t="str">
            <v>MOLDING RR DOOR OUTSIDE RH</v>
          </cell>
          <cell r="N99" t="str">
            <v>DD320</v>
          </cell>
          <cell r="O99" t="str">
            <v>BJ-1G</v>
          </cell>
          <cell r="P99" t="str">
            <v>BJ</v>
          </cell>
          <cell r="Q99" t="str">
            <v>P5-1</v>
          </cell>
          <cell r="R99">
            <v>6.583E-2</v>
          </cell>
          <cell r="S99">
            <v>6.583E-2</v>
          </cell>
          <cell r="T99">
            <v>6.583E-2</v>
          </cell>
          <cell r="U99">
            <v>6.583E-2</v>
          </cell>
          <cell r="V99">
            <v>6.583E-2</v>
          </cell>
          <cell r="W99">
            <v>6.583E-2</v>
          </cell>
        </row>
        <row r="100">
          <cell r="L100" t="str">
            <v>75742-140N0</v>
          </cell>
          <cell r="M100" t="str">
            <v>MOLDING RR DOOR OUTSIDE LH</v>
          </cell>
          <cell r="N100" t="str">
            <v>DD320</v>
          </cell>
          <cell r="O100" t="str">
            <v>BJ-1G</v>
          </cell>
          <cell r="P100" t="str">
            <v>BJ</v>
          </cell>
          <cell r="Q100" t="str">
            <v>P5-1</v>
          </cell>
          <cell r="R100">
            <v>6.583E-2</v>
          </cell>
          <cell r="S100">
            <v>6.583E-2</v>
          </cell>
          <cell r="T100">
            <v>6.583E-2</v>
          </cell>
          <cell r="U100">
            <v>6.583E-2</v>
          </cell>
          <cell r="V100">
            <v>6.583E-2</v>
          </cell>
          <cell r="W100">
            <v>6.583E-2</v>
          </cell>
        </row>
        <row r="101">
          <cell r="L101" t="str">
            <v>47315-140N3</v>
          </cell>
          <cell r="M101" t="str">
            <v>TUBE FR BRAKE NO.5</v>
          </cell>
          <cell r="N101" t="str">
            <v>DE100</v>
          </cell>
          <cell r="O101" t="str">
            <v>CJ-1G</v>
          </cell>
          <cell r="P101" t="str">
            <v>CJ</v>
          </cell>
          <cell r="Q101" t="str">
            <v>P4-2</v>
          </cell>
          <cell r="R101" t="str">
            <v>INCL</v>
          </cell>
          <cell r="S101" t="str">
            <v>INCL</v>
          </cell>
          <cell r="T101" t="str">
            <v>INCL</v>
          </cell>
          <cell r="U101" t="str">
            <v>INCL</v>
          </cell>
          <cell r="V101" t="str">
            <v>INCL</v>
          </cell>
          <cell r="W101" t="str">
            <v>INCL</v>
          </cell>
        </row>
        <row r="102">
          <cell r="L102" t="str">
            <v>47321-140N0</v>
          </cell>
          <cell r="M102" t="str">
            <v>TUBE RR BRAKE NO.3</v>
          </cell>
          <cell r="N102" t="str">
            <v>DE100</v>
          </cell>
          <cell r="O102" t="str">
            <v>CJ-1G</v>
          </cell>
          <cell r="P102" t="str">
            <v>CJ</v>
          </cell>
          <cell r="Q102" t="str">
            <v>P4-2</v>
          </cell>
          <cell r="R102" t="str">
            <v>INCL</v>
          </cell>
          <cell r="S102" t="str">
            <v>INCL</v>
          </cell>
          <cell r="T102" t="str">
            <v>INCL</v>
          </cell>
          <cell r="U102" t="str">
            <v>INCL</v>
          </cell>
          <cell r="V102" t="str">
            <v>INCL</v>
          </cell>
          <cell r="W102" t="str">
            <v>INCL</v>
          </cell>
        </row>
        <row r="103">
          <cell r="L103" t="str">
            <v>47322-140N0</v>
          </cell>
          <cell r="M103" t="str">
            <v>TUBE RR BRAKE NO.4</v>
          </cell>
          <cell r="N103" t="str">
            <v>DE100</v>
          </cell>
          <cell r="O103" t="str">
            <v>CJ-1G</v>
          </cell>
          <cell r="P103" t="str">
            <v>CJ</v>
          </cell>
          <cell r="Q103" t="str">
            <v>P4-2</v>
          </cell>
          <cell r="R103" t="str">
            <v>INCL</v>
          </cell>
          <cell r="S103" t="str">
            <v>INCL</v>
          </cell>
          <cell r="T103" t="str">
            <v>INCL</v>
          </cell>
          <cell r="U103" t="str">
            <v>INCL</v>
          </cell>
          <cell r="V103" t="str">
            <v>INCL</v>
          </cell>
          <cell r="W103" t="str">
            <v>INCL</v>
          </cell>
        </row>
        <row r="104">
          <cell r="L104" t="str">
            <v>47781-809T0</v>
          </cell>
          <cell r="M104" t="str">
            <v>COVER DISC BRAKE DUST FR RH</v>
          </cell>
          <cell r="N104" t="str">
            <v>DE100</v>
          </cell>
          <cell r="O104" t="str">
            <v>CJ-BG</v>
          </cell>
          <cell r="P104" t="str">
            <v>CJ</v>
          </cell>
          <cell r="Q104" t="str">
            <v>P6-1</v>
          </cell>
          <cell r="R104">
            <v>1.6240000000000001E-2</v>
          </cell>
          <cell r="S104">
            <v>1.6240000000000001E-2</v>
          </cell>
          <cell r="T104">
            <v>1.6240000000000001E-2</v>
          </cell>
          <cell r="U104">
            <v>1.6240000000000001E-2</v>
          </cell>
          <cell r="V104">
            <v>1.6240000000000001E-2</v>
          </cell>
          <cell r="W104">
            <v>1.6240000000000001E-2</v>
          </cell>
        </row>
        <row r="105">
          <cell r="L105" t="str">
            <v>76801-140N0</v>
          </cell>
          <cell r="M105" t="str">
            <v>GARNISH S/A LUGG COMPT DOOR OUTS</v>
          </cell>
          <cell r="N105" t="str">
            <v>DD323</v>
          </cell>
          <cell r="O105" t="str">
            <v>BJ-1G</v>
          </cell>
          <cell r="P105" t="str">
            <v>BJ</v>
          </cell>
          <cell r="Q105" t="str">
            <v>P5-1</v>
          </cell>
          <cell r="R105">
            <v>0.16614000000000001</v>
          </cell>
          <cell r="S105">
            <v>0.16614000000000001</v>
          </cell>
          <cell r="T105" t="str">
            <v>NIL</v>
          </cell>
          <cell r="U105" t="str">
            <v>NIL</v>
          </cell>
          <cell r="V105" t="str">
            <v>NIL</v>
          </cell>
          <cell r="W105">
            <v>0.16614000000000001</v>
          </cell>
        </row>
        <row r="106">
          <cell r="L106" t="str">
            <v>48510-140N3</v>
          </cell>
          <cell r="M106" t="str">
            <v>ABSORBER ASSY SHOCK FR RH</v>
          </cell>
          <cell r="N106" t="str">
            <v>DE100</v>
          </cell>
          <cell r="O106" t="str">
            <v>CJ-1G</v>
          </cell>
          <cell r="P106" t="str">
            <v>CJ</v>
          </cell>
          <cell r="Q106" t="str">
            <v>P5-2</v>
          </cell>
          <cell r="R106">
            <v>0.45734999999999998</v>
          </cell>
          <cell r="S106">
            <v>0.45734999999999998</v>
          </cell>
          <cell r="T106">
            <v>0.45734999999999998</v>
          </cell>
          <cell r="U106">
            <v>0.45734999999999998</v>
          </cell>
          <cell r="V106">
            <v>0.45734999999999998</v>
          </cell>
          <cell r="W106">
            <v>0.45734999999999998</v>
          </cell>
        </row>
        <row r="107">
          <cell r="L107" t="str">
            <v>77200-*****</v>
          </cell>
          <cell r="M107" t="str">
            <v>TUBE ASSY,FUEL &amp; BRAKE W/CLAMP</v>
          </cell>
          <cell r="N107" t="str">
            <v>DD320</v>
          </cell>
          <cell r="O107" t="str">
            <v>BJ-1G</v>
          </cell>
          <cell r="P107" t="str">
            <v>BJ</v>
          </cell>
          <cell r="Q107" t="str">
            <v>P6-4</v>
          </cell>
          <cell r="R107">
            <v>0.15817999999999999</v>
          </cell>
          <cell r="S107" t="str">
            <v>NIL</v>
          </cell>
          <cell r="T107" t="str">
            <v>NIL</v>
          </cell>
          <cell r="U107" t="str">
            <v>NIL</v>
          </cell>
          <cell r="V107" t="str">
            <v>NIL</v>
          </cell>
          <cell r="W107">
            <v>0.15817999999999999</v>
          </cell>
        </row>
        <row r="108">
          <cell r="L108" t="str">
            <v>77200-140N0</v>
          </cell>
          <cell r="M108" t="str">
            <v>TUBE ASSY FUEL &amp; BRAKE W/CLAMP</v>
          </cell>
          <cell r="N108" t="str">
            <v>DD320</v>
          </cell>
          <cell r="O108" t="str">
            <v>BJ-1G</v>
          </cell>
          <cell r="P108" t="str">
            <v>BJ</v>
          </cell>
          <cell r="Q108" t="str">
            <v>P5-2</v>
          </cell>
          <cell r="R108">
            <v>0.15817999999999999</v>
          </cell>
          <cell r="S108" t="str">
            <v>NIL</v>
          </cell>
          <cell r="T108" t="str">
            <v>NIL</v>
          </cell>
          <cell r="U108">
            <v>0.15817999999999999</v>
          </cell>
          <cell r="V108">
            <v>0.15817999999999999</v>
          </cell>
          <cell r="W108" t="str">
            <v>NIL</v>
          </cell>
        </row>
        <row r="109">
          <cell r="L109" t="str">
            <v>77200-140N2</v>
          </cell>
          <cell r="M109" t="str">
            <v>TUBE ASSY FUEL &amp; BRAKE W/CLAMP</v>
          </cell>
          <cell r="N109" t="str">
            <v>DD320</v>
          </cell>
          <cell r="O109" t="str">
            <v>BJ-1G</v>
          </cell>
          <cell r="P109" t="str">
            <v>BJ</v>
          </cell>
          <cell r="Q109" t="str">
            <v>P5-2</v>
          </cell>
          <cell r="R109">
            <v>0.15817999999999999</v>
          </cell>
          <cell r="S109">
            <v>0.15817999999999999</v>
          </cell>
          <cell r="T109">
            <v>0.15817999999999999</v>
          </cell>
          <cell r="U109" t="str">
            <v>NIL</v>
          </cell>
          <cell r="V109" t="str">
            <v>NIL</v>
          </cell>
          <cell r="W109" t="str">
            <v>NIL</v>
          </cell>
        </row>
        <row r="110">
          <cell r="L110" t="str">
            <v>48530-809T7</v>
          </cell>
          <cell r="M110" t="str">
            <v>ABSORBER ASSY SHOCK RR LH</v>
          </cell>
          <cell r="N110" t="str">
            <v>DE100</v>
          </cell>
          <cell r="O110" t="str">
            <v>CJ-1G</v>
          </cell>
          <cell r="P110" t="str">
            <v>CJ</v>
          </cell>
          <cell r="Q110" t="str">
            <v>P4-2</v>
          </cell>
          <cell r="R110" t="str">
            <v>INCL</v>
          </cell>
          <cell r="S110" t="str">
            <v>INCL</v>
          </cell>
          <cell r="T110" t="str">
            <v>INCL</v>
          </cell>
          <cell r="U110" t="str">
            <v>INCL</v>
          </cell>
          <cell r="V110" t="str">
            <v>INCL</v>
          </cell>
          <cell r="W110" t="str">
            <v>INCL</v>
          </cell>
        </row>
        <row r="111">
          <cell r="L111" t="str">
            <v>86160-1A080</v>
          </cell>
          <cell r="M111" t="str">
            <v>SPEAKER ASSY RADIO-FR</v>
          </cell>
          <cell r="N111" t="str">
            <v>EP430</v>
          </cell>
          <cell r="O111" t="str">
            <v>LJ-DE</v>
          </cell>
          <cell r="P111" t="str">
            <v>LJ</v>
          </cell>
          <cell r="Q111" t="str">
            <v>P1</v>
          </cell>
          <cell r="R111">
            <v>0.53003999999999996</v>
          </cell>
          <cell r="S111">
            <v>0.53003999999999996</v>
          </cell>
          <cell r="T111">
            <v>0.53003999999999996</v>
          </cell>
          <cell r="U111">
            <v>0.53003999999999996</v>
          </cell>
          <cell r="V111">
            <v>0.53003999999999996</v>
          </cell>
          <cell r="W111">
            <v>0.53003999999999996</v>
          </cell>
        </row>
        <row r="112">
          <cell r="L112" t="str">
            <v>86211-12370</v>
          </cell>
          <cell r="M112" t="str">
            <v>BKT RADIO RECEIVER A</v>
          </cell>
          <cell r="N112" t="str">
            <v>EP430</v>
          </cell>
          <cell r="O112" t="str">
            <v>LJ-DE</v>
          </cell>
          <cell r="P112" t="str">
            <v>LJ</v>
          </cell>
          <cell r="Q112" t="str">
            <v>P1</v>
          </cell>
          <cell r="R112">
            <v>2.0789999999999999E-2</v>
          </cell>
          <cell r="S112">
            <v>2.0789999999999999E-2</v>
          </cell>
          <cell r="T112">
            <v>2.0789999999999999E-2</v>
          </cell>
          <cell r="U112">
            <v>2.0789999999999999E-2</v>
          </cell>
          <cell r="V112">
            <v>2.0789999999999999E-2</v>
          </cell>
          <cell r="W112">
            <v>2.0789999999999999E-2</v>
          </cell>
        </row>
        <row r="113">
          <cell r="L113" t="str">
            <v>86212-12350</v>
          </cell>
          <cell r="M113" t="str">
            <v>BKT RADIO RECEIVER B</v>
          </cell>
          <cell r="N113" t="str">
            <v>EP430</v>
          </cell>
          <cell r="O113" t="str">
            <v>LJ-DE</v>
          </cell>
          <cell r="P113" t="str">
            <v>LJ</v>
          </cell>
          <cell r="Q113" t="str">
            <v>P1</v>
          </cell>
          <cell r="R113">
            <v>2.0789999999999999E-2</v>
          </cell>
          <cell r="S113">
            <v>2.0789999999999999E-2</v>
          </cell>
          <cell r="T113">
            <v>2.0789999999999999E-2</v>
          </cell>
          <cell r="U113">
            <v>2.0789999999999999E-2</v>
          </cell>
          <cell r="V113">
            <v>2.0789999999999999E-2</v>
          </cell>
          <cell r="W113">
            <v>2.0789999999999999E-2</v>
          </cell>
        </row>
        <row r="114">
          <cell r="L114" t="str">
            <v>86300-12720</v>
          </cell>
          <cell r="M114" t="str">
            <v>ANTENNA ASSY W/HOLDER</v>
          </cell>
          <cell r="N114" t="str">
            <v>EP430</v>
          </cell>
          <cell r="O114" t="str">
            <v>LJ-DE</v>
          </cell>
          <cell r="P114" t="str">
            <v>LJ</v>
          </cell>
          <cell r="Q114" t="str">
            <v>P1</v>
          </cell>
          <cell r="R114">
            <v>0.19608999999999999</v>
          </cell>
          <cell r="S114">
            <v>0.19608999999999999</v>
          </cell>
          <cell r="T114">
            <v>0.19608999999999999</v>
          </cell>
          <cell r="U114">
            <v>0.19608999999999999</v>
          </cell>
          <cell r="V114">
            <v>0.19608999999999999</v>
          </cell>
          <cell r="W114">
            <v>0.19608999999999999</v>
          </cell>
        </row>
        <row r="115">
          <cell r="L115" t="str">
            <v>86520-44010</v>
          </cell>
          <cell r="M115" t="str">
            <v>HORN ASSY LOW PITCHED</v>
          </cell>
          <cell r="N115" t="str">
            <v>DDB00</v>
          </cell>
          <cell r="O115" t="str">
            <v>LJ-DE</v>
          </cell>
          <cell r="P115" t="str">
            <v>LJ</v>
          </cell>
          <cell r="Q115" t="str">
            <v>P3-2</v>
          </cell>
          <cell r="R115">
            <v>3.8530000000000002E-2</v>
          </cell>
          <cell r="S115">
            <v>3.8530000000000002E-2</v>
          </cell>
          <cell r="T115">
            <v>3.8530000000000002E-2</v>
          </cell>
          <cell r="U115">
            <v>3.8530000000000002E-2</v>
          </cell>
          <cell r="V115">
            <v>3.8530000000000002E-2</v>
          </cell>
          <cell r="W115">
            <v>3.8530000000000002E-2</v>
          </cell>
        </row>
        <row r="116">
          <cell r="L116" t="str">
            <v>78120-*****</v>
          </cell>
          <cell r="M116" t="str">
            <v>ROD ASSY,ACCELERATOR PEDAL</v>
          </cell>
          <cell r="N116" t="str">
            <v>DD320</v>
          </cell>
          <cell r="O116" t="str">
            <v>BJ-1G</v>
          </cell>
          <cell r="P116" t="str">
            <v>BJ</v>
          </cell>
          <cell r="Q116" t="str">
            <v>P6-1</v>
          </cell>
          <cell r="R116">
            <v>2.4400000000000002E-2</v>
          </cell>
          <cell r="S116" t="str">
            <v>NIL</v>
          </cell>
          <cell r="T116" t="str">
            <v>NIL</v>
          </cell>
          <cell r="U116" t="str">
            <v>NIL</v>
          </cell>
          <cell r="V116" t="str">
            <v>NIL</v>
          </cell>
          <cell r="W116">
            <v>2.4400000000000002E-2</v>
          </cell>
        </row>
        <row r="117">
          <cell r="L117" t="str">
            <v>90153-50010</v>
          </cell>
          <cell r="M117" t="str">
            <v>SCREW CROSSRECESS HEXAGON</v>
          </cell>
          <cell r="N117" t="str">
            <v>EP430</v>
          </cell>
          <cell r="O117" t="str">
            <v>LJ-DE</v>
          </cell>
          <cell r="P117" t="str">
            <v>LJ</v>
          </cell>
          <cell r="Q117" t="str">
            <v>P1</v>
          </cell>
          <cell r="R117">
            <v>1.8500000000000001E-3</v>
          </cell>
          <cell r="S117">
            <v>1.8500000000000001E-3</v>
          </cell>
          <cell r="T117">
            <v>1.8500000000000001E-3</v>
          </cell>
          <cell r="U117">
            <v>1.8500000000000001E-3</v>
          </cell>
          <cell r="V117">
            <v>1.8500000000000001E-3</v>
          </cell>
          <cell r="W117">
            <v>1.8500000000000001E-3</v>
          </cell>
        </row>
        <row r="118">
          <cell r="L118" t="str">
            <v>55844-140W0</v>
          </cell>
          <cell r="M118" t="str">
            <v>DUCT HEATER TO REGISTER NO.2</v>
          </cell>
          <cell r="N118" t="str">
            <v>DD820</v>
          </cell>
          <cell r="O118" t="str">
            <v>NJ-1G</v>
          </cell>
          <cell r="P118" t="str">
            <v>NJ</v>
          </cell>
          <cell r="Q118" t="str">
            <v>P4-2</v>
          </cell>
          <cell r="R118">
            <v>2.1080000000000002E-2</v>
          </cell>
          <cell r="S118">
            <v>2.1080000000000002E-2</v>
          </cell>
          <cell r="T118">
            <v>2.1080000000000002E-2</v>
          </cell>
          <cell r="U118">
            <v>2.1080000000000002E-2</v>
          </cell>
          <cell r="V118">
            <v>2.1080000000000002E-2</v>
          </cell>
          <cell r="W118">
            <v>2.1080000000000002E-2</v>
          </cell>
        </row>
        <row r="119">
          <cell r="L119" t="str">
            <v>62412-140N0</v>
          </cell>
          <cell r="M119" t="str">
            <v>GARNISH CTR PILLAR UPR LH</v>
          </cell>
          <cell r="N119" t="str">
            <v>DD322</v>
          </cell>
          <cell r="O119" t="str">
            <v>NJ-1G</v>
          </cell>
          <cell r="P119" t="str">
            <v>NJ</v>
          </cell>
          <cell r="Q119" t="str">
            <v>P6-4</v>
          </cell>
          <cell r="R119">
            <v>7.7960000000000002E-2</v>
          </cell>
          <cell r="S119">
            <v>7.7960000000000002E-2</v>
          </cell>
          <cell r="T119">
            <v>7.7960000000000002E-2</v>
          </cell>
          <cell r="U119">
            <v>7.7960000000000002E-2</v>
          </cell>
          <cell r="V119">
            <v>7.7960000000000002E-2</v>
          </cell>
          <cell r="W119">
            <v>7.7960000000000002E-2</v>
          </cell>
        </row>
        <row r="120">
          <cell r="L120" t="str">
            <v>63342-140W0</v>
          </cell>
          <cell r="M120" t="str">
            <v>PAD ROOF SILINCER NO.2</v>
          </cell>
          <cell r="N120" t="str">
            <v>DD322</v>
          </cell>
          <cell r="O120" t="str">
            <v>NJ-1G</v>
          </cell>
          <cell r="P120" t="str">
            <v>NJ</v>
          </cell>
          <cell r="Q120" t="str">
            <v>P4-1</v>
          </cell>
          <cell r="R120" t="str">
            <v>INCL</v>
          </cell>
          <cell r="S120" t="str">
            <v>INCL</v>
          </cell>
          <cell r="T120" t="str">
            <v>INCL</v>
          </cell>
          <cell r="U120" t="str">
            <v>INCL</v>
          </cell>
          <cell r="V120" t="str">
            <v>INCL</v>
          </cell>
          <cell r="W120" t="str">
            <v>INCL</v>
          </cell>
        </row>
        <row r="121">
          <cell r="L121" t="str">
            <v>64720-140N0</v>
          </cell>
          <cell r="M121" t="str">
            <v>COVER LUGG. COMPT TRIM INR LH</v>
          </cell>
          <cell r="N121" t="str">
            <v>DD322</v>
          </cell>
          <cell r="O121" t="str">
            <v>NJ-1G</v>
          </cell>
          <cell r="P121" t="str">
            <v>NJ</v>
          </cell>
          <cell r="Q121" t="str">
            <v>NEW</v>
          </cell>
          <cell r="R121">
            <v>8.1059999999999993E-2</v>
          </cell>
          <cell r="S121">
            <v>8.1059999999999993E-2</v>
          </cell>
          <cell r="T121">
            <v>8.1059999999999993E-2</v>
          </cell>
          <cell r="U121">
            <v>8.1059999999999993E-2</v>
          </cell>
          <cell r="V121">
            <v>8.1059999999999993E-2</v>
          </cell>
          <cell r="W121">
            <v>8.1059999999999993E-2</v>
          </cell>
        </row>
        <row r="122">
          <cell r="L122" t="str">
            <v>67491-140N1</v>
          </cell>
          <cell r="M122" t="str">
            <v>GARNISH FR DOOR LWR FRAME BRKT RH</v>
          </cell>
          <cell r="N122" t="str">
            <v>DD322</v>
          </cell>
          <cell r="O122" t="str">
            <v>NJ-1G</v>
          </cell>
          <cell r="P122" t="str">
            <v>NJ</v>
          </cell>
          <cell r="Q122" t="str">
            <v>P6-2</v>
          </cell>
          <cell r="R122">
            <v>1.4999999999999999E-2</v>
          </cell>
          <cell r="S122">
            <v>1.4999999999999999E-2</v>
          </cell>
          <cell r="T122" t="str">
            <v>NIL</v>
          </cell>
          <cell r="U122" t="str">
            <v>NIL</v>
          </cell>
          <cell r="V122" t="str">
            <v>NIL</v>
          </cell>
          <cell r="W122">
            <v>1.4999999999999999E-2</v>
          </cell>
        </row>
        <row r="123">
          <cell r="L123" t="str">
            <v>71812-277N3</v>
          </cell>
          <cell r="M123" t="str">
            <v>SHIELD FR SEAT CUSHION LH</v>
          </cell>
          <cell r="N123" t="str">
            <v>KNES1</v>
          </cell>
          <cell r="O123" t="str">
            <v>NJ-1G</v>
          </cell>
          <cell r="P123" t="str">
            <v>NJ</v>
          </cell>
          <cell r="Q123" t="str">
            <v>P4-2</v>
          </cell>
          <cell r="R123">
            <v>1.4080000000000001E-2</v>
          </cell>
          <cell r="S123">
            <v>1.4080000000000001E-2</v>
          </cell>
          <cell r="T123">
            <v>1.4080000000000001E-2</v>
          </cell>
          <cell r="U123">
            <v>1.4080000000000001E-2</v>
          </cell>
          <cell r="V123">
            <v>1.4080000000000001E-2</v>
          </cell>
          <cell r="W123">
            <v>1.4080000000000001E-2</v>
          </cell>
        </row>
        <row r="124">
          <cell r="L124" t="str">
            <v>71861-140N0</v>
          </cell>
          <cell r="M124" t="str">
            <v>SHIELD FR SEAT CUSHION INNER RH</v>
          </cell>
          <cell r="N124" t="str">
            <v>KNES1</v>
          </cell>
          <cell r="O124" t="str">
            <v>NJ-1G</v>
          </cell>
          <cell r="P124" t="str">
            <v>NJ</v>
          </cell>
          <cell r="Q124" t="str">
            <v>P4-2</v>
          </cell>
          <cell r="R124">
            <v>3.7499999999999999E-3</v>
          </cell>
          <cell r="S124">
            <v>3.7499999999999999E-3</v>
          </cell>
          <cell r="T124">
            <v>3.7499999999999999E-3</v>
          </cell>
          <cell r="U124">
            <v>3.7499999999999999E-3</v>
          </cell>
          <cell r="V124">
            <v>3.7499999999999999E-3</v>
          </cell>
          <cell r="W124">
            <v>3.7499999999999999E-3</v>
          </cell>
        </row>
        <row r="125">
          <cell r="L125" t="str">
            <v>71862-140N0</v>
          </cell>
          <cell r="M125" t="str">
            <v>SHIELD FR SEAT CUSHION INNER LH</v>
          </cell>
          <cell r="N125" t="str">
            <v>KNES1</v>
          </cell>
          <cell r="O125" t="str">
            <v>NJ-1G</v>
          </cell>
          <cell r="P125" t="str">
            <v>NJ</v>
          </cell>
          <cell r="Q125" t="str">
            <v>P4-2</v>
          </cell>
          <cell r="R125">
            <v>3.7499999999999999E-3</v>
          </cell>
          <cell r="S125">
            <v>3.7499999999999999E-3</v>
          </cell>
          <cell r="T125">
            <v>3.7499999999999999E-3</v>
          </cell>
          <cell r="U125">
            <v>3.7499999999999999E-3</v>
          </cell>
          <cell r="V125">
            <v>3.7499999999999999E-3</v>
          </cell>
          <cell r="W125">
            <v>3.7499999999999999E-3</v>
          </cell>
        </row>
        <row r="126">
          <cell r="L126" t="str">
            <v>72525-277N0</v>
          </cell>
          <cell r="M126" t="str">
            <v>HANDLE RECLINING ADJUSTER RELEASE RH</v>
          </cell>
          <cell r="N126" t="str">
            <v>KNES1</v>
          </cell>
          <cell r="O126" t="str">
            <v>NJ-1G</v>
          </cell>
          <cell r="P126" t="str">
            <v>NJ</v>
          </cell>
          <cell r="Q126" t="str">
            <v>P4-2</v>
          </cell>
          <cell r="R126">
            <v>2.5999999999999999E-3</v>
          </cell>
          <cell r="S126">
            <v>2.5999999999999999E-3</v>
          </cell>
          <cell r="T126">
            <v>2.5999999999999999E-3</v>
          </cell>
          <cell r="U126">
            <v>2.5999999999999999E-3</v>
          </cell>
          <cell r="V126">
            <v>2.5999999999999999E-3</v>
          </cell>
          <cell r="W126">
            <v>2.5999999999999999E-3</v>
          </cell>
        </row>
        <row r="127">
          <cell r="L127" t="str">
            <v>87810-12280</v>
          </cell>
          <cell r="M127" t="str">
            <v>MIRROR ASSY,INNER RR VIEW</v>
          </cell>
          <cell r="N127" t="str">
            <v>DD620</v>
          </cell>
          <cell r="O127" t="str">
            <v>BJ-1G</v>
          </cell>
          <cell r="P127" t="str">
            <v>BJ</v>
          </cell>
          <cell r="Q127" t="str">
            <v>NEW</v>
          </cell>
          <cell r="R127">
            <v>0.55345</v>
          </cell>
          <cell r="S127">
            <v>0.55345</v>
          </cell>
          <cell r="T127">
            <v>0.55345</v>
          </cell>
          <cell r="U127">
            <v>0.55345</v>
          </cell>
          <cell r="V127">
            <v>0.55345</v>
          </cell>
          <cell r="W127">
            <v>0.55345</v>
          </cell>
        </row>
        <row r="128">
          <cell r="L128" t="str">
            <v>87834-12030</v>
          </cell>
          <cell r="M128" t="str">
            <v>COVER INNER MIRROR STAY</v>
          </cell>
          <cell r="N128" t="str">
            <v>DD620</v>
          </cell>
          <cell r="O128" t="str">
            <v>BJ-1G</v>
          </cell>
          <cell r="P128" t="str">
            <v>BJ</v>
          </cell>
          <cell r="Q128" t="str">
            <v>NEW</v>
          </cell>
          <cell r="R128">
            <v>4.3647083333333333E-3</v>
          </cell>
          <cell r="S128">
            <v>4.3647083333333333E-3</v>
          </cell>
          <cell r="T128">
            <v>4.3647083333333333E-3</v>
          </cell>
          <cell r="U128">
            <v>4.3647083333333333E-3</v>
          </cell>
          <cell r="V128">
            <v>4.3647083333333333E-3</v>
          </cell>
          <cell r="W128">
            <v>4.3647083333333333E-3</v>
          </cell>
        </row>
        <row r="129">
          <cell r="L129" t="str">
            <v>72526-277N0</v>
          </cell>
          <cell r="M129" t="str">
            <v>HANDLE RECLINING ADJUSTER RELEASE LH</v>
          </cell>
          <cell r="N129" t="str">
            <v>KNES1</v>
          </cell>
          <cell r="O129" t="str">
            <v>NJ-1G</v>
          </cell>
          <cell r="P129" t="str">
            <v>NJ</v>
          </cell>
          <cell r="Q129" t="str">
            <v>P4-2</v>
          </cell>
          <cell r="R129">
            <v>2.5999999999999999E-3</v>
          </cell>
          <cell r="S129">
            <v>2.5999999999999999E-3</v>
          </cell>
          <cell r="T129">
            <v>2.5999999999999999E-3</v>
          </cell>
          <cell r="U129">
            <v>2.5999999999999999E-3</v>
          </cell>
          <cell r="V129">
            <v>2.5999999999999999E-3</v>
          </cell>
          <cell r="W129">
            <v>2.5999999999999999E-3</v>
          </cell>
        </row>
        <row r="130">
          <cell r="L130" t="str">
            <v>87910-140W2</v>
          </cell>
          <cell r="M130" t="str">
            <v>MIRROR ASSY,OUTER RR VIEW RH</v>
          </cell>
          <cell r="N130" t="str">
            <v>DD620</v>
          </cell>
          <cell r="O130" t="str">
            <v>BJ-1G</v>
          </cell>
          <cell r="P130" t="str">
            <v>BJ</v>
          </cell>
          <cell r="Q130" t="str">
            <v>NEW</v>
          </cell>
          <cell r="R130">
            <v>0.58948</v>
          </cell>
          <cell r="S130">
            <v>0.58948</v>
          </cell>
          <cell r="T130" t="str">
            <v>NIL</v>
          </cell>
          <cell r="U130" t="str">
            <v>NIL</v>
          </cell>
          <cell r="V130" t="str">
            <v>NIL</v>
          </cell>
          <cell r="W130">
            <v>0.58948</v>
          </cell>
        </row>
        <row r="131">
          <cell r="L131" t="str">
            <v>73210-140N1</v>
          </cell>
          <cell r="M131" t="str">
            <v>BELT ASSY FR SEAT OUTER RH</v>
          </cell>
          <cell r="N131" t="str">
            <v>DD830</v>
          </cell>
          <cell r="O131" t="str">
            <v>NJ-1G</v>
          </cell>
          <cell r="P131" t="str">
            <v>NJ</v>
          </cell>
          <cell r="Q131" t="str">
            <v>P5-2</v>
          </cell>
          <cell r="R131">
            <v>0.12438</v>
          </cell>
          <cell r="S131">
            <v>0.12438</v>
          </cell>
          <cell r="T131">
            <v>0.12438</v>
          </cell>
          <cell r="U131">
            <v>0.12438</v>
          </cell>
          <cell r="V131">
            <v>0.12438</v>
          </cell>
          <cell r="W131">
            <v>0.12438</v>
          </cell>
        </row>
        <row r="132">
          <cell r="L132" t="str">
            <v>87940-140W2</v>
          </cell>
          <cell r="M132" t="str">
            <v>MIRROR ASSY,OUTER RR VIEW LH</v>
          </cell>
          <cell r="N132" t="str">
            <v>DD620</v>
          </cell>
          <cell r="O132" t="str">
            <v>BJ-1G</v>
          </cell>
          <cell r="P132" t="str">
            <v>BJ</v>
          </cell>
          <cell r="Q132" t="str">
            <v>NEW</v>
          </cell>
          <cell r="R132" t="str">
            <v>INCL</v>
          </cell>
          <cell r="S132" t="str">
            <v>INCL</v>
          </cell>
          <cell r="T132" t="str">
            <v>NIL</v>
          </cell>
          <cell r="U132" t="str">
            <v>NIL</v>
          </cell>
          <cell r="V132" t="str">
            <v>NIL</v>
          </cell>
          <cell r="W132" t="str">
            <v>INCL</v>
          </cell>
        </row>
        <row r="133">
          <cell r="L133" t="str">
            <v>73220-140N1</v>
          </cell>
          <cell r="M133" t="str">
            <v>BELT ASSY FR SEAT OUTER LH</v>
          </cell>
          <cell r="N133" t="str">
            <v>DD830</v>
          </cell>
          <cell r="O133" t="str">
            <v>NJ-1G</v>
          </cell>
          <cell r="P133" t="str">
            <v>NJ</v>
          </cell>
          <cell r="Q133" t="str">
            <v>P5-2</v>
          </cell>
          <cell r="R133">
            <v>0.12438</v>
          </cell>
          <cell r="S133">
            <v>0.12438</v>
          </cell>
          <cell r="T133">
            <v>0.12438</v>
          </cell>
          <cell r="U133">
            <v>0.12438</v>
          </cell>
          <cell r="V133">
            <v>0.12438</v>
          </cell>
          <cell r="W133">
            <v>0.12438</v>
          </cell>
        </row>
        <row r="134">
          <cell r="L134" t="str">
            <v>74320-140W4</v>
          </cell>
          <cell r="M134" t="str">
            <v>VISOR ASSY LH</v>
          </cell>
          <cell r="N134" t="str">
            <v>DD322</v>
          </cell>
          <cell r="O134" t="str">
            <v>NJ-1G</v>
          </cell>
          <cell r="P134" t="str">
            <v>NJ</v>
          </cell>
          <cell r="Q134" t="str">
            <v>P3-2</v>
          </cell>
          <cell r="R134">
            <v>2.8879999999999999E-2</v>
          </cell>
          <cell r="S134">
            <v>2.8879999999999999E-2</v>
          </cell>
          <cell r="T134" t="str">
            <v>NIL</v>
          </cell>
          <cell r="U134" t="str">
            <v>NIL</v>
          </cell>
          <cell r="V134" t="str">
            <v>NIL</v>
          </cell>
          <cell r="W134">
            <v>2.8879999999999999E-2</v>
          </cell>
        </row>
        <row r="135">
          <cell r="L135" t="str">
            <v>82121-140NG</v>
          </cell>
          <cell r="M135" t="str">
            <v>WIRE ENGINE</v>
          </cell>
          <cell r="N135" t="str">
            <v>DDB30</v>
          </cell>
          <cell r="O135" t="str">
            <v>NJ-5G</v>
          </cell>
          <cell r="P135" t="str">
            <v>NJ</v>
          </cell>
          <cell r="Q135" t="str">
            <v>P1</v>
          </cell>
          <cell r="R135" t="str">
            <v>INCL</v>
          </cell>
          <cell r="S135" t="str">
            <v>INCL</v>
          </cell>
          <cell r="T135" t="str">
            <v>INCL</v>
          </cell>
          <cell r="U135" t="str">
            <v>NIL</v>
          </cell>
          <cell r="V135" t="str">
            <v>NIL</v>
          </cell>
          <cell r="W135" t="str">
            <v>NIL</v>
          </cell>
        </row>
        <row r="136">
          <cell r="L136" t="str">
            <v>82123-140N1</v>
          </cell>
          <cell r="M136" t="str">
            <v>WIRE ENGINE NO.3</v>
          </cell>
          <cell r="N136" t="str">
            <v>DDB30</v>
          </cell>
          <cell r="O136" t="str">
            <v>NJ-5G</v>
          </cell>
          <cell r="P136" t="str">
            <v>NJ</v>
          </cell>
          <cell r="Q136" t="str">
            <v>P1</v>
          </cell>
          <cell r="R136" t="str">
            <v>INCL</v>
          </cell>
          <cell r="S136" t="str">
            <v>INCL</v>
          </cell>
          <cell r="T136" t="str">
            <v>INCL</v>
          </cell>
          <cell r="U136" t="str">
            <v>INCL</v>
          </cell>
          <cell r="V136" t="str">
            <v>INCL</v>
          </cell>
          <cell r="W136" t="str">
            <v>NIL</v>
          </cell>
        </row>
        <row r="137">
          <cell r="L137" t="str">
            <v>82146-140N7</v>
          </cell>
          <cell r="M137" t="str">
            <v>WIRE INSTRUMENT PANEL</v>
          </cell>
          <cell r="N137" t="str">
            <v>DDB30</v>
          </cell>
          <cell r="O137" t="str">
            <v>NJ-5G</v>
          </cell>
          <cell r="P137" t="str">
            <v>NJ</v>
          </cell>
          <cell r="Q137" t="str">
            <v>P1</v>
          </cell>
          <cell r="R137" t="str">
            <v>INCL</v>
          </cell>
          <cell r="S137" t="str">
            <v>INCL</v>
          </cell>
          <cell r="T137" t="str">
            <v>INCL</v>
          </cell>
          <cell r="U137" t="str">
            <v>NIL</v>
          </cell>
          <cell r="V137" t="str">
            <v>NIL</v>
          </cell>
          <cell r="W137" t="str">
            <v>NIL</v>
          </cell>
        </row>
        <row r="138">
          <cell r="L138" t="str">
            <v>82151-140N0</v>
          </cell>
          <cell r="M138" t="str">
            <v>WIRE FR DOOR RH</v>
          </cell>
          <cell r="N138" t="str">
            <v>DDB30</v>
          </cell>
          <cell r="O138" t="str">
            <v>NJ-5G</v>
          </cell>
          <cell r="P138" t="str">
            <v>NJ</v>
          </cell>
          <cell r="Q138" t="str">
            <v>P1</v>
          </cell>
          <cell r="R138" t="str">
            <v>INCL</v>
          </cell>
          <cell r="S138" t="str">
            <v>INCL</v>
          </cell>
          <cell r="T138" t="str">
            <v>INCL</v>
          </cell>
          <cell r="U138" t="str">
            <v>INCL</v>
          </cell>
          <cell r="V138" t="str">
            <v>INCL</v>
          </cell>
          <cell r="W138" t="str">
            <v>NIL</v>
          </cell>
        </row>
        <row r="139">
          <cell r="L139" t="str">
            <v>82152-140N0</v>
          </cell>
          <cell r="M139" t="str">
            <v>WIRE FR DOOR LH</v>
          </cell>
          <cell r="N139" t="str">
            <v>DDB30</v>
          </cell>
          <cell r="O139" t="str">
            <v>NJ-5G</v>
          </cell>
          <cell r="P139" t="str">
            <v>NJ</v>
          </cell>
          <cell r="Q139" t="str">
            <v>P1</v>
          </cell>
          <cell r="R139" t="str">
            <v>INCL</v>
          </cell>
          <cell r="S139" t="str">
            <v>INCL</v>
          </cell>
          <cell r="T139" t="str">
            <v>INCL</v>
          </cell>
          <cell r="U139" t="str">
            <v>INCL</v>
          </cell>
          <cell r="V139" t="str">
            <v>INCL</v>
          </cell>
          <cell r="W139" t="str">
            <v>NIL</v>
          </cell>
        </row>
        <row r="140">
          <cell r="L140" t="str">
            <v>82161-140NA</v>
          </cell>
          <cell r="M140" t="str">
            <v>WIRE FLOOR</v>
          </cell>
          <cell r="N140" t="str">
            <v>DDB30</v>
          </cell>
          <cell r="O140" t="str">
            <v>NJ-5G</v>
          </cell>
          <cell r="P140" t="str">
            <v>NJ</v>
          </cell>
          <cell r="Q140" t="str">
            <v>P1</v>
          </cell>
          <cell r="R140" t="str">
            <v>INCL</v>
          </cell>
          <cell r="S140" t="str">
            <v>INCL</v>
          </cell>
          <cell r="T140" t="str">
            <v>INCL</v>
          </cell>
          <cell r="U140" t="str">
            <v>INCL</v>
          </cell>
          <cell r="V140" t="str">
            <v>INCL</v>
          </cell>
          <cell r="W140" t="str">
            <v>NIL</v>
          </cell>
        </row>
        <row r="141">
          <cell r="L141" t="str">
            <v>82171-140N1</v>
          </cell>
          <cell r="M141" t="str">
            <v>WIRE ROOF</v>
          </cell>
          <cell r="N141" t="str">
            <v>DDB30</v>
          </cell>
          <cell r="O141" t="str">
            <v>NJ-5G</v>
          </cell>
          <cell r="P141" t="str">
            <v>NJ</v>
          </cell>
          <cell r="Q141" t="str">
            <v>P1</v>
          </cell>
          <cell r="R141" t="str">
            <v>INCL</v>
          </cell>
          <cell r="S141" t="str">
            <v>INCL</v>
          </cell>
          <cell r="T141" t="str">
            <v>INCL</v>
          </cell>
          <cell r="U141" t="str">
            <v>INCL</v>
          </cell>
          <cell r="V141" t="str">
            <v>INCL</v>
          </cell>
          <cell r="W141" t="str">
            <v>NIL</v>
          </cell>
        </row>
        <row r="142">
          <cell r="L142" t="str">
            <v>82187-140N0</v>
          </cell>
          <cell r="M142" t="str">
            <v>WIRE RR WINDOW NO.2</v>
          </cell>
          <cell r="N142" t="str">
            <v>DDB30</v>
          </cell>
          <cell r="O142" t="str">
            <v>NJ-5G</v>
          </cell>
          <cell r="P142" t="str">
            <v>NJ</v>
          </cell>
          <cell r="Q142" t="str">
            <v>P1</v>
          </cell>
          <cell r="R142" t="str">
            <v>INCL</v>
          </cell>
          <cell r="S142" t="str">
            <v>INCL</v>
          </cell>
          <cell r="T142" t="str">
            <v>INCL</v>
          </cell>
          <cell r="U142" t="str">
            <v>INCL</v>
          </cell>
          <cell r="V142" t="str">
            <v>INCL</v>
          </cell>
          <cell r="W142" t="str">
            <v>NIL</v>
          </cell>
        </row>
        <row r="143">
          <cell r="L143" t="str">
            <v>62471-140N0</v>
          </cell>
          <cell r="M143" t="str">
            <v>GARNISH,ROOF SIDE,INNER RH</v>
          </cell>
          <cell r="N143" t="str">
            <v>DD322</v>
          </cell>
          <cell r="O143" t="str">
            <v>NJ-1G</v>
          </cell>
          <cell r="P143" t="str">
            <v>NJ</v>
          </cell>
          <cell r="Q143" t="str">
            <v>NEW</v>
          </cell>
          <cell r="R143">
            <v>3.2919999999999998E-2</v>
          </cell>
          <cell r="S143">
            <v>3.2919999999999998E-2</v>
          </cell>
          <cell r="T143">
            <v>3.2919999999999998E-2</v>
          </cell>
          <cell r="U143">
            <v>3.2919999999999998E-2</v>
          </cell>
          <cell r="V143">
            <v>3.2919999999999998E-2</v>
          </cell>
          <cell r="W143">
            <v>3.2919999999999998E-2</v>
          </cell>
        </row>
        <row r="144">
          <cell r="L144" t="str">
            <v>62472-140N0</v>
          </cell>
          <cell r="M144" t="str">
            <v xml:space="preserve">GARNISH,ROOF SIDE,INNER LH </v>
          </cell>
          <cell r="N144" t="str">
            <v>DD322</v>
          </cell>
          <cell r="O144" t="str">
            <v>NJ-1G</v>
          </cell>
          <cell r="P144" t="str">
            <v>NJ</v>
          </cell>
          <cell r="Q144" t="str">
            <v>NEW</v>
          </cell>
          <cell r="R144">
            <v>3.2919999999999998E-2</v>
          </cell>
          <cell r="S144">
            <v>3.2919999999999998E-2</v>
          </cell>
          <cell r="T144">
            <v>3.2919999999999998E-2</v>
          </cell>
          <cell r="U144">
            <v>3.2919999999999998E-2</v>
          </cell>
          <cell r="V144">
            <v>3.2919999999999998E-2</v>
          </cell>
          <cell r="W144">
            <v>3.2919999999999998E-2</v>
          </cell>
        </row>
        <row r="145">
          <cell r="L145" t="str">
            <v>16381-21020</v>
          </cell>
          <cell r="M145" t="str">
            <v>BAR,FAN BELT ADJUSTING</v>
          </cell>
          <cell r="N145" t="str">
            <v>DF412</v>
          </cell>
          <cell r="O145" t="str">
            <v>LJ-EG</v>
          </cell>
          <cell r="P145" t="str">
            <v>LJ</v>
          </cell>
          <cell r="Q145" t="str">
            <v>NEW</v>
          </cell>
          <cell r="R145">
            <v>4.0699999999999998E-3</v>
          </cell>
          <cell r="S145" t="str">
            <v>NIL</v>
          </cell>
          <cell r="T145" t="str">
            <v>NIL</v>
          </cell>
          <cell r="U145">
            <v>4.0699999999999998E-3</v>
          </cell>
          <cell r="V145">
            <v>4.0699999999999998E-3</v>
          </cell>
          <cell r="W145" t="str">
            <v>NIL</v>
          </cell>
        </row>
        <row r="146">
          <cell r="L146" t="str">
            <v>48044-809T0</v>
          </cell>
          <cell r="M146" t="str">
            <v>SEAT FRONT COIL SPRING UPPER</v>
          </cell>
          <cell r="N146" t="str">
            <v>DE100</v>
          </cell>
          <cell r="O146" t="str">
            <v>CJ-1G</v>
          </cell>
          <cell r="P146" t="str">
            <v>CJ</v>
          </cell>
          <cell r="Q146" t="str">
            <v>P5-2</v>
          </cell>
          <cell r="R146">
            <v>3.4099999999999998E-2</v>
          </cell>
          <cell r="S146">
            <v>3.4099999999999998E-2</v>
          </cell>
          <cell r="T146">
            <v>3.4099999999999998E-2</v>
          </cell>
          <cell r="U146">
            <v>3.4099999999999998E-2</v>
          </cell>
          <cell r="V146">
            <v>3.4099999999999998E-2</v>
          </cell>
          <cell r="W146">
            <v>3.4099999999999998E-2</v>
          </cell>
        </row>
        <row r="147">
          <cell r="L147" t="str">
            <v>47110-140N1</v>
          </cell>
          <cell r="M147" t="str">
            <v>SUPPORT ASSY,BRAKE PEDAL (A/T)</v>
          </cell>
          <cell r="N147" t="str">
            <v>DE100</v>
          </cell>
          <cell r="O147" t="str">
            <v>CJ-1G</v>
          </cell>
          <cell r="P147" t="str">
            <v>CJ</v>
          </cell>
          <cell r="Q147" t="str">
            <v>P6-4</v>
          </cell>
          <cell r="R147">
            <v>6.3250000000000001E-2</v>
          </cell>
          <cell r="S147" t="str">
            <v>NIL</v>
          </cell>
          <cell r="T147" t="str">
            <v>NIL</v>
          </cell>
          <cell r="U147" t="str">
            <v>NIL</v>
          </cell>
          <cell r="V147">
            <v>6.3250000000000001E-2</v>
          </cell>
          <cell r="W147" t="str">
            <v>NIL</v>
          </cell>
        </row>
        <row r="148">
          <cell r="L148" t="str">
            <v>43502-577T0</v>
          </cell>
          <cell r="M148" t="str">
            <v>HUB S/A,FR AXLE</v>
          </cell>
          <cell r="N148" t="str">
            <v>DE100</v>
          </cell>
          <cell r="O148" t="str">
            <v>CJ-1G</v>
          </cell>
          <cell r="P148" t="str">
            <v>CJ</v>
          </cell>
          <cell r="Q148" t="str">
            <v>P6-2</v>
          </cell>
          <cell r="R148">
            <v>0.23019000000000001</v>
          </cell>
          <cell r="S148">
            <v>0.23019000000000001</v>
          </cell>
          <cell r="T148">
            <v>0.23019000000000001</v>
          </cell>
          <cell r="U148">
            <v>0.23019000000000001</v>
          </cell>
          <cell r="V148">
            <v>0.23019000000000001</v>
          </cell>
          <cell r="W148">
            <v>0.23019000000000001</v>
          </cell>
        </row>
        <row r="149">
          <cell r="L149" t="str">
            <v>48520-140N3</v>
          </cell>
          <cell r="M149" t="str">
            <v>ABSORBER ASSY SHOCK FR LH</v>
          </cell>
          <cell r="N149" t="str">
            <v>DE100</v>
          </cell>
          <cell r="O149" t="str">
            <v>CJ-1G</v>
          </cell>
          <cell r="P149" t="str">
            <v>CJ</v>
          </cell>
          <cell r="Q149" t="str">
            <v>P5-2</v>
          </cell>
          <cell r="R149" t="str">
            <v>INCL</v>
          </cell>
          <cell r="S149" t="str">
            <v>INCL</v>
          </cell>
          <cell r="T149" t="str">
            <v>INCL</v>
          </cell>
          <cell r="U149" t="str">
            <v>INCL</v>
          </cell>
          <cell r="V149" t="str">
            <v>INCL</v>
          </cell>
          <cell r="W149" t="str">
            <v>INCL</v>
          </cell>
        </row>
        <row r="150">
          <cell r="L150" t="str">
            <v>62411-140N0</v>
          </cell>
          <cell r="M150" t="str">
            <v>GARNISH CTR PILLAR UPR RH</v>
          </cell>
          <cell r="N150" t="str">
            <v>DD322</v>
          </cell>
          <cell r="O150" t="str">
            <v>NJ-1G</v>
          </cell>
          <cell r="P150" t="str">
            <v>NJ</v>
          </cell>
          <cell r="Q150" t="str">
            <v>P6-4</v>
          </cell>
          <cell r="R150">
            <v>7.7960000000000002E-2</v>
          </cell>
          <cell r="S150">
            <v>7.7960000000000002E-2</v>
          </cell>
          <cell r="T150">
            <v>7.7960000000000002E-2</v>
          </cell>
          <cell r="U150">
            <v>7.7960000000000002E-2</v>
          </cell>
          <cell r="V150">
            <v>7.7960000000000002E-2</v>
          </cell>
          <cell r="W150">
            <v>7.7960000000000002E-2</v>
          </cell>
        </row>
        <row r="151">
          <cell r="L151" t="str">
            <v>81270-12501</v>
          </cell>
          <cell r="M151" t="str">
            <v>LAMP ASSY,LICENSE PLATE,RH</v>
          </cell>
          <cell r="N151" t="str">
            <v>DD323</v>
          </cell>
          <cell r="O151" t="str">
            <v>BJ-1G</v>
          </cell>
          <cell r="P151" t="str">
            <v>BJ</v>
          </cell>
          <cell r="Q151" t="str">
            <v>P7-4</v>
          </cell>
          <cell r="R151">
            <v>2.1319999999999999E-2</v>
          </cell>
          <cell r="S151">
            <v>2.1319999999999999E-2</v>
          </cell>
          <cell r="T151">
            <v>2.1319999999999999E-2</v>
          </cell>
          <cell r="U151">
            <v>2.1319999999999999E-2</v>
          </cell>
          <cell r="V151">
            <v>2.1319999999999999E-2</v>
          </cell>
          <cell r="W151">
            <v>2.1319999999999999E-2</v>
          </cell>
        </row>
        <row r="152">
          <cell r="L152" t="str">
            <v>48540-809T7</v>
          </cell>
          <cell r="M152" t="str">
            <v>ABSORBER ASSY SHOCK RR RH</v>
          </cell>
          <cell r="N152" t="str">
            <v>DE100</v>
          </cell>
          <cell r="O152" t="str">
            <v>CJ-1G</v>
          </cell>
          <cell r="P152" t="str">
            <v>CJ</v>
          </cell>
          <cell r="Q152" t="str">
            <v>P4-2</v>
          </cell>
          <cell r="R152">
            <v>0.28783999999999998</v>
          </cell>
          <cell r="S152">
            <v>0.28783999999999998</v>
          </cell>
          <cell r="T152">
            <v>0.28783999999999998</v>
          </cell>
          <cell r="U152">
            <v>0.28783999999999998</v>
          </cell>
          <cell r="V152">
            <v>0.28783999999999998</v>
          </cell>
          <cell r="W152">
            <v>0.28783999999999998</v>
          </cell>
        </row>
        <row r="153">
          <cell r="L153" t="str">
            <v>55950-140W0</v>
          </cell>
          <cell r="M153" t="str">
            <v>NOZZLE ASSY,CTR DEFROSTER</v>
          </cell>
          <cell r="N153" t="str">
            <v>DD820</v>
          </cell>
          <cell r="O153" t="str">
            <v>NJ-1G</v>
          </cell>
          <cell r="P153" t="str">
            <v>NJ</v>
          </cell>
          <cell r="Q153" t="str">
            <v>P6-4</v>
          </cell>
          <cell r="R153">
            <v>1.3899999999999999E-2</v>
          </cell>
          <cell r="S153">
            <v>1.3899999999999999E-2</v>
          </cell>
          <cell r="T153">
            <v>1.3899999999999999E-2</v>
          </cell>
          <cell r="U153">
            <v>1.3899999999999999E-2</v>
          </cell>
          <cell r="V153">
            <v>1.3899999999999999E-2</v>
          </cell>
          <cell r="W153">
            <v>1.3899999999999999E-2</v>
          </cell>
        </row>
        <row r="154">
          <cell r="L154" t="str">
            <v>67492-140N1</v>
          </cell>
          <cell r="M154" t="str">
            <v>GARNISH FR DOOR LWR FRAME BRKT LH</v>
          </cell>
          <cell r="N154" t="str">
            <v>DD322</v>
          </cell>
          <cell r="O154" t="str">
            <v>NJ-1G</v>
          </cell>
          <cell r="P154" t="str">
            <v>NJ</v>
          </cell>
          <cell r="Q154" t="str">
            <v>P6-2</v>
          </cell>
          <cell r="R154">
            <v>1.4999999999999999E-2</v>
          </cell>
          <cell r="S154">
            <v>1.4999999999999999E-2</v>
          </cell>
          <cell r="T154" t="str">
            <v>NIL</v>
          </cell>
          <cell r="U154" t="str">
            <v>NIL</v>
          </cell>
          <cell r="V154" t="str">
            <v>NIL</v>
          </cell>
          <cell r="W154">
            <v>1.4999999999999999E-2</v>
          </cell>
        </row>
        <row r="155">
          <cell r="L155" t="str">
            <v>51442-140N0</v>
          </cell>
          <cell r="M155" t="str">
            <v>COVER ENGINE UNDER LH</v>
          </cell>
          <cell r="N155" t="str">
            <v>DD320</v>
          </cell>
          <cell r="O155" t="str">
            <v>BJ-1G</v>
          </cell>
          <cell r="P155" t="str">
            <v>BJ</v>
          </cell>
          <cell r="Q155" t="str">
            <v>P5-2</v>
          </cell>
          <cell r="R155">
            <v>4.3700000000000003E-2</v>
          </cell>
          <cell r="S155">
            <v>4.3700000000000003E-2</v>
          </cell>
          <cell r="T155">
            <v>4.3700000000000003E-2</v>
          </cell>
          <cell r="U155">
            <v>4.3700000000000003E-2</v>
          </cell>
          <cell r="V155" t="str">
            <v>NIL</v>
          </cell>
          <cell r="W155">
            <v>4.3700000000000003E-2</v>
          </cell>
        </row>
        <row r="156">
          <cell r="L156" t="str">
            <v>69205-140N1</v>
          </cell>
          <cell r="M156" t="str">
            <v>HANDLE S/A,DOOR INSIDE RH</v>
          </cell>
          <cell r="N156" t="str">
            <v>DD620</v>
          </cell>
          <cell r="O156" t="str">
            <v>BJ-1G</v>
          </cell>
          <cell r="P156" t="str">
            <v>BJ</v>
          </cell>
          <cell r="Q156" t="str">
            <v>P7-2</v>
          </cell>
          <cell r="R156">
            <v>5.2639999999999999E-2</v>
          </cell>
          <cell r="S156">
            <v>5.2639999999999999E-2</v>
          </cell>
          <cell r="T156">
            <v>5.2639999999999999E-2</v>
          </cell>
          <cell r="U156">
            <v>5.2639999999999999E-2</v>
          </cell>
          <cell r="V156">
            <v>5.2639999999999999E-2</v>
          </cell>
          <cell r="W156">
            <v>5.2639999999999999E-2</v>
          </cell>
        </row>
        <row r="157">
          <cell r="L157" t="str">
            <v>53875-140N0</v>
          </cell>
          <cell r="M157" t="str">
            <v>LINER FR FENDER RH</v>
          </cell>
          <cell r="N157" t="str">
            <v>DD320</v>
          </cell>
          <cell r="O157" t="str">
            <v>BJ-1G</v>
          </cell>
          <cell r="P157" t="str">
            <v>BJ</v>
          </cell>
          <cell r="Q157" t="str">
            <v>P6-4</v>
          </cell>
          <cell r="R157">
            <v>3.6360000000000003E-2</v>
          </cell>
          <cell r="S157">
            <v>3.6360000000000003E-2</v>
          </cell>
          <cell r="T157">
            <v>3.6360000000000003E-2</v>
          </cell>
          <cell r="U157">
            <v>3.6360000000000003E-2</v>
          </cell>
          <cell r="V157">
            <v>3.6360000000000003E-2</v>
          </cell>
          <cell r="W157">
            <v>3.6360000000000003E-2</v>
          </cell>
        </row>
        <row r="158">
          <cell r="L158" t="str">
            <v>64330-140N1</v>
          </cell>
          <cell r="M158" t="str">
            <v>PANEL ASSY,PACKAGE TRAY TRIM</v>
          </cell>
          <cell r="N158" t="str">
            <v>DD322</v>
          </cell>
          <cell r="O158" t="str">
            <v>NJ-1G</v>
          </cell>
          <cell r="P158" t="str">
            <v>NJ</v>
          </cell>
          <cell r="Q158" t="str">
            <v>P4-2</v>
          </cell>
          <cell r="R158">
            <v>0.42641000000000001</v>
          </cell>
          <cell r="S158">
            <v>0.42641000000000001</v>
          </cell>
          <cell r="T158" t="str">
            <v>NIL</v>
          </cell>
          <cell r="U158" t="str">
            <v>NIL</v>
          </cell>
          <cell r="V158" t="str">
            <v>NIL</v>
          </cell>
          <cell r="W158">
            <v>0.42641000000000001</v>
          </cell>
        </row>
        <row r="159">
          <cell r="L159" t="str">
            <v>58611-140N0</v>
          </cell>
          <cell r="M159" t="str">
            <v>SHEET FR FLOOR SILENCER NO.1</v>
          </cell>
          <cell r="N159" t="str">
            <v>DD320</v>
          </cell>
          <cell r="O159" t="str">
            <v>BJ-1G</v>
          </cell>
          <cell r="P159" t="str">
            <v>BJ</v>
          </cell>
          <cell r="Q159" t="str">
            <v>P4-1</v>
          </cell>
          <cell r="R159">
            <v>6.1789999999999998E-2</v>
          </cell>
          <cell r="S159">
            <v>6.1789999999999998E-2</v>
          </cell>
          <cell r="T159">
            <v>6.1789999999999998E-2</v>
          </cell>
          <cell r="U159">
            <v>6.1789999999999998E-2</v>
          </cell>
          <cell r="V159">
            <v>6.1789999999999998E-2</v>
          </cell>
          <cell r="W159">
            <v>6.1789999999999998E-2</v>
          </cell>
        </row>
        <row r="160">
          <cell r="L160" t="str">
            <v>69260-22030</v>
          </cell>
          <cell r="M160" t="str">
            <v>HANDLE ASSY DOOR WINDOW REGULATOR</v>
          </cell>
          <cell r="N160" t="str">
            <v>DD620</v>
          </cell>
          <cell r="O160" t="str">
            <v>BJ-1G</v>
          </cell>
          <cell r="P160" t="str">
            <v>BJ</v>
          </cell>
          <cell r="Q160" t="str">
            <v>P2-2</v>
          </cell>
          <cell r="R160">
            <v>3.9710000000000002E-2</v>
          </cell>
          <cell r="S160">
            <v>3.9710000000000002E-2</v>
          </cell>
          <cell r="T160" t="str">
            <v>NIL</v>
          </cell>
          <cell r="U160" t="str">
            <v>NIL</v>
          </cell>
          <cell r="V160" t="str">
            <v>NIL</v>
          </cell>
          <cell r="W160">
            <v>3.9710000000000002E-2</v>
          </cell>
        </row>
        <row r="161">
          <cell r="L161" t="str">
            <v>17167-21020</v>
          </cell>
          <cell r="M161" t="str">
            <v>INSULATOR EXHAUST MANIFOLD HEAT</v>
          </cell>
          <cell r="N161" t="str">
            <v>DF412</v>
          </cell>
          <cell r="O161" t="str">
            <v>LJ-EG</v>
          </cell>
          <cell r="P161" t="str">
            <v>LJ</v>
          </cell>
          <cell r="Q161" t="str">
            <v>P5-2</v>
          </cell>
          <cell r="R161">
            <v>3.755E-2</v>
          </cell>
          <cell r="S161">
            <v>3.755E-2</v>
          </cell>
          <cell r="T161">
            <v>3.755E-2</v>
          </cell>
          <cell r="U161" t="str">
            <v>NIL</v>
          </cell>
          <cell r="V161" t="str">
            <v>NIL</v>
          </cell>
          <cell r="W161" t="str">
            <v>NIL</v>
          </cell>
        </row>
        <row r="162">
          <cell r="L162" t="str">
            <v>42431-809T0</v>
          </cell>
          <cell r="M162" t="str">
            <v>DRUM BRAKE</v>
          </cell>
          <cell r="N162" t="str">
            <v>DE100</v>
          </cell>
          <cell r="O162" t="str">
            <v>CJ-BG</v>
          </cell>
          <cell r="P162" t="str">
            <v>CJ</v>
          </cell>
          <cell r="Q162" t="str">
            <v>P4-1</v>
          </cell>
          <cell r="R162">
            <v>0.37824999999999998</v>
          </cell>
          <cell r="S162">
            <v>0.37824999999999998</v>
          </cell>
          <cell r="T162">
            <v>0.37824999999999998</v>
          </cell>
          <cell r="U162">
            <v>0.37824999999999998</v>
          </cell>
          <cell r="V162">
            <v>0.37824999999999998</v>
          </cell>
          <cell r="W162">
            <v>0.37824999999999998</v>
          </cell>
        </row>
        <row r="163">
          <cell r="L163" t="str">
            <v>43512-*****</v>
          </cell>
          <cell r="M163" t="str">
            <v>DISC,FR</v>
          </cell>
          <cell r="N163" t="str">
            <v>DE100</v>
          </cell>
          <cell r="O163" t="str">
            <v>CJ-BG</v>
          </cell>
          <cell r="P163" t="str">
            <v>CJ</v>
          </cell>
          <cell r="Q163" t="str">
            <v>P8-1</v>
          </cell>
          <cell r="R163">
            <v>0.43447999999999998</v>
          </cell>
          <cell r="S163">
            <v>0.43447999999999998</v>
          </cell>
          <cell r="T163">
            <v>0.43447999999999998</v>
          </cell>
          <cell r="U163" t="str">
            <v>NIL</v>
          </cell>
          <cell r="V163" t="str">
            <v>NIL</v>
          </cell>
          <cell r="W163" t="str">
            <v>NIL</v>
          </cell>
        </row>
        <row r="164">
          <cell r="L164" t="str">
            <v>64710-140N0</v>
          </cell>
          <cell r="M164" t="str">
            <v>COVER LUGG. COMPT TRIM INR RH</v>
          </cell>
          <cell r="N164" t="str">
            <v>DD322</v>
          </cell>
          <cell r="O164" t="str">
            <v>NJ-1G</v>
          </cell>
          <cell r="P164" t="str">
            <v>NJ</v>
          </cell>
          <cell r="Q164" t="str">
            <v>NEW</v>
          </cell>
          <cell r="R164">
            <v>8.1059999999999993E-2</v>
          </cell>
          <cell r="S164">
            <v>8.1059999999999993E-2</v>
          </cell>
          <cell r="T164">
            <v>8.1059999999999993E-2</v>
          </cell>
          <cell r="U164">
            <v>8.1059999999999993E-2</v>
          </cell>
          <cell r="V164">
            <v>8.1059999999999993E-2</v>
          </cell>
          <cell r="W164">
            <v>8.1059999999999993E-2</v>
          </cell>
        </row>
        <row r="165">
          <cell r="L165" t="str">
            <v>43512-809T3</v>
          </cell>
          <cell r="M165" t="str">
            <v>DISC,FR</v>
          </cell>
          <cell r="N165" t="str">
            <v>DE100</v>
          </cell>
          <cell r="O165" t="str">
            <v>CJ-BG</v>
          </cell>
          <cell r="P165" t="str">
            <v>CJ</v>
          </cell>
          <cell r="Q165" t="str">
            <v>P8-1</v>
          </cell>
          <cell r="R165">
            <v>0.43447999999999998</v>
          </cell>
          <cell r="S165">
            <v>0.43447999999999998</v>
          </cell>
          <cell r="T165">
            <v>0.43447999999999998</v>
          </cell>
          <cell r="U165" t="str">
            <v>NIL</v>
          </cell>
          <cell r="V165" t="str">
            <v>NIL</v>
          </cell>
          <cell r="W165" t="str">
            <v>NIL</v>
          </cell>
        </row>
        <row r="166">
          <cell r="L166" t="str">
            <v>47781-*****</v>
          </cell>
          <cell r="M166" t="str">
            <v>COVER DISC BRAKE DUST FR RH</v>
          </cell>
          <cell r="N166" t="str">
            <v>DE100</v>
          </cell>
          <cell r="O166" t="str">
            <v>CJ-BG</v>
          </cell>
          <cell r="P166" t="str">
            <v>CJ</v>
          </cell>
          <cell r="Q166" t="str">
            <v>P6-1</v>
          </cell>
          <cell r="R166">
            <v>1.6240000000000001E-2</v>
          </cell>
          <cell r="S166">
            <v>1.6240000000000001E-2</v>
          </cell>
          <cell r="T166">
            <v>1.6240000000000001E-2</v>
          </cell>
          <cell r="U166">
            <v>1.6240000000000001E-2</v>
          </cell>
          <cell r="V166">
            <v>1.6240000000000001E-2</v>
          </cell>
          <cell r="W166">
            <v>1.6240000000000001E-2</v>
          </cell>
        </row>
        <row r="167">
          <cell r="L167" t="str">
            <v>47781-47010-B</v>
          </cell>
          <cell r="M167" t="str">
            <v>COVER DISC BRAKE DUST FR RH</v>
          </cell>
          <cell r="N167" t="str">
            <v>DE100</v>
          </cell>
          <cell r="O167" t="str">
            <v>CJ-BG</v>
          </cell>
          <cell r="P167" t="str">
            <v>CJ</v>
          </cell>
          <cell r="Q167" t="str">
            <v>P6-1</v>
          </cell>
          <cell r="R167">
            <v>1.6240000000000001E-2</v>
          </cell>
          <cell r="S167">
            <v>1.6240000000000001E-2</v>
          </cell>
          <cell r="T167">
            <v>1.6240000000000001E-2</v>
          </cell>
          <cell r="U167">
            <v>1.6240000000000001E-2</v>
          </cell>
          <cell r="V167">
            <v>1.6240000000000001E-2</v>
          </cell>
          <cell r="W167">
            <v>1.6240000000000001E-2</v>
          </cell>
        </row>
        <row r="168">
          <cell r="L168" t="str">
            <v>81110-140W0</v>
          </cell>
          <cell r="M168" t="str">
            <v>HEADLAMP ASSY,RH</v>
          </cell>
          <cell r="N168" t="str">
            <v>DD323</v>
          </cell>
          <cell r="O168" t="str">
            <v>BJ-1G</v>
          </cell>
          <cell r="P168" t="str">
            <v>BJ</v>
          </cell>
          <cell r="Q168" t="str">
            <v>P7-4</v>
          </cell>
          <cell r="R168">
            <v>0.42132999999999998</v>
          </cell>
          <cell r="S168">
            <v>0.42132999999999998</v>
          </cell>
          <cell r="T168">
            <v>0.42132999999999998</v>
          </cell>
          <cell r="U168">
            <v>0.42132999999999998</v>
          </cell>
          <cell r="V168">
            <v>0.42132999999999998</v>
          </cell>
          <cell r="W168">
            <v>0.42132999999999998</v>
          </cell>
        </row>
        <row r="169">
          <cell r="L169" t="str">
            <v>47782-*****</v>
          </cell>
          <cell r="M169" t="str">
            <v>COVER DISC BRAKE DUST FR LH</v>
          </cell>
          <cell r="N169" t="str">
            <v>DE100</v>
          </cell>
          <cell r="O169" t="str">
            <v>CJ-BG</v>
          </cell>
          <cell r="P169" t="str">
            <v>CJ</v>
          </cell>
          <cell r="Q169" t="str">
            <v>P6-1</v>
          </cell>
          <cell r="R169">
            <v>1.6240000000000001E-2</v>
          </cell>
          <cell r="S169">
            <v>1.6240000000000001E-2</v>
          </cell>
          <cell r="T169">
            <v>1.6240000000000001E-2</v>
          </cell>
          <cell r="U169">
            <v>1.6240000000000001E-2</v>
          </cell>
          <cell r="V169">
            <v>1.6240000000000001E-2</v>
          </cell>
          <cell r="W169">
            <v>1.6240000000000001E-2</v>
          </cell>
        </row>
        <row r="170">
          <cell r="L170" t="str">
            <v>47782-47010-B</v>
          </cell>
          <cell r="M170" t="str">
            <v>COVER DISC BRAKE DUST FR LH</v>
          </cell>
          <cell r="N170" t="str">
            <v>DE100</v>
          </cell>
          <cell r="O170" t="str">
            <v>CJ-BG</v>
          </cell>
          <cell r="P170" t="str">
            <v>CJ</v>
          </cell>
          <cell r="Q170" t="str">
            <v>P6-1</v>
          </cell>
          <cell r="R170">
            <v>1.6240000000000001E-2</v>
          </cell>
          <cell r="S170">
            <v>1.6240000000000001E-2</v>
          </cell>
          <cell r="T170">
            <v>1.6240000000000001E-2</v>
          </cell>
          <cell r="U170">
            <v>1.6240000000000001E-2</v>
          </cell>
          <cell r="V170">
            <v>1.6240000000000001E-2</v>
          </cell>
          <cell r="W170">
            <v>1.6240000000000001E-2</v>
          </cell>
        </row>
        <row r="171">
          <cell r="L171" t="str">
            <v>87810-12270</v>
          </cell>
          <cell r="M171" t="str">
            <v>MIRROR ASSY,INNER RR VIEW</v>
          </cell>
          <cell r="N171" t="str">
            <v>DD620</v>
          </cell>
          <cell r="O171" t="str">
            <v>BJ-1G</v>
          </cell>
          <cell r="P171" t="str">
            <v>BJ</v>
          </cell>
          <cell r="Q171" t="str">
            <v>NEW</v>
          </cell>
          <cell r="R171">
            <v>0.55345</v>
          </cell>
          <cell r="S171">
            <v>0.55345</v>
          </cell>
          <cell r="T171">
            <v>0.55345</v>
          </cell>
          <cell r="U171">
            <v>0.55345</v>
          </cell>
          <cell r="V171">
            <v>0.55345</v>
          </cell>
          <cell r="W171">
            <v>0.55345</v>
          </cell>
        </row>
        <row r="172">
          <cell r="L172" t="str">
            <v>33117-12050</v>
          </cell>
          <cell r="M172" t="str">
            <v>PROTECTOR TRANSMISSION CASE</v>
          </cell>
          <cell r="N172" t="str">
            <v>EH435</v>
          </cell>
          <cell r="O172" t="str">
            <v>LJ-DE</v>
          </cell>
          <cell r="P172" t="str">
            <v>LJ</v>
          </cell>
          <cell r="Q172" t="str">
            <v>P1</v>
          </cell>
          <cell r="R172">
            <v>1.478E-2</v>
          </cell>
          <cell r="S172">
            <v>1.478E-2</v>
          </cell>
          <cell r="T172">
            <v>1.478E-2</v>
          </cell>
          <cell r="U172">
            <v>1.478E-2</v>
          </cell>
          <cell r="V172">
            <v>1.478E-2</v>
          </cell>
          <cell r="W172">
            <v>1.478E-2</v>
          </cell>
        </row>
        <row r="173">
          <cell r="L173" t="str">
            <v>73230-140N0</v>
          </cell>
          <cell r="M173" t="str">
            <v>BELT ASSY FR SEAT INNER</v>
          </cell>
          <cell r="N173" t="str">
            <v>KNES1</v>
          </cell>
          <cell r="O173" t="str">
            <v>NJ-1G</v>
          </cell>
          <cell r="P173" t="str">
            <v>NJ</v>
          </cell>
          <cell r="Q173" t="str">
            <v>P5-2</v>
          </cell>
          <cell r="R173">
            <v>6.1069999999999999E-2</v>
          </cell>
          <cell r="S173">
            <v>6.1069999999999999E-2</v>
          </cell>
          <cell r="T173">
            <v>6.1069999999999999E-2</v>
          </cell>
          <cell r="U173">
            <v>6.1069999999999999E-2</v>
          </cell>
          <cell r="V173">
            <v>6.1069999999999999E-2</v>
          </cell>
          <cell r="W173">
            <v>6.1069999999999999E-2</v>
          </cell>
        </row>
        <row r="174">
          <cell r="L174" t="str">
            <v>58387-140W0</v>
          </cell>
          <cell r="M174" t="str">
            <v>PLATE RR FLOOR FINISH</v>
          </cell>
          <cell r="N174" t="str">
            <v>DD322</v>
          </cell>
          <cell r="O174" t="str">
            <v>NJ-1G</v>
          </cell>
          <cell r="P174" t="str">
            <v>NJ</v>
          </cell>
          <cell r="Q174" t="str">
            <v>P4-2</v>
          </cell>
          <cell r="R174">
            <v>1.227E-2</v>
          </cell>
          <cell r="S174">
            <v>1.227E-2</v>
          </cell>
          <cell r="T174">
            <v>1.227E-2</v>
          </cell>
          <cell r="U174">
            <v>1.227E-2</v>
          </cell>
          <cell r="V174">
            <v>1.227E-2</v>
          </cell>
          <cell r="W174">
            <v>1.227E-2</v>
          </cell>
        </row>
        <row r="175">
          <cell r="L175" t="str">
            <v>86120-2B610</v>
          </cell>
          <cell r="M175" t="str">
            <v>RECEIVER ASSY RADIO-4SP</v>
          </cell>
          <cell r="N175" t="str">
            <v>EP430</v>
          </cell>
          <cell r="O175" t="str">
            <v>LJ-DE</v>
          </cell>
          <cell r="P175" t="str">
            <v>LJ</v>
          </cell>
          <cell r="Q175" t="str">
            <v>P1</v>
          </cell>
          <cell r="R175">
            <v>1.1661900000000001</v>
          </cell>
          <cell r="S175">
            <v>1.1661900000000001</v>
          </cell>
          <cell r="T175">
            <v>1.1661900000000001</v>
          </cell>
          <cell r="U175" t="str">
            <v>NIL</v>
          </cell>
          <cell r="V175" t="str">
            <v>NIL</v>
          </cell>
          <cell r="W175">
            <v>1.1661900000000001</v>
          </cell>
        </row>
        <row r="176">
          <cell r="L176" t="str">
            <v>63341-140W0</v>
          </cell>
          <cell r="M176" t="str">
            <v>PAD ROOF SILINCER NO.1</v>
          </cell>
          <cell r="N176" t="str">
            <v>DD322</v>
          </cell>
          <cell r="O176" t="str">
            <v>NJ-1G</v>
          </cell>
          <cell r="P176" t="str">
            <v>NJ</v>
          </cell>
          <cell r="Q176" t="str">
            <v>P4-1</v>
          </cell>
          <cell r="R176">
            <v>1.285E-2</v>
          </cell>
          <cell r="S176">
            <v>1.285E-2</v>
          </cell>
          <cell r="T176">
            <v>1.285E-2</v>
          </cell>
          <cell r="U176">
            <v>1.285E-2</v>
          </cell>
          <cell r="V176">
            <v>1.285E-2</v>
          </cell>
          <cell r="W176">
            <v>1.285E-2</v>
          </cell>
        </row>
        <row r="177">
          <cell r="L177" t="str">
            <v>86160-1A120</v>
          </cell>
          <cell r="M177" t="str">
            <v>SPEAKER ASSY RADIO-RR</v>
          </cell>
          <cell r="N177" t="str">
            <v>EP430</v>
          </cell>
          <cell r="O177" t="str">
            <v>LJ-DE</v>
          </cell>
          <cell r="P177" t="str">
            <v>LJ</v>
          </cell>
          <cell r="Q177" t="str">
            <v>P1</v>
          </cell>
          <cell r="R177">
            <v>0.53003999999999996</v>
          </cell>
          <cell r="S177">
            <v>0.53003999999999996</v>
          </cell>
          <cell r="T177">
            <v>0.53003999999999996</v>
          </cell>
          <cell r="U177">
            <v>0.53003999999999996</v>
          </cell>
          <cell r="V177">
            <v>0.53003999999999996</v>
          </cell>
          <cell r="W177">
            <v>0.53003999999999996</v>
          </cell>
        </row>
        <row r="178">
          <cell r="L178" t="str">
            <v>55403-140W0</v>
          </cell>
          <cell r="M178" t="str">
            <v>PANEL INST CLUSTER FINISH</v>
          </cell>
          <cell r="N178" t="str">
            <v>DD820</v>
          </cell>
          <cell r="O178" t="str">
            <v>NJ-1G</v>
          </cell>
          <cell r="P178" t="str">
            <v>NJ</v>
          </cell>
          <cell r="Q178" t="str">
            <v>P8?</v>
          </cell>
          <cell r="R178">
            <v>5.8180000000000003E-2</v>
          </cell>
          <cell r="S178">
            <v>5.8180000000000003E-2</v>
          </cell>
          <cell r="T178">
            <v>5.8180000000000003E-2</v>
          </cell>
          <cell r="U178">
            <v>5.8180000000000003E-2</v>
          </cell>
          <cell r="V178">
            <v>5.8180000000000003E-2</v>
          </cell>
          <cell r="W178">
            <v>5.8180000000000003E-2</v>
          </cell>
        </row>
        <row r="179">
          <cell r="L179" t="str">
            <v>87910-140W4</v>
          </cell>
          <cell r="M179" t="str">
            <v>MIRROR ASSY,OUTER RR VIEW RH</v>
          </cell>
          <cell r="N179" t="str">
            <v>DD620</v>
          </cell>
          <cell r="O179" t="str">
            <v>BJ-1G</v>
          </cell>
          <cell r="P179" t="str">
            <v>BJ</v>
          </cell>
          <cell r="Q179" t="str">
            <v>NEW</v>
          </cell>
          <cell r="R179">
            <v>0.58948</v>
          </cell>
          <cell r="S179" t="str">
            <v>NIL</v>
          </cell>
          <cell r="T179">
            <v>0.58948</v>
          </cell>
          <cell r="U179">
            <v>0.58948</v>
          </cell>
          <cell r="V179">
            <v>0.58948</v>
          </cell>
          <cell r="W179" t="str">
            <v>NIL</v>
          </cell>
        </row>
        <row r="180">
          <cell r="L180" t="str">
            <v>87940-140W4</v>
          </cell>
          <cell r="M180" t="str">
            <v>MIRROR ASSY,OUTER RR VIEW LH</v>
          </cell>
          <cell r="N180" t="str">
            <v>DD620</v>
          </cell>
          <cell r="O180" t="str">
            <v>BJ-1G</v>
          </cell>
          <cell r="P180" t="str">
            <v>BJ</v>
          </cell>
          <cell r="Q180" t="str">
            <v>NEW</v>
          </cell>
          <cell r="R180" t="str">
            <v>INCL</v>
          </cell>
          <cell r="S180" t="str">
            <v>NIL</v>
          </cell>
          <cell r="T180" t="str">
            <v>INCL</v>
          </cell>
          <cell r="U180" t="str">
            <v>INCL</v>
          </cell>
          <cell r="V180" t="str">
            <v>INCL</v>
          </cell>
          <cell r="W180" t="str">
            <v>NIL</v>
          </cell>
        </row>
        <row r="181">
          <cell r="L181" t="str">
            <v>44446-52010</v>
          </cell>
          <cell r="M181" t="str">
            <v>STRUT ADJUSTING</v>
          </cell>
          <cell r="N181" t="str">
            <v>DE100</v>
          </cell>
          <cell r="O181" t="str">
            <v>CJ-1G</v>
          </cell>
          <cell r="P181" t="str">
            <v>CJ</v>
          </cell>
          <cell r="Q181" t="str">
            <v>P5-1</v>
          </cell>
          <cell r="R181">
            <v>1.2500000000000001E-2</v>
          </cell>
          <cell r="S181">
            <v>1.2500000000000001E-2</v>
          </cell>
          <cell r="T181">
            <v>1.2500000000000001E-2</v>
          </cell>
          <cell r="U181" t="str">
            <v>NIL</v>
          </cell>
          <cell r="V181" t="str">
            <v>NIL</v>
          </cell>
          <cell r="W181" t="str">
            <v>NIL</v>
          </cell>
        </row>
        <row r="182">
          <cell r="L182" t="str">
            <v>74310-140W1</v>
          </cell>
          <cell r="M182" t="str">
            <v>VISOR ASSY RH</v>
          </cell>
          <cell r="N182" t="str">
            <v>DD322</v>
          </cell>
          <cell r="O182" t="str">
            <v>NJ-1G</v>
          </cell>
          <cell r="P182" t="str">
            <v>NJ</v>
          </cell>
          <cell r="Q182" t="str">
            <v>P3-2</v>
          </cell>
          <cell r="R182">
            <v>3.3759999999999998E-2</v>
          </cell>
          <cell r="S182">
            <v>3.3759999999999998E-2</v>
          </cell>
          <cell r="T182" t="str">
            <v>NIL</v>
          </cell>
          <cell r="U182" t="str">
            <v>NIL</v>
          </cell>
          <cell r="V182" t="str">
            <v>NIL</v>
          </cell>
          <cell r="W182">
            <v>3.3759999999999998E-2</v>
          </cell>
        </row>
        <row r="183">
          <cell r="L183" t="str">
            <v>69203-809T1</v>
          </cell>
          <cell r="M183" t="str">
            <v>HANDLE ASSY,RR DOOR,OUTSIDE RH</v>
          </cell>
          <cell r="N183" t="str">
            <v>DD620</v>
          </cell>
          <cell r="O183" t="str">
            <v>BJ-1G</v>
          </cell>
          <cell r="P183" t="str">
            <v>BJ</v>
          </cell>
          <cell r="Q183" t="str">
            <v>P8?</v>
          </cell>
          <cell r="R183">
            <v>7.5190000000000007E-2</v>
          </cell>
          <cell r="S183">
            <v>7.5190000000000007E-2</v>
          </cell>
          <cell r="T183">
            <v>7.5190000000000007E-2</v>
          </cell>
          <cell r="U183">
            <v>7.5190000000000007E-2</v>
          </cell>
          <cell r="V183">
            <v>7.5190000000000007E-2</v>
          </cell>
          <cell r="W183">
            <v>7.5190000000000007E-2</v>
          </cell>
        </row>
        <row r="184">
          <cell r="L184" t="str">
            <v>74611-140N0</v>
          </cell>
          <cell r="M184" t="str">
            <v>GRIP S/A ASSIST</v>
          </cell>
          <cell r="N184" t="str">
            <v>DD322</v>
          </cell>
          <cell r="O184" t="str">
            <v>NJ-1G</v>
          </cell>
          <cell r="P184" t="str">
            <v>NJ</v>
          </cell>
          <cell r="Q184" t="str">
            <v>P5-2</v>
          </cell>
          <cell r="R184">
            <v>7.9399999999999991E-3</v>
          </cell>
          <cell r="S184">
            <v>7.9399999999999991E-3</v>
          </cell>
          <cell r="T184">
            <v>7.9399999999999991E-3</v>
          </cell>
          <cell r="U184">
            <v>7.9399999999999991E-3</v>
          </cell>
          <cell r="V184">
            <v>7.9399999999999991E-3</v>
          </cell>
          <cell r="W184">
            <v>7.9399999999999991E-3</v>
          </cell>
        </row>
        <row r="185">
          <cell r="L185" t="str">
            <v>11305-64041</v>
          </cell>
          <cell r="M185" t="str">
            <v>PLATE S/A RR END</v>
          </cell>
          <cell r="N185" t="str">
            <v>KYJ56</v>
          </cell>
          <cell r="O185" t="str">
            <v>LJ-EG</v>
          </cell>
          <cell r="P185" t="str">
            <v>LJ</v>
          </cell>
          <cell r="Q185" t="str">
            <v>NEW</v>
          </cell>
          <cell r="R185">
            <v>2.7879999999999999E-2</v>
          </cell>
          <cell r="S185" t="str">
            <v>NIL</v>
          </cell>
          <cell r="T185" t="str">
            <v>NIL</v>
          </cell>
          <cell r="U185" t="str">
            <v>NIL</v>
          </cell>
          <cell r="V185" t="str">
            <v>NIL</v>
          </cell>
          <cell r="W185">
            <v>2.7879999999999999E-2</v>
          </cell>
        </row>
        <row r="186">
          <cell r="L186" t="str">
            <v>12281-15040</v>
          </cell>
          <cell r="M186" t="str">
            <v>HANGER,ENGINE No.2</v>
          </cell>
          <cell r="N186" t="str">
            <v>ET340</v>
          </cell>
          <cell r="O186" t="str">
            <v>LJ-EG</v>
          </cell>
          <cell r="P186" t="str">
            <v>LJ</v>
          </cell>
          <cell r="Q186" t="str">
            <v>NEW</v>
          </cell>
          <cell r="R186">
            <v>8.5299999999999994E-3</v>
          </cell>
          <cell r="S186" t="str">
            <v>NIL</v>
          </cell>
          <cell r="T186" t="str">
            <v>NIL</v>
          </cell>
          <cell r="U186" t="str">
            <v>NIL</v>
          </cell>
          <cell r="V186" t="str">
            <v>NIL</v>
          </cell>
          <cell r="W186">
            <v>8.5299999999999994E-3</v>
          </cell>
        </row>
        <row r="187">
          <cell r="L187" t="str">
            <v>47782-809T0</v>
          </cell>
          <cell r="M187" t="str">
            <v>COVER DISC BRAKE DUST FR LH</v>
          </cell>
          <cell r="N187" t="str">
            <v>DE100</v>
          </cell>
          <cell r="O187" t="str">
            <v>CJ-BG</v>
          </cell>
          <cell r="P187" t="str">
            <v>CJ</v>
          </cell>
          <cell r="Q187" t="str">
            <v>P6-1</v>
          </cell>
          <cell r="R187">
            <v>1.6240000000000001E-2</v>
          </cell>
          <cell r="S187">
            <v>1.6240000000000001E-2</v>
          </cell>
          <cell r="T187">
            <v>1.6240000000000001E-2</v>
          </cell>
          <cell r="U187">
            <v>1.6240000000000001E-2</v>
          </cell>
          <cell r="V187">
            <v>1.6240000000000001E-2</v>
          </cell>
          <cell r="W187">
            <v>1.6240000000000001E-2</v>
          </cell>
        </row>
        <row r="188">
          <cell r="L188" t="str">
            <v>12281-22021</v>
          </cell>
          <cell r="M188" t="str">
            <v>HANGER,ENGINE No.1</v>
          </cell>
          <cell r="N188" t="str">
            <v>DF350</v>
          </cell>
          <cell r="O188" t="str">
            <v>LJ-EG</v>
          </cell>
          <cell r="P188" t="str">
            <v>LJ</v>
          </cell>
          <cell r="Q188" t="str">
            <v>NEW</v>
          </cell>
          <cell r="R188">
            <v>3.0599999999999998E-3</v>
          </cell>
          <cell r="S188" t="str">
            <v>NIL</v>
          </cell>
          <cell r="T188" t="str">
            <v>NIL</v>
          </cell>
          <cell r="U188" t="str">
            <v>NIL</v>
          </cell>
          <cell r="V188" t="str">
            <v>NIL</v>
          </cell>
          <cell r="W188">
            <v>3.0599999999999998E-3</v>
          </cell>
        </row>
        <row r="189">
          <cell r="L189" t="str">
            <v>12281-64010</v>
          </cell>
          <cell r="M189" t="str">
            <v>HANGER,ENGINE No.1</v>
          </cell>
          <cell r="N189" t="str">
            <v>KYJ56</v>
          </cell>
          <cell r="O189" t="str">
            <v>LJ-EG</v>
          </cell>
          <cell r="P189" t="str">
            <v>LJ</v>
          </cell>
          <cell r="Q189" t="str">
            <v>P6-1</v>
          </cell>
          <cell r="R189">
            <v>3.0599999999999998E-3</v>
          </cell>
          <cell r="S189">
            <v>3.0599999999999998E-3</v>
          </cell>
          <cell r="T189">
            <v>3.0599999999999998E-3</v>
          </cell>
          <cell r="U189" t="str">
            <v>NIL</v>
          </cell>
          <cell r="V189" t="str">
            <v>NIL</v>
          </cell>
          <cell r="W189" t="str">
            <v>NIL</v>
          </cell>
        </row>
        <row r="190">
          <cell r="L190" t="str">
            <v>12282-64081</v>
          </cell>
          <cell r="M190" t="str">
            <v>HANGER,ENGINE No.2</v>
          </cell>
          <cell r="N190" t="str">
            <v>KYJ56</v>
          </cell>
          <cell r="O190" t="str">
            <v>LJ-EG</v>
          </cell>
          <cell r="P190" t="str">
            <v>LJ</v>
          </cell>
          <cell r="Q190" t="str">
            <v>P6-1</v>
          </cell>
          <cell r="R190">
            <v>8.5299999999999994E-3</v>
          </cell>
          <cell r="S190">
            <v>8.5299999999999994E-3</v>
          </cell>
          <cell r="T190">
            <v>8.5299999999999994E-3</v>
          </cell>
          <cell r="U190" t="str">
            <v>NIL</v>
          </cell>
          <cell r="V190" t="str">
            <v>NIL</v>
          </cell>
          <cell r="W190" t="str">
            <v>NIL</v>
          </cell>
        </row>
        <row r="191">
          <cell r="L191" t="str">
            <v>81550-140W0</v>
          </cell>
          <cell r="M191" t="str">
            <v>LAMP ASSY,RR COMBINATION,RH</v>
          </cell>
          <cell r="N191" t="str">
            <v>DD323</v>
          </cell>
          <cell r="O191" t="str">
            <v>BJ-1G</v>
          </cell>
          <cell r="P191" t="str">
            <v>BJ</v>
          </cell>
          <cell r="Q191" t="str">
            <v>NEW</v>
          </cell>
          <cell r="R191">
            <v>0.17100000000000001</v>
          </cell>
          <cell r="S191">
            <v>0.17100000000000001</v>
          </cell>
          <cell r="T191">
            <v>0.17100000000000001</v>
          </cell>
          <cell r="U191">
            <v>0.17100000000000001</v>
          </cell>
          <cell r="V191">
            <v>0.17100000000000001</v>
          </cell>
          <cell r="W191">
            <v>0.17100000000000001</v>
          </cell>
        </row>
        <row r="192">
          <cell r="L192" t="str">
            <v>12311-140N3</v>
          </cell>
          <cell r="M192" t="str">
            <v>BRKT,E/G MTG FR</v>
          </cell>
          <cell r="N192" t="str">
            <v>DF610</v>
          </cell>
          <cell r="O192" t="str">
            <v>LJ-EG</v>
          </cell>
          <cell r="P192" t="str">
            <v>LJ</v>
          </cell>
          <cell r="Q192" t="str">
            <v>P4-2</v>
          </cell>
          <cell r="R192">
            <v>4.9390000000000003E-2</v>
          </cell>
          <cell r="S192">
            <v>4.9390000000000003E-2</v>
          </cell>
          <cell r="T192">
            <v>4.9390000000000003E-2</v>
          </cell>
          <cell r="U192" t="str">
            <v>NIL</v>
          </cell>
          <cell r="V192" t="str">
            <v>NIL</v>
          </cell>
          <cell r="W192" t="str">
            <v>NIL</v>
          </cell>
        </row>
        <row r="193">
          <cell r="L193" t="str">
            <v>12311-140N9</v>
          </cell>
          <cell r="M193" t="str">
            <v>BRKT,E/G MTG FR</v>
          </cell>
          <cell r="N193" t="str">
            <v>DF610</v>
          </cell>
          <cell r="O193" t="str">
            <v>LJ-EG</v>
          </cell>
          <cell r="P193" t="str">
            <v>LJ</v>
          </cell>
          <cell r="Q193" t="str">
            <v>P4-2</v>
          </cell>
          <cell r="R193">
            <v>4.9390000000000003E-2</v>
          </cell>
          <cell r="S193">
            <v>4.9390000000000003E-2</v>
          </cell>
          <cell r="T193">
            <v>4.9390000000000003E-2</v>
          </cell>
          <cell r="U193" t="str">
            <v>NIL</v>
          </cell>
          <cell r="V193" t="str">
            <v>NIL</v>
          </cell>
          <cell r="W193" t="str">
            <v>NIL</v>
          </cell>
        </row>
        <row r="194">
          <cell r="L194" t="str">
            <v>81560-140W0</v>
          </cell>
          <cell r="M194" t="str">
            <v>LAMP ASSY,RR COMBINATION,LH</v>
          </cell>
          <cell r="N194" t="str">
            <v>DD323</v>
          </cell>
          <cell r="O194" t="str">
            <v>BJ-1G</v>
          </cell>
          <cell r="P194" t="str">
            <v>BJ</v>
          </cell>
          <cell r="Q194" t="str">
            <v>NEW</v>
          </cell>
          <cell r="R194">
            <v>0.17100000000000001</v>
          </cell>
          <cell r="S194">
            <v>0.17100000000000001</v>
          </cell>
          <cell r="T194">
            <v>0.17100000000000001</v>
          </cell>
          <cell r="U194">
            <v>0.17100000000000001</v>
          </cell>
          <cell r="V194">
            <v>0.17100000000000001</v>
          </cell>
          <cell r="W194">
            <v>0.17100000000000001</v>
          </cell>
        </row>
        <row r="195">
          <cell r="L195" t="str">
            <v>12315-22020</v>
          </cell>
          <cell r="M195" t="str">
            <v>BKT,E/G MOUNTING RH</v>
          </cell>
          <cell r="N195" t="str">
            <v>DF352</v>
          </cell>
          <cell r="O195" t="str">
            <v>LJ-EG</v>
          </cell>
          <cell r="P195" t="str">
            <v>LJ</v>
          </cell>
          <cell r="Q195" t="str">
            <v>NEW</v>
          </cell>
          <cell r="R195">
            <v>8.2239999999999994E-2</v>
          </cell>
          <cell r="S195" t="str">
            <v>NIL</v>
          </cell>
          <cell r="T195" t="str">
            <v>NIL</v>
          </cell>
          <cell r="U195">
            <v>8.2239999999999994E-2</v>
          </cell>
          <cell r="V195">
            <v>8.2239999999999994E-2</v>
          </cell>
          <cell r="W195" t="str">
            <v>NIL</v>
          </cell>
        </row>
        <row r="196">
          <cell r="L196" t="str">
            <v>55106-140N0</v>
          </cell>
          <cell r="M196" t="str">
            <v>SUPPORT S/A,BRAKE PEDAL</v>
          </cell>
          <cell r="N196" t="str">
            <v>DD320</v>
          </cell>
          <cell r="O196" t="str">
            <v>BJ-1G</v>
          </cell>
          <cell r="P196" t="str">
            <v>BJ</v>
          </cell>
          <cell r="Q196" t="str">
            <v>P6-4</v>
          </cell>
          <cell r="R196">
            <v>0.04</v>
          </cell>
          <cell r="S196">
            <v>0.04</v>
          </cell>
          <cell r="T196">
            <v>0.04</v>
          </cell>
          <cell r="U196">
            <v>0.04</v>
          </cell>
          <cell r="V196">
            <v>0.04</v>
          </cell>
          <cell r="W196">
            <v>0.04</v>
          </cell>
        </row>
        <row r="197">
          <cell r="L197" t="str">
            <v>12321-140N3</v>
          </cell>
          <cell r="M197" t="str">
            <v>BRKT,E/G MTG RR</v>
          </cell>
          <cell r="N197" t="str">
            <v>DF610</v>
          </cell>
          <cell r="O197" t="str">
            <v>LJ-EG</v>
          </cell>
          <cell r="P197" t="str">
            <v>LJ</v>
          </cell>
          <cell r="Q197" t="str">
            <v>P6-1</v>
          </cell>
          <cell r="R197">
            <v>0.13036</v>
          </cell>
          <cell r="S197">
            <v>0.13036</v>
          </cell>
          <cell r="T197">
            <v>0.13036</v>
          </cell>
          <cell r="U197" t="str">
            <v>NIL</v>
          </cell>
          <cell r="V197" t="str">
            <v>NIL</v>
          </cell>
          <cell r="W197" t="str">
            <v>NIL</v>
          </cell>
        </row>
        <row r="198">
          <cell r="L198" t="str">
            <v>12321-140N8</v>
          </cell>
          <cell r="M198" t="str">
            <v>BRKT,E/G MTG RR</v>
          </cell>
          <cell r="N198" t="str">
            <v>DF610</v>
          </cell>
          <cell r="O198" t="str">
            <v>LJ-EG</v>
          </cell>
          <cell r="P198" t="str">
            <v>LJ</v>
          </cell>
          <cell r="Q198" t="str">
            <v>P6-1</v>
          </cell>
          <cell r="R198">
            <v>0.13036</v>
          </cell>
          <cell r="S198">
            <v>0.13036</v>
          </cell>
          <cell r="T198">
            <v>0.13036</v>
          </cell>
          <cell r="U198" t="str">
            <v>NIL</v>
          </cell>
          <cell r="V198" t="str">
            <v>NIL</v>
          </cell>
          <cell r="W198" t="str">
            <v>NIL</v>
          </cell>
        </row>
        <row r="199">
          <cell r="L199" t="str">
            <v>12321-809TH</v>
          </cell>
          <cell r="M199" t="str">
            <v>BRKT,E/G MTG RR</v>
          </cell>
          <cell r="N199" t="str">
            <v>DF610</v>
          </cell>
          <cell r="O199" t="str">
            <v>LJ-EG</v>
          </cell>
          <cell r="P199" t="str">
            <v>LJ</v>
          </cell>
          <cell r="Q199" t="str">
            <v>P6-1</v>
          </cell>
          <cell r="R199">
            <v>0.13036</v>
          </cell>
          <cell r="S199">
            <v>0.13036</v>
          </cell>
          <cell r="T199">
            <v>0.13036</v>
          </cell>
          <cell r="U199" t="str">
            <v>NIL</v>
          </cell>
          <cell r="V199" t="str">
            <v>NIL</v>
          </cell>
          <cell r="W199" t="str">
            <v>NIL</v>
          </cell>
        </row>
        <row r="200">
          <cell r="L200" t="str">
            <v>13405-0D020</v>
          </cell>
          <cell r="M200" t="str">
            <v>FLYWHEEL SUB-ASSY</v>
          </cell>
          <cell r="N200" t="str">
            <v>DF350</v>
          </cell>
          <cell r="O200" t="str">
            <v>LJ-EG</v>
          </cell>
          <cell r="P200" t="str">
            <v>LJ</v>
          </cell>
          <cell r="Q200" t="str">
            <v>NEW</v>
          </cell>
          <cell r="R200">
            <v>0.24157999999999999</v>
          </cell>
          <cell r="S200" t="str">
            <v>NIL</v>
          </cell>
          <cell r="T200" t="str">
            <v>NIL</v>
          </cell>
          <cell r="U200">
            <v>0.24157999999999999</v>
          </cell>
          <cell r="V200">
            <v>0.24157999999999999</v>
          </cell>
          <cell r="W200" t="str">
            <v>NIL</v>
          </cell>
        </row>
        <row r="201">
          <cell r="L201" t="str">
            <v>51967-140N0</v>
          </cell>
          <cell r="M201" t="str">
            <v>HOOK TRANSPORT RR RH</v>
          </cell>
          <cell r="N201" t="str">
            <v>DD320</v>
          </cell>
          <cell r="O201" t="str">
            <v>BJ-1G</v>
          </cell>
          <cell r="P201" t="str">
            <v>BJ</v>
          </cell>
          <cell r="Q201" t="str">
            <v>P2-1</v>
          </cell>
          <cell r="R201">
            <v>3.1179999999999999E-2</v>
          </cell>
          <cell r="S201">
            <v>3.1179999999999999E-2</v>
          </cell>
          <cell r="T201">
            <v>3.1179999999999999E-2</v>
          </cell>
          <cell r="U201">
            <v>3.1179999999999999E-2</v>
          </cell>
          <cell r="V201">
            <v>3.1179999999999999E-2</v>
          </cell>
          <cell r="W201">
            <v>3.1179999999999999E-2</v>
          </cell>
        </row>
        <row r="202">
          <cell r="L202" t="str">
            <v>13405-64020</v>
          </cell>
          <cell r="M202" t="str">
            <v>FLYWHEEL SUB-ASSY</v>
          </cell>
          <cell r="N202" t="str">
            <v>KYJ56</v>
          </cell>
          <cell r="O202" t="str">
            <v>LJ-EG</v>
          </cell>
          <cell r="P202" t="str">
            <v>LJ</v>
          </cell>
          <cell r="Q202" t="str">
            <v>NEW</v>
          </cell>
          <cell r="R202">
            <v>0.24157999999999999</v>
          </cell>
          <cell r="S202" t="str">
            <v>NIL</v>
          </cell>
          <cell r="T202" t="str">
            <v>NIL</v>
          </cell>
          <cell r="U202" t="str">
            <v>NIL</v>
          </cell>
          <cell r="V202" t="str">
            <v>NIL</v>
          </cell>
          <cell r="W202">
            <v>0.24157999999999999</v>
          </cell>
        </row>
        <row r="203">
          <cell r="L203" t="str">
            <v>16360-140N4</v>
          </cell>
          <cell r="M203" t="str">
            <v>FAN ASSY W/MOTOR</v>
          </cell>
          <cell r="N203" t="str">
            <v>DF610</v>
          </cell>
          <cell r="O203" t="str">
            <v>LJ-EG</v>
          </cell>
          <cell r="P203" t="str">
            <v>LJ</v>
          </cell>
          <cell r="Q203" t="str">
            <v>NEW</v>
          </cell>
          <cell r="R203">
            <v>0.21049999999999999</v>
          </cell>
          <cell r="S203">
            <v>0.21049999999999999</v>
          </cell>
          <cell r="T203">
            <v>0.21049999999999999</v>
          </cell>
          <cell r="U203" t="str">
            <v>NIL</v>
          </cell>
          <cell r="V203" t="str">
            <v>NIL</v>
          </cell>
          <cell r="W203" t="str">
            <v>NIL</v>
          </cell>
        </row>
        <row r="204">
          <cell r="L204" t="str">
            <v>55107-140N0</v>
          </cell>
          <cell r="M204" t="str">
            <v>SUPPORT S/A,CLUTCH PEDAL</v>
          </cell>
          <cell r="N204" t="str">
            <v>DD320</v>
          </cell>
          <cell r="O204" t="str">
            <v>BJ-1G</v>
          </cell>
          <cell r="P204" t="str">
            <v>BJ</v>
          </cell>
          <cell r="Q204" t="str">
            <v>P6-4</v>
          </cell>
          <cell r="R204">
            <v>5.9290000000000002E-2</v>
          </cell>
          <cell r="S204">
            <v>5.9290000000000002E-2</v>
          </cell>
          <cell r="T204">
            <v>5.9290000000000002E-2</v>
          </cell>
          <cell r="U204">
            <v>5.9290000000000002E-2</v>
          </cell>
          <cell r="V204" t="str">
            <v>NIL</v>
          </cell>
          <cell r="W204">
            <v>5.9290000000000002E-2</v>
          </cell>
        </row>
        <row r="205">
          <cell r="L205" t="str">
            <v>16360-210F1</v>
          </cell>
          <cell r="M205" t="str">
            <v>FAN ASSY W/MOTOR</v>
          </cell>
          <cell r="N205" t="str">
            <v>DF610</v>
          </cell>
          <cell r="O205" t="str">
            <v>LJ-EG</v>
          </cell>
          <cell r="P205" t="str">
            <v>LJ</v>
          </cell>
          <cell r="Q205" t="str">
            <v>NEW</v>
          </cell>
          <cell r="R205">
            <v>0.21049999999999999</v>
          </cell>
          <cell r="S205">
            <v>0.21049999999999999</v>
          </cell>
          <cell r="T205">
            <v>0.21049999999999999</v>
          </cell>
          <cell r="U205" t="str">
            <v>NIL</v>
          </cell>
          <cell r="V205" t="str">
            <v>NIL</v>
          </cell>
          <cell r="W205" t="str">
            <v>NIL</v>
          </cell>
        </row>
        <row r="206">
          <cell r="L206" t="str">
            <v>42652-2B730</v>
          </cell>
          <cell r="M206" t="str">
            <v>TIRE TUBELESS</v>
          </cell>
          <cell r="N206" t="str">
            <v>DE100</v>
          </cell>
          <cell r="O206" t="str">
            <v>CJ-1G</v>
          </cell>
          <cell r="P206" t="str">
            <v>CJ</v>
          </cell>
          <cell r="Q206" t="str">
            <v>P1</v>
          </cell>
          <cell r="R206">
            <v>1.5276000000000001</v>
          </cell>
          <cell r="S206">
            <v>1.5276000000000001</v>
          </cell>
          <cell r="T206" t="str">
            <v>NIL</v>
          </cell>
          <cell r="U206" t="str">
            <v>NIL</v>
          </cell>
          <cell r="V206" t="str">
            <v>NIL</v>
          </cell>
          <cell r="W206" t="str">
            <v>NIL</v>
          </cell>
        </row>
        <row r="207">
          <cell r="L207" t="str">
            <v>16381-64080</v>
          </cell>
          <cell r="M207" t="str">
            <v>BAR,FAN BELT ADJUSTING</v>
          </cell>
          <cell r="N207" t="str">
            <v>KYJ56</v>
          </cell>
          <cell r="O207" t="str">
            <v>LJ-EG</v>
          </cell>
          <cell r="P207" t="str">
            <v>LJ</v>
          </cell>
          <cell r="Q207" t="str">
            <v>NEW</v>
          </cell>
          <cell r="R207">
            <v>4.0699999999999998E-3</v>
          </cell>
          <cell r="S207" t="str">
            <v>NIL</v>
          </cell>
          <cell r="T207" t="str">
            <v>NIL</v>
          </cell>
          <cell r="U207" t="str">
            <v>NIL</v>
          </cell>
          <cell r="V207" t="str">
            <v>NIL</v>
          </cell>
          <cell r="W207">
            <v>4.0699999999999998E-3</v>
          </cell>
        </row>
        <row r="208">
          <cell r="L208" t="str">
            <v>27060-111FJ</v>
          </cell>
          <cell r="M208" t="str">
            <v>ALTERNATOR ASSY W/REGULATOR</v>
          </cell>
          <cell r="N208" t="str">
            <v>EP410</v>
          </cell>
          <cell r="O208" t="str">
            <v>NJ-5G</v>
          </cell>
          <cell r="P208" t="str">
            <v>NJ</v>
          </cell>
          <cell r="Q208" t="str">
            <v>NEW</v>
          </cell>
          <cell r="R208">
            <v>0.58582000000000001</v>
          </cell>
          <cell r="S208">
            <v>0.58582000000000001</v>
          </cell>
          <cell r="T208">
            <v>0.58582000000000001</v>
          </cell>
          <cell r="U208" t="str">
            <v>NIL</v>
          </cell>
          <cell r="V208" t="str">
            <v>NIL</v>
          </cell>
          <cell r="W208" t="str">
            <v>NIL</v>
          </cell>
        </row>
        <row r="209">
          <cell r="L209" t="str">
            <v>16410-210F*</v>
          </cell>
          <cell r="M209" t="str">
            <v>RADIATOR ASSY L/CAP</v>
          </cell>
          <cell r="N209" t="str">
            <v>DF610</v>
          </cell>
          <cell r="O209" t="str">
            <v>LJ-EG</v>
          </cell>
          <cell r="P209" t="str">
            <v>LJ</v>
          </cell>
          <cell r="Q209" t="str">
            <v>P5-2</v>
          </cell>
          <cell r="R209" t="str">
            <v>INCL</v>
          </cell>
          <cell r="S209" t="str">
            <v>INCL</v>
          </cell>
          <cell r="T209" t="str">
            <v>INCL</v>
          </cell>
          <cell r="U209" t="str">
            <v>[INCL]</v>
          </cell>
          <cell r="V209" t="str">
            <v>NIL</v>
          </cell>
          <cell r="W209" t="str">
            <v>NIL</v>
          </cell>
        </row>
        <row r="210">
          <cell r="L210" t="str">
            <v>69201-809T0</v>
          </cell>
          <cell r="M210" t="str">
            <v>HANDLE ASSY,FR DOOR,OUTSIDE RH</v>
          </cell>
          <cell r="N210" t="str">
            <v>DD620</v>
          </cell>
          <cell r="O210" t="str">
            <v>BJ-1G</v>
          </cell>
          <cell r="P210" t="str">
            <v>BJ</v>
          </cell>
          <cell r="Q210" t="str">
            <v>P8?</v>
          </cell>
          <cell r="R210">
            <v>6.4560000000000006E-2</v>
          </cell>
          <cell r="S210">
            <v>6.4560000000000006E-2</v>
          </cell>
          <cell r="T210">
            <v>6.4560000000000006E-2</v>
          </cell>
          <cell r="U210">
            <v>6.4560000000000006E-2</v>
          </cell>
          <cell r="V210">
            <v>6.4560000000000006E-2</v>
          </cell>
          <cell r="W210">
            <v>6.4560000000000006E-2</v>
          </cell>
        </row>
        <row r="211">
          <cell r="L211" t="str">
            <v>16410-210F*</v>
          </cell>
          <cell r="M211" t="str">
            <v>RADIATOR ASSY,L/CAP</v>
          </cell>
          <cell r="N211" t="str">
            <v>DF610</v>
          </cell>
          <cell r="O211" t="str">
            <v>LJ-EG</v>
          </cell>
          <cell r="P211" t="str">
            <v>LJ</v>
          </cell>
          <cell r="Q211" t="str">
            <v>P8?</v>
          </cell>
          <cell r="R211" t="str">
            <v>INCL</v>
          </cell>
          <cell r="S211" t="str">
            <v>NIL</v>
          </cell>
          <cell r="T211" t="str">
            <v>NIL</v>
          </cell>
          <cell r="U211" t="str">
            <v>NIL</v>
          </cell>
          <cell r="V211" t="str">
            <v>NIL</v>
          </cell>
          <cell r="W211">
            <v>0.53837999999999997</v>
          </cell>
        </row>
        <row r="212">
          <cell r="L212" t="str">
            <v>16410-210F*</v>
          </cell>
          <cell r="M212" t="str">
            <v>RADIATOR ASSY,L/CAP</v>
          </cell>
          <cell r="N212" t="str">
            <v>DF610</v>
          </cell>
          <cell r="O212" t="str">
            <v>LJ-EG</v>
          </cell>
          <cell r="P212" t="str">
            <v>LJ</v>
          </cell>
          <cell r="Q212" t="str">
            <v>P8?</v>
          </cell>
          <cell r="R212" t="str">
            <v>INCL</v>
          </cell>
          <cell r="S212" t="str">
            <v>NIL</v>
          </cell>
          <cell r="T212" t="str">
            <v>NIL</v>
          </cell>
          <cell r="U212" t="str">
            <v>NIL</v>
          </cell>
          <cell r="V212" t="str">
            <v>NIL</v>
          </cell>
          <cell r="W212">
            <v>0.53837999999999997</v>
          </cell>
        </row>
        <row r="213">
          <cell r="L213" t="str">
            <v>17139-22030</v>
          </cell>
          <cell r="M213" t="str">
            <v>STAY MANIFOLD</v>
          </cell>
          <cell r="N213" t="str">
            <v>DF358</v>
          </cell>
          <cell r="O213" t="str">
            <v>LJ-EG</v>
          </cell>
          <cell r="P213" t="str">
            <v>LJ</v>
          </cell>
          <cell r="Q213" t="str">
            <v>P4-3</v>
          </cell>
          <cell r="R213">
            <v>2.419E-2</v>
          </cell>
          <cell r="S213">
            <v>2.419E-2</v>
          </cell>
          <cell r="T213">
            <v>2.419E-2</v>
          </cell>
          <cell r="U213" t="str">
            <v>NIL</v>
          </cell>
          <cell r="V213" t="str">
            <v>NIL</v>
          </cell>
          <cell r="W213" t="str">
            <v>NIL</v>
          </cell>
        </row>
        <row r="214">
          <cell r="L214" t="str">
            <v>43512-809T0</v>
          </cell>
          <cell r="M214" t="str">
            <v>DISC,FR</v>
          </cell>
          <cell r="N214" t="str">
            <v>DE100</v>
          </cell>
          <cell r="O214" t="str">
            <v>CJ-BG</v>
          </cell>
          <cell r="P214" t="str">
            <v>CJ</v>
          </cell>
          <cell r="Q214" t="str">
            <v>P8-1</v>
          </cell>
          <cell r="R214">
            <v>0.43447999999999998</v>
          </cell>
          <cell r="S214">
            <v>0.43447999999999998</v>
          </cell>
          <cell r="T214">
            <v>0.43447999999999998</v>
          </cell>
          <cell r="U214" t="str">
            <v>NIL</v>
          </cell>
          <cell r="V214" t="str">
            <v>NIL</v>
          </cell>
          <cell r="W214" t="str">
            <v>NIL</v>
          </cell>
        </row>
        <row r="215">
          <cell r="L215" t="str">
            <v>17167-21020-B</v>
          </cell>
          <cell r="M215" t="str">
            <v>INSULATOR EXHAUST MANIFOLD HEAT</v>
          </cell>
          <cell r="N215" t="str">
            <v>DF412</v>
          </cell>
          <cell r="O215" t="str">
            <v>LJ-EG</v>
          </cell>
          <cell r="P215" t="str">
            <v>LJ</v>
          </cell>
          <cell r="Q215">
            <v>1.1661900000000001</v>
          </cell>
          <cell r="R215">
            <v>3.755E-2</v>
          </cell>
          <cell r="S215" t="str">
            <v>NIL</v>
          </cell>
          <cell r="T215" t="str">
            <v>NIL</v>
          </cell>
          <cell r="U215" t="str">
            <v>NIL</v>
          </cell>
          <cell r="V215" t="str">
            <v>NIL</v>
          </cell>
          <cell r="W215">
            <v>3.755E-2</v>
          </cell>
        </row>
        <row r="216">
          <cell r="L216" t="str">
            <v>17167-64120</v>
          </cell>
          <cell r="M216" t="str">
            <v>INSULATOR EXHAUST MANIFOLD HEAT</v>
          </cell>
          <cell r="N216" t="str">
            <v>KYJ56</v>
          </cell>
          <cell r="O216" t="str">
            <v>LJ-EG</v>
          </cell>
          <cell r="P216" t="str">
            <v>LJ</v>
          </cell>
          <cell r="Q216" t="str">
            <v>NIL</v>
          </cell>
          <cell r="R216">
            <v>3.755E-2</v>
          </cell>
          <cell r="S216" t="str">
            <v>NIL</v>
          </cell>
          <cell r="T216" t="str">
            <v>NIL</v>
          </cell>
          <cell r="U216">
            <v>3.755E-2</v>
          </cell>
          <cell r="V216">
            <v>3.755E-2</v>
          </cell>
          <cell r="W216" t="str">
            <v>NIL</v>
          </cell>
        </row>
        <row r="217">
          <cell r="L217" t="str">
            <v>17700-140N2</v>
          </cell>
          <cell r="M217" t="str">
            <v>CLENER ASSY AIR L/ELEMENT</v>
          </cell>
          <cell r="N217" t="str">
            <v>DF610</v>
          </cell>
          <cell r="O217" t="str">
            <v>LJ-EG</v>
          </cell>
          <cell r="P217" t="str">
            <v>LJ</v>
          </cell>
          <cell r="Q217" t="str">
            <v>P5-2</v>
          </cell>
          <cell r="R217">
            <v>0.22108</v>
          </cell>
          <cell r="S217">
            <v>0.22108</v>
          </cell>
          <cell r="T217">
            <v>0.22108</v>
          </cell>
          <cell r="U217" t="str">
            <v>NIL</v>
          </cell>
          <cell r="V217" t="str">
            <v>NIL</v>
          </cell>
          <cell r="W217" t="str">
            <v>NIL</v>
          </cell>
        </row>
        <row r="218">
          <cell r="L218" t="str">
            <v>17700-164F4</v>
          </cell>
          <cell r="M218" t="str">
            <v>CLENER ASSY AIR L/ELEMENT</v>
          </cell>
          <cell r="N218" t="str">
            <v>DF610</v>
          </cell>
          <cell r="O218" t="str">
            <v>LJ-EG</v>
          </cell>
          <cell r="P218" t="str">
            <v>LJ</v>
          </cell>
          <cell r="Q218" t="str">
            <v>P5-2</v>
          </cell>
          <cell r="R218">
            <v>0.22108</v>
          </cell>
          <cell r="S218">
            <v>0.22108</v>
          </cell>
          <cell r="T218">
            <v>0.22108</v>
          </cell>
          <cell r="U218" t="str">
            <v>NIL</v>
          </cell>
          <cell r="V218" t="str">
            <v>NIL</v>
          </cell>
          <cell r="W218" t="str">
            <v>NIL</v>
          </cell>
        </row>
        <row r="219">
          <cell r="L219" t="str">
            <v>55521-16030</v>
          </cell>
          <cell r="M219" t="str">
            <v>COVER STEREO OPENING</v>
          </cell>
          <cell r="N219" t="str">
            <v>DD820</v>
          </cell>
          <cell r="O219" t="str">
            <v>NJ-1G</v>
          </cell>
          <cell r="P219" t="str">
            <v>NJ</v>
          </cell>
          <cell r="Q219" t="str">
            <v>P6-2</v>
          </cell>
          <cell r="R219">
            <v>2.0799999999999999E-2</v>
          </cell>
          <cell r="S219">
            <v>2.0799999999999999E-2</v>
          </cell>
          <cell r="T219">
            <v>2.0799999999999999E-2</v>
          </cell>
          <cell r="U219">
            <v>2.0799999999999999E-2</v>
          </cell>
          <cell r="V219">
            <v>2.0799999999999999E-2</v>
          </cell>
          <cell r="W219">
            <v>2.0799999999999999E-2</v>
          </cell>
        </row>
        <row r="220">
          <cell r="L220" t="str">
            <v>17701-*****</v>
          </cell>
          <cell r="M220" t="str">
            <v>CASE S/A, AIR CLEANER</v>
          </cell>
          <cell r="N220" t="str">
            <v>DF610</v>
          </cell>
          <cell r="O220" t="str">
            <v>LJ-EG</v>
          </cell>
          <cell r="P220" t="str">
            <v>LJ</v>
          </cell>
          <cell r="Q220" t="str">
            <v>NEW</v>
          </cell>
          <cell r="R220" t="str">
            <v>INCL</v>
          </cell>
          <cell r="S220" t="str">
            <v>NIL</v>
          </cell>
          <cell r="T220" t="str">
            <v>NIL</v>
          </cell>
          <cell r="U220">
            <v>0.22108</v>
          </cell>
          <cell r="V220">
            <v>0.22108</v>
          </cell>
          <cell r="W220" t="str">
            <v>NIL</v>
          </cell>
        </row>
        <row r="221">
          <cell r="L221" t="str">
            <v>87130-12440</v>
          </cell>
          <cell r="M221" t="str">
            <v>BLOWER ASSY</v>
          </cell>
          <cell r="N221" t="str">
            <v>DD810</v>
          </cell>
          <cell r="O221" t="str">
            <v>NJ-1G</v>
          </cell>
          <cell r="P221" t="str">
            <v>NJ</v>
          </cell>
          <cell r="Q221" t="str">
            <v>NEW</v>
          </cell>
          <cell r="R221">
            <v>0.25577</v>
          </cell>
          <cell r="S221">
            <v>0.25577</v>
          </cell>
          <cell r="T221">
            <v>0.25577</v>
          </cell>
          <cell r="U221">
            <v>0.25577</v>
          </cell>
          <cell r="V221">
            <v>0.25577</v>
          </cell>
          <cell r="W221">
            <v>0.25577</v>
          </cell>
        </row>
        <row r="222">
          <cell r="L222" t="str">
            <v>17701-210F3</v>
          </cell>
          <cell r="M222" t="str">
            <v>CASE S/A, AIR CLEANER</v>
          </cell>
          <cell r="N222" t="str">
            <v>DF610</v>
          </cell>
          <cell r="O222" t="str">
            <v>LJ-EG</v>
          </cell>
          <cell r="P222" t="str">
            <v>LJ</v>
          </cell>
          <cell r="Q222" t="str">
            <v>NEW</v>
          </cell>
          <cell r="R222" t="str">
            <v>INCL</v>
          </cell>
          <cell r="S222" t="str">
            <v>NIL</v>
          </cell>
          <cell r="T222" t="str">
            <v>NIL</v>
          </cell>
          <cell r="U222">
            <v>0.22108</v>
          </cell>
          <cell r="V222">
            <v>0.22108</v>
          </cell>
          <cell r="W222" t="str">
            <v>NIL</v>
          </cell>
        </row>
        <row r="223">
          <cell r="L223" t="str">
            <v>17705-*****</v>
          </cell>
          <cell r="M223" t="str">
            <v>CAP S/A, AIR CLEANER</v>
          </cell>
          <cell r="N223" t="str">
            <v>DF610</v>
          </cell>
          <cell r="O223" t="str">
            <v>LJ-EG</v>
          </cell>
          <cell r="P223" t="str">
            <v>LJ</v>
          </cell>
          <cell r="Q223" t="str">
            <v>NEW</v>
          </cell>
          <cell r="R223" t="str">
            <v>INCL</v>
          </cell>
          <cell r="S223" t="str">
            <v>NIL</v>
          </cell>
          <cell r="T223" t="str">
            <v>NIL</v>
          </cell>
          <cell r="U223" t="str">
            <v>INCL</v>
          </cell>
          <cell r="V223" t="str">
            <v>INCL</v>
          </cell>
          <cell r="W223" t="str">
            <v>NIL</v>
          </cell>
        </row>
        <row r="224">
          <cell r="L224" t="str">
            <v>17705-164F3</v>
          </cell>
          <cell r="M224" t="str">
            <v>CAP S/A, AIR CLEANER</v>
          </cell>
          <cell r="N224" t="str">
            <v>DF610</v>
          </cell>
          <cell r="O224" t="str">
            <v>LJ-EG</v>
          </cell>
          <cell r="P224" t="str">
            <v>LJ</v>
          </cell>
          <cell r="Q224" t="str">
            <v>NEW</v>
          </cell>
          <cell r="R224" t="str">
            <v>INCL</v>
          </cell>
          <cell r="S224" t="str">
            <v>NIL</v>
          </cell>
          <cell r="T224" t="str">
            <v>NIL</v>
          </cell>
          <cell r="U224" t="str">
            <v>INCL</v>
          </cell>
          <cell r="V224" t="str">
            <v>INCL</v>
          </cell>
          <cell r="W224" t="str">
            <v>NIL</v>
          </cell>
        </row>
        <row r="225">
          <cell r="L225" t="str">
            <v>88310-1A450</v>
          </cell>
          <cell r="M225" t="str">
            <v>CONDENSOR ASSY, W/MAGNET CLUTCH</v>
          </cell>
          <cell r="N225" t="str">
            <v>DD810</v>
          </cell>
          <cell r="O225" t="str">
            <v>NJ-1G</v>
          </cell>
          <cell r="P225" t="str">
            <v>NJ</v>
          </cell>
          <cell r="Q225" t="str">
            <v>NEW</v>
          </cell>
          <cell r="R225">
            <v>0.39479999999999998</v>
          </cell>
          <cell r="S225">
            <v>0.39479999999999998</v>
          </cell>
          <cell r="T225">
            <v>0.39479999999999998</v>
          </cell>
          <cell r="U225">
            <v>0.39479999999999998</v>
          </cell>
          <cell r="V225">
            <v>0.39479999999999998</v>
          </cell>
          <cell r="W225">
            <v>0.39479999999999998</v>
          </cell>
        </row>
        <row r="226">
          <cell r="L226" t="str">
            <v>58153-140N2</v>
          </cell>
          <cell r="M226" t="str">
            <v>INSULATOR S/A CTR FOOLR HEAT NO.2</v>
          </cell>
          <cell r="N226" t="str">
            <v>DD320</v>
          </cell>
          <cell r="O226" t="str">
            <v>BJ-1G</v>
          </cell>
          <cell r="P226" t="str">
            <v>BJ</v>
          </cell>
          <cell r="Q226" t="str">
            <v>P5-2</v>
          </cell>
          <cell r="R226">
            <v>7.4499999999999997E-2</v>
          </cell>
          <cell r="S226">
            <v>7.4499999999999997E-2</v>
          </cell>
          <cell r="T226">
            <v>7.4499999999999997E-2</v>
          </cell>
          <cell r="U226">
            <v>7.4499999999999997E-2</v>
          </cell>
          <cell r="V226">
            <v>7.4499999999999997E-2</v>
          </cell>
          <cell r="W226">
            <v>7.4499999999999997E-2</v>
          </cell>
        </row>
        <row r="227">
          <cell r="L227" t="str">
            <v>55330-140N2</v>
          </cell>
          <cell r="M227" t="str">
            <v>R/F ASSY INSTRUMENT PANEL</v>
          </cell>
          <cell r="N227" t="str">
            <v>DD820</v>
          </cell>
          <cell r="O227" t="str">
            <v>NJ-1G</v>
          </cell>
          <cell r="P227" t="str">
            <v>NJ</v>
          </cell>
          <cell r="Q227" t="str">
            <v>P5-2</v>
          </cell>
          <cell r="R227">
            <v>0.12005</v>
          </cell>
          <cell r="S227">
            <v>0.12005</v>
          </cell>
          <cell r="T227">
            <v>0.12005</v>
          </cell>
          <cell r="U227">
            <v>0.12005</v>
          </cell>
          <cell r="V227">
            <v>0.12005</v>
          </cell>
          <cell r="W227">
            <v>0.12005</v>
          </cell>
        </row>
        <row r="228">
          <cell r="L228" t="str">
            <v>12311-140N0</v>
          </cell>
          <cell r="M228" t="str">
            <v>BRKT,E/G MTG FR</v>
          </cell>
          <cell r="N228" t="str">
            <v>DF610</v>
          </cell>
          <cell r="O228" t="str">
            <v>LJ-EG</v>
          </cell>
          <cell r="P228" t="str">
            <v>LJ</v>
          </cell>
          <cell r="Q228" t="str">
            <v>P4-2</v>
          </cell>
          <cell r="R228">
            <v>4.9390000000000003E-2</v>
          </cell>
          <cell r="S228">
            <v>4.9390000000000003E-2</v>
          </cell>
          <cell r="T228">
            <v>4.9390000000000003E-2</v>
          </cell>
          <cell r="U228" t="str">
            <v>NIL</v>
          </cell>
          <cell r="V228" t="str">
            <v>NIL</v>
          </cell>
          <cell r="W228" t="str">
            <v>NIL</v>
          </cell>
        </row>
        <row r="229">
          <cell r="L229" t="str">
            <v>62413-140N0</v>
          </cell>
          <cell r="M229" t="str">
            <v>GARNISH,CTR PILLAR,LWR RH</v>
          </cell>
          <cell r="N229" t="str">
            <v>DD322</v>
          </cell>
          <cell r="O229" t="str">
            <v>NJ-1G</v>
          </cell>
          <cell r="P229" t="str">
            <v>NJ</v>
          </cell>
          <cell r="Q229" t="str">
            <v>NEW</v>
          </cell>
          <cell r="R229">
            <v>1.8409999999999999E-2</v>
          </cell>
          <cell r="S229">
            <v>1.8409999999999999E-2</v>
          </cell>
          <cell r="T229">
            <v>1.8409999999999999E-2</v>
          </cell>
          <cell r="U229">
            <v>1.8409999999999999E-2</v>
          </cell>
          <cell r="V229">
            <v>1.8409999999999999E-2</v>
          </cell>
          <cell r="W229">
            <v>1.8409999999999999E-2</v>
          </cell>
        </row>
        <row r="230">
          <cell r="L230" t="str">
            <v>62414-140N0</v>
          </cell>
          <cell r="M230" t="str">
            <v>GARNISH,CTR PILLAR,LWR LH</v>
          </cell>
          <cell r="N230" t="str">
            <v>DD322</v>
          </cell>
          <cell r="O230" t="str">
            <v>NJ-1G</v>
          </cell>
          <cell r="P230" t="str">
            <v>NJ</v>
          </cell>
          <cell r="Q230" t="str">
            <v>NEW</v>
          </cell>
          <cell r="R230">
            <v>1.8409999999999999E-2</v>
          </cell>
          <cell r="S230">
            <v>1.8409999999999999E-2</v>
          </cell>
          <cell r="T230">
            <v>1.8409999999999999E-2</v>
          </cell>
          <cell r="U230">
            <v>1.8409999999999999E-2</v>
          </cell>
          <cell r="V230">
            <v>1.8409999999999999E-2</v>
          </cell>
          <cell r="W230">
            <v>1.8409999999999999E-2</v>
          </cell>
        </row>
        <row r="231">
          <cell r="L231" t="str">
            <v>47311-140N4</v>
          </cell>
          <cell r="M231" t="str">
            <v>TUBE FR BRAKE NO.1</v>
          </cell>
          <cell r="N231" t="str">
            <v>DE100</v>
          </cell>
          <cell r="O231" t="str">
            <v>CJ-1G</v>
          </cell>
          <cell r="P231" t="str">
            <v>CJ</v>
          </cell>
          <cell r="Q231" t="str">
            <v>P4-2</v>
          </cell>
          <cell r="R231">
            <v>0.17283000000000001</v>
          </cell>
          <cell r="S231">
            <v>0.17283000000000001</v>
          </cell>
          <cell r="T231">
            <v>0.17283000000000001</v>
          </cell>
          <cell r="U231">
            <v>0.17283000000000001</v>
          </cell>
          <cell r="V231">
            <v>0.17283000000000001</v>
          </cell>
          <cell r="W231">
            <v>0.17283000000000001</v>
          </cell>
        </row>
        <row r="232">
          <cell r="L232" t="str">
            <v>28100-111FF</v>
          </cell>
          <cell r="M232" t="str">
            <v>STARTER ASSY</v>
          </cell>
          <cell r="N232" t="str">
            <v>EP410</v>
          </cell>
          <cell r="O232" t="str">
            <v>NJ-5G</v>
          </cell>
          <cell r="P232" t="str">
            <v>NJ</v>
          </cell>
          <cell r="Q232" t="str">
            <v>NEW</v>
          </cell>
          <cell r="R232">
            <v>0.43228</v>
          </cell>
          <cell r="S232">
            <v>0.43228</v>
          </cell>
          <cell r="T232">
            <v>0.43228</v>
          </cell>
          <cell r="U232" t="str">
            <v>NIL</v>
          </cell>
          <cell r="V232" t="str">
            <v>NIL</v>
          </cell>
          <cell r="W232" t="str">
            <v>NIL</v>
          </cell>
        </row>
        <row r="233">
          <cell r="L233" t="str">
            <v>09111-316NL</v>
          </cell>
          <cell r="M233" t="str">
            <v>JACK S/A PANTOGRAPH</v>
          </cell>
          <cell r="N233" t="str">
            <v>KNBF1</v>
          </cell>
          <cell r="O233" t="str">
            <v>BJ-1G</v>
          </cell>
          <cell r="P233" t="str">
            <v>BJ</v>
          </cell>
          <cell r="Q233" t="str">
            <v>P1</v>
          </cell>
          <cell r="R233">
            <v>0.10706</v>
          </cell>
          <cell r="S233">
            <v>0.10706</v>
          </cell>
          <cell r="T233">
            <v>0.10706</v>
          </cell>
          <cell r="U233">
            <v>0.10706</v>
          </cell>
          <cell r="V233">
            <v>0.10706</v>
          </cell>
          <cell r="W233">
            <v>0.10706</v>
          </cell>
        </row>
        <row r="234">
          <cell r="L234" t="str">
            <v>42431-050N1</v>
          </cell>
          <cell r="M234" t="str">
            <v>DRUM BRAKE</v>
          </cell>
          <cell r="N234" t="str">
            <v>DE100</v>
          </cell>
          <cell r="O234" t="str">
            <v>CJ-BG</v>
          </cell>
          <cell r="P234" t="str">
            <v>CJ</v>
          </cell>
          <cell r="Q234" t="str">
            <v>P4-1</v>
          </cell>
          <cell r="R234">
            <v>0.37824999999999998</v>
          </cell>
          <cell r="S234">
            <v>0.37824999999999998</v>
          </cell>
          <cell r="T234">
            <v>0.37824999999999998</v>
          </cell>
          <cell r="U234">
            <v>0.37824999999999998</v>
          </cell>
          <cell r="V234">
            <v>0.37824999999999998</v>
          </cell>
          <cell r="W234">
            <v>0.37824999999999998</v>
          </cell>
        </row>
        <row r="235">
          <cell r="L235" t="str">
            <v>51900-12080-A</v>
          </cell>
          <cell r="M235" t="str">
            <v>CARRIER ASSY SPARE WHEEL</v>
          </cell>
          <cell r="N235" t="str">
            <v>DD320</v>
          </cell>
          <cell r="O235" t="str">
            <v>BJ-1G</v>
          </cell>
          <cell r="P235" t="str">
            <v>BJ</v>
          </cell>
          <cell r="Q235" t="str">
            <v>P2-1</v>
          </cell>
          <cell r="R235">
            <v>6.1799999999999997E-3</v>
          </cell>
          <cell r="S235">
            <v>6.1799999999999997E-3</v>
          </cell>
          <cell r="T235">
            <v>6.1799999999999997E-3</v>
          </cell>
          <cell r="U235">
            <v>6.1799999999999997E-3</v>
          </cell>
          <cell r="V235">
            <v>6.1799999999999997E-3</v>
          </cell>
          <cell r="W235">
            <v>6.1799999999999997E-3</v>
          </cell>
        </row>
        <row r="236">
          <cell r="L236" t="str">
            <v>55306-140N0</v>
          </cell>
          <cell r="M236" t="str">
            <v>BRACE S/A INSTRUMENT PANEL NO.1</v>
          </cell>
          <cell r="N236" t="str">
            <v>DD820</v>
          </cell>
          <cell r="O236" t="str">
            <v>NJ-1G</v>
          </cell>
          <cell r="P236" t="str">
            <v>NJ</v>
          </cell>
          <cell r="Q236" t="str">
            <v>P3-1</v>
          </cell>
          <cell r="R236">
            <v>2.845E-2</v>
          </cell>
          <cell r="S236">
            <v>2.845E-2</v>
          </cell>
          <cell r="T236">
            <v>2.845E-2</v>
          </cell>
          <cell r="U236">
            <v>2.845E-2</v>
          </cell>
          <cell r="V236">
            <v>2.845E-2</v>
          </cell>
          <cell r="W236">
            <v>2.845E-2</v>
          </cell>
        </row>
        <row r="237">
          <cell r="L237" t="str">
            <v>58327-140N0</v>
          </cell>
          <cell r="M237" t="str">
            <v>INSULATOR S/A MAIN MUFFLER HEAT</v>
          </cell>
          <cell r="N237" t="str">
            <v>DD320</v>
          </cell>
          <cell r="O237" t="str">
            <v>BJ-1G</v>
          </cell>
          <cell r="P237" t="str">
            <v>BJ</v>
          </cell>
          <cell r="Q237" t="str">
            <v>P5-2</v>
          </cell>
          <cell r="R237">
            <v>4.8000000000000001E-2</v>
          </cell>
          <cell r="S237">
            <v>4.8000000000000001E-2</v>
          </cell>
          <cell r="T237">
            <v>4.8000000000000001E-2</v>
          </cell>
          <cell r="U237">
            <v>4.8000000000000001E-2</v>
          </cell>
          <cell r="V237">
            <v>4.8000000000000001E-2</v>
          </cell>
          <cell r="W237">
            <v>4.8000000000000001E-2</v>
          </cell>
        </row>
        <row r="238">
          <cell r="L238" t="str">
            <v>55420-140W0</v>
          </cell>
          <cell r="M238" t="str">
            <v>PANEL INST CLUSTER FINISH CTR LWR</v>
          </cell>
          <cell r="N238" t="str">
            <v>DD820</v>
          </cell>
          <cell r="O238" t="str">
            <v>NJ-1G</v>
          </cell>
          <cell r="P238" t="str">
            <v>NJ</v>
          </cell>
          <cell r="Q238" t="str">
            <v>NEW</v>
          </cell>
          <cell r="R238">
            <v>4.9320000000000003E-2</v>
          </cell>
          <cell r="S238">
            <v>4.9320000000000003E-2</v>
          </cell>
          <cell r="T238">
            <v>4.9320000000000003E-2</v>
          </cell>
          <cell r="U238">
            <v>4.9320000000000003E-2</v>
          </cell>
          <cell r="V238">
            <v>4.9320000000000003E-2</v>
          </cell>
          <cell r="W238">
            <v>4.9320000000000003E-2</v>
          </cell>
        </row>
        <row r="239">
          <cell r="L239" t="str">
            <v>67061-140WC</v>
          </cell>
          <cell r="M239" t="str">
            <v>PANEL SET DOOR TRIM</v>
          </cell>
          <cell r="N239" t="str">
            <v>DD322</v>
          </cell>
          <cell r="O239" t="str">
            <v>NJ-1G</v>
          </cell>
          <cell r="P239" t="str">
            <v>NJ</v>
          </cell>
          <cell r="Q239" t="str">
            <v>P3-2</v>
          </cell>
          <cell r="R239">
            <v>1.5241100000000001</v>
          </cell>
          <cell r="S239">
            <v>1.5241100000000001</v>
          </cell>
          <cell r="T239" t="str">
            <v>NIL</v>
          </cell>
          <cell r="U239" t="str">
            <v>NIL</v>
          </cell>
          <cell r="V239" t="str">
            <v>NIL</v>
          </cell>
          <cell r="W239">
            <v>1.5241100000000001</v>
          </cell>
        </row>
        <row r="240">
          <cell r="L240" t="str">
            <v>55308-140W0</v>
          </cell>
          <cell r="M240" t="str">
            <v>BKT S/A INSTRUMENT PANEL CTR</v>
          </cell>
          <cell r="N240" t="str">
            <v>DD820</v>
          </cell>
          <cell r="O240" t="str">
            <v>NJ-1G</v>
          </cell>
          <cell r="P240" t="str">
            <v>NJ</v>
          </cell>
          <cell r="Q240" t="str">
            <v>P3-1</v>
          </cell>
          <cell r="R240">
            <v>1.9210000000000001E-2</v>
          </cell>
          <cell r="S240">
            <v>1.9210000000000001E-2</v>
          </cell>
          <cell r="T240">
            <v>1.9210000000000001E-2</v>
          </cell>
          <cell r="U240">
            <v>1.9210000000000001E-2</v>
          </cell>
          <cell r="V240">
            <v>1.9210000000000001E-2</v>
          </cell>
          <cell r="W240">
            <v>1.9210000000000001E-2</v>
          </cell>
        </row>
        <row r="241">
          <cell r="L241" t="str">
            <v>58901-140W0</v>
          </cell>
          <cell r="M241" t="str">
            <v>BOX S/A, CONSOLE, RR</v>
          </cell>
          <cell r="N241" t="str">
            <v>DD820</v>
          </cell>
          <cell r="O241" t="str">
            <v>NJ-1G</v>
          </cell>
          <cell r="P241" t="str">
            <v>NJ</v>
          </cell>
          <cell r="Q241" t="str">
            <v>NEW</v>
          </cell>
          <cell r="R241">
            <v>4.9020000000000001E-2</v>
          </cell>
          <cell r="S241">
            <v>4.9020000000000001E-2</v>
          </cell>
          <cell r="T241" t="str">
            <v>NIL</v>
          </cell>
          <cell r="U241" t="str">
            <v>NIL</v>
          </cell>
          <cell r="V241" t="str">
            <v>NIL</v>
          </cell>
          <cell r="W241">
            <v>4.9020000000000001E-2</v>
          </cell>
        </row>
        <row r="242">
          <cell r="L242" t="str">
            <v>62940-33040</v>
          </cell>
          <cell r="M242" t="str">
            <v>DUCT ASSY,QUATER VENT,LH</v>
          </cell>
          <cell r="N242" t="str">
            <v>DD320</v>
          </cell>
          <cell r="O242" t="str">
            <v>BJ-1G</v>
          </cell>
          <cell r="P242" t="str">
            <v>BJ</v>
          </cell>
          <cell r="Q242" t="str">
            <v>P7-4</v>
          </cell>
          <cell r="R242">
            <v>6.4240000000000005E-2</v>
          </cell>
          <cell r="S242">
            <v>6.4240000000000005E-2</v>
          </cell>
          <cell r="T242">
            <v>6.4240000000000005E-2</v>
          </cell>
          <cell r="U242">
            <v>6.4240000000000005E-2</v>
          </cell>
          <cell r="V242">
            <v>6.4240000000000005E-2</v>
          </cell>
          <cell r="W242">
            <v>6.4240000000000005E-2</v>
          </cell>
        </row>
        <row r="243">
          <cell r="L243" t="str">
            <v>81240-140N0</v>
          </cell>
          <cell r="M243" t="str">
            <v>LAMP ASSY,DOME</v>
          </cell>
          <cell r="N243" t="str">
            <v>DD322</v>
          </cell>
          <cell r="O243" t="str">
            <v>NJ-1G</v>
          </cell>
          <cell r="P243" t="str">
            <v>NJ</v>
          </cell>
          <cell r="Q243" t="str">
            <v>P6-4</v>
          </cell>
          <cell r="R243">
            <v>2.1510000000000001E-2</v>
          </cell>
          <cell r="S243">
            <v>2.1510000000000001E-2</v>
          </cell>
          <cell r="T243">
            <v>2.1510000000000001E-2</v>
          </cell>
          <cell r="U243">
            <v>2.1510000000000001E-2</v>
          </cell>
          <cell r="V243">
            <v>2.1510000000000001E-2</v>
          </cell>
          <cell r="W243">
            <v>2.1510000000000001E-2</v>
          </cell>
        </row>
        <row r="244">
          <cell r="L244" t="str">
            <v>12315-21030</v>
          </cell>
          <cell r="M244" t="str">
            <v>BKT,E/G MOUNTING RH</v>
          </cell>
          <cell r="N244" t="str">
            <v>DF412</v>
          </cell>
          <cell r="O244" t="str">
            <v>LJ-EG</v>
          </cell>
          <cell r="P244" t="str">
            <v>LJ</v>
          </cell>
          <cell r="Q244" t="str">
            <v>P6-4</v>
          </cell>
          <cell r="R244">
            <v>8.2239999999999994E-2</v>
          </cell>
          <cell r="S244">
            <v>8.2239999999999994E-2</v>
          </cell>
          <cell r="T244">
            <v>8.2239999999999994E-2</v>
          </cell>
          <cell r="U244" t="str">
            <v>NIL</v>
          </cell>
          <cell r="V244" t="str">
            <v>NIL</v>
          </cell>
          <cell r="W244" t="str">
            <v>NIL</v>
          </cell>
        </row>
        <row r="245">
          <cell r="L245" t="str">
            <v>12321-140N0</v>
          </cell>
          <cell r="M245" t="str">
            <v>BRKT,E/G MTG RR</v>
          </cell>
          <cell r="N245" t="str">
            <v>DF610</v>
          </cell>
          <cell r="O245" t="str">
            <v>LJ-EG</v>
          </cell>
          <cell r="P245" t="str">
            <v>LJ</v>
          </cell>
          <cell r="Q245" t="str">
            <v>P6-1</v>
          </cell>
          <cell r="R245">
            <v>0.13036</v>
          </cell>
          <cell r="S245">
            <v>0.13036</v>
          </cell>
          <cell r="T245">
            <v>0.13036</v>
          </cell>
          <cell r="U245" t="str">
            <v>NIL</v>
          </cell>
          <cell r="V245" t="str">
            <v>NIL</v>
          </cell>
          <cell r="W245" t="str">
            <v>NIL</v>
          </cell>
        </row>
        <row r="246">
          <cell r="L246" t="str">
            <v>82115-140N4</v>
          </cell>
          <cell r="M246" t="str">
            <v>WIRE ENGINE ROOM MAIN</v>
          </cell>
          <cell r="N246" t="str">
            <v>DDB30</v>
          </cell>
          <cell r="O246" t="str">
            <v>NJ-5G</v>
          </cell>
          <cell r="P246" t="str">
            <v>NJ</v>
          </cell>
          <cell r="Q246" t="str">
            <v>P1</v>
          </cell>
          <cell r="R246">
            <v>2.6141999999999999</v>
          </cell>
          <cell r="S246">
            <v>2.6141999999999999</v>
          </cell>
          <cell r="T246">
            <v>2.6141999999999999</v>
          </cell>
          <cell r="U246" t="str">
            <v>NIL</v>
          </cell>
          <cell r="V246" t="str">
            <v>NIL</v>
          </cell>
          <cell r="W246" t="str">
            <v>NIL</v>
          </cell>
        </row>
        <row r="247">
          <cell r="L247" t="str">
            <v>47110-140N0</v>
          </cell>
          <cell r="M247" t="str">
            <v>SUPPORT ASSY BRAKE PEDAL (M/T)</v>
          </cell>
          <cell r="N247" t="str">
            <v>DE100</v>
          </cell>
          <cell r="O247" t="str">
            <v>CJ-1G</v>
          </cell>
          <cell r="P247" t="str">
            <v>CJ</v>
          </cell>
          <cell r="Q247" t="str">
            <v>P3-2</v>
          </cell>
          <cell r="R247">
            <v>6.3250000000000001E-2</v>
          </cell>
          <cell r="S247">
            <v>6.3250000000000001E-2</v>
          </cell>
          <cell r="T247">
            <v>6.3250000000000001E-2</v>
          </cell>
          <cell r="U247">
            <v>6.3250000000000001E-2</v>
          </cell>
          <cell r="V247" t="str">
            <v>NIL</v>
          </cell>
          <cell r="W247">
            <v>6.3250000000000001E-2</v>
          </cell>
        </row>
        <row r="248">
          <cell r="L248" t="str">
            <v>76801-140N2</v>
          </cell>
          <cell r="M248" t="str">
            <v>GARNISH S/A LUGG COMPT DOOR OUTS</v>
          </cell>
          <cell r="N248" t="str">
            <v>DD323</v>
          </cell>
          <cell r="O248" t="str">
            <v>BJ-1G</v>
          </cell>
          <cell r="P248" t="str">
            <v>BJ</v>
          </cell>
          <cell r="Q248" t="str">
            <v>P5-1</v>
          </cell>
          <cell r="R248">
            <v>0.16614000000000001</v>
          </cell>
          <cell r="S248">
            <v>0.16614000000000001</v>
          </cell>
          <cell r="T248" t="str">
            <v>NIL</v>
          </cell>
          <cell r="U248" t="str">
            <v>NIL</v>
          </cell>
          <cell r="V248" t="str">
            <v>NIL</v>
          </cell>
          <cell r="W248">
            <v>0.16614000000000001</v>
          </cell>
        </row>
        <row r="249">
          <cell r="L249" t="str">
            <v>83910-02050</v>
          </cell>
          <cell r="M249" t="str">
            <v>CLOCK ASSY.</v>
          </cell>
          <cell r="N249" t="str">
            <v>DDB00</v>
          </cell>
          <cell r="O249" t="str">
            <v>LJ-DE</v>
          </cell>
          <cell r="P249" t="str">
            <v>LJ</v>
          </cell>
          <cell r="Q249" t="str">
            <v>P2-1</v>
          </cell>
          <cell r="R249">
            <v>0.13622000000000001</v>
          </cell>
          <cell r="S249">
            <v>0.13622000000000001</v>
          </cell>
          <cell r="T249">
            <v>0.13622000000000001</v>
          </cell>
          <cell r="U249">
            <v>0.13622000000000001</v>
          </cell>
          <cell r="V249">
            <v>0.13622000000000001</v>
          </cell>
          <cell r="W249">
            <v>0.13622000000000001</v>
          </cell>
        </row>
        <row r="250">
          <cell r="L250" t="str">
            <v>64771-140W0</v>
          </cell>
          <cell r="M250" t="str">
            <v>COVER ASSY SPARE WHEEL</v>
          </cell>
          <cell r="N250" t="str">
            <v>DD322</v>
          </cell>
          <cell r="O250" t="str">
            <v>NJ-1G</v>
          </cell>
          <cell r="P250" t="str">
            <v>NJ</v>
          </cell>
          <cell r="Q250" t="str">
            <v>P1</v>
          </cell>
          <cell r="R250">
            <v>6.7860000000000004E-2</v>
          </cell>
          <cell r="S250">
            <v>6.7860000000000004E-2</v>
          </cell>
          <cell r="T250">
            <v>6.7860000000000004E-2</v>
          </cell>
          <cell r="U250">
            <v>6.7860000000000004E-2</v>
          </cell>
          <cell r="V250">
            <v>6.7860000000000004E-2</v>
          </cell>
          <cell r="W250">
            <v>6.7860000000000004E-2</v>
          </cell>
        </row>
        <row r="251">
          <cell r="L251" t="str">
            <v>63310-140W2</v>
          </cell>
          <cell r="M251" t="str">
            <v>HEADLINIG ASSY ROOF</v>
          </cell>
          <cell r="N251" t="str">
            <v>DD322</v>
          </cell>
          <cell r="O251" t="str">
            <v>NJ-1G</v>
          </cell>
          <cell r="P251" t="str">
            <v>NJ</v>
          </cell>
          <cell r="Q251" t="str">
            <v>P5-2</v>
          </cell>
          <cell r="R251">
            <v>0.18509999999999999</v>
          </cell>
          <cell r="S251" t="str">
            <v>NIL</v>
          </cell>
          <cell r="T251">
            <v>0.18509999999999999</v>
          </cell>
          <cell r="U251">
            <v>0.18509999999999999</v>
          </cell>
          <cell r="V251">
            <v>0.18509999999999999</v>
          </cell>
          <cell r="W251" t="str">
            <v>NIL</v>
          </cell>
        </row>
        <row r="252">
          <cell r="L252" t="str">
            <v>55210-140N0</v>
          </cell>
          <cell r="M252" t="str">
            <v>INSULATOR ASSY DASH PANEL</v>
          </cell>
          <cell r="N252" t="str">
            <v>DD320</v>
          </cell>
          <cell r="O252" t="str">
            <v>BJ-1G</v>
          </cell>
          <cell r="P252" t="str">
            <v>BJ</v>
          </cell>
          <cell r="Q252" t="str">
            <v>P4-2</v>
          </cell>
          <cell r="R252">
            <v>0.14749999999999999</v>
          </cell>
          <cell r="S252">
            <v>0.14749999999999999</v>
          </cell>
          <cell r="T252">
            <v>0.14749999999999999</v>
          </cell>
          <cell r="U252">
            <v>0.14749999999999999</v>
          </cell>
          <cell r="V252">
            <v>0.14749999999999999</v>
          </cell>
          <cell r="W252">
            <v>0.14749999999999999</v>
          </cell>
        </row>
        <row r="253">
          <cell r="L253" t="str">
            <v>58510-140N5</v>
          </cell>
          <cell r="M253" t="str">
            <v>CARPET ASSY FLOOR FR</v>
          </cell>
          <cell r="N253" t="str">
            <v>DD322</v>
          </cell>
          <cell r="O253" t="str">
            <v>NJ-1G</v>
          </cell>
          <cell r="P253" t="str">
            <v>NJ</v>
          </cell>
          <cell r="Q253" t="str">
            <v>P1</v>
          </cell>
          <cell r="R253">
            <v>0.53693999999999997</v>
          </cell>
          <cell r="S253">
            <v>0.53693999999999997</v>
          </cell>
          <cell r="T253" t="str">
            <v>NIL</v>
          </cell>
          <cell r="U253" t="str">
            <v>NIL</v>
          </cell>
          <cell r="V253" t="str">
            <v>NIL</v>
          </cell>
          <cell r="W253">
            <v>0.53693999999999997</v>
          </cell>
        </row>
        <row r="254">
          <cell r="L254" t="str">
            <v>01999-*****</v>
          </cell>
          <cell r="M254" t="str">
            <v>MANUAL OWNERS</v>
          </cell>
          <cell r="N254" t="str">
            <v>BM200</v>
          </cell>
          <cell r="O254" t="str">
            <v>BJ-1G</v>
          </cell>
          <cell r="P254" t="str">
            <v>BJ</v>
          </cell>
          <cell r="Q254" t="str">
            <v>P1</v>
          </cell>
          <cell r="R254">
            <v>7.0349999999999996E-2</v>
          </cell>
          <cell r="S254">
            <v>7.0349999999999996E-2</v>
          </cell>
          <cell r="T254">
            <v>7.0349999999999996E-2</v>
          </cell>
          <cell r="U254">
            <v>7.0349999999999996E-2</v>
          </cell>
          <cell r="V254">
            <v>7.0349999999999996E-2</v>
          </cell>
          <cell r="W254">
            <v>7.0349999999999996E-2</v>
          </cell>
        </row>
        <row r="255">
          <cell r="L255" t="str">
            <v>85310-140N0</v>
          </cell>
          <cell r="M255" t="str">
            <v>JAR &amp; PUMP ASSY FR WASHER</v>
          </cell>
          <cell r="N255" t="str">
            <v>KNBF1</v>
          </cell>
          <cell r="O255" t="str">
            <v>BJ-1G</v>
          </cell>
          <cell r="P255" t="str">
            <v>BJ</v>
          </cell>
          <cell r="Q255" t="str">
            <v>P5-2</v>
          </cell>
          <cell r="R255">
            <v>4.7E-2</v>
          </cell>
          <cell r="S255">
            <v>4.7E-2</v>
          </cell>
          <cell r="T255">
            <v>4.7E-2</v>
          </cell>
          <cell r="U255" t="str">
            <v>NIL</v>
          </cell>
          <cell r="V255" t="str">
            <v>NIL</v>
          </cell>
          <cell r="W255" t="str">
            <v>NIL</v>
          </cell>
        </row>
        <row r="256">
          <cell r="L256" t="str">
            <v>55843-140W0</v>
          </cell>
          <cell r="M256" t="str">
            <v>DUCT HEATER TO REGISTER NO.1</v>
          </cell>
          <cell r="N256" t="str">
            <v>DD820</v>
          </cell>
          <cell r="O256" t="str">
            <v>NJ-1G</v>
          </cell>
          <cell r="P256" t="str">
            <v>NJ</v>
          </cell>
          <cell r="Q256" t="str">
            <v>P4-2</v>
          </cell>
          <cell r="R256">
            <v>1.465E-2</v>
          </cell>
          <cell r="S256">
            <v>1.465E-2</v>
          </cell>
          <cell r="T256">
            <v>1.465E-2</v>
          </cell>
          <cell r="U256">
            <v>1.465E-2</v>
          </cell>
          <cell r="V256">
            <v>1.465E-2</v>
          </cell>
          <cell r="W256">
            <v>1.465E-2</v>
          </cell>
        </row>
        <row r="257">
          <cell r="L257" t="str">
            <v>13405-21020</v>
          </cell>
          <cell r="M257" t="str">
            <v>FLYWHEEL SUB-ASSY</v>
          </cell>
          <cell r="N257" t="str">
            <v>DF412</v>
          </cell>
          <cell r="O257" t="str">
            <v>LJ-EG</v>
          </cell>
          <cell r="P257" t="str">
            <v>LJ</v>
          </cell>
          <cell r="Q257" t="str">
            <v>P6-4</v>
          </cell>
          <cell r="R257">
            <v>0.24157999999999999</v>
          </cell>
          <cell r="S257">
            <v>0.24157999999999999</v>
          </cell>
          <cell r="T257">
            <v>0.24157999999999999</v>
          </cell>
          <cell r="U257" t="str">
            <v>NIL</v>
          </cell>
          <cell r="V257" t="str">
            <v>NIL</v>
          </cell>
          <cell r="W257" t="str">
            <v>NIL</v>
          </cell>
        </row>
        <row r="258">
          <cell r="L258" t="str">
            <v>67061-140WA</v>
          </cell>
          <cell r="M258" t="str">
            <v>PANEL SET DOOR TRIM</v>
          </cell>
          <cell r="N258" t="str">
            <v>DD322</v>
          </cell>
          <cell r="O258" t="str">
            <v>NJ-1G</v>
          </cell>
          <cell r="P258" t="str">
            <v>NJ</v>
          </cell>
          <cell r="Q258" t="str">
            <v>P6-1</v>
          </cell>
          <cell r="R258">
            <v>1.5241100000000001</v>
          </cell>
          <cell r="S258" t="str">
            <v>NIL</v>
          </cell>
          <cell r="T258">
            <v>1.5241100000000001</v>
          </cell>
          <cell r="U258">
            <v>1.5241100000000001</v>
          </cell>
          <cell r="V258">
            <v>1.5241100000000001</v>
          </cell>
          <cell r="W258" t="str">
            <v>NIL</v>
          </cell>
        </row>
        <row r="259">
          <cell r="L259" t="str">
            <v>31380-140N1</v>
          </cell>
          <cell r="M259" t="str">
            <v>SUPPORT ASSY CLUTCH PEDAL</v>
          </cell>
          <cell r="N259" t="str">
            <v>DE100</v>
          </cell>
          <cell r="O259" t="str">
            <v>CJ-1G</v>
          </cell>
          <cell r="P259" t="str">
            <v>CJ</v>
          </cell>
          <cell r="Q259" t="str">
            <v>P3-2</v>
          </cell>
          <cell r="R259">
            <v>6.4449999999999993E-2</v>
          </cell>
          <cell r="S259">
            <v>6.4449999999999993E-2</v>
          </cell>
          <cell r="T259">
            <v>6.4449999999999993E-2</v>
          </cell>
          <cell r="U259">
            <v>6.4449999999999993E-2</v>
          </cell>
          <cell r="V259" t="str">
            <v>NIL</v>
          </cell>
          <cell r="W259">
            <v>6.4449999999999993E-2</v>
          </cell>
        </row>
        <row r="260">
          <cell r="L260" t="str">
            <v>67491-140N0</v>
          </cell>
          <cell r="M260" t="str">
            <v>GARNISH FR DOOR LWR FRAME BRKT RH</v>
          </cell>
          <cell r="N260" t="str">
            <v>DD322</v>
          </cell>
          <cell r="O260" t="str">
            <v>NJ-1G</v>
          </cell>
          <cell r="P260" t="str">
            <v>NJ</v>
          </cell>
          <cell r="Q260" t="str">
            <v>P6-2</v>
          </cell>
          <cell r="R260">
            <v>1.4999999999999999E-2</v>
          </cell>
          <cell r="S260">
            <v>1.4999999999999999E-2</v>
          </cell>
          <cell r="T260" t="str">
            <v>NIL</v>
          </cell>
          <cell r="U260" t="str">
            <v>NIL</v>
          </cell>
          <cell r="V260" t="str">
            <v>NIL</v>
          </cell>
          <cell r="W260">
            <v>1.4999999999999999E-2</v>
          </cell>
        </row>
        <row r="261">
          <cell r="L261" t="str">
            <v>69830-140N1</v>
          </cell>
          <cell r="M261" t="str">
            <v>REGULATOR ASSY. RR DOOR WINDOW RH</v>
          </cell>
          <cell r="N261" t="str">
            <v>DD620</v>
          </cell>
          <cell r="O261" t="str">
            <v>BJ-1G</v>
          </cell>
          <cell r="P261" t="str">
            <v>BJ</v>
          </cell>
          <cell r="Q261" t="str">
            <v>P4-2</v>
          </cell>
          <cell r="R261">
            <v>7.0550000000000002E-2</v>
          </cell>
          <cell r="S261">
            <v>7.0550000000000002E-2</v>
          </cell>
          <cell r="T261" t="str">
            <v>NIL</v>
          </cell>
          <cell r="U261" t="str">
            <v>NIL</v>
          </cell>
          <cell r="V261" t="str">
            <v>NIL</v>
          </cell>
          <cell r="W261">
            <v>7.0550000000000002E-2</v>
          </cell>
        </row>
        <row r="262">
          <cell r="L262" t="str">
            <v>67492-140N0</v>
          </cell>
          <cell r="M262" t="str">
            <v>GARNISH FR DOOR LWR FRAME BRKT LH</v>
          </cell>
          <cell r="N262" t="str">
            <v>DD322</v>
          </cell>
          <cell r="O262" t="str">
            <v>NJ-1G</v>
          </cell>
          <cell r="P262" t="str">
            <v>NJ</v>
          </cell>
          <cell r="Q262" t="str">
            <v>P6-2</v>
          </cell>
          <cell r="R262">
            <v>1.4999999999999999E-2</v>
          </cell>
          <cell r="S262">
            <v>1.4999999999999999E-2</v>
          </cell>
          <cell r="T262" t="str">
            <v>NIL</v>
          </cell>
          <cell r="U262" t="str">
            <v>NIL</v>
          </cell>
          <cell r="V262" t="str">
            <v>NIL</v>
          </cell>
          <cell r="W262">
            <v>1.4999999999999999E-2</v>
          </cell>
        </row>
        <row r="263">
          <cell r="L263" t="str">
            <v>28800-22010</v>
          </cell>
          <cell r="M263" t="str">
            <v>BATTERY</v>
          </cell>
          <cell r="N263" t="str">
            <v>EP410</v>
          </cell>
          <cell r="O263" t="str">
            <v>NJ-5G</v>
          </cell>
          <cell r="P263" t="str">
            <v>NJ</v>
          </cell>
          <cell r="Q263" t="str">
            <v>P1</v>
          </cell>
          <cell r="R263">
            <v>0.26273999999999997</v>
          </cell>
          <cell r="S263">
            <v>0.26273999999999997</v>
          </cell>
          <cell r="T263">
            <v>0.26273999999999997</v>
          </cell>
          <cell r="U263" t="str">
            <v>NIL</v>
          </cell>
          <cell r="V263" t="str">
            <v>NIL</v>
          </cell>
          <cell r="W263" t="str">
            <v>NIL</v>
          </cell>
        </row>
        <row r="264">
          <cell r="L264" t="str">
            <v>77601-140N0</v>
          </cell>
          <cell r="M264" t="str">
            <v>BAND S/A,FUEL TANK RH</v>
          </cell>
          <cell r="N264" t="str">
            <v>DD610</v>
          </cell>
          <cell r="O264" t="str">
            <v>BJ-1G</v>
          </cell>
          <cell r="P264" t="str">
            <v>BJ</v>
          </cell>
          <cell r="Q264" t="str">
            <v>P6-4</v>
          </cell>
          <cell r="R264">
            <v>1.3690000000000001E-2</v>
          </cell>
          <cell r="S264">
            <v>1.3690000000000001E-2</v>
          </cell>
          <cell r="T264">
            <v>1.3690000000000001E-2</v>
          </cell>
          <cell r="U264">
            <v>1.3690000000000001E-2</v>
          </cell>
          <cell r="V264">
            <v>1.3690000000000001E-2</v>
          </cell>
          <cell r="W264">
            <v>1.3690000000000001E-2</v>
          </cell>
        </row>
        <row r="265">
          <cell r="L265" t="str">
            <v>71001-140N4</v>
          </cell>
          <cell r="M265" t="str">
            <v>SEAT SET</v>
          </cell>
          <cell r="N265" t="str">
            <v>KNES1</v>
          </cell>
          <cell r="O265" t="str">
            <v>NJ-1G</v>
          </cell>
          <cell r="P265" t="str">
            <v>NJ</v>
          </cell>
          <cell r="Q265" t="str">
            <v>P1</v>
          </cell>
          <cell r="R265">
            <v>4.0542999999999996</v>
          </cell>
          <cell r="S265" t="str">
            <v>NIL</v>
          </cell>
          <cell r="T265">
            <v>4.0542999999999996</v>
          </cell>
          <cell r="U265" t="str">
            <v>NIL</v>
          </cell>
          <cell r="V265" t="str">
            <v>NIL</v>
          </cell>
          <cell r="W265" t="str">
            <v>NIL</v>
          </cell>
        </row>
        <row r="266">
          <cell r="L266" t="str">
            <v>45025-809T0-A</v>
          </cell>
          <cell r="M266" t="str">
            <v>COVER S/A STR COLUMN HOLE</v>
          </cell>
          <cell r="N266" t="str">
            <v>DE100</v>
          </cell>
          <cell r="O266" t="str">
            <v>CJ-1G</v>
          </cell>
          <cell r="P266" t="str">
            <v>CJ</v>
          </cell>
          <cell r="Q266" t="str">
            <v>P5-2</v>
          </cell>
          <cell r="R266">
            <v>5.8639999999999998E-2</v>
          </cell>
          <cell r="S266">
            <v>5.8639999999999998E-2</v>
          </cell>
          <cell r="T266">
            <v>5.8639999999999998E-2</v>
          </cell>
          <cell r="U266">
            <v>5.8639999999999998E-2</v>
          </cell>
          <cell r="V266">
            <v>5.8639999999999998E-2</v>
          </cell>
          <cell r="W266">
            <v>5.8639999999999998E-2</v>
          </cell>
        </row>
        <row r="267">
          <cell r="L267" t="str">
            <v>58325-32040-A</v>
          </cell>
          <cell r="M267" t="str">
            <v>COVER RR FLOOR SERVICE HOLE NO.1</v>
          </cell>
          <cell r="N267" t="str">
            <v>DD320</v>
          </cell>
          <cell r="O267" t="str">
            <v>BJ-1G</v>
          </cell>
          <cell r="P267" t="str">
            <v>BJ</v>
          </cell>
          <cell r="Q267" t="str">
            <v>P4-2</v>
          </cell>
          <cell r="R267">
            <v>2.845E-2</v>
          </cell>
          <cell r="S267">
            <v>2.845E-2</v>
          </cell>
          <cell r="T267">
            <v>2.845E-2</v>
          </cell>
          <cell r="U267">
            <v>2.845E-2</v>
          </cell>
          <cell r="V267">
            <v>2.845E-2</v>
          </cell>
          <cell r="W267">
            <v>2.845E-2</v>
          </cell>
        </row>
        <row r="268">
          <cell r="L268" t="str">
            <v>82715-140N0</v>
          </cell>
          <cell r="M268" t="str">
            <v>BKT WIRING HARNESS CLAMP</v>
          </cell>
          <cell r="N268" t="str">
            <v>DDB30</v>
          </cell>
          <cell r="O268" t="str">
            <v>NJ-5G</v>
          </cell>
          <cell r="P268" t="str">
            <v>NJ</v>
          </cell>
          <cell r="Q268" t="str">
            <v>P4-2</v>
          </cell>
          <cell r="R268">
            <v>4.6980000000000001E-2</v>
          </cell>
          <cell r="S268">
            <v>4.6980000000000001E-2</v>
          </cell>
          <cell r="T268">
            <v>4.6980000000000001E-2</v>
          </cell>
          <cell r="U268" t="str">
            <v>NIL</v>
          </cell>
          <cell r="V268" t="str">
            <v>NIL</v>
          </cell>
          <cell r="W268" t="str">
            <v>NIL</v>
          </cell>
        </row>
        <row r="269">
          <cell r="L269" t="str">
            <v>09101-140N0</v>
          </cell>
          <cell r="M269" t="str">
            <v>TOOL SET STD L/JACK</v>
          </cell>
          <cell r="N269" t="str">
            <v>KNBF1</v>
          </cell>
          <cell r="O269" t="str">
            <v>BJ-1G</v>
          </cell>
          <cell r="P269" t="str">
            <v>BJ</v>
          </cell>
          <cell r="Q269" t="str">
            <v>P1</v>
          </cell>
          <cell r="R269">
            <v>6.8890000000000007E-2</v>
          </cell>
          <cell r="S269">
            <v>6.8890000000000007E-2</v>
          </cell>
          <cell r="T269">
            <v>6.8890000000000007E-2</v>
          </cell>
          <cell r="U269" t="str">
            <v>NIL</v>
          </cell>
          <cell r="V269" t="str">
            <v>NIL</v>
          </cell>
          <cell r="W269" t="str">
            <v>NIL</v>
          </cell>
        </row>
        <row r="270">
          <cell r="L270" t="str">
            <v>52115-140N0</v>
          </cell>
          <cell r="M270" t="str">
            <v>SUPPORT FR BUMPER SIDE RH</v>
          </cell>
          <cell r="N270" t="str">
            <v>DD323</v>
          </cell>
          <cell r="O270" t="str">
            <v>BJ-1G</v>
          </cell>
          <cell r="P270" t="str">
            <v>BJ</v>
          </cell>
          <cell r="Q270" t="str">
            <v>P2-1</v>
          </cell>
          <cell r="R270">
            <v>1.0500000000000001E-2</v>
          </cell>
          <cell r="S270">
            <v>1.0500000000000001E-2</v>
          </cell>
          <cell r="T270">
            <v>1.0500000000000001E-2</v>
          </cell>
          <cell r="U270">
            <v>1.0500000000000001E-2</v>
          </cell>
          <cell r="V270">
            <v>1.0500000000000001E-2</v>
          </cell>
          <cell r="W270">
            <v>1.0500000000000001E-2</v>
          </cell>
        </row>
        <row r="271">
          <cell r="L271" t="str">
            <v>52159-140N0-A</v>
          </cell>
          <cell r="M271" t="str">
            <v>COVER RR BUMPER</v>
          </cell>
          <cell r="N271" t="str">
            <v>DD323</v>
          </cell>
          <cell r="O271" t="str">
            <v>BJ-1G</v>
          </cell>
          <cell r="P271" t="str">
            <v>BJ</v>
          </cell>
          <cell r="Q271" t="str">
            <v>P4-3</v>
          </cell>
          <cell r="R271">
            <v>0.44209999999999999</v>
          </cell>
          <cell r="S271">
            <v>0.44209999999999999</v>
          </cell>
          <cell r="T271">
            <v>0.44209999999999999</v>
          </cell>
          <cell r="U271">
            <v>0.44209999999999999</v>
          </cell>
          <cell r="V271">
            <v>0.44209999999999999</v>
          </cell>
          <cell r="W271">
            <v>0.44209999999999999</v>
          </cell>
        </row>
        <row r="272">
          <cell r="L272" t="str">
            <v>71001-140N3</v>
          </cell>
          <cell r="M272" t="str">
            <v>SEAT SET</v>
          </cell>
          <cell r="N272" t="str">
            <v>KNES1</v>
          </cell>
          <cell r="O272" t="str">
            <v>NJ-1G</v>
          </cell>
          <cell r="P272" t="str">
            <v>NJ</v>
          </cell>
          <cell r="Q272" t="str">
            <v>P1</v>
          </cell>
          <cell r="R272">
            <v>4.0542999999999996</v>
          </cell>
          <cell r="S272">
            <v>4.0542999999999996</v>
          </cell>
          <cell r="T272" t="str">
            <v>NIL</v>
          </cell>
          <cell r="U272" t="str">
            <v>NIL</v>
          </cell>
          <cell r="V272" t="str">
            <v>NIL</v>
          </cell>
          <cell r="W272">
            <v>4.0542999999999996</v>
          </cell>
        </row>
        <row r="273">
          <cell r="L273" t="str">
            <v>52119-140N0</v>
          </cell>
          <cell r="M273" t="str">
            <v>COVER FR BUMPER</v>
          </cell>
          <cell r="N273" t="str">
            <v>DD323</v>
          </cell>
          <cell r="O273" t="str">
            <v>BJ-1G</v>
          </cell>
          <cell r="P273" t="str">
            <v>BJ</v>
          </cell>
          <cell r="Q273" t="str">
            <v>P4-3</v>
          </cell>
          <cell r="R273">
            <v>0.48052</v>
          </cell>
          <cell r="S273">
            <v>0.48052</v>
          </cell>
          <cell r="T273">
            <v>0.48052</v>
          </cell>
          <cell r="U273">
            <v>0.48052</v>
          </cell>
          <cell r="V273">
            <v>0.48052</v>
          </cell>
          <cell r="W273">
            <v>0.48052</v>
          </cell>
        </row>
        <row r="274">
          <cell r="L274" t="str">
            <v>86510-44010</v>
          </cell>
          <cell r="M274" t="str">
            <v>HORN ASSY HIGH PITCHED</v>
          </cell>
          <cell r="N274" t="str">
            <v>DDB00</v>
          </cell>
          <cell r="O274" t="str">
            <v>LJ-DE</v>
          </cell>
          <cell r="P274" t="str">
            <v>LJ</v>
          </cell>
          <cell r="Q274" t="str">
            <v>P3-2</v>
          </cell>
          <cell r="R274">
            <v>3.5639999999999998E-2</v>
          </cell>
          <cell r="S274">
            <v>3.5639999999999998E-2</v>
          </cell>
          <cell r="T274">
            <v>3.5639999999999998E-2</v>
          </cell>
          <cell r="U274">
            <v>3.5639999999999998E-2</v>
          </cell>
          <cell r="V274">
            <v>3.5639999999999998E-2</v>
          </cell>
          <cell r="W274">
            <v>3.5639999999999998E-2</v>
          </cell>
        </row>
        <row r="275">
          <cell r="L275" t="str">
            <v>17700-210F4</v>
          </cell>
          <cell r="M275" t="str">
            <v>CLENER ASSY AIR L/ELEMENT</v>
          </cell>
          <cell r="N275" t="str">
            <v>DF610</v>
          </cell>
          <cell r="O275" t="str">
            <v>LJ-EG</v>
          </cell>
          <cell r="P275" t="str">
            <v>LJ</v>
          </cell>
          <cell r="Q275" t="str">
            <v>P5-2</v>
          </cell>
          <cell r="R275">
            <v>0.22108</v>
          </cell>
          <cell r="S275">
            <v>0.22108</v>
          </cell>
          <cell r="T275">
            <v>0.22108</v>
          </cell>
          <cell r="U275" t="str">
            <v>NIL</v>
          </cell>
          <cell r="V275" t="str">
            <v>NIL</v>
          </cell>
          <cell r="W275" t="str">
            <v>NIL</v>
          </cell>
        </row>
        <row r="276">
          <cell r="L276" t="str">
            <v>71811-277N3</v>
          </cell>
          <cell r="M276" t="str">
            <v>SHIELD FR SEAT CUSHION RH</v>
          </cell>
          <cell r="N276" t="str">
            <v>KNES1</v>
          </cell>
          <cell r="O276" t="str">
            <v>NJ-1G</v>
          </cell>
          <cell r="P276" t="str">
            <v>NJ</v>
          </cell>
          <cell r="Q276" t="str">
            <v>P4-2</v>
          </cell>
          <cell r="R276">
            <v>1.206E-2</v>
          </cell>
          <cell r="S276">
            <v>1.206E-2</v>
          </cell>
          <cell r="T276">
            <v>1.206E-2</v>
          </cell>
          <cell r="U276" t="str">
            <v>NIL</v>
          </cell>
          <cell r="V276" t="str">
            <v>NIL</v>
          </cell>
          <cell r="W276">
            <v>1.206E-2</v>
          </cell>
        </row>
        <row r="277">
          <cell r="L277" t="str">
            <v>53111-140W0</v>
          </cell>
          <cell r="M277" t="str">
            <v>GRILLE S/A RADIATOR</v>
          </cell>
          <cell r="N277" t="str">
            <v>DD323</v>
          </cell>
          <cell r="O277" t="str">
            <v>BJ-1G</v>
          </cell>
          <cell r="P277" t="str">
            <v>BJ</v>
          </cell>
          <cell r="Q277" t="str">
            <v>P4-2</v>
          </cell>
          <cell r="R277">
            <v>6.8349999999999994E-2</v>
          </cell>
          <cell r="S277">
            <v>6.8349999999999994E-2</v>
          </cell>
          <cell r="T277" t="str">
            <v>NIL</v>
          </cell>
          <cell r="U277" t="str">
            <v>NIL</v>
          </cell>
          <cell r="V277" t="str">
            <v>NIL</v>
          </cell>
          <cell r="W277">
            <v>6.8349999999999994E-2</v>
          </cell>
        </row>
        <row r="278">
          <cell r="L278" t="str">
            <v>63310-140W1</v>
          </cell>
          <cell r="M278" t="str">
            <v>HEADLINIG ASSY ROOF</v>
          </cell>
          <cell r="N278" t="str">
            <v>DD322</v>
          </cell>
          <cell r="O278" t="str">
            <v>NJ-1G</v>
          </cell>
          <cell r="P278" t="str">
            <v>NJ</v>
          </cell>
          <cell r="Q278" t="str">
            <v>P2-2</v>
          </cell>
          <cell r="R278">
            <v>0.18509999999999999</v>
          </cell>
          <cell r="S278">
            <v>0.18509999999999999</v>
          </cell>
          <cell r="T278" t="str">
            <v>NIL</v>
          </cell>
          <cell r="U278" t="str">
            <v>NIL</v>
          </cell>
          <cell r="V278" t="str">
            <v>NIL</v>
          </cell>
          <cell r="W278">
            <v>0.18509999999999999</v>
          </cell>
        </row>
        <row r="279">
          <cell r="L279" t="str">
            <v>73230-140N1</v>
          </cell>
          <cell r="M279" t="str">
            <v>BELT ASSY FR SEAT INNER</v>
          </cell>
          <cell r="N279" t="str">
            <v>KNES1</v>
          </cell>
          <cell r="O279" t="str">
            <v>NJ-1G</v>
          </cell>
          <cell r="P279" t="str">
            <v>NJ</v>
          </cell>
          <cell r="Q279" t="str">
            <v>P5-2</v>
          </cell>
          <cell r="R279">
            <v>6.1069999999999999E-2</v>
          </cell>
          <cell r="S279">
            <v>6.1069999999999999E-2</v>
          </cell>
          <cell r="T279">
            <v>6.1069999999999999E-2</v>
          </cell>
          <cell r="U279">
            <v>6.1069999999999999E-2</v>
          </cell>
          <cell r="V279">
            <v>6.1069999999999999E-2</v>
          </cell>
          <cell r="W279">
            <v>6.1069999999999999E-2</v>
          </cell>
        </row>
        <row r="280">
          <cell r="L280" t="str">
            <v>53451-140N0</v>
          </cell>
          <cell r="M280" t="str">
            <v>ROD HOOD SUPPORT</v>
          </cell>
          <cell r="N280" t="str">
            <v>DD320</v>
          </cell>
          <cell r="O280" t="str">
            <v>BJ-1G</v>
          </cell>
          <cell r="P280" t="str">
            <v>BJ</v>
          </cell>
          <cell r="Q280" t="str">
            <v>P2-1</v>
          </cell>
          <cell r="R280">
            <v>2.7459999999999998E-2</v>
          </cell>
          <cell r="S280">
            <v>2.7459999999999998E-2</v>
          </cell>
          <cell r="T280">
            <v>2.7459999999999998E-2</v>
          </cell>
          <cell r="U280">
            <v>2.7459999999999998E-2</v>
          </cell>
          <cell r="V280">
            <v>2.7459999999999998E-2</v>
          </cell>
          <cell r="W280">
            <v>2.7459999999999998E-2</v>
          </cell>
        </row>
        <row r="281">
          <cell r="L281" t="str">
            <v>74310-140W1</v>
          </cell>
          <cell r="M281" t="str">
            <v>VISOR ASSY RH</v>
          </cell>
          <cell r="N281" t="str">
            <v>DD322</v>
          </cell>
          <cell r="O281" t="str">
            <v>NJ-1G</v>
          </cell>
          <cell r="P281" t="str">
            <v>NJ</v>
          </cell>
          <cell r="Q281" t="str">
            <v>P5-2</v>
          </cell>
          <cell r="R281">
            <v>3.3759999999999998E-2</v>
          </cell>
          <cell r="S281" t="str">
            <v>NIL</v>
          </cell>
          <cell r="T281">
            <v>3.3759999999999998E-2</v>
          </cell>
          <cell r="U281">
            <v>3.3759999999999998E-2</v>
          </cell>
          <cell r="V281">
            <v>3.3759999999999998E-2</v>
          </cell>
          <cell r="W281" t="str">
            <v>NIL</v>
          </cell>
        </row>
        <row r="282">
          <cell r="L282" t="str">
            <v>67831-140N0</v>
          </cell>
          <cell r="M282" t="str">
            <v>COVER FR DOOR SERVICE HOLE RH</v>
          </cell>
          <cell r="N282" t="str">
            <v>DD320</v>
          </cell>
          <cell r="O282" t="str">
            <v>BJ-1G</v>
          </cell>
          <cell r="P282" t="str">
            <v>BJ</v>
          </cell>
          <cell r="Q282" t="str">
            <v>P1</v>
          </cell>
          <cell r="R282">
            <v>2.325E-2</v>
          </cell>
          <cell r="S282">
            <v>2.325E-2</v>
          </cell>
          <cell r="T282">
            <v>2.325E-2</v>
          </cell>
          <cell r="U282">
            <v>2.325E-2</v>
          </cell>
          <cell r="V282">
            <v>2.325E-2</v>
          </cell>
          <cell r="W282">
            <v>2.325E-2</v>
          </cell>
        </row>
        <row r="283">
          <cell r="L283" t="str">
            <v>74320-140W4</v>
          </cell>
          <cell r="M283" t="str">
            <v>VISOR ASSY LH</v>
          </cell>
          <cell r="N283" t="str">
            <v>DD322</v>
          </cell>
          <cell r="O283" t="str">
            <v>NJ-1G</v>
          </cell>
          <cell r="P283" t="str">
            <v>NJ</v>
          </cell>
          <cell r="Q283" t="str">
            <v>P5-2</v>
          </cell>
          <cell r="R283">
            <v>2.8879999999999999E-2</v>
          </cell>
          <cell r="S283" t="str">
            <v>NIL</v>
          </cell>
          <cell r="T283">
            <v>2.8879999999999999E-2</v>
          </cell>
          <cell r="U283">
            <v>2.8879999999999999E-2</v>
          </cell>
          <cell r="V283">
            <v>2.8879999999999999E-2</v>
          </cell>
          <cell r="W283" t="str">
            <v>NIL</v>
          </cell>
        </row>
        <row r="284">
          <cell r="L284" t="str">
            <v>58591-12041</v>
          </cell>
          <cell r="M284" t="str">
            <v>COVER FLOOR CARPET</v>
          </cell>
          <cell r="N284" t="str">
            <v>DD322</v>
          </cell>
          <cell r="O284" t="str">
            <v>NJ-1G</v>
          </cell>
          <cell r="P284" t="str">
            <v>NJ</v>
          </cell>
          <cell r="Q284" t="str">
            <v>P1</v>
          </cell>
          <cell r="R284">
            <v>1.5900000000000001E-3</v>
          </cell>
          <cell r="S284">
            <v>1.5900000000000001E-3</v>
          </cell>
          <cell r="T284">
            <v>1.5900000000000001E-3</v>
          </cell>
          <cell r="U284">
            <v>1.5900000000000001E-3</v>
          </cell>
          <cell r="V284">
            <v>1.5900000000000001E-3</v>
          </cell>
          <cell r="W284">
            <v>1.5900000000000001E-3</v>
          </cell>
        </row>
        <row r="285">
          <cell r="L285" t="str">
            <v>17410-140N1</v>
          </cell>
          <cell r="M285" t="str">
            <v>PIPE ASSY,EXHAUST,FR</v>
          </cell>
          <cell r="N285" t="str">
            <v>DD640</v>
          </cell>
          <cell r="O285" t="str">
            <v>BJ-1G</v>
          </cell>
          <cell r="P285" t="str">
            <v>BJ</v>
          </cell>
          <cell r="Q285" t="str">
            <v>P6-4</v>
          </cell>
          <cell r="R285">
            <v>0.37248999999999999</v>
          </cell>
          <cell r="S285" t="str">
            <v>NIL</v>
          </cell>
          <cell r="T285" t="str">
            <v>NIL</v>
          </cell>
          <cell r="U285" t="str">
            <v>NIL</v>
          </cell>
          <cell r="V285" t="str">
            <v>NIL</v>
          </cell>
          <cell r="W285">
            <v>0.37248999999999999</v>
          </cell>
        </row>
        <row r="286">
          <cell r="L286" t="str">
            <v>17430-140N0</v>
          </cell>
          <cell r="M286" t="str">
            <v>PIPE ASSY,EXHAUST,TAIL</v>
          </cell>
          <cell r="N286" t="str">
            <v>DD640</v>
          </cell>
          <cell r="O286" t="str">
            <v>BJ-1G</v>
          </cell>
          <cell r="P286" t="str">
            <v>BJ</v>
          </cell>
          <cell r="Q286" t="str">
            <v>P6-4</v>
          </cell>
          <cell r="R286">
            <v>0.81481999999999999</v>
          </cell>
          <cell r="S286" t="str">
            <v>NIL</v>
          </cell>
          <cell r="T286" t="str">
            <v>NIL</v>
          </cell>
          <cell r="U286" t="str">
            <v>NIL</v>
          </cell>
          <cell r="V286" t="str">
            <v>NIL</v>
          </cell>
          <cell r="W286">
            <v>0.81481999999999999</v>
          </cell>
        </row>
        <row r="287">
          <cell r="L287" t="str">
            <v>51968-140N0</v>
          </cell>
          <cell r="M287" t="str">
            <v>HOOK TRANSPORT RR LH</v>
          </cell>
          <cell r="N287" t="str">
            <v>DD320</v>
          </cell>
          <cell r="O287" t="str">
            <v>BJ-1G</v>
          </cell>
          <cell r="P287" t="str">
            <v>BJ</v>
          </cell>
          <cell r="Q287" t="str">
            <v>P2-1</v>
          </cell>
          <cell r="R287" t="str">
            <v>INCL</v>
          </cell>
          <cell r="S287" t="str">
            <v>INCL</v>
          </cell>
          <cell r="T287" t="str">
            <v>INCL</v>
          </cell>
          <cell r="U287" t="str">
            <v>INCL</v>
          </cell>
          <cell r="V287" t="str">
            <v>INCL</v>
          </cell>
          <cell r="W287" t="str">
            <v>INCL</v>
          </cell>
        </row>
        <row r="288">
          <cell r="L288" t="str">
            <v>53510-140N1</v>
          </cell>
          <cell r="M288" t="str">
            <v>LOCK ASSY,HOOD</v>
          </cell>
          <cell r="N288" t="str">
            <v>DD620</v>
          </cell>
          <cell r="O288" t="str">
            <v>BJ-1G</v>
          </cell>
          <cell r="P288" t="str">
            <v>BJ</v>
          </cell>
          <cell r="Q288" t="str">
            <v>NEW</v>
          </cell>
          <cell r="R288">
            <v>4.9970000000000001E-2</v>
          </cell>
          <cell r="S288">
            <v>4.9970000000000001E-2</v>
          </cell>
          <cell r="T288">
            <v>4.9970000000000001E-2</v>
          </cell>
          <cell r="U288">
            <v>4.9970000000000001E-2</v>
          </cell>
          <cell r="V288">
            <v>4.9970000000000001E-2</v>
          </cell>
          <cell r="W288">
            <v>4.9970000000000001E-2</v>
          </cell>
        </row>
        <row r="289">
          <cell r="L289" t="str">
            <v>67842-140N0</v>
          </cell>
          <cell r="M289" t="str">
            <v>COVER RR DOOR SERVICE HOLE LH</v>
          </cell>
          <cell r="N289" t="str">
            <v>DD320</v>
          </cell>
          <cell r="O289" t="str">
            <v>BJ-1G</v>
          </cell>
          <cell r="P289" t="str">
            <v>BJ</v>
          </cell>
          <cell r="Q289" t="str">
            <v>P1</v>
          </cell>
          <cell r="R289" t="str">
            <v>INCL</v>
          </cell>
          <cell r="S289" t="str">
            <v>INCL</v>
          </cell>
          <cell r="T289" t="str">
            <v>INCL</v>
          </cell>
          <cell r="U289" t="str">
            <v>INCL</v>
          </cell>
          <cell r="V289" t="str">
            <v>INCL</v>
          </cell>
          <cell r="W289" t="str">
            <v>INCL</v>
          </cell>
        </row>
        <row r="290">
          <cell r="L290" t="str">
            <v>27060-*****</v>
          </cell>
          <cell r="M290" t="str">
            <v>ALTERNATOR ASSY W/REGULATOR</v>
          </cell>
          <cell r="N290" t="str">
            <v>EP410</v>
          </cell>
          <cell r="O290" t="str">
            <v>NJ-5G</v>
          </cell>
          <cell r="P290" t="str">
            <v>NJ</v>
          </cell>
          <cell r="Q290" t="str">
            <v>NEW</v>
          </cell>
          <cell r="R290">
            <v>0.58582000000000001</v>
          </cell>
          <cell r="S290">
            <v>0.58582000000000001</v>
          </cell>
          <cell r="T290">
            <v>0.58582000000000001</v>
          </cell>
          <cell r="U290" t="str">
            <v>NIL</v>
          </cell>
          <cell r="V290" t="str">
            <v>NIL</v>
          </cell>
          <cell r="W290" t="str">
            <v>NIL</v>
          </cell>
        </row>
        <row r="291">
          <cell r="L291" t="str">
            <v>74404-140N0</v>
          </cell>
          <cell r="M291" t="str">
            <v>CLAMP S/A,BATTERY</v>
          </cell>
          <cell r="N291" t="str">
            <v>DD320</v>
          </cell>
          <cell r="O291" t="str">
            <v>BJ-1G</v>
          </cell>
          <cell r="P291" t="str">
            <v>BJ</v>
          </cell>
          <cell r="Q291" t="str">
            <v>P6-4</v>
          </cell>
          <cell r="R291">
            <v>1.047E-2</v>
          </cell>
          <cell r="S291" t="str">
            <v>NIL</v>
          </cell>
          <cell r="T291" t="str">
            <v>NIL</v>
          </cell>
          <cell r="U291" t="str">
            <v>NIL</v>
          </cell>
          <cell r="V291" t="str">
            <v>NIL</v>
          </cell>
          <cell r="W291">
            <v>1.047E-2</v>
          </cell>
        </row>
        <row r="292">
          <cell r="L292" t="str">
            <v>27060-164F2-A</v>
          </cell>
          <cell r="M292" t="str">
            <v>ALTERNATOR ASSY W/REGULATOR</v>
          </cell>
          <cell r="N292" t="str">
            <v>EP410</v>
          </cell>
          <cell r="O292" t="str">
            <v>NJ-5G</v>
          </cell>
          <cell r="P292" t="str">
            <v>NJ</v>
          </cell>
          <cell r="Q292" t="str">
            <v>NEW</v>
          </cell>
          <cell r="R292">
            <v>0.58582000000000001</v>
          </cell>
          <cell r="S292">
            <v>0.58582000000000001</v>
          </cell>
          <cell r="T292">
            <v>0.58582000000000001</v>
          </cell>
          <cell r="U292" t="str">
            <v>NIL</v>
          </cell>
          <cell r="V292" t="str">
            <v>NIL</v>
          </cell>
          <cell r="W292" t="str">
            <v>NIL</v>
          </cell>
        </row>
        <row r="293">
          <cell r="L293" t="str">
            <v>27060-165F0</v>
          </cell>
          <cell r="M293" t="str">
            <v>ALTERNATOR ASSY W/REGULATOR</v>
          </cell>
          <cell r="N293" t="str">
            <v>EP410</v>
          </cell>
          <cell r="O293" t="str">
            <v>NJ-5G</v>
          </cell>
          <cell r="P293" t="str">
            <v>NJ</v>
          </cell>
          <cell r="Q293" t="str">
            <v>NEW</v>
          </cell>
          <cell r="R293">
            <v>0.58582000000000001</v>
          </cell>
          <cell r="S293">
            <v>0.58582000000000001</v>
          </cell>
          <cell r="T293">
            <v>0.58582000000000001</v>
          </cell>
          <cell r="U293" t="str">
            <v>NIL</v>
          </cell>
          <cell r="V293" t="str">
            <v>NIL</v>
          </cell>
          <cell r="W293" t="str">
            <v>NIL</v>
          </cell>
        </row>
        <row r="294">
          <cell r="L294" t="str">
            <v>28100-*****</v>
          </cell>
          <cell r="M294" t="str">
            <v>STARTER ASSY</v>
          </cell>
          <cell r="N294" t="str">
            <v>EP410</v>
          </cell>
          <cell r="O294" t="str">
            <v>NJ-5G</v>
          </cell>
          <cell r="P294" t="str">
            <v>NJ</v>
          </cell>
          <cell r="Q294" t="str">
            <v>NEW</v>
          </cell>
          <cell r="R294">
            <v>0.43228</v>
          </cell>
          <cell r="S294">
            <v>0.43228</v>
          </cell>
          <cell r="T294">
            <v>0.43228</v>
          </cell>
          <cell r="U294" t="str">
            <v>NIL</v>
          </cell>
          <cell r="V294" t="str">
            <v>NIL</v>
          </cell>
          <cell r="W294" t="str">
            <v>NIL</v>
          </cell>
        </row>
        <row r="295">
          <cell r="L295" t="str">
            <v>74431-12020</v>
          </cell>
          <cell r="M295" t="str">
            <v>TRAY,BATTERY</v>
          </cell>
          <cell r="N295" t="str">
            <v>DD320</v>
          </cell>
          <cell r="O295" t="str">
            <v>BJ-1G</v>
          </cell>
          <cell r="P295" t="str">
            <v>BJ</v>
          </cell>
          <cell r="Q295" t="str">
            <v>P6-3</v>
          </cell>
          <cell r="R295">
            <v>4.1750000000000002E-2</v>
          </cell>
          <cell r="S295" t="str">
            <v>NIL</v>
          </cell>
          <cell r="T295" t="str">
            <v>NIL</v>
          </cell>
          <cell r="U295" t="str">
            <v>NIL</v>
          </cell>
          <cell r="V295" t="str">
            <v>NIL</v>
          </cell>
          <cell r="W295">
            <v>4.1750000000000002E-2</v>
          </cell>
        </row>
        <row r="296">
          <cell r="L296" t="str">
            <v>28100-22030-B</v>
          </cell>
          <cell r="M296" t="str">
            <v>STARTER ASSY</v>
          </cell>
          <cell r="N296" t="str">
            <v>EP410</v>
          </cell>
          <cell r="O296" t="str">
            <v>NJ-5G</v>
          </cell>
          <cell r="P296" t="str">
            <v>NJ</v>
          </cell>
          <cell r="Q296" t="str">
            <v>NEW</v>
          </cell>
          <cell r="R296">
            <v>0.43228</v>
          </cell>
          <cell r="S296">
            <v>0.43228</v>
          </cell>
          <cell r="T296">
            <v>0.43228</v>
          </cell>
          <cell r="U296" t="str">
            <v>NIL</v>
          </cell>
          <cell r="V296" t="str">
            <v>NIL</v>
          </cell>
          <cell r="W296" t="str">
            <v>NIL</v>
          </cell>
        </row>
        <row r="297">
          <cell r="L297" t="str">
            <v>28800-*****</v>
          </cell>
          <cell r="M297" t="str">
            <v>BATTERY</v>
          </cell>
          <cell r="N297" t="str">
            <v>EP410</v>
          </cell>
          <cell r="O297" t="str">
            <v>NJ-5G</v>
          </cell>
          <cell r="P297" t="str">
            <v>NJ</v>
          </cell>
          <cell r="Q297" t="str">
            <v>P1</v>
          </cell>
          <cell r="R297">
            <v>0.26273999999999997</v>
          </cell>
          <cell r="S297">
            <v>0.26273999999999997</v>
          </cell>
          <cell r="T297">
            <v>0.26273999999999997</v>
          </cell>
          <cell r="U297" t="str">
            <v>NIL</v>
          </cell>
          <cell r="V297" t="str">
            <v>NIL</v>
          </cell>
          <cell r="W297" t="str">
            <v>NIL</v>
          </cell>
        </row>
        <row r="298">
          <cell r="L298" t="str">
            <v>74451-20141</v>
          </cell>
          <cell r="M298" t="str">
            <v>BOLT,BATTERY CLAMP</v>
          </cell>
          <cell r="N298" t="str">
            <v>DD320</v>
          </cell>
          <cell r="O298" t="str">
            <v>BJ-1G</v>
          </cell>
          <cell r="P298" t="str">
            <v>BJ</v>
          </cell>
          <cell r="Q298" t="str">
            <v>P6-3</v>
          </cell>
          <cell r="R298">
            <v>8.6599999999999993E-3</v>
          </cell>
          <cell r="S298" t="str">
            <v>NIL</v>
          </cell>
          <cell r="T298" t="str">
            <v>NIL</v>
          </cell>
          <cell r="U298" t="str">
            <v>NIL</v>
          </cell>
          <cell r="V298" t="str">
            <v>NIL</v>
          </cell>
          <cell r="W298">
            <v>8.6599999999999993E-3</v>
          </cell>
        </row>
        <row r="299">
          <cell r="L299" t="str">
            <v>77200-140N3</v>
          </cell>
          <cell r="M299" t="str">
            <v>TUBE ASSY,FUEL &amp; BRAKE W/CLAMP</v>
          </cell>
          <cell r="N299" t="str">
            <v>DD320</v>
          </cell>
          <cell r="O299" t="str">
            <v>BJ-1G</v>
          </cell>
          <cell r="P299" t="str">
            <v>BJ</v>
          </cell>
          <cell r="Q299" t="str">
            <v>P6-4</v>
          </cell>
          <cell r="R299">
            <v>0.15817999999999999</v>
          </cell>
          <cell r="S299" t="str">
            <v>NIL</v>
          </cell>
          <cell r="T299" t="str">
            <v>NIL</v>
          </cell>
          <cell r="U299" t="str">
            <v>NIL</v>
          </cell>
          <cell r="V299" t="str">
            <v>NIL</v>
          </cell>
          <cell r="W299">
            <v>0.15817999999999999</v>
          </cell>
        </row>
        <row r="300">
          <cell r="L300" t="str">
            <v>82115-140N6</v>
          </cell>
          <cell r="M300" t="str">
            <v>WIRE ENGINE ROOM MAIN</v>
          </cell>
          <cell r="N300" t="str">
            <v>DDB30</v>
          </cell>
          <cell r="O300" t="str">
            <v>NJ-5G</v>
          </cell>
          <cell r="P300" t="str">
            <v>NJ</v>
          </cell>
          <cell r="Q300" t="str">
            <v>P1</v>
          </cell>
          <cell r="R300">
            <v>2.6141999999999999</v>
          </cell>
          <cell r="S300">
            <v>2.6141999999999999</v>
          </cell>
          <cell r="T300">
            <v>2.6141999999999999</v>
          </cell>
          <cell r="U300" t="str">
            <v>NIL</v>
          </cell>
          <cell r="V300" t="str">
            <v>NIL</v>
          </cell>
          <cell r="W300" t="str">
            <v>NIL</v>
          </cell>
        </row>
        <row r="301">
          <cell r="L301" t="str">
            <v>78120-140N0</v>
          </cell>
          <cell r="M301" t="str">
            <v>ROD ASSY,ACCELERATOR PEDAL</v>
          </cell>
          <cell r="N301" t="str">
            <v>DD320</v>
          </cell>
          <cell r="O301" t="str">
            <v>BJ-1G</v>
          </cell>
          <cell r="P301" t="str">
            <v>BJ</v>
          </cell>
          <cell r="Q301" t="str">
            <v>P6-1</v>
          </cell>
          <cell r="R301">
            <v>2.4400000000000002E-2</v>
          </cell>
          <cell r="S301" t="str">
            <v>NIL</v>
          </cell>
          <cell r="T301" t="str">
            <v>NIL</v>
          </cell>
          <cell r="U301" t="str">
            <v>NIL</v>
          </cell>
          <cell r="V301" t="str">
            <v>NIL</v>
          </cell>
          <cell r="W301">
            <v>2.4400000000000002E-2</v>
          </cell>
        </row>
        <row r="302">
          <cell r="L302" t="str">
            <v>82121-140NK</v>
          </cell>
          <cell r="M302" t="str">
            <v>WIRE ENGINE</v>
          </cell>
          <cell r="N302" t="str">
            <v>DDB30</v>
          </cell>
          <cell r="O302" t="str">
            <v>NJ-5G</v>
          </cell>
          <cell r="P302" t="str">
            <v>NJ</v>
          </cell>
          <cell r="Q302" t="str">
            <v>P1</v>
          </cell>
          <cell r="R302" t="str">
            <v>INCL</v>
          </cell>
          <cell r="S302" t="str">
            <v>INCL</v>
          </cell>
          <cell r="T302" t="str">
            <v>INCL</v>
          </cell>
          <cell r="U302" t="str">
            <v>NIL</v>
          </cell>
          <cell r="V302" t="str">
            <v>NIL</v>
          </cell>
          <cell r="W302" t="str">
            <v>NIL</v>
          </cell>
        </row>
        <row r="303">
          <cell r="L303" t="str">
            <v>82121-140NL</v>
          </cell>
          <cell r="M303" t="str">
            <v>WIRE ENGINE</v>
          </cell>
          <cell r="N303" t="str">
            <v>DDB30</v>
          </cell>
          <cell r="O303" t="str">
            <v>NJ-5G</v>
          </cell>
          <cell r="P303" t="str">
            <v>NJ</v>
          </cell>
          <cell r="Q303" t="str">
            <v>P1</v>
          </cell>
          <cell r="R303" t="str">
            <v>INCL</v>
          </cell>
          <cell r="S303" t="str">
            <v>INCL</v>
          </cell>
          <cell r="T303" t="str">
            <v>INCL</v>
          </cell>
          <cell r="U303" t="str">
            <v>NIL</v>
          </cell>
          <cell r="V303" t="str">
            <v>NIL</v>
          </cell>
          <cell r="W303" t="str">
            <v>NIL</v>
          </cell>
        </row>
        <row r="304">
          <cell r="L304" t="str">
            <v>42602-140W0</v>
          </cell>
          <cell r="M304" t="str">
            <v>CAP S/A WHEEL</v>
          </cell>
          <cell r="N304" t="str">
            <v>DE100</v>
          </cell>
          <cell r="O304" t="str">
            <v>CJ-1G</v>
          </cell>
          <cell r="P304" t="str">
            <v>CJ</v>
          </cell>
          <cell r="Q304" t="str">
            <v>P5-2</v>
          </cell>
          <cell r="R304">
            <v>7.5679999999999997E-2</v>
          </cell>
          <cell r="S304" t="str">
            <v>NIL</v>
          </cell>
          <cell r="T304">
            <v>7.5679999999999997E-2</v>
          </cell>
          <cell r="U304">
            <v>7.5679999999999997E-2</v>
          </cell>
          <cell r="V304">
            <v>7.5679999999999997E-2</v>
          </cell>
          <cell r="W304" t="str">
            <v>NIL</v>
          </cell>
        </row>
        <row r="305">
          <cell r="L305" t="str">
            <v>44441-52010</v>
          </cell>
          <cell r="M305" t="str">
            <v>BKT PUMP</v>
          </cell>
          <cell r="N305" t="str">
            <v>DE100</v>
          </cell>
          <cell r="O305" t="str">
            <v>CJ-1G</v>
          </cell>
          <cell r="P305" t="str">
            <v>CJ</v>
          </cell>
          <cell r="Q305" t="str">
            <v>P8-1</v>
          </cell>
          <cell r="R305">
            <v>3.4500000000000003E-2</v>
          </cell>
          <cell r="S305">
            <v>3.4500000000000003E-2</v>
          </cell>
          <cell r="T305">
            <v>3.4500000000000003E-2</v>
          </cell>
          <cell r="U305" t="str">
            <v>NIL</v>
          </cell>
          <cell r="V305" t="str">
            <v>NIL</v>
          </cell>
          <cell r="W305" t="str">
            <v>NIL</v>
          </cell>
        </row>
        <row r="306">
          <cell r="L306" t="str">
            <v>90942-03***</v>
          </cell>
          <cell r="M306" t="str">
            <v>WEIGHT BALANCE</v>
          </cell>
          <cell r="N306" t="str">
            <v>DE100</v>
          </cell>
          <cell r="O306" t="str">
            <v>CJ-1G</v>
          </cell>
          <cell r="P306" t="str">
            <v>CJ</v>
          </cell>
          <cell r="Q306" t="str">
            <v>P4-2</v>
          </cell>
          <cell r="R306">
            <v>2.6939999999999999E-2</v>
          </cell>
          <cell r="S306">
            <v>2.6939999999999999E-2</v>
          </cell>
          <cell r="T306">
            <v>2.6939999999999999E-2</v>
          </cell>
          <cell r="U306">
            <v>2.6939999999999999E-2</v>
          </cell>
          <cell r="V306">
            <v>2.6939999999999999E-2</v>
          </cell>
          <cell r="W306">
            <v>2.6939999999999999E-2</v>
          </cell>
        </row>
        <row r="307">
          <cell r="L307" t="str">
            <v>82151-140N2</v>
          </cell>
          <cell r="M307" t="str">
            <v>WIRE FR DOOR RH</v>
          </cell>
          <cell r="N307" t="str">
            <v>DDB30</v>
          </cell>
          <cell r="O307" t="str">
            <v>NJ-5G</v>
          </cell>
          <cell r="P307" t="str">
            <v>NJ</v>
          </cell>
          <cell r="Q307" t="str">
            <v>P1</v>
          </cell>
          <cell r="R307" t="str">
            <v>INCL</v>
          </cell>
          <cell r="S307" t="str">
            <v>INCL</v>
          </cell>
          <cell r="T307" t="str">
            <v>INCL</v>
          </cell>
          <cell r="U307" t="str">
            <v>INCL</v>
          </cell>
          <cell r="V307" t="str">
            <v>INCL</v>
          </cell>
          <cell r="W307" t="str">
            <v>NIL</v>
          </cell>
        </row>
        <row r="308">
          <cell r="L308" t="str">
            <v>16401-72090</v>
          </cell>
          <cell r="M308" t="str">
            <v>CAP S/A RADIATOR</v>
          </cell>
          <cell r="N308" t="str">
            <v>DF610</v>
          </cell>
          <cell r="O308" t="str">
            <v>LJ-EG</v>
          </cell>
          <cell r="P308" t="str">
            <v>LJ</v>
          </cell>
          <cell r="Q308" t="str">
            <v>P5-2</v>
          </cell>
          <cell r="R308">
            <v>0.53837999999999997</v>
          </cell>
          <cell r="S308">
            <v>0.53837999999999997</v>
          </cell>
          <cell r="T308">
            <v>0.53837999999999997</v>
          </cell>
          <cell r="U308" t="str">
            <v>[0.53838]</v>
          </cell>
          <cell r="V308" t="str">
            <v>NIL</v>
          </cell>
          <cell r="W308" t="str">
            <v>NIL</v>
          </cell>
        </row>
        <row r="309">
          <cell r="L309" t="str">
            <v>82152-140N2</v>
          </cell>
          <cell r="M309" t="str">
            <v>WIRE FR DOOR LH</v>
          </cell>
          <cell r="N309" t="str">
            <v>DDB30</v>
          </cell>
          <cell r="O309" t="str">
            <v>NJ-5G</v>
          </cell>
          <cell r="P309" t="str">
            <v>NJ</v>
          </cell>
          <cell r="Q309" t="str">
            <v>P1</v>
          </cell>
          <cell r="R309" t="str">
            <v>INCL</v>
          </cell>
          <cell r="S309" t="str">
            <v>INCL</v>
          </cell>
          <cell r="T309" t="str">
            <v>INCL</v>
          </cell>
          <cell r="U309" t="str">
            <v>INCL</v>
          </cell>
          <cell r="V309" t="str">
            <v>INCL</v>
          </cell>
          <cell r="W309" t="str">
            <v>NIL</v>
          </cell>
        </row>
        <row r="310">
          <cell r="L310" t="str">
            <v>16410-210F*</v>
          </cell>
          <cell r="M310" t="str">
            <v>RADIATOR ASSY,L/CAP</v>
          </cell>
          <cell r="N310" t="str">
            <v>DF610</v>
          </cell>
          <cell r="O310" t="str">
            <v>LJ-EG</v>
          </cell>
          <cell r="P310" t="str">
            <v>LJ</v>
          </cell>
          <cell r="Q310" t="str">
            <v>P6-4</v>
          </cell>
          <cell r="R310" t="str">
            <v>INCL</v>
          </cell>
          <cell r="S310" t="str">
            <v>NIL</v>
          </cell>
          <cell r="T310" t="str">
            <v>NIL</v>
          </cell>
          <cell r="U310" t="str">
            <v>NIL</v>
          </cell>
          <cell r="V310">
            <v>0.53837999999999997</v>
          </cell>
          <cell r="W310" t="str">
            <v>NIL</v>
          </cell>
        </row>
        <row r="311">
          <cell r="L311" t="str">
            <v>17701-210F3</v>
          </cell>
          <cell r="M311" t="str">
            <v>CASE S/A, AIR CLEANER</v>
          </cell>
          <cell r="N311" t="str">
            <v>DF610</v>
          </cell>
          <cell r="O311" t="str">
            <v>LJ-EG</v>
          </cell>
          <cell r="P311" t="str">
            <v>LJ</v>
          </cell>
          <cell r="Q311" t="str">
            <v>NEW</v>
          </cell>
          <cell r="R311" t="str">
            <v>INCL</v>
          </cell>
          <cell r="S311" t="str">
            <v>NIL</v>
          </cell>
          <cell r="T311" t="str">
            <v>NIL</v>
          </cell>
          <cell r="U311">
            <v>0.22108</v>
          </cell>
          <cell r="V311">
            <v>0.22108</v>
          </cell>
          <cell r="W311" t="str">
            <v>NIL</v>
          </cell>
        </row>
        <row r="312">
          <cell r="L312" t="str">
            <v>17705-210F5</v>
          </cell>
          <cell r="M312" t="str">
            <v>CAP S/A, AIR CLEANER</v>
          </cell>
          <cell r="N312" t="str">
            <v>DF610</v>
          </cell>
          <cell r="O312" t="str">
            <v>LJ-EG</v>
          </cell>
          <cell r="P312" t="str">
            <v>LJ</v>
          </cell>
          <cell r="Q312" t="str">
            <v>NEW</v>
          </cell>
          <cell r="R312" t="str">
            <v>INCL</v>
          </cell>
          <cell r="S312" t="str">
            <v>NIL</v>
          </cell>
          <cell r="T312" t="str">
            <v>NIL</v>
          </cell>
          <cell r="U312" t="str">
            <v>INCL</v>
          </cell>
          <cell r="V312" t="str">
            <v>INCL</v>
          </cell>
          <cell r="W312" t="str">
            <v>NIL</v>
          </cell>
        </row>
        <row r="313">
          <cell r="L313" t="str">
            <v>86120-16660</v>
          </cell>
          <cell r="M313" t="str">
            <v>RECEIVER ASSY RADIO-2SP</v>
          </cell>
          <cell r="N313" t="str">
            <v>EP430</v>
          </cell>
          <cell r="O313" t="str">
            <v>LJ-DE</v>
          </cell>
          <cell r="P313" t="str">
            <v>LJ</v>
          </cell>
          <cell r="Q313" t="str">
            <v>P2-2</v>
          </cell>
          <cell r="R313">
            <v>1.1661900000000001</v>
          </cell>
          <cell r="S313" t="str">
            <v>NIL</v>
          </cell>
          <cell r="T313" t="str">
            <v>NIL</v>
          </cell>
          <cell r="U313">
            <v>1.1661900000000001</v>
          </cell>
          <cell r="V313">
            <v>1.1661900000000001</v>
          </cell>
          <cell r="W313" t="str">
            <v>NIL</v>
          </cell>
        </row>
        <row r="314">
          <cell r="L314" t="str">
            <v>82171-140N3</v>
          </cell>
          <cell r="M314" t="str">
            <v>WIRE ROOF</v>
          </cell>
          <cell r="N314" t="str">
            <v>DDB30</v>
          </cell>
          <cell r="O314" t="str">
            <v>NJ-5G</v>
          </cell>
          <cell r="P314" t="str">
            <v>NJ</v>
          </cell>
          <cell r="Q314" t="str">
            <v>P1</v>
          </cell>
          <cell r="R314" t="str">
            <v>INCL</v>
          </cell>
          <cell r="S314" t="str">
            <v>INCL</v>
          </cell>
          <cell r="T314" t="str">
            <v>INCL</v>
          </cell>
          <cell r="U314" t="str">
            <v>INCL</v>
          </cell>
          <cell r="V314" t="str">
            <v>INCL</v>
          </cell>
          <cell r="W314" t="str">
            <v>NIL</v>
          </cell>
        </row>
        <row r="315">
          <cell r="L315" t="str">
            <v>82153-140N3</v>
          </cell>
          <cell r="M315" t="str">
            <v>WIRE RR DOOR,No.2</v>
          </cell>
          <cell r="N315" t="str">
            <v>DDB30</v>
          </cell>
          <cell r="O315" t="str">
            <v>NJ-5G</v>
          </cell>
          <cell r="P315" t="str">
            <v>NJ</v>
          </cell>
          <cell r="Q315" t="str">
            <v>P6-2</v>
          </cell>
          <cell r="R315" t="str">
            <v>INCL</v>
          </cell>
          <cell r="S315" t="str">
            <v>NIL</v>
          </cell>
          <cell r="T315" t="str">
            <v>NIL</v>
          </cell>
          <cell r="U315" t="str">
            <v>NIL</v>
          </cell>
          <cell r="V315" t="str">
            <v>INCL</v>
          </cell>
          <cell r="W315" t="str">
            <v>NIL</v>
          </cell>
        </row>
        <row r="316">
          <cell r="L316" t="str">
            <v>82153-140N6</v>
          </cell>
          <cell r="M316" t="str">
            <v>WIRE RR DOOR,No.1</v>
          </cell>
          <cell r="N316" t="str">
            <v>DDB30</v>
          </cell>
          <cell r="O316" t="str">
            <v>NJ-5G</v>
          </cell>
          <cell r="P316" t="str">
            <v>NJ</v>
          </cell>
          <cell r="Q316" t="str">
            <v>P6-2</v>
          </cell>
          <cell r="R316" t="str">
            <v>INCL</v>
          </cell>
          <cell r="S316" t="str">
            <v>NIL</v>
          </cell>
          <cell r="T316" t="str">
            <v>NIL</v>
          </cell>
          <cell r="U316" t="str">
            <v>NIL</v>
          </cell>
          <cell r="V316" t="str">
            <v>INCL</v>
          </cell>
          <cell r="W316" t="str">
            <v>NIL</v>
          </cell>
        </row>
        <row r="317">
          <cell r="L317" t="str">
            <v>47312-140N4</v>
          </cell>
          <cell r="M317" t="str">
            <v>TUBE FR BRAKE NO.2</v>
          </cell>
          <cell r="N317" t="str">
            <v>DE100</v>
          </cell>
          <cell r="O317" t="str">
            <v>CJ-1G</v>
          </cell>
          <cell r="P317" t="str">
            <v>CJ</v>
          </cell>
          <cell r="Q317" t="str">
            <v>NIL</v>
          </cell>
          <cell r="R317" t="str">
            <v>INCL</v>
          </cell>
          <cell r="S317">
            <v>4.0542999999999996</v>
          </cell>
          <cell r="T317" t="str">
            <v>NIL</v>
          </cell>
          <cell r="U317">
            <v>1</v>
          </cell>
          <cell r="V317" t="str">
            <v>A</v>
          </cell>
        </row>
        <row r="318">
          <cell r="L318" t="str">
            <v>87010-12210</v>
          </cell>
          <cell r="M318" t="str">
            <v>UNIT ASSY, AIR CONDITIONER</v>
          </cell>
          <cell r="N318" t="str">
            <v>DD810</v>
          </cell>
          <cell r="O318" t="str">
            <v>NJ-1G</v>
          </cell>
          <cell r="P318" t="str">
            <v>NJ</v>
          </cell>
          <cell r="Q318">
            <v>1.206E-2</v>
          </cell>
          <cell r="R318" t="str">
            <v>NIL</v>
          </cell>
          <cell r="S318" t="str">
            <v>NIL</v>
          </cell>
          <cell r="T318">
            <v>1.206E-2</v>
          </cell>
          <cell r="U318">
            <v>1</v>
          </cell>
          <cell r="V318" t="str">
            <v>A</v>
          </cell>
        </row>
      </sheetData>
      <sheetData sheetId="1" refreshError="1">
        <row r="14">
          <cell r="I14" t="str">
            <v>01999</v>
          </cell>
          <cell r="J14" t="str">
            <v>MANUAL OWNERS</v>
          </cell>
          <cell r="K14" t="str">
            <v>AL-RAZA</v>
          </cell>
          <cell r="L14" t="str">
            <v>0199</v>
          </cell>
          <cell r="M14" t="str">
            <v>0143</v>
          </cell>
          <cell r="N14" t="str">
            <v>BJ-1G</v>
          </cell>
          <cell r="O14" t="str">
            <v>P1</v>
          </cell>
          <cell r="P14">
            <v>7.0349999999999996E-2</v>
          </cell>
          <cell r="Q14">
            <v>7.0349999999999996E-2</v>
          </cell>
          <cell r="R14">
            <v>7.0349999999999996E-2</v>
          </cell>
          <cell r="S14">
            <v>7.0349999999999996E-2</v>
          </cell>
          <cell r="T14">
            <v>7.0349999999999996E-2</v>
          </cell>
          <cell r="U14">
            <v>1</v>
          </cell>
          <cell r="V14" t="str">
            <v>A</v>
          </cell>
        </row>
        <row r="15">
          <cell r="I15" t="str">
            <v>09101</v>
          </cell>
          <cell r="J15" t="str">
            <v>TOOL SET STD L/JACK</v>
          </cell>
          <cell r="K15" t="str">
            <v>OMEGA</v>
          </cell>
          <cell r="L15" t="str">
            <v>0900</v>
          </cell>
          <cell r="M15" t="str">
            <v>0202</v>
          </cell>
          <cell r="N15" t="str">
            <v>BJ-1G</v>
          </cell>
          <cell r="O15" t="str">
            <v>P1</v>
          </cell>
          <cell r="P15">
            <v>6.8890000000000007E-2</v>
          </cell>
          <cell r="Q15">
            <v>6.8890000000000007E-2</v>
          </cell>
          <cell r="R15" t="str">
            <v>NIL</v>
          </cell>
          <cell r="S15" t="str">
            <v>NIL</v>
          </cell>
          <cell r="T15" t="str">
            <v>NIL</v>
          </cell>
          <cell r="U15">
            <v>1</v>
          </cell>
          <cell r="V15" t="str">
            <v>A</v>
          </cell>
        </row>
        <row r="16">
          <cell r="I16" t="str">
            <v>09101</v>
          </cell>
          <cell r="J16" t="str">
            <v>TOOL SET STD L/JACK</v>
          </cell>
          <cell r="K16" t="str">
            <v>OMEGA</v>
          </cell>
          <cell r="L16" t="str">
            <v>0900</v>
          </cell>
          <cell r="M16" t="str">
            <v>0203</v>
          </cell>
          <cell r="N16" t="str">
            <v>BJ-1G</v>
          </cell>
          <cell r="O16" t="str">
            <v>P2-2</v>
          </cell>
          <cell r="P16" t="str">
            <v>NIL</v>
          </cell>
          <cell r="Q16" t="str">
            <v>NIL</v>
          </cell>
          <cell r="R16">
            <v>6.8890000000000007E-2</v>
          </cell>
          <cell r="S16">
            <v>6.8890000000000007E-2</v>
          </cell>
          <cell r="T16" t="str">
            <v>NIL</v>
          </cell>
          <cell r="U16">
            <v>11</v>
          </cell>
          <cell r="V16" t="str">
            <v>A</v>
          </cell>
        </row>
        <row r="17">
          <cell r="I17" t="str">
            <v>09101</v>
          </cell>
          <cell r="J17" t="str">
            <v>TOOL SET STD L/JACK</v>
          </cell>
          <cell r="K17" t="str">
            <v>OMEGA</v>
          </cell>
          <cell r="L17" t="str">
            <v>0900</v>
          </cell>
          <cell r="M17" t="str">
            <v>0212</v>
          </cell>
          <cell r="N17" t="str">
            <v>BJ-1G</v>
          </cell>
          <cell r="O17" t="str">
            <v>P4-1</v>
          </cell>
          <cell r="P17" t="str">
            <v>NIL</v>
          </cell>
          <cell r="Q17" t="str">
            <v>NIL</v>
          </cell>
          <cell r="R17" t="str">
            <v>NIL</v>
          </cell>
          <cell r="S17" t="str">
            <v>NIL</v>
          </cell>
          <cell r="T17">
            <v>6.8890000000000007E-2</v>
          </cell>
          <cell r="U17">
            <v>1</v>
          </cell>
          <cell r="V17" t="str">
            <v>A</v>
          </cell>
        </row>
        <row r="18">
          <cell r="I18" t="str">
            <v>09113</v>
          </cell>
          <cell r="J18" t="str">
            <v>HANDLE PANTOGRAPH JACK</v>
          </cell>
          <cell r="K18" t="str">
            <v>METALINE</v>
          </cell>
          <cell r="L18" t="str">
            <v>0900</v>
          </cell>
          <cell r="M18" t="str">
            <v>0101</v>
          </cell>
          <cell r="N18" t="str">
            <v>BJ-1G</v>
          </cell>
          <cell r="O18" t="str">
            <v>P1</v>
          </cell>
          <cell r="P18">
            <v>1.566E-2</v>
          </cell>
          <cell r="Q18">
            <v>1.566E-2</v>
          </cell>
          <cell r="R18">
            <v>1.566E-2</v>
          </cell>
          <cell r="S18">
            <v>1.566E-2</v>
          </cell>
          <cell r="T18">
            <v>1.566E-2</v>
          </cell>
          <cell r="U18">
            <v>1</v>
          </cell>
          <cell r="V18" t="str">
            <v>A</v>
          </cell>
        </row>
        <row r="19">
          <cell r="I19" t="str">
            <v>51441</v>
          </cell>
          <cell r="J19" t="str">
            <v>COVER ENGINE UNDER RH</v>
          </cell>
          <cell r="K19" t="str">
            <v>MASTER</v>
          </cell>
          <cell r="L19" t="str">
            <v>5140</v>
          </cell>
          <cell r="M19" t="str">
            <v>0101/0102</v>
          </cell>
          <cell r="N19" t="str">
            <v>BJ-1G</v>
          </cell>
          <cell r="O19" t="str">
            <v>P5-2</v>
          </cell>
          <cell r="P19">
            <v>4.3700000000000003E-2</v>
          </cell>
          <cell r="Q19">
            <v>4.3700000000000003E-2</v>
          </cell>
          <cell r="R19">
            <v>4.3700000000000003E-2</v>
          </cell>
          <cell r="S19">
            <v>4.3700000000000003E-2</v>
          </cell>
          <cell r="T19">
            <v>4.3700000000000003E-2</v>
          </cell>
          <cell r="U19">
            <v>1</v>
          </cell>
          <cell r="V19" t="str">
            <v>A</v>
          </cell>
        </row>
        <row r="20">
          <cell r="I20" t="str">
            <v>51442</v>
          </cell>
          <cell r="J20" t="str">
            <v>COVER ENGINE UNDER LH</v>
          </cell>
          <cell r="K20" t="str">
            <v>MASTER</v>
          </cell>
          <cell r="L20" t="str">
            <v>5140</v>
          </cell>
          <cell r="M20" t="str">
            <v>0101</v>
          </cell>
          <cell r="N20" t="str">
            <v>BJ-1G</v>
          </cell>
          <cell r="O20" t="str">
            <v>P5-2</v>
          </cell>
          <cell r="P20">
            <v>4.3700000000000003E-2</v>
          </cell>
          <cell r="Q20">
            <v>4.3700000000000003E-2</v>
          </cell>
          <cell r="R20">
            <v>4.3700000000000003E-2</v>
          </cell>
          <cell r="S20" t="str">
            <v>NIL</v>
          </cell>
          <cell r="T20">
            <v>4.3700000000000003E-2</v>
          </cell>
          <cell r="U20">
            <v>11</v>
          </cell>
          <cell r="V20" t="str">
            <v>A</v>
          </cell>
        </row>
        <row r="21">
          <cell r="I21" t="str">
            <v>51442</v>
          </cell>
          <cell r="J21" t="str">
            <v>COVER,ENGINE UNDER,LH</v>
          </cell>
          <cell r="K21" t="str">
            <v>MASTER</v>
          </cell>
          <cell r="L21">
            <v>5140</v>
          </cell>
          <cell r="M21" t="str">
            <v>0102</v>
          </cell>
          <cell r="N21" t="str">
            <v>BJ-1G</v>
          </cell>
          <cell r="O21" t="str">
            <v>P6-2</v>
          </cell>
          <cell r="P21" t="str">
            <v>NIL</v>
          </cell>
          <cell r="Q21" t="str">
            <v>NIL</v>
          </cell>
          <cell r="R21" t="str">
            <v>NIL</v>
          </cell>
          <cell r="S21">
            <v>4.3700000000000003E-2</v>
          </cell>
          <cell r="T21" t="str">
            <v>NIL</v>
          </cell>
          <cell r="U21">
            <v>1</v>
          </cell>
          <cell r="V21" t="str">
            <v>A</v>
          </cell>
        </row>
        <row r="22">
          <cell r="I22" t="str">
            <v>51900</v>
          </cell>
          <cell r="J22" t="str">
            <v>CARRIER ASSY SPARE WHEEL</v>
          </cell>
          <cell r="K22" t="str">
            <v>SPEL</v>
          </cell>
          <cell r="L22" t="str">
            <v>5190</v>
          </cell>
          <cell r="M22" t="str">
            <v>0102</v>
          </cell>
          <cell r="N22" t="str">
            <v>BJ-1G</v>
          </cell>
          <cell r="O22" t="str">
            <v>P2-1</v>
          </cell>
          <cell r="P22">
            <v>6.1799999999999997E-3</v>
          </cell>
          <cell r="Q22">
            <v>6.1799999999999997E-3</v>
          </cell>
          <cell r="R22">
            <v>6.1799999999999997E-3</v>
          </cell>
          <cell r="S22">
            <v>6.1799999999999997E-3</v>
          </cell>
          <cell r="T22">
            <v>6.1799999999999997E-3</v>
          </cell>
          <cell r="U22">
            <v>1</v>
          </cell>
          <cell r="V22" t="str">
            <v>A</v>
          </cell>
        </row>
        <row r="23">
          <cell r="I23" t="str">
            <v>51967</v>
          </cell>
          <cell r="J23" t="str">
            <v>HOOK TRANSPORT RR RH</v>
          </cell>
          <cell r="K23" t="str">
            <v>LOADS</v>
          </cell>
          <cell r="L23" t="str">
            <v>5191</v>
          </cell>
          <cell r="M23" t="str">
            <v>0204</v>
          </cell>
          <cell r="N23" t="str">
            <v>BJ-1G</v>
          </cell>
          <cell r="O23" t="str">
            <v>P2-1</v>
          </cell>
          <cell r="P23">
            <v>3.1179999999999999E-2</v>
          </cell>
          <cell r="Q23">
            <v>3.1179999999999999E-2</v>
          </cell>
          <cell r="R23">
            <v>3.1179999999999999E-2</v>
          </cell>
          <cell r="S23">
            <v>3.1179999999999999E-2</v>
          </cell>
          <cell r="T23">
            <v>3.1179999999999999E-2</v>
          </cell>
          <cell r="U23">
            <v>1</v>
          </cell>
          <cell r="V23" t="str">
            <v>A</v>
          </cell>
        </row>
        <row r="24">
          <cell r="I24" t="str">
            <v>51968</v>
          </cell>
          <cell r="J24" t="str">
            <v>HOOK TRANSPORT RR LH</v>
          </cell>
          <cell r="K24" t="str">
            <v>LOADS</v>
          </cell>
          <cell r="L24" t="str">
            <v>HAISHI</v>
          </cell>
          <cell r="M24">
            <v>0</v>
          </cell>
          <cell r="N24" t="str">
            <v>BJ-1G</v>
          </cell>
          <cell r="O24" t="str">
            <v>P2-1</v>
          </cell>
          <cell r="P24" t="str">
            <v>INCL</v>
          </cell>
          <cell r="Q24" t="str">
            <v>INCL</v>
          </cell>
          <cell r="R24" t="str">
            <v>INCL</v>
          </cell>
          <cell r="S24" t="str">
            <v>INCL</v>
          </cell>
          <cell r="T24" t="str">
            <v>INCL</v>
          </cell>
          <cell r="U24">
            <v>1</v>
          </cell>
          <cell r="V24" t="str">
            <v>A</v>
          </cell>
        </row>
        <row r="25">
          <cell r="I25" t="str">
            <v>53291</v>
          </cell>
          <cell r="J25" t="str">
            <v>PLATE RADIATOR COVER</v>
          </cell>
          <cell r="K25" t="str">
            <v>ALI BROTHERS</v>
          </cell>
          <cell r="L25" t="str">
            <v>5321</v>
          </cell>
          <cell r="M25" t="str">
            <v>0102</v>
          </cell>
          <cell r="N25" t="str">
            <v>BJ-1G</v>
          </cell>
          <cell r="O25" t="str">
            <v>P5-1</v>
          </cell>
          <cell r="P25">
            <v>1.2290000000000001E-2</v>
          </cell>
          <cell r="Q25">
            <v>1.2290000000000001E-2</v>
          </cell>
          <cell r="R25">
            <v>1.2290000000000001E-2</v>
          </cell>
          <cell r="S25">
            <v>1.2290000000000001E-2</v>
          </cell>
          <cell r="T25" t="str">
            <v>NIL</v>
          </cell>
          <cell r="U25">
            <v>1</v>
          </cell>
          <cell r="V25" t="str">
            <v>A</v>
          </cell>
        </row>
        <row r="26">
          <cell r="I26" t="str">
            <v>53451</v>
          </cell>
          <cell r="J26" t="str">
            <v>ROD HOOD SUPPORT</v>
          </cell>
          <cell r="K26" t="str">
            <v>AMIR WOOD</v>
          </cell>
          <cell r="L26" t="str">
            <v>5341</v>
          </cell>
          <cell r="M26" t="str">
            <v>0101</v>
          </cell>
          <cell r="N26" t="str">
            <v>BJ-1G</v>
          </cell>
          <cell r="O26" t="str">
            <v>P2-1</v>
          </cell>
          <cell r="P26">
            <v>2.7459999999999998E-2</v>
          </cell>
          <cell r="Q26">
            <v>2.7459999999999998E-2</v>
          </cell>
          <cell r="R26">
            <v>2.7459999999999998E-2</v>
          </cell>
          <cell r="S26">
            <v>2.7459999999999998E-2</v>
          </cell>
          <cell r="T26">
            <v>2.7459999999999998E-2</v>
          </cell>
          <cell r="U26">
            <v>1</v>
          </cell>
          <cell r="V26" t="str">
            <v>A</v>
          </cell>
        </row>
        <row r="27">
          <cell r="I27" t="str">
            <v>53875</v>
          </cell>
          <cell r="J27" t="str">
            <v>LINER FR FENDER RH</v>
          </cell>
          <cell r="K27" t="str">
            <v>MASTER</v>
          </cell>
          <cell r="L27" t="str">
            <v>5381</v>
          </cell>
          <cell r="M27" t="str">
            <v>0101</v>
          </cell>
          <cell r="N27" t="str">
            <v>BJ-1G</v>
          </cell>
          <cell r="O27" t="str">
            <v>P6-4</v>
          </cell>
          <cell r="P27">
            <v>3.6360000000000003E-2</v>
          </cell>
          <cell r="Q27">
            <v>3.6360000000000003E-2</v>
          </cell>
          <cell r="R27">
            <v>3.6360000000000003E-2</v>
          </cell>
          <cell r="S27">
            <v>3.6360000000000003E-2</v>
          </cell>
          <cell r="T27">
            <v>3.6360000000000003E-2</v>
          </cell>
          <cell r="U27">
            <v>1</v>
          </cell>
          <cell r="V27" t="str">
            <v>A</v>
          </cell>
        </row>
        <row r="28">
          <cell r="I28" t="str">
            <v>53876</v>
          </cell>
          <cell r="J28" t="str">
            <v>LINER FR FENDER LH</v>
          </cell>
          <cell r="K28" t="str">
            <v>MASTER</v>
          </cell>
          <cell r="L28" t="str">
            <v>5381</v>
          </cell>
          <cell r="M28" t="str">
            <v>0101</v>
          </cell>
          <cell r="N28" t="str">
            <v>BJ-1G</v>
          </cell>
          <cell r="O28" t="str">
            <v>P6-4</v>
          </cell>
          <cell r="P28">
            <v>3.6360000000000003E-2</v>
          </cell>
          <cell r="Q28">
            <v>3.6360000000000003E-2</v>
          </cell>
          <cell r="R28">
            <v>3.6360000000000003E-2</v>
          </cell>
          <cell r="S28">
            <v>3.6360000000000003E-2</v>
          </cell>
          <cell r="T28">
            <v>3.6360000000000003E-2</v>
          </cell>
          <cell r="U28">
            <v>1</v>
          </cell>
          <cell r="V28" t="str">
            <v>A</v>
          </cell>
        </row>
        <row r="29">
          <cell r="I29" t="str">
            <v>55738</v>
          </cell>
          <cell r="J29" t="str">
            <v>STOPPER HOOD RH</v>
          </cell>
          <cell r="K29" t="str">
            <v>DAWN</v>
          </cell>
          <cell r="L29" t="str">
            <v>64606-12060-D</v>
          </cell>
          <cell r="M29" t="str">
            <v>OPENER ASSY, LUGGAGE DOOR LOCK</v>
          </cell>
          <cell r="N29" t="str">
            <v>BJ-1G</v>
          </cell>
          <cell r="O29" t="str">
            <v>NEW</v>
          </cell>
          <cell r="P29">
            <v>1.2416893491124259E-2</v>
          </cell>
          <cell r="Q29">
            <v>1.2416893491124259E-2</v>
          </cell>
          <cell r="R29">
            <v>1.2416893491124259E-2</v>
          </cell>
          <cell r="S29">
            <v>1.2416893491124259E-2</v>
          </cell>
          <cell r="T29">
            <v>1.2416893491124259E-2</v>
          </cell>
          <cell r="U29">
            <v>1</v>
          </cell>
          <cell r="V29" t="str">
            <v>A</v>
          </cell>
        </row>
        <row r="30">
          <cell r="I30" t="str">
            <v>55739</v>
          </cell>
          <cell r="J30" t="str">
            <v>STOPPER HOOD LH</v>
          </cell>
          <cell r="K30" t="str">
            <v>DAWN</v>
          </cell>
          <cell r="L30" t="str">
            <v>17410-*****</v>
          </cell>
          <cell r="M30" t="str">
            <v>PIPE ASSY,EXHAUST,FR</v>
          </cell>
          <cell r="N30" t="str">
            <v>BJ-1G</v>
          </cell>
          <cell r="O30" t="str">
            <v>NEW</v>
          </cell>
          <cell r="P30">
            <v>1.2416893491124259E-2</v>
          </cell>
          <cell r="Q30">
            <v>1.2416893491124259E-2</v>
          </cell>
          <cell r="R30">
            <v>1.2416893491124259E-2</v>
          </cell>
          <cell r="S30">
            <v>1.2416893491124259E-2</v>
          </cell>
          <cell r="T30">
            <v>1.2416893491124259E-2</v>
          </cell>
          <cell r="U30">
            <v>1</v>
          </cell>
          <cell r="V30" t="str">
            <v>A</v>
          </cell>
        </row>
        <row r="31">
          <cell r="I31" t="str">
            <v>58325</v>
          </cell>
          <cell r="J31" t="str">
            <v>COVER RR FLOOR SERVICE HOLE NO.1</v>
          </cell>
          <cell r="K31" t="str">
            <v>LOADS</v>
          </cell>
          <cell r="L31" t="str">
            <v>5835</v>
          </cell>
          <cell r="M31" t="str">
            <v>0101</v>
          </cell>
          <cell r="N31" t="str">
            <v>BJ-1G</v>
          </cell>
          <cell r="O31" t="str">
            <v>P4-2</v>
          </cell>
          <cell r="P31">
            <v>2.845E-2</v>
          </cell>
          <cell r="Q31">
            <v>2.845E-2</v>
          </cell>
          <cell r="R31">
            <v>2.845E-2</v>
          </cell>
          <cell r="S31">
            <v>2.845E-2</v>
          </cell>
          <cell r="T31">
            <v>2.845E-2</v>
          </cell>
          <cell r="U31">
            <v>1</v>
          </cell>
          <cell r="V31" t="str">
            <v>A</v>
          </cell>
        </row>
        <row r="32">
          <cell r="I32" t="str">
            <v>58355</v>
          </cell>
          <cell r="J32" t="str">
            <v>BKT RR BUMPER ARM</v>
          </cell>
          <cell r="K32" t="str">
            <v>LUMINAIRES</v>
          </cell>
          <cell r="L32">
            <v>5830</v>
          </cell>
          <cell r="M32" t="str">
            <v>0101</v>
          </cell>
          <cell r="N32" t="str">
            <v>BJ-1G</v>
          </cell>
          <cell r="O32" t="str">
            <v>P6-2</v>
          </cell>
          <cell r="P32">
            <v>1.308E-2</v>
          </cell>
          <cell r="Q32">
            <v>1.308E-2</v>
          </cell>
          <cell r="R32">
            <v>1.308E-2</v>
          </cell>
          <cell r="S32">
            <v>1.308E-2</v>
          </cell>
          <cell r="T32">
            <v>1.308E-2</v>
          </cell>
          <cell r="U32">
            <v>1</v>
          </cell>
          <cell r="V32" t="str">
            <v>A</v>
          </cell>
        </row>
        <row r="33">
          <cell r="I33" t="str">
            <v>58611</v>
          </cell>
          <cell r="J33" t="str">
            <v>SHEET FR FLOOR SILENCER NO.1</v>
          </cell>
          <cell r="K33" t="str">
            <v>MIAN TYRE</v>
          </cell>
          <cell r="L33" t="str">
            <v>5860</v>
          </cell>
          <cell r="M33" t="str">
            <v>0102</v>
          </cell>
          <cell r="N33" t="str">
            <v>BJ-1G</v>
          </cell>
          <cell r="O33" t="str">
            <v>P4-1</v>
          </cell>
          <cell r="P33">
            <v>6.1789999999999998E-2</v>
          </cell>
          <cell r="Q33">
            <v>6.1789999999999998E-2</v>
          </cell>
          <cell r="R33">
            <v>6.1789999999999998E-2</v>
          </cell>
          <cell r="S33">
            <v>6.1789999999999998E-2</v>
          </cell>
          <cell r="T33">
            <v>6.1789999999999998E-2</v>
          </cell>
          <cell r="U33">
            <v>1</v>
          </cell>
          <cell r="V33" t="str">
            <v>A</v>
          </cell>
        </row>
        <row r="34">
          <cell r="I34" t="str">
            <v>58613</v>
          </cell>
          <cell r="J34" t="str">
            <v>SHEET FR FLOOR SILENCER NO.3</v>
          </cell>
          <cell r="K34" t="str">
            <v>MIAN TYRE</v>
          </cell>
          <cell r="L34" t="str">
            <v>5860</v>
          </cell>
          <cell r="M34" t="str">
            <v>0102</v>
          </cell>
          <cell r="N34" t="str">
            <v>BJ-1G</v>
          </cell>
          <cell r="O34" t="str">
            <v>P4-1</v>
          </cell>
          <cell r="P34" t="str">
            <v>INCL</v>
          </cell>
          <cell r="Q34" t="str">
            <v>INCL</v>
          </cell>
          <cell r="R34" t="str">
            <v>INCL</v>
          </cell>
          <cell r="S34" t="str">
            <v>INCL</v>
          </cell>
          <cell r="T34" t="str">
            <v>INCL</v>
          </cell>
          <cell r="U34">
            <v>1</v>
          </cell>
          <cell r="V34" t="str">
            <v>A</v>
          </cell>
        </row>
        <row r="35">
          <cell r="I35" t="str">
            <v>58644</v>
          </cell>
          <cell r="J35" t="str">
            <v>SHEET FR FLOOR SILENCER NO.2 RH</v>
          </cell>
          <cell r="K35" t="str">
            <v>MIAN TYRE</v>
          </cell>
          <cell r="L35" t="str">
            <v>5860</v>
          </cell>
          <cell r="M35" t="str">
            <v>0102</v>
          </cell>
          <cell r="N35" t="str">
            <v>BJ-1G</v>
          </cell>
          <cell r="O35" t="str">
            <v>P4-1</v>
          </cell>
          <cell r="P35" t="str">
            <v>INCL</v>
          </cell>
          <cell r="Q35" t="str">
            <v>INCL</v>
          </cell>
          <cell r="R35" t="str">
            <v>INCL</v>
          </cell>
          <cell r="S35" t="str">
            <v>INCL</v>
          </cell>
          <cell r="T35" t="str">
            <v>INCL</v>
          </cell>
          <cell r="U35">
            <v>1</v>
          </cell>
          <cell r="V35" t="str">
            <v>A</v>
          </cell>
        </row>
        <row r="36">
          <cell r="I36" t="str">
            <v>58651</v>
          </cell>
          <cell r="J36" t="str">
            <v>SHEET RR FLOOR SILENCER RH</v>
          </cell>
          <cell r="K36" t="str">
            <v>MIAN TYRE</v>
          </cell>
          <cell r="L36" t="str">
            <v>5860</v>
          </cell>
          <cell r="M36" t="str">
            <v>0102</v>
          </cell>
          <cell r="N36" t="str">
            <v>BJ-1G</v>
          </cell>
          <cell r="O36" t="str">
            <v>P4-1</v>
          </cell>
          <cell r="P36" t="str">
            <v>INCL</v>
          </cell>
          <cell r="Q36" t="str">
            <v>INCL</v>
          </cell>
          <cell r="R36" t="str">
            <v>INCL</v>
          </cell>
          <cell r="S36" t="str">
            <v>INCL</v>
          </cell>
          <cell r="T36" t="str">
            <v>INCL</v>
          </cell>
          <cell r="U36">
            <v>1</v>
          </cell>
          <cell r="V36" t="str">
            <v>A</v>
          </cell>
        </row>
        <row r="37">
          <cell r="I37" t="str">
            <v>58652</v>
          </cell>
          <cell r="J37" t="str">
            <v>SHEET RR FLOOR SILENCER LH</v>
          </cell>
          <cell r="K37" t="str">
            <v>MIAN TYRE</v>
          </cell>
          <cell r="L37" t="str">
            <v>5860</v>
          </cell>
          <cell r="M37" t="str">
            <v>0102</v>
          </cell>
          <cell r="N37" t="str">
            <v>BJ-1G</v>
          </cell>
          <cell r="O37" t="str">
            <v>P4-1</v>
          </cell>
          <cell r="P37" t="str">
            <v>INCL</v>
          </cell>
          <cell r="Q37" t="str">
            <v>INCL</v>
          </cell>
          <cell r="R37" t="str">
            <v>INCL</v>
          </cell>
          <cell r="S37" t="str">
            <v>INCL</v>
          </cell>
          <cell r="T37" t="str">
            <v>INCL</v>
          </cell>
          <cell r="U37">
            <v>1</v>
          </cell>
          <cell r="V37" t="str">
            <v>A</v>
          </cell>
        </row>
        <row r="38">
          <cell r="I38" t="str">
            <v>62930</v>
          </cell>
          <cell r="J38" t="str">
            <v>DUCT ASSY,QUATER VENT,RH</v>
          </cell>
          <cell r="K38" t="str">
            <v>THERMOSOLE</v>
          </cell>
          <cell r="L38">
            <v>6290</v>
          </cell>
          <cell r="M38" t="str">
            <v>0102</v>
          </cell>
          <cell r="N38" t="str">
            <v>BJ-1G</v>
          </cell>
          <cell r="O38" t="str">
            <v>P7-4</v>
          </cell>
          <cell r="P38">
            <v>6.4240000000000005E-2</v>
          </cell>
          <cell r="Q38">
            <v>6.4240000000000005E-2</v>
          </cell>
          <cell r="R38">
            <v>6.4240000000000005E-2</v>
          </cell>
          <cell r="S38">
            <v>6.4240000000000005E-2</v>
          </cell>
          <cell r="T38">
            <v>6.4240000000000005E-2</v>
          </cell>
          <cell r="U38">
            <v>1</v>
          </cell>
          <cell r="V38" t="str">
            <v>A</v>
          </cell>
        </row>
        <row r="39">
          <cell r="I39" t="str">
            <v>67812</v>
          </cell>
          <cell r="J39" t="str">
            <v>PAD QTR PANEL SILENCER</v>
          </cell>
          <cell r="K39">
            <v>0</v>
          </cell>
          <cell r="L39" t="str">
            <v>5871</v>
          </cell>
          <cell r="M39" t="str">
            <v>2401</v>
          </cell>
          <cell r="N39" t="str">
            <v>BJ-1G</v>
          </cell>
          <cell r="O39" t="str">
            <v>P4-1</v>
          </cell>
          <cell r="P39" t="str">
            <v>INCL</v>
          </cell>
          <cell r="Q39" t="str">
            <v>INCL</v>
          </cell>
          <cell r="R39" t="str">
            <v>INCL</v>
          </cell>
          <cell r="S39" t="str">
            <v>INCL</v>
          </cell>
          <cell r="T39" t="str">
            <v>INCL</v>
          </cell>
          <cell r="U39">
            <v>1</v>
          </cell>
          <cell r="V39" t="str">
            <v>A</v>
          </cell>
        </row>
        <row r="40">
          <cell r="I40" t="str">
            <v>67831</v>
          </cell>
          <cell r="J40" t="str">
            <v>COVER FR DOOR SERVICE HOLE</v>
          </cell>
          <cell r="K40" t="str">
            <v>MEHRAN COMM.</v>
          </cell>
          <cell r="L40" t="str">
            <v>6780</v>
          </cell>
          <cell r="M40" t="str">
            <v>0306</v>
          </cell>
          <cell r="N40" t="str">
            <v>BJ-1G</v>
          </cell>
          <cell r="O40" t="str">
            <v>P1</v>
          </cell>
          <cell r="P40">
            <v>2.325E-2</v>
          </cell>
          <cell r="Q40">
            <v>2.325E-2</v>
          </cell>
          <cell r="R40">
            <v>2.325E-2</v>
          </cell>
          <cell r="S40">
            <v>2.325E-2</v>
          </cell>
          <cell r="T40">
            <v>2.325E-2</v>
          </cell>
          <cell r="U40">
            <v>1</v>
          </cell>
          <cell r="V40" t="str">
            <v>A</v>
          </cell>
        </row>
        <row r="41">
          <cell r="I41" t="str">
            <v>67832</v>
          </cell>
          <cell r="J41" t="str">
            <v>COVER RR DOOR SERVICE HOLE</v>
          </cell>
          <cell r="K41" t="str">
            <v>MEHRAN COMM.</v>
          </cell>
          <cell r="L41" t="str">
            <v>6780</v>
          </cell>
          <cell r="M41" t="str">
            <v>0306</v>
          </cell>
          <cell r="N41" t="str">
            <v>BJ-1G</v>
          </cell>
          <cell r="O41" t="str">
            <v>P1</v>
          </cell>
          <cell r="P41" t="str">
            <v>INCL</v>
          </cell>
          <cell r="Q41" t="str">
            <v>INCL</v>
          </cell>
          <cell r="R41" t="str">
            <v>INCL</v>
          </cell>
          <cell r="S41" t="str">
            <v>INCL</v>
          </cell>
          <cell r="T41" t="str">
            <v>INCL</v>
          </cell>
          <cell r="U41">
            <v>1</v>
          </cell>
          <cell r="V41" t="str">
            <v>A</v>
          </cell>
        </row>
        <row r="42">
          <cell r="I42" t="str">
            <v>67841</v>
          </cell>
          <cell r="J42" t="str">
            <v>COVER FR DOOR SERVICE HOLE LH</v>
          </cell>
          <cell r="K42" t="str">
            <v>MEHRAN COMM.</v>
          </cell>
          <cell r="L42" t="str">
            <v>6780</v>
          </cell>
          <cell r="M42" t="str">
            <v>0306</v>
          </cell>
          <cell r="N42" t="str">
            <v>BJ-1G</v>
          </cell>
          <cell r="O42" t="str">
            <v>P1</v>
          </cell>
          <cell r="P42" t="str">
            <v>INCL</v>
          </cell>
          <cell r="Q42" t="str">
            <v>INCL</v>
          </cell>
          <cell r="R42" t="str">
            <v>INCL</v>
          </cell>
          <cell r="S42" t="str">
            <v>INCL</v>
          </cell>
          <cell r="T42" t="str">
            <v>INCL</v>
          </cell>
          <cell r="U42">
            <v>1</v>
          </cell>
          <cell r="V42" t="str">
            <v>A</v>
          </cell>
        </row>
        <row r="43">
          <cell r="I43" t="str">
            <v>67842</v>
          </cell>
          <cell r="J43" t="str">
            <v>COVER RR DOOR SERVICE HOLE LH</v>
          </cell>
          <cell r="K43" t="str">
            <v>MEHRAN COMM.</v>
          </cell>
          <cell r="L43" t="str">
            <v>6780</v>
          </cell>
          <cell r="M43" t="str">
            <v>0306</v>
          </cell>
          <cell r="N43" t="str">
            <v>BJ-1G</v>
          </cell>
          <cell r="O43" t="str">
            <v>P1</v>
          </cell>
          <cell r="P43" t="str">
            <v>INCL</v>
          </cell>
          <cell r="Q43" t="str">
            <v>INCL</v>
          </cell>
          <cell r="R43" t="str">
            <v>INCL</v>
          </cell>
          <cell r="S43" t="str">
            <v>INCL</v>
          </cell>
          <cell r="T43" t="str">
            <v>INCL</v>
          </cell>
          <cell r="U43">
            <v>1</v>
          </cell>
          <cell r="V43" t="str">
            <v>A</v>
          </cell>
        </row>
        <row r="44">
          <cell r="I44" t="str">
            <v>69260</v>
          </cell>
          <cell r="J44" t="str">
            <v>HANDLE ASSY DOOR WINDOW REGULATOR</v>
          </cell>
          <cell r="K44" t="str">
            <v>OMAR JIBRAN</v>
          </cell>
          <cell r="L44" t="str">
            <v>6920</v>
          </cell>
          <cell r="M44" t="str">
            <v>0101</v>
          </cell>
          <cell r="N44" t="str">
            <v>BJ-1G</v>
          </cell>
          <cell r="O44" t="str">
            <v>P2-2</v>
          </cell>
          <cell r="P44">
            <v>3.9710000000000002E-2</v>
          </cell>
          <cell r="Q44" t="str">
            <v>NIL</v>
          </cell>
          <cell r="R44" t="str">
            <v>NIL</v>
          </cell>
          <cell r="S44" t="str">
            <v>NIL</v>
          </cell>
          <cell r="T44">
            <v>3.9710000000000002E-2</v>
          </cell>
          <cell r="U44">
            <v>4</v>
          </cell>
          <cell r="V44" t="str">
            <v>A</v>
          </cell>
        </row>
        <row r="45">
          <cell r="I45" t="str">
            <v>74404</v>
          </cell>
          <cell r="J45" t="str">
            <v>CLAMP S/A BATTERY</v>
          </cell>
          <cell r="K45" t="str">
            <v>LOADS</v>
          </cell>
          <cell r="L45" t="str">
            <v>7440</v>
          </cell>
          <cell r="M45" t="str">
            <v>0103</v>
          </cell>
          <cell r="N45" t="str">
            <v>BJ-1G</v>
          </cell>
          <cell r="O45" t="str">
            <v>P3-1</v>
          </cell>
          <cell r="P45">
            <v>1.9130000000000001E-2</v>
          </cell>
          <cell r="Q45">
            <v>1.9130000000000001E-2</v>
          </cell>
          <cell r="R45">
            <v>1.9130000000000001E-2</v>
          </cell>
          <cell r="S45">
            <v>1.9130000000000001E-2</v>
          </cell>
          <cell r="T45" t="str">
            <v>NIL</v>
          </cell>
          <cell r="U45">
            <v>1</v>
          </cell>
          <cell r="V45" t="str">
            <v>A</v>
          </cell>
        </row>
        <row r="46">
          <cell r="I46" t="str">
            <v>74404</v>
          </cell>
          <cell r="J46" t="str">
            <v>CLAMP S/A,BATTERY</v>
          </cell>
          <cell r="K46" t="str">
            <v>DAWN</v>
          </cell>
          <cell r="L46">
            <v>7440</v>
          </cell>
          <cell r="M46" t="str">
            <v>0104</v>
          </cell>
          <cell r="N46" t="str">
            <v>BJ-1G</v>
          </cell>
          <cell r="O46" t="str">
            <v>P6-4</v>
          </cell>
          <cell r="P46" t="str">
            <v>NIL</v>
          </cell>
          <cell r="Q46" t="str">
            <v>NIL</v>
          </cell>
          <cell r="R46" t="str">
            <v>NIL</v>
          </cell>
          <cell r="S46" t="str">
            <v>NIL</v>
          </cell>
          <cell r="T46">
            <v>1.047E-2</v>
          </cell>
          <cell r="U46">
            <v>1</v>
          </cell>
          <cell r="V46" t="str">
            <v>A</v>
          </cell>
        </row>
        <row r="47">
          <cell r="I47" t="str">
            <v>74431</v>
          </cell>
          <cell r="J47" t="str">
            <v>TRAY,BATTERY</v>
          </cell>
          <cell r="K47" t="str">
            <v>PAK POLYMER</v>
          </cell>
          <cell r="L47">
            <v>7440</v>
          </cell>
          <cell r="M47" t="str">
            <v>0104</v>
          </cell>
          <cell r="N47" t="str">
            <v>BJ-1G</v>
          </cell>
          <cell r="O47" t="str">
            <v>P6-3</v>
          </cell>
          <cell r="P47" t="str">
            <v>NIL</v>
          </cell>
          <cell r="Q47" t="str">
            <v>NIL</v>
          </cell>
          <cell r="R47" t="str">
            <v>NIL</v>
          </cell>
          <cell r="S47" t="str">
            <v>NIL</v>
          </cell>
          <cell r="T47">
            <v>4.1750000000000002E-2</v>
          </cell>
          <cell r="U47">
            <v>1</v>
          </cell>
          <cell r="V47" t="str">
            <v>A</v>
          </cell>
        </row>
        <row r="48">
          <cell r="I48" t="str">
            <v>74431</v>
          </cell>
          <cell r="J48" t="str">
            <v>TRAY BATTERY</v>
          </cell>
          <cell r="K48" t="str">
            <v>PAK POLIMER</v>
          </cell>
          <cell r="L48" t="str">
            <v>7440</v>
          </cell>
          <cell r="M48" t="str">
            <v>0103</v>
          </cell>
          <cell r="N48" t="str">
            <v>BJ-1G</v>
          </cell>
          <cell r="O48" t="str">
            <v>P2-1</v>
          </cell>
          <cell r="P48">
            <v>4.1750000000000002E-2</v>
          </cell>
          <cell r="Q48">
            <v>4.1750000000000002E-2</v>
          </cell>
          <cell r="R48">
            <v>4.1750000000000002E-2</v>
          </cell>
          <cell r="S48">
            <v>4.1750000000000002E-2</v>
          </cell>
          <cell r="T48" t="str">
            <v>NIL</v>
          </cell>
          <cell r="U48">
            <v>1</v>
          </cell>
          <cell r="V48" t="str">
            <v>A</v>
          </cell>
        </row>
        <row r="49">
          <cell r="I49" t="str">
            <v>74451</v>
          </cell>
          <cell r="J49" t="str">
            <v>BOLT BATTERY CLAMP</v>
          </cell>
          <cell r="K49" t="str">
            <v>LOADS</v>
          </cell>
          <cell r="L49" t="str">
            <v>7440</v>
          </cell>
          <cell r="M49" t="str">
            <v>0103</v>
          </cell>
          <cell r="N49" t="str">
            <v>BJ-1G</v>
          </cell>
          <cell r="O49" t="str">
            <v>P3-1</v>
          </cell>
          <cell r="P49" t="str">
            <v>INCL</v>
          </cell>
          <cell r="Q49" t="str">
            <v>INCL</v>
          </cell>
          <cell r="R49" t="str">
            <v>INCL</v>
          </cell>
          <cell r="S49" t="str">
            <v>INCL</v>
          </cell>
          <cell r="T49" t="str">
            <v>NIL</v>
          </cell>
          <cell r="U49">
            <v>1</v>
          </cell>
          <cell r="V49" t="str">
            <v>A</v>
          </cell>
        </row>
        <row r="50">
          <cell r="I50" t="str">
            <v>74451</v>
          </cell>
          <cell r="J50" t="str">
            <v>BOLT,BATTERY CLAMP</v>
          </cell>
          <cell r="K50" t="str">
            <v>DAWN</v>
          </cell>
          <cell r="L50">
            <v>7440</v>
          </cell>
          <cell r="M50" t="str">
            <v>0104</v>
          </cell>
          <cell r="N50" t="str">
            <v>BJ-1G</v>
          </cell>
          <cell r="O50" t="str">
            <v>P6-3</v>
          </cell>
          <cell r="P50" t="str">
            <v>NIL</v>
          </cell>
          <cell r="Q50" t="str">
            <v>NIL</v>
          </cell>
          <cell r="R50" t="str">
            <v>NIL</v>
          </cell>
          <cell r="S50" t="str">
            <v>NIL</v>
          </cell>
          <cell r="T50">
            <v>8.6599999999999993E-3</v>
          </cell>
          <cell r="U50">
            <v>1</v>
          </cell>
          <cell r="V50" t="str">
            <v>A</v>
          </cell>
        </row>
        <row r="51">
          <cell r="I51" t="str">
            <v>77200</v>
          </cell>
          <cell r="J51" t="str">
            <v>TUBE ASSY FUEL &amp; BRAKE W/CLAMP</v>
          </cell>
          <cell r="K51" t="str">
            <v>ALBA ENGG</v>
          </cell>
          <cell r="L51" t="str">
            <v>7720</v>
          </cell>
          <cell r="M51" t="str">
            <v>0163</v>
          </cell>
          <cell r="N51" t="str">
            <v>BJ-1G</v>
          </cell>
          <cell r="O51" t="str">
            <v>P5-2</v>
          </cell>
          <cell r="P51">
            <v>0.15817999999999999</v>
          </cell>
          <cell r="Q51">
            <v>0.15817999999999999</v>
          </cell>
          <cell r="R51" t="str">
            <v>NIL</v>
          </cell>
          <cell r="S51" t="str">
            <v>NIL</v>
          </cell>
          <cell r="T51" t="str">
            <v>NIL</v>
          </cell>
          <cell r="U51">
            <v>1</v>
          </cell>
          <cell r="V51" t="str">
            <v>A</v>
          </cell>
        </row>
        <row r="52">
          <cell r="I52" t="str">
            <v>77200</v>
          </cell>
          <cell r="J52" t="str">
            <v>TUBE ASSY FUEL &amp; BRAKE W/CLAMP</v>
          </cell>
          <cell r="K52" t="str">
            <v>ALBA ENGG</v>
          </cell>
          <cell r="L52" t="str">
            <v>7720</v>
          </cell>
          <cell r="M52" t="str">
            <v>0133</v>
          </cell>
          <cell r="N52" t="str">
            <v>BJ-1G</v>
          </cell>
          <cell r="O52" t="str">
            <v>P5-2</v>
          </cell>
          <cell r="P52" t="str">
            <v>NIL</v>
          </cell>
          <cell r="Q52" t="str">
            <v>NIL</v>
          </cell>
          <cell r="R52">
            <v>0.15817999999999999</v>
          </cell>
          <cell r="S52">
            <v>0.15817999999999999</v>
          </cell>
          <cell r="T52" t="str">
            <v>NIL</v>
          </cell>
          <cell r="U52">
            <v>1</v>
          </cell>
          <cell r="V52" t="str">
            <v>A</v>
          </cell>
        </row>
        <row r="53">
          <cell r="I53" t="str">
            <v>77200</v>
          </cell>
          <cell r="J53" t="str">
            <v>TUBE ASSY,FUEL &amp; BRAKE W/CLAMP</v>
          </cell>
          <cell r="K53" t="str">
            <v>ALBA ENGG</v>
          </cell>
          <cell r="L53">
            <v>7720</v>
          </cell>
          <cell r="M53" t="str">
            <v>0192</v>
          </cell>
          <cell r="N53" t="str">
            <v>BJ-1G</v>
          </cell>
          <cell r="O53" t="str">
            <v>P6-4</v>
          </cell>
          <cell r="P53" t="str">
            <v>NIL</v>
          </cell>
          <cell r="Q53" t="str">
            <v>NIL</v>
          </cell>
          <cell r="R53" t="str">
            <v>NIL</v>
          </cell>
          <cell r="S53" t="str">
            <v>NIL</v>
          </cell>
          <cell r="T53">
            <v>0.15817999999999999</v>
          </cell>
          <cell r="U53">
            <v>1</v>
          </cell>
          <cell r="V53" t="str">
            <v>A</v>
          </cell>
        </row>
        <row r="54">
          <cell r="I54" t="str">
            <v>77377</v>
          </cell>
          <cell r="J54" t="str">
            <v>RETAINER FUEL FILLER OPENING LID LOCK</v>
          </cell>
          <cell r="K54" t="str">
            <v>SILVER FALCON</v>
          </cell>
          <cell r="L54" t="str">
            <v>55441-140W0</v>
          </cell>
          <cell r="M54" t="str">
            <v>BOX, INSTRUMENT PANEL</v>
          </cell>
          <cell r="N54" t="str">
            <v>BJ-1G</v>
          </cell>
          <cell r="O54" t="str">
            <v>NEW</v>
          </cell>
          <cell r="P54">
            <v>2.8034061538461542E-3</v>
          </cell>
          <cell r="Q54">
            <v>2.8034061538461542E-3</v>
          </cell>
          <cell r="R54">
            <v>2.8034061538461542E-3</v>
          </cell>
          <cell r="S54">
            <v>2.8034061538461542E-3</v>
          </cell>
          <cell r="T54">
            <v>2.8034061538461542E-3</v>
          </cell>
          <cell r="U54">
            <v>1</v>
          </cell>
          <cell r="V54" t="str">
            <v>A</v>
          </cell>
        </row>
        <row r="55">
          <cell r="I55" t="str">
            <v>77601</v>
          </cell>
          <cell r="J55" t="str">
            <v>BAND S/A,FUEL TANK RH</v>
          </cell>
          <cell r="K55" t="str">
            <v>METALINE</v>
          </cell>
          <cell r="L55">
            <v>7760</v>
          </cell>
          <cell r="M55" t="str">
            <v>0101</v>
          </cell>
          <cell r="N55" t="str">
            <v>BJ-1G</v>
          </cell>
          <cell r="O55" t="str">
            <v>P6-4</v>
          </cell>
          <cell r="P55">
            <v>1.3690000000000001E-2</v>
          </cell>
          <cell r="Q55">
            <v>1.3690000000000001E-2</v>
          </cell>
          <cell r="R55">
            <v>1.3690000000000001E-2</v>
          </cell>
          <cell r="S55">
            <v>1.3690000000000001E-2</v>
          </cell>
          <cell r="T55">
            <v>1.3690000000000001E-2</v>
          </cell>
          <cell r="U55">
            <v>1</v>
          </cell>
          <cell r="V55" t="str">
            <v>A</v>
          </cell>
        </row>
        <row r="56">
          <cell r="I56" t="str">
            <v/>
          </cell>
          <cell r="J56" t="str">
            <v>BAND FUEL TANK RH</v>
          </cell>
          <cell r="K56">
            <v>0</v>
          </cell>
          <cell r="L56" t="str">
            <v>62211-140N3</v>
          </cell>
          <cell r="M56" t="str">
            <v>GARNISH, FR PILLER RH</v>
          </cell>
          <cell r="N56" t="str">
            <v>DD322</v>
          </cell>
          <cell r="O56" t="str">
            <v>NJ-1G</v>
          </cell>
          <cell r="P56" t="str">
            <v>NJ</v>
          </cell>
          <cell r="Q56" t="str">
            <v>NEW</v>
          </cell>
          <cell r="R56">
            <v>2.7720000000000002E-2</v>
          </cell>
          <cell r="S56">
            <v>2.7720000000000002E-2</v>
          </cell>
          <cell r="T56">
            <v>2.7720000000000002E-2</v>
          </cell>
          <cell r="U56">
            <v>2.7720000000000002E-2</v>
          </cell>
          <cell r="V56">
            <v>2.7720000000000002E-2</v>
          </cell>
        </row>
        <row r="57">
          <cell r="I57" t="str">
            <v>77602</v>
          </cell>
          <cell r="J57" t="str">
            <v>BAND S/A,FUEL TANK LH</v>
          </cell>
          <cell r="K57" t="str">
            <v>METALINE</v>
          </cell>
          <cell r="L57">
            <v>7760</v>
          </cell>
          <cell r="M57" t="str">
            <v>0101</v>
          </cell>
          <cell r="N57" t="str">
            <v>BJ-1G</v>
          </cell>
          <cell r="O57" t="str">
            <v>P6-4</v>
          </cell>
          <cell r="P57">
            <v>1.3690000000000001E-2</v>
          </cell>
          <cell r="Q57">
            <v>1.3690000000000001E-2</v>
          </cell>
          <cell r="R57">
            <v>1.3690000000000001E-2</v>
          </cell>
          <cell r="S57">
            <v>1.3690000000000001E-2</v>
          </cell>
          <cell r="T57">
            <v>1.3690000000000001E-2</v>
          </cell>
          <cell r="U57">
            <v>1</v>
          </cell>
          <cell r="V57" t="str">
            <v>A</v>
          </cell>
        </row>
        <row r="58">
          <cell r="I58" t="str">
            <v/>
          </cell>
          <cell r="J58" t="str">
            <v>BAND FUEL TANK LH</v>
          </cell>
          <cell r="K58">
            <v>0</v>
          </cell>
          <cell r="L58" t="str">
            <v>71398-32010</v>
          </cell>
          <cell r="M58" t="str">
            <v>HOLDER RR SEAT BACK</v>
          </cell>
          <cell r="N58" t="str">
            <v>KNES1</v>
          </cell>
          <cell r="O58" t="str">
            <v>NJ-1G</v>
          </cell>
          <cell r="P58" t="str">
            <v>NJ</v>
          </cell>
          <cell r="Q58" t="str">
            <v>NEW</v>
          </cell>
          <cell r="R58">
            <v>1.33864E-2</v>
          </cell>
          <cell r="S58">
            <v>1.33864E-2</v>
          </cell>
          <cell r="T58">
            <v>1.33864E-2</v>
          </cell>
          <cell r="U58">
            <v>1.33864E-2</v>
          </cell>
          <cell r="V58">
            <v>1.33864E-2</v>
          </cell>
        </row>
        <row r="59">
          <cell r="I59" t="str">
            <v>78183</v>
          </cell>
          <cell r="J59" t="str">
            <v>CLAMP ACCELERATOR CONTROL CABLE</v>
          </cell>
          <cell r="K59" t="str">
            <v>SILVER FALCON</v>
          </cell>
          <cell r="L59" t="str">
            <v>72137-52010</v>
          </cell>
          <cell r="M59" t="str">
            <v>COVER SEAT TRACK BRACKET OUTER RR RH</v>
          </cell>
          <cell r="N59" t="str">
            <v>BJ-1G</v>
          </cell>
          <cell r="O59" t="str">
            <v>NEW</v>
          </cell>
          <cell r="P59">
            <v>4.0584000000000002E-3</v>
          </cell>
          <cell r="Q59">
            <v>4.0584000000000002E-3</v>
          </cell>
          <cell r="R59">
            <v>4.0584000000000002E-3</v>
          </cell>
          <cell r="S59">
            <v>4.0584000000000002E-3</v>
          </cell>
          <cell r="T59">
            <v>4.0584000000000002E-3</v>
          </cell>
          <cell r="U59">
            <v>1</v>
          </cell>
          <cell r="V59" t="str">
            <v>A</v>
          </cell>
        </row>
        <row r="60">
          <cell r="I60" t="str">
            <v>78186</v>
          </cell>
          <cell r="J60" t="str">
            <v>SUPPORT ACCELERATOR CONTROL CABLE</v>
          </cell>
          <cell r="K60" t="str">
            <v>SILVER FALCON</v>
          </cell>
          <cell r="L60" t="str">
            <v>72157-12100</v>
          </cell>
          <cell r="M60" t="str">
            <v>COVER SEAT TRACK BRACKET INNER RR RH</v>
          </cell>
          <cell r="N60" t="str">
            <v>BJ-1G</v>
          </cell>
          <cell r="O60" t="str">
            <v>NEW</v>
          </cell>
          <cell r="P60">
            <v>1.6482799999999999E-2</v>
          </cell>
          <cell r="Q60">
            <v>1.6482799999999999E-2</v>
          </cell>
          <cell r="R60">
            <v>3.3871999999999995E-3</v>
          </cell>
          <cell r="S60">
            <v>3.3871999999999995E-3</v>
          </cell>
          <cell r="T60">
            <v>3.3871999999999995E-3</v>
          </cell>
          <cell r="U60">
            <v>1</v>
          </cell>
          <cell r="V60" t="str">
            <v>A</v>
          </cell>
        </row>
        <row r="61">
          <cell r="I61" t="str">
            <v>87834</v>
          </cell>
          <cell r="J61" t="str">
            <v>COVER INNER MIRROR STAY</v>
          </cell>
          <cell r="K61" t="str">
            <v>FEROZE</v>
          </cell>
          <cell r="L61" t="str">
            <v>72158-12100</v>
          </cell>
          <cell r="M61" t="str">
            <v>COVER SEAT TRACK BRACKET INNER LH</v>
          </cell>
          <cell r="N61" t="str">
            <v>BJ-1G</v>
          </cell>
          <cell r="O61" t="str">
            <v>NEW</v>
          </cell>
          <cell r="P61">
            <v>4.3647083333333333E-3</v>
          </cell>
          <cell r="Q61">
            <v>4.3647083333333333E-3</v>
          </cell>
          <cell r="R61">
            <v>4.3647083333333333E-3</v>
          </cell>
          <cell r="S61">
            <v>4.3647083333333333E-3</v>
          </cell>
          <cell r="T61">
            <v>4.3647083333333333E-3</v>
          </cell>
          <cell r="U61">
            <v>1</v>
          </cell>
          <cell r="V61" t="str">
            <v>A</v>
          </cell>
        </row>
        <row r="62">
          <cell r="I62" t="str">
            <v xml:space="preserve"> -</v>
          </cell>
          <cell r="J62" t="str">
            <v>EMBLUM, NAME PLATE, ETC.</v>
          </cell>
          <cell r="K62" t="str">
            <v>G.I.</v>
          </cell>
          <cell r="L62" t="str">
            <v>74348-140N0</v>
          </cell>
          <cell r="M62" t="str">
            <v>HOLDER  VISOR</v>
          </cell>
          <cell r="N62" t="str">
            <v>BJ-1G</v>
          </cell>
          <cell r="O62" t="str">
            <v>NJ-1G</v>
          </cell>
          <cell r="P62">
            <v>0.3</v>
          </cell>
          <cell r="Q62">
            <v>0.3</v>
          </cell>
          <cell r="R62">
            <v>0.3</v>
          </cell>
          <cell r="S62">
            <v>0.3</v>
          </cell>
          <cell r="T62">
            <v>0.3</v>
          </cell>
          <cell r="U62">
            <v>1</v>
          </cell>
          <cell r="V62" t="str">
            <v>B</v>
          </cell>
        </row>
        <row r="63">
          <cell r="I63" t="str">
            <v>09111</v>
          </cell>
          <cell r="J63" t="str">
            <v>JACK S/A PANTOGRAPH</v>
          </cell>
          <cell r="K63" t="str">
            <v>METALINE</v>
          </cell>
          <cell r="L63" t="str">
            <v>0900</v>
          </cell>
          <cell r="M63" t="str">
            <v>0101</v>
          </cell>
          <cell r="N63" t="str">
            <v>BJ-1G</v>
          </cell>
          <cell r="O63" t="str">
            <v>P1</v>
          </cell>
          <cell r="P63">
            <v>0.10706</v>
          </cell>
          <cell r="Q63">
            <v>0.10706</v>
          </cell>
          <cell r="R63">
            <v>0.10706</v>
          </cell>
          <cell r="S63">
            <v>0.10706</v>
          </cell>
          <cell r="T63">
            <v>0.10706</v>
          </cell>
          <cell r="U63">
            <v>1</v>
          </cell>
          <cell r="V63" t="str">
            <v>B</v>
          </cell>
        </row>
        <row r="64">
          <cell r="I64" t="str">
            <v>17410</v>
          </cell>
          <cell r="J64" t="str">
            <v>PIPE ASSY EXHAUST FR</v>
          </cell>
          <cell r="K64" t="str">
            <v>LOADS</v>
          </cell>
          <cell r="L64" t="str">
            <v>1740</v>
          </cell>
          <cell r="M64" t="str">
            <v>0111</v>
          </cell>
          <cell r="N64" t="str">
            <v>BJ-1G</v>
          </cell>
          <cell r="O64" t="str">
            <v>P2-2</v>
          </cell>
          <cell r="P64">
            <v>0.37248999999999999</v>
          </cell>
          <cell r="Q64">
            <v>0.37248999999999999</v>
          </cell>
          <cell r="R64" t="str">
            <v>NIL</v>
          </cell>
          <cell r="S64" t="str">
            <v>NIL</v>
          </cell>
          <cell r="T64" t="str">
            <v>NIL</v>
          </cell>
          <cell r="U64">
            <v>1</v>
          </cell>
          <cell r="V64" t="str">
            <v>B</v>
          </cell>
        </row>
        <row r="65">
          <cell r="I65" t="str">
            <v>17410</v>
          </cell>
          <cell r="J65" t="str">
            <v>PIPE ASSY EXHAUST FR</v>
          </cell>
          <cell r="K65" t="str">
            <v>LOADS</v>
          </cell>
          <cell r="L65" t="str">
            <v>1740</v>
          </cell>
          <cell r="M65" t="str">
            <v>0112</v>
          </cell>
          <cell r="N65" t="str">
            <v>BJ-1G</v>
          </cell>
          <cell r="O65" t="str">
            <v>P4-1</v>
          </cell>
          <cell r="P65" t="str">
            <v>NIL</v>
          </cell>
          <cell r="Q65" t="str">
            <v>NIL</v>
          </cell>
          <cell r="R65">
            <v>0.37248999999999999</v>
          </cell>
          <cell r="S65">
            <v>0.37248999999999999</v>
          </cell>
          <cell r="T65" t="str">
            <v>NIL</v>
          </cell>
          <cell r="U65">
            <v>1</v>
          </cell>
          <cell r="V65" t="str">
            <v>B</v>
          </cell>
        </row>
        <row r="66">
          <cell r="I66" t="str">
            <v>17410</v>
          </cell>
          <cell r="J66" t="str">
            <v>PIPE ASSY,EXHAUST,FR</v>
          </cell>
          <cell r="K66" t="str">
            <v>LOADS</v>
          </cell>
          <cell r="L66">
            <v>1740</v>
          </cell>
          <cell r="M66" t="str">
            <v>0129</v>
          </cell>
          <cell r="N66" t="str">
            <v>BJ-1G</v>
          </cell>
          <cell r="O66" t="str">
            <v>P6-4</v>
          </cell>
          <cell r="P66" t="str">
            <v>NIL</v>
          </cell>
          <cell r="Q66" t="str">
            <v>NIL</v>
          </cell>
          <cell r="R66" t="str">
            <v>NIL</v>
          </cell>
          <cell r="S66" t="str">
            <v>NIL</v>
          </cell>
          <cell r="T66">
            <v>0.37248999999999999</v>
          </cell>
          <cell r="U66">
            <v>1</v>
          </cell>
          <cell r="V66" t="str">
            <v>B</v>
          </cell>
        </row>
        <row r="67">
          <cell r="I67" t="str">
            <v>17430</v>
          </cell>
          <cell r="J67" t="str">
            <v>PIPE ASSY EXHAUST TAIL</v>
          </cell>
          <cell r="K67" t="str">
            <v>LOADS</v>
          </cell>
          <cell r="L67" t="str">
            <v>1740</v>
          </cell>
          <cell r="M67" t="str">
            <v>0413</v>
          </cell>
          <cell r="N67" t="str">
            <v>BJ-1G</v>
          </cell>
          <cell r="O67" t="str">
            <v>P3-2</v>
          </cell>
          <cell r="P67">
            <v>0.81481999999999999</v>
          </cell>
          <cell r="Q67">
            <v>0.81481999999999999</v>
          </cell>
          <cell r="R67">
            <v>0.81481999999999999</v>
          </cell>
          <cell r="S67">
            <v>0.81481999999999999</v>
          </cell>
          <cell r="T67" t="str">
            <v>NIL</v>
          </cell>
          <cell r="U67">
            <v>1</v>
          </cell>
          <cell r="V67" t="str">
            <v>B</v>
          </cell>
        </row>
        <row r="68">
          <cell r="I68" t="str">
            <v>17430</v>
          </cell>
          <cell r="J68" t="str">
            <v>PIPE ASSY,EXHAUST,TAIL</v>
          </cell>
          <cell r="K68" t="str">
            <v>LOADS</v>
          </cell>
          <cell r="L68">
            <v>1740</v>
          </cell>
          <cell r="M68" t="str">
            <v>0422</v>
          </cell>
          <cell r="N68" t="str">
            <v>BJ-1G</v>
          </cell>
          <cell r="O68" t="str">
            <v>P6-4</v>
          </cell>
          <cell r="P68" t="str">
            <v>NIL</v>
          </cell>
          <cell r="Q68" t="str">
            <v>NIL</v>
          </cell>
          <cell r="R68" t="str">
            <v>NIL</v>
          </cell>
          <cell r="S68" t="str">
            <v>NIL</v>
          </cell>
          <cell r="T68">
            <v>0.81481999999999999</v>
          </cell>
          <cell r="U68">
            <v>1</v>
          </cell>
          <cell r="V68" t="str">
            <v>B</v>
          </cell>
        </row>
        <row r="69">
          <cell r="I69" t="str">
            <v>52119</v>
          </cell>
          <cell r="J69" t="str">
            <v>COVER FR BUMPER</v>
          </cell>
          <cell r="K69" t="str">
            <v>OMAR JIBRAN</v>
          </cell>
          <cell r="L69" t="str">
            <v>5210</v>
          </cell>
          <cell r="M69" t="str">
            <v>0103</v>
          </cell>
          <cell r="N69" t="str">
            <v>BJ-1G</v>
          </cell>
          <cell r="O69" t="str">
            <v>P4-3</v>
          </cell>
          <cell r="P69">
            <v>0.48052</v>
          </cell>
          <cell r="Q69">
            <v>0.48052</v>
          </cell>
          <cell r="R69">
            <v>0.48052</v>
          </cell>
          <cell r="S69">
            <v>0.48052</v>
          </cell>
          <cell r="T69">
            <v>0.48052</v>
          </cell>
          <cell r="U69">
            <v>1</v>
          </cell>
          <cell r="V69" t="str">
            <v>B</v>
          </cell>
        </row>
        <row r="70">
          <cell r="I70" t="str">
            <v>52155</v>
          </cell>
          <cell r="J70" t="str">
            <v>SUPPORT RR BUMPER SIDE RH</v>
          </cell>
          <cell r="K70" t="str">
            <v>RAZI SONS</v>
          </cell>
          <cell r="L70" t="str">
            <v>5210</v>
          </cell>
          <cell r="M70" t="str">
            <v>0203</v>
          </cell>
          <cell r="N70" t="str">
            <v>BJ-1G</v>
          </cell>
          <cell r="O70" t="str">
            <v>P5-2</v>
          </cell>
          <cell r="P70">
            <v>1.2800000000000001E-2</v>
          </cell>
          <cell r="Q70">
            <v>1.2800000000000001E-2</v>
          </cell>
          <cell r="R70">
            <v>1.2800000000000001E-2</v>
          </cell>
          <cell r="S70">
            <v>1.2800000000000001E-2</v>
          </cell>
          <cell r="T70">
            <v>1.2800000000000001E-2</v>
          </cell>
          <cell r="U70">
            <v>1</v>
          </cell>
          <cell r="V70" t="str">
            <v>B</v>
          </cell>
        </row>
        <row r="71">
          <cell r="I71" t="str">
            <v>52156</v>
          </cell>
          <cell r="J71" t="str">
            <v>SUPPORT RR BUMPER SIDE LH</v>
          </cell>
          <cell r="K71" t="str">
            <v>RAZI SONS</v>
          </cell>
          <cell r="L71" t="str">
            <v>5210</v>
          </cell>
          <cell r="M71" t="str">
            <v>0203</v>
          </cell>
          <cell r="N71" t="str">
            <v>BJ-1G</v>
          </cell>
          <cell r="O71" t="str">
            <v>P5-2</v>
          </cell>
          <cell r="P71">
            <v>1.2800000000000001E-2</v>
          </cell>
          <cell r="Q71">
            <v>1.2800000000000001E-2</v>
          </cell>
          <cell r="R71">
            <v>1.2800000000000001E-2</v>
          </cell>
          <cell r="S71">
            <v>1.2800000000000001E-2</v>
          </cell>
          <cell r="T71">
            <v>1.2800000000000001E-2</v>
          </cell>
          <cell r="U71">
            <v>1</v>
          </cell>
          <cell r="V71" t="str">
            <v>B</v>
          </cell>
        </row>
        <row r="72">
          <cell r="I72" t="str">
            <v>52159</v>
          </cell>
          <cell r="J72" t="str">
            <v>COVER RR BUMPER</v>
          </cell>
          <cell r="K72" t="str">
            <v>OMAR JIBRAN</v>
          </cell>
          <cell r="L72" t="str">
            <v>5210</v>
          </cell>
          <cell r="M72" t="str">
            <v>0203</v>
          </cell>
          <cell r="N72" t="str">
            <v>BJ-1G</v>
          </cell>
          <cell r="O72" t="str">
            <v>P4-3</v>
          </cell>
          <cell r="P72">
            <v>0.44209999999999999</v>
          </cell>
          <cell r="Q72">
            <v>0.44209999999999999</v>
          </cell>
          <cell r="R72">
            <v>0.44209999999999999</v>
          </cell>
          <cell r="S72">
            <v>0.44209999999999999</v>
          </cell>
          <cell r="T72">
            <v>0.44209999999999999</v>
          </cell>
          <cell r="U72">
            <v>1</v>
          </cell>
          <cell r="V72" t="str">
            <v>B</v>
          </cell>
        </row>
        <row r="73">
          <cell r="I73" t="str">
            <v>53101</v>
          </cell>
          <cell r="J73" t="str">
            <v>GRILLE S/A RADIATOR</v>
          </cell>
          <cell r="K73" t="str">
            <v>OMAR JIBRAN</v>
          </cell>
          <cell r="L73">
            <v>5310</v>
          </cell>
          <cell r="M73" t="str">
            <v>0105</v>
          </cell>
          <cell r="N73" t="str">
            <v>BJ-1G</v>
          </cell>
          <cell r="O73" t="str">
            <v>P6-4</v>
          </cell>
          <cell r="P73" t="str">
            <v>NIL</v>
          </cell>
          <cell r="Q73">
            <v>6.8349999999999994E-2</v>
          </cell>
          <cell r="R73">
            <v>6.8349999999999994E-2</v>
          </cell>
          <cell r="S73">
            <v>6.8349999999999994E-2</v>
          </cell>
          <cell r="T73" t="str">
            <v>NIL</v>
          </cell>
          <cell r="U73">
            <v>1</v>
          </cell>
          <cell r="V73" t="str">
            <v>B</v>
          </cell>
        </row>
        <row r="74">
          <cell r="I74" t="str">
            <v>53101</v>
          </cell>
          <cell r="J74" t="str">
            <v>GRILLE S/A RADIATOR</v>
          </cell>
          <cell r="K74" t="str">
            <v>OMAR JIBRAN</v>
          </cell>
          <cell r="L74" t="str">
            <v>5310</v>
          </cell>
          <cell r="M74" t="str">
            <v>0106</v>
          </cell>
          <cell r="N74" t="str">
            <v>BJ-1G</v>
          </cell>
          <cell r="O74" t="str">
            <v>P4-2</v>
          </cell>
          <cell r="P74">
            <v>6.8349999999999994E-2</v>
          </cell>
          <cell r="Q74" t="str">
            <v>NIL</v>
          </cell>
          <cell r="R74" t="str">
            <v>NIL</v>
          </cell>
          <cell r="S74" t="str">
            <v>NIL</v>
          </cell>
          <cell r="T74">
            <v>6.8349999999999994E-2</v>
          </cell>
          <cell r="U74">
            <v>1</v>
          </cell>
          <cell r="V74" t="str">
            <v>B</v>
          </cell>
        </row>
        <row r="75">
          <cell r="I75" t="str">
            <v>53455</v>
          </cell>
          <cell r="J75" t="str">
            <v>CLAMP HOOD SUPPORT ROD</v>
          </cell>
          <cell r="K75">
            <v>0</v>
          </cell>
          <cell r="L75" t="str">
            <v>53876-140N0</v>
          </cell>
          <cell r="M75" t="str">
            <v>LINER FR FENDER LH</v>
          </cell>
          <cell r="N75" t="str">
            <v>BJ-1G</v>
          </cell>
          <cell r="O75" t="str">
            <v>NEW</v>
          </cell>
          <cell r="P75">
            <v>2.64E-3</v>
          </cell>
          <cell r="Q75">
            <v>2.64E-3</v>
          </cell>
          <cell r="R75">
            <v>2.64E-3</v>
          </cell>
          <cell r="S75">
            <v>2.64E-3</v>
          </cell>
          <cell r="T75">
            <v>2.64E-3</v>
          </cell>
          <cell r="U75">
            <v>1</v>
          </cell>
          <cell r="V75" t="str">
            <v>B</v>
          </cell>
        </row>
        <row r="76">
          <cell r="I76" t="str">
            <v>53510</v>
          </cell>
          <cell r="J76" t="str">
            <v>LOCK ASSY,HOOD</v>
          </cell>
          <cell r="K76" t="str">
            <v>METALINE</v>
          </cell>
          <cell r="L76" t="str">
            <v>5350</v>
          </cell>
          <cell r="M76" t="str">
            <v>0102</v>
          </cell>
          <cell r="N76" t="str">
            <v>BJ-1G</v>
          </cell>
          <cell r="O76" t="str">
            <v>NEW</v>
          </cell>
          <cell r="P76">
            <v>4.9970000000000001E-2</v>
          </cell>
          <cell r="Q76">
            <v>4.9970000000000001E-2</v>
          </cell>
          <cell r="R76">
            <v>4.9970000000000001E-2</v>
          </cell>
          <cell r="S76">
            <v>4.9970000000000001E-2</v>
          </cell>
          <cell r="T76">
            <v>4.9970000000000001E-2</v>
          </cell>
          <cell r="U76">
            <v>1</v>
          </cell>
          <cell r="V76" t="str">
            <v>B</v>
          </cell>
        </row>
        <row r="77">
          <cell r="I77" t="str">
            <v>55106</v>
          </cell>
          <cell r="J77" t="str">
            <v>SUPPORT S/A,BRAKE PEDAL</v>
          </cell>
          <cell r="K77" t="str">
            <v>BEWL</v>
          </cell>
          <cell r="L77" t="str">
            <v>5511</v>
          </cell>
          <cell r="M77" t="str">
            <v>0103</v>
          </cell>
          <cell r="N77" t="str">
            <v>BJ-1G</v>
          </cell>
          <cell r="O77" t="str">
            <v>P6-4</v>
          </cell>
          <cell r="P77">
            <v>0.04</v>
          </cell>
          <cell r="Q77">
            <v>0.04</v>
          </cell>
          <cell r="R77">
            <v>0.04</v>
          </cell>
          <cell r="S77">
            <v>0.04</v>
          </cell>
          <cell r="T77">
            <v>0.04</v>
          </cell>
          <cell r="U77">
            <v>1</v>
          </cell>
          <cell r="V77" t="str">
            <v>B</v>
          </cell>
        </row>
        <row r="78">
          <cell r="I78" t="str">
            <v>55107</v>
          </cell>
          <cell r="J78" t="str">
            <v>SUPPORT S/A,CLUTCH PEDAL</v>
          </cell>
          <cell r="K78" t="str">
            <v>BEWL</v>
          </cell>
          <cell r="L78" t="str">
            <v>5511</v>
          </cell>
          <cell r="M78" t="str">
            <v>0201</v>
          </cell>
          <cell r="N78" t="str">
            <v>BJ-1G</v>
          </cell>
          <cell r="O78" t="str">
            <v>P6-4</v>
          </cell>
          <cell r="P78">
            <v>5.9290000000000002E-2</v>
          </cell>
          <cell r="Q78">
            <v>5.9290000000000002E-2</v>
          </cell>
          <cell r="R78">
            <v>5.9290000000000002E-2</v>
          </cell>
          <cell r="S78" t="str">
            <v>NIL</v>
          </cell>
          <cell r="T78">
            <v>5.9290000000000002E-2</v>
          </cell>
          <cell r="U78">
            <v>1</v>
          </cell>
          <cell r="V78" t="str">
            <v>B</v>
          </cell>
        </row>
        <row r="79">
          <cell r="I79" t="str">
            <v>55210</v>
          </cell>
          <cell r="J79" t="str">
            <v>INSULATOR ASSY DASH PANEL</v>
          </cell>
          <cell r="K79" t="str">
            <v>AUTO SPARE</v>
          </cell>
          <cell r="L79" t="str">
            <v>5520</v>
          </cell>
          <cell r="M79" t="str">
            <v>0101</v>
          </cell>
          <cell r="N79" t="str">
            <v>BJ-1G</v>
          </cell>
          <cell r="O79" t="str">
            <v>P4-2</v>
          </cell>
          <cell r="P79">
            <v>0.14749999999999999</v>
          </cell>
          <cell r="Q79">
            <v>0.14749999999999999</v>
          </cell>
          <cell r="R79">
            <v>0.14749999999999999</v>
          </cell>
          <cell r="S79">
            <v>0.14749999999999999</v>
          </cell>
          <cell r="T79">
            <v>0.14749999999999999</v>
          </cell>
          <cell r="U79">
            <v>1</v>
          </cell>
          <cell r="V79" t="str">
            <v>B</v>
          </cell>
        </row>
        <row r="80">
          <cell r="I80" t="str">
            <v>58044</v>
          </cell>
          <cell r="J80" t="str">
            <v>INSULATOR S/A CTR FOOLR HEAT NO.2</v>
          </cell>
          <cell r="K80" t="str">
            <v>LOADS</v>
          </cell>
          <cell r="L80" t="str">
            <v>5811</v>
          </cell>
          <cell r="M80" t="str">
            <v>0101</v>
          </cell>
          <cell r="N80" t="str">
            <v>BJ-1G</v>
          </cell>
          <cell r="O80" t="str">
            <v>P5-2</v>
          </cell>
          <cell r="P80">
            <v>7.4499999999999997E-2</v>
          </cell>
          <cell r="Q80">
            <v>7.4499999999999997E-2</v>
          </cell>
          <cell r="R80">
            <v>7.4499999999999997E-2</v>
          </cell>
          <cell r="S80">
            <v>7.4499999999999997E-2</v>
          </cell>
          <cell r="T80">
            <v>7.4499999999999997E-2</v>
          </cell>
          <cell r="U80">
            <v>1</v>
          </cell>
          <cell r="V80" t="str">
            <v>B</v>
          </cell>
        </row>
        <row r="81">
          <cell r="I81" t="str">
            <v>58221</v>
          </cell>
          <cell r="J81" t="str">
            <v>INSULATOR, CTR FLOOR HEAT, NO.1</v>
          </cell>
          <cell r="K81" t="str">
            <v>UMI</v>
          </cell>
          <cell r="L81">
            <v>5811</v>
          </cell>
          <cell r="M81" t="str">
            <v>COVER FR DOOR SERVICE HOLE LH</v>
          </cell>
          <cell r="N81" t="str">
            <v>BJ-1G</v>
          </cell>
          <cell r="O81" t="str">
            <v>NEW</v>
          </cell>
          <cell r="P81">
            <v>3.755E-2</v>
          </cell>
          <cell r="Q81">
            <v>3.755E-2</v>
          </cell>
          <cell r="R81">
            <v>3.755E-2</v>
          </cell>
          <cell r="S81">
            <v>3.755E-2</v>
          </cell>
          <cell r="T81">
            <v>3.755E-2</v>
          </cell>
          <cell r="U81">
            <v>1</v>
          </cell>
          <cell r="V81" t="str">
            <v>B</v>
          </cell>
        </row>
        <row r="82">
          <cell r="I82" t="str">
            <v>64621</v>
          </cell>
          <cell r="J82" t="str">
            <v>STRIKER LUGGAGE COMPARTMENT DOOR LOCK</v>
          </cell>
          <cell r="K82" t="str">
            <v>HAWKS</v>
          </cell>
          <cell r="L82" t="str">
            <v>69202-809T0</v>
          </cell>
          <cell r="M82" t="str">
            <v>HANDLE ASSY,FR DOOR,OUTSIDE LH</v>
          </cell>
          <cell r="N82" t="str">
            <v>BJ-1G</v>
          </cell>
          <cell r="O82" t="str">
            <v>NEW</v>
          </cell>
          <cell r="P82">
            <v>3.2247999999999999E-3</v>
          </cell>
          <cell r="Q82">
            <v>3.2247999999999999E-3</v>
          </cell>
          <cell r="R82">
            <v>3.2247999999999999E-3</v>
          </cell>
          <cell r="S82">
            <v>3.2247999999999999E-3</v>
          </cell>
          <cell r="T82">
            <v>3.2247999999999999E-3</v>
          </cell>
          <cell r="U82">
            <v>1</v>
          </cell>
          <cell r="V82" t="str">
            <v>B</v>
          </cell>
        </row>
        <row r="83">
          <cell r="I83" t="str">
            <v>64640</v>
          </cell>
          <cell r="J83" t="str">
            <v>OPENER ASSY, LUGGAGE DOOR LOCK</v>
          </cell>
          <cell r="K83" t="str">
            <v>G. LOCK</v>
          </cell>
          <cell r="L83">
            <v>6460</v>
          </cell>
          <cell r="M83" t="str">
            <v>HANDLE ASSY,RR DOOR,OUTSIDE LH</v>
          </cell>
          <cell r="N83" t="str">
            <v>BJ-1G</v>
          </cell>
          <cell r="O83" t="str">
            <v>NEW</v>
          </cell>
          <cell r="P83">
            <v>3.44E-2</v>
          </cell>
          <cell r="Q83">
            <v>3.44E-2</v>
          </cell>
          <cell r="R83">
            <v>3.44E-2</v>
          </cell>
          <cell r="S83">
            <v>3.44E-2</v>
          </cell>
          <cell r="T83">
            <v>3.44E-2</v>
          </cell>
          <cell r="U83">
            <v>1</v>
          </cell>
          <cell r="V83" t="str">
            <v>B</v>
          </cell>
        </row>
        <row r="84">
          <cell r="I84" t="str">
            <v>69205</v>
          </cell>
          <cell r="J84" t="str">
            <v>HANDLE S/A,FR DOOR INSIDE RH</v>
          </cell>
          <cell r="K84" t="str">
            <v>SPEL</v>
          </cell>
          <cell r="L84" t="str">
            <v>6920</v>
          </cell>
          <cell r="M84" t="str">
            <v>0301</v>
          </cell>
          <cell r="N84" t="str">
            <v>BJ-1G</v>
          </cell>
          <cell r="O84" t="str">
            <v>P7-2</v>
          </cell>
          <cell r="P84">
            <v>5.2639999999999999E-2</v>
          </cell>
          <cell r="Q84">
            <v>5.2639999999999999E-2</v>
          </cell>
          <cell r="R84">
            <v>5.2639999999999999E-2</v>
          </cell>
          <cell r="S84">
            <v>5.2639999999999999E-2</v>
          </cell>
          <cell r="T84">
            <v>5.2639999999999999E-2</v>
          </cell>
          <cell r="U84">
            <v>1</v>
          </cell>
          <cell r="V84" t="str">
            <v>B</v>
          </cell>
        </row>
        <row r="85">
          <cell r="I85" t="str">
            <v>69206</v>
          </cell>
          <cell r="J85" t="str">
            <v>HANDLE S/A,FR DOOR INSIDE LH</v>
          </cell>
          <cell r="K85" t="str">
            <v>SPEL</v>
          </cell>
          <cell r="L85" t="str">
            <v>6920</v>
          </cell>
          <cell r="M85" t="str">
            <v>0301</v>
          </cell>
          <cell r="N85" t="str">
            <v>BJ-1G</v>
          </cell>
          <cell r="O85" t="str">
            <v>P7-2</v>
          </cell>
          <cell r="P85">
            <v>5.2639999999999999E-2</v>
          </cell>
          <cell r="Q85">
            <v>5.2639999999999999E-2</v>
          </cell>
          <cell r="R85">
            <v>5.2639999999999999E-2</v>
          </cell>
          <cell r="S85">
            <v>5.2639999999999999E-2</v>
          </cell>
          <cell r="T85">
            <v>5.2639999999999999E-2</v>
          </cell>
          <cell r="U85">
            <v>1</v>
          </cell>
          <cell r="V85" t="str">
            <v>B</v>
          </cell>
        </row>
        <row r="86">
          <cell r="I86" t="str">
            <v>75623</v>
          </cell>
          <cell r="J86" t="str">
            <v>MOLDING FR FENDER OUTSIDE RH</v>
          </cell>
          <cell r="K86" t="str">
            <v>RUBA TECH</v>
          </cell>
          <cell r="L86" t="str">
            <v>7570</v>
          </cell>
          <cell r="M86" t="str">
            <v>0401</v>
          </cell>
          <cell r="N86" t="str">
            <v>BJ-1G</v>
          </cell>
          <cell r="O86" t="str">
            <v>P5-1</v>
          </cell>
          <cell r="P86">
            <v>2.2519999999999998E-2</v>
          </cell>
          <cell r="Q86">
            <v>2.2519999999999998E-2</v>
          </cell>
          <cell r="R86">
            <v>2.2519999999999998E-2</v>
          </cell>
          <cell r="S86">
            <v>2.2519999999999998E-2</v>
          </cell>
          <cell r="T86">
            <v>2.2519999999999998E-2</v>
          </cell>
          <cell r="U86">
            <v>1</v>
          </cell>
          <cell r="V86" t="str">
            <v>B</v>
          </cell>
        </row>
        <row r="87">
          <cell r="I87" t="str">
            <v>75624</v>
          </cell>
          <cell r="J87" t="str">
            <v>MOLDING FR FENDER OUTSIDE LH</v>
          </cell>
          <cell r="K87" t="str">
            <v>RUBA TECH</v>
          </cell>
          <cell r="L87" t="str">
            <v>7570</v>
          </cell>
          <cell r="M87" t="str">
            <v>0401</v>
          </cell>
          <cell r="N87" t="str">
            <v>BJ-1G</v>
          </cell>
          <cell r="O87" t="str">
            <v>P5-1</v>
          </cell>
          <cell r="P87">
            <v>2.2519999999999998E-2</v>
          </cell>
          <cell r="Q87">
            <v>2.2519999999999998E-2</v>
          </cell>
          <cell r="R87">
            <v>2.2519999999999998E-2</v>
          </cell>
          <cell r="S87">
            <v>2.2519999999999998E-2</v>
          </cell>
          <cell r="T87">
            <v>2.2519999999999998E-2</v>
          </cell>
          <cell r="U87">
            <v>1</v>
          </cell>
          <cell r="V87" t="str">
            <v>B</v>
          </cell>
        </row>
        <row r="88">
          <cell r="I88" t="str">
            <v>75731</v>
          </cell>
          <cell r="J88" t="str">
            <v>MOLDING FR DOOR OUTSIDE RH</v>
          </cell>
          <cell r="K88" t="str">
            <v>RUBA TECH</v>
          </cell>
          <cell r="L88" t="str">
            <v>7570</v>
          </cell>
          <cell r="M88" t="str">
            <v>0401</v>
          </cell>
          <cell r="N88" t="str">
            <v>BJ-1G</v>
          </cell>
          <cell r="O88" t="str">
            <v>P5-1</v>
          </cell>
          <cell r="P88">
            <v>9.7799999999999998E-2</v>
          </cell>
          <cell r="Q88">
            <v>9.7799999999999998E-2</v>
          </cell>
          <cell r="R88">
            <v>9.7799999999999998E-2</v>
          </cell>
          <cell r="S88">
            <v>9.7799999999999998E-2</v>
          </cell>
          <cell r="T88">
            <v>9.7799999999999998E-2</v>
          </cell>
          <cell r="U88">
            <v>1</v>
          </cell>
          <cell r="V88" t="str">
            <v>B</v>
          </cell>
        </row>
        <row r="89">
          <cell r="I89" t="str">
            <v>75732</v>
          </cell>
          <cell r="J89" t="str">
            <v>MOLDING FR DOOR OUTSIDE LH</v>
          </cell>
          <cell r="K89" t="str">
            <v>RUBA TECH</v>
          </cell>
          <cell r="L89" t="str">
            <v>7570</v>
          </cell>
          <cell r="M89" t="str">
            <v>0401</v>
          </cell>
          <cell r="N89" t="str">
            <v>BJ-1G</v>
          </cell>
          <cell r="O89" t="str">
            <v>P5-1</v>
          </cell>
          <cell r="P89">
            <v>9.7799999999999998E-2</v>
          </cell>
          <cell r="Q89">
            <v>9.7799999999999998E-2</v>
          </cell>
          <cell r="R89">
            <v>9.7799999999999998E-2</v>
          </cell>
          <cell r="S89">
            <v>9.7799999999999998E-2</v>
          </cell>
          <cell r="T89">
            <v>9.7799999999999998E-2</v>
          </cell>
          <cell r="U89">
            <v>1</v>
          </cell>
          <cell r="V89" t="str">
            <v>B</v>
          </cell>
        </row>
        <row r="90">
          <cell r="I90" t="str">
            <v>75741</v>
          </cell>
          <cell r="J90" t="str">
            <v>MOLDING RR DOOR OUTSIDE RH</v>
          </cell>
          <cell r="K90" t="str">
            <v>RUBA TECH</v>
          </cell>
          <cell r="L90" t="str">
            <v>7570</v>
          </cell>
          <cell r="M90" t="str">
            <v>0401</v>
          </cell>
          <cell r="N90" t="str">
            <v>BJ-1G</v>
          </cell>
          <cell r="O90" t="str">
            <v>P5-1</v>
          </cell>
          <cell r="P90">
            <v>6.583E-2</v>
          </cell>
          <cell r="Q90">
            <v>6.583E-2</v>
          </cell>
          <cell r="R90">
            <v>6.583E-2</v>
          </cell>
          <cell r="S90">
            <v>6.583E-2</v>
          </cell>
          <cell r="T90">
            <v>6.583E-2</v>
          </cell>
          <cell r="U90">
            <v>1</v>
          </cell>
          <cell r="V90" t="str">
            <v>B</v>
          </cell>
        </row>
        <row r="91">
          <cell r="I91" t="str">
            <v>75742</v>
          </cell>
          <cell r="J91" t="str">
            <v>MOLDING RR DOOR OUTSIDE LH</v>
          </cell>
          <cell r="K91" t="str">
            <v>RUBA TECH</v>
          </cell>
          <cell r="L91" t="str">
            <v>7570</v>
          </cell>
          <cell r="M91" t="str">
            <v>0401</v>
          </cell>
          <cell r="N91" t="str">
            <v>BJ-1G</v>
          </cell>
          <cell r="O91" t="str">
            <v>P5-1</v>
          </cell>
          <cell r="P91">
            <v>6.583E-2</v>
          </cell>
          <cell r="Q91">
            <v>6.583E-2</v>
          </cell>
          <cell r="R91">
            <v>6.583E-2</v>
          </cell>
          <cell r="S91">
            <v>6.583E-2</v>
          </cell>
          <cell r="T91">
            <v>6.583E-2</v>
          </cell>
          <cell r="U91">
            <v>1</v>
          </cell>
          <cell r="V91" t="str">
            <v>B</v>
          </cell>
        </row>
        <row r="92">
          <cell r="I92" t="str">
            <v>76621</v>
          </cell>
          <cell r="J92" t="str">
            <v>MUDGUARD, FR FENDER, RH</v>
          </cell>
          <cell r="K92" t="str">
            <v>TECHMAN ENGG.</v>
          </cell>
          <cell r="L92">
            <v>7660</v>
          </cell>
          <cell r="M92" t="str">
            <v>BOLT,BATTERY CLAMP</v>
          </cell>
          <cell r="N92" t="str">
            <v>BJ-1G</v>
          </cell>
          <cell r="O92" t="str">
            <v>NEW</v>
          </cell>
          <cell r="P92">
            <v>3.3599999999999998E-2</v>
          </cell>
          <cell r="Q92">
            <v>3.3599999999999998E-2</v>
          </cell>
          <cell r="R92">
            <v>3.3599999999999998E-2</v>
          </cell>
          <cell r="S92">
            <v>3.3599999999999998E-2</v>
          </cell>
          <cell r="T92">
            <v>3.3599999999999998E-2</v>
          </cell>
          <cell r="U92">
            <v>1</v>
          </cell>
          <cell r="V92" t="str">
            <v>B</v>
          </cell>
        </row>
        <row r="93">
          <cell r="I93" t="str">
            <v>76622</v>
          </cell>
          <cell r="J93" t="str">
            <v>MUDGUARD, FR FENDER, LH</v>
          </cell>
          <cell r="K93" t="str">
            <v>TECHMAN ENGG.</v>
          </cell>
          <cell r="L93">
            <v>7660</v>
          </cell>
          <cell r="M93" t="str">
            <v>LAMP ASSY,LICENSE PLATE,LH</v>
          </cell>
          <cell r="N93" t="str">
            <v>BJ-1G</v>
          </cell>
          <cell r="O93" t="str">
            <v>NEW</v>
          </cell>
          <cell r="P93">
            <v>3.3599999999999998E-2</v>
          </cell>
          <cell r="Q93">
            <v>3.3599999999999998E-2</v>
          </cell>
          <cell r="R93">
            <v>3.3599999999999998E-2</v>
          </cell>
          <cell r="S93">
            <v>3.3599999999999998E-2</v>
          </cell>
          <cell r="T93">
            <v>3.3599999999999998E-2</v>
          </cell>
          <cell r="U93">
            <v>1</v>
          </cell>
          <cell r="V93" t="str">
            <v>B</v>
          </cell>
        </row>
        <row r="94">
          <cell r="I94" t="str">
            <v>76625</v>
          </cell>
          <cell r="J94" t="str">
            <v>MUDGUARD, QUARTER PANEL, RR RH</v>
          </cell>
          <cell r="K94" t="str">
            <v>TECHMAN ENGG.</v>
          </cell>
          <cell r="L94">
            <v>7660</v>
          </cell>
          <cell r="M94" t="str">
            <v>TUBE MASTER CYLINDER TO FLEXIBLE HOSE</v>
          </cell>
          <cell r="N94" t="str">
            <v>BJ-1G</v>
          </cell>
          <cell r="O94" t="str">
            <v>NEW</v>
          </cell>
          <cell r="P94">
            <v>3.6900000000000002E-2</v>
          </cell>
          <cell r="Q94">
            <v>3.6900000000000002E-2</v>
          </cell>
          <cell r="R94">
            <v>3.6900000000000002E-2</v>
          </cell>
          <cell r="S94">
            <v>3.6900000000000002E-2</v>
          </cell>
          <cell r="T94">
            <v>3.6900000000000002E-2</v>
          </cell>
          <cell r="U94">
            <v>1</v>
          </cell>
          <cell r="V94" t="str">
            <v>B</v>
          </cell>
        </row>
        <row r="95">
          <cell r="I95" t="str">
            <v>76626</v>
          </cell>
          <cell r="J95" t="str">
            <v>MUDGUARD, QUARTER PANEL, RR LH</v>
          </cell>
          <cell r="K95" t="str">
            <v>TECHMAN ENGG.</v>
          </cell>
          <cell r="L95">
            <v>7660</v>
          </cell>
          <cell r="M95" t="str">
            <v>TUBE FR BRAKE NO.3</v>
          </cell>
          <cell r="N95" t="str">
            <v>BJ-1G</v>
          </cell>
          <cell r="O95" t="str">
            <v>NEW</v>
          </cell>
          <cell r="P95">
            <v>3.6900000000000002E-2</v>
          </cell>
          <cell r="Q95">
            <v>3.6900000000000002E-2</v>
          </cell>
          <cell r="R95">
            <v>3.6900000000000002E-2</v>
          </cell>
          <cell r="S95">
            <v>3.6900000000000002E-2</v>
          </cell>
          <cell r="T95">
            <v>3.6900000000000002E-2</v>
          </cell>
          <cell r="U95">
            <v>1</v>
          </cell>
          <cell r="V95" t="str">
            <v>B</v>
          </cell>
        </row>
        <row r="96">
          <cell r="I96" t="str">
            <v>76801</v>
          </cell>
          <cell r="J96" t="str">
            <v>GARNISH S/A LUGG COMPT DOOR OUTS</v>
          </cell>
          <cell r="K96" t="str">
            <v>OMAR JIBRAN</v>
          </cell>
          <cell r="L96" t="str">
            <v>7680</v>
          </cell>
          <cell r="M96" t="str">
            <v>0106</v>
          </cell>
          <cell r="N96" t="str">
            <v>BJ-1G</v>
          </cell>
          <cell r="O96" t="str">
            <v>P5-1</v>
          </cell>
          <cell r="P96">
            <v>0.16614000000000001</v>
          </cell>
          <cell r="Q96" t="str">
            <v>NIL</v>
          </cell>
          <cell r="R96" t="str">
            <v>NIL</v>
          </cell>
          <cell r="S96" t="str">
            <v>NIL</v>
          </cell>
          <cell r="T96">
            <v>0.16614000000000001</v>
          </cell>
          <cell r="U96">
            <v>1</v>
          </cell>
          <cell r="V96" t="str">
            <v>B</v>
          </cell>
        </row>
        <row r="97">
          <cell r="I97" t="str">
            <v>77277</v>
          </cell>
          <cell r="J97" t="str">
            <v>PROTECTOR FUEL TANK FILLER PIPE</v>
          </cell>
          <cell r="K97" t="str">
            <v>FEROZE</v>
          </cell>
          <cell r="L97" t="str">
            <v>75731-140N0</v>
          </cell>
          <cell r="M97" t="str">
            <v>MOLDING FR DOOR OUTSIDE RH</v>
          </cell>
          <cell r="N97" t="str">
            <v>BJ-1G</v>
          </cell>
          <cell r="O97" t="str">
            <v>NEW</v>
          </cell>
          <cell r="P97">
            <v>6.3002864615384624E-2</v>
          </cell>
          <cell r="Q97">
            <v>6.3002864615384624E-2</v>
          </cell>
          <cell r="R97">
            <v>6.3002864615384624E-2</v>
          </cell>
          <cell r="S97">
            <v>6.3002864615384624E-2</v>
          </cell>
          <cell r="T97">
            <v>6.3002864615384624E-2</v>
          </cell>
          <cell r="U97">
            <v>1</v>
          </cell>
          <cell r="V97" t="str">
            <v>B</v>
          </cell>
        </row>
        <row r="98">
          <cell r="I98" t="str">
            <v>77291</v>
          </cell>
          <cell r="J98" t="str">
            <v>SHIELD FUEL TANK FILLER PIPE</v>
          </cell>
          <cell r="K98" t="str">
            <v>K. LUMINARIES</v>
          </cell>
          <cell r="L98" t="str">
            <v>75732-140N0</v>
          </cell>
          <cell r="M98" t="str">
            <v>MOLDING FR DOOR OUTSIDE LH</v>
          </cell>
          <cell r="N98" t="str">
            <v>BJ-1G</v>
          </cell>
          <cell r="O98" t="str">
            <v>NEW</v>
          </cell>
          <cell r="P98">
            <v>3.5558993846153852E-2</v>
          </cell>
          <cell r="Q98">
            <v>3.5558993846153852E-2</v>
          </cell>
          <cell r="R98">
            <v>3.5558993846153852E-2</v>
          </cell>
          <cell r="S98">
            <v>3.5558993846153852E-2</v>
          </cell>
          <cell r="T98">
            <v>3.5558993846153852E-2</v>
          </cell>
          <cell r="U98">
            <v>1</v>
          </cell>
          <cell r="V98" t="str">
            <v>B</v>
          </cell>
        </row>
        <row r="99">
          <cell r="I99" t="str">
            <v>81110</v>
          </cell>
          <cell r="J99" t="str">
            <v>HEADLAMP ASSY,RH</v>
          </cell>
          <cell r="K99" t="str">
            <v>TECNO</v>
          </cell>
          <cell r="L99" t="str">
            <v>8110</v>
          </cell>
          <cell r="M99" t="str">
            <v>0103</v>
          </cell>
          <cell r="N99" t="str">
            <v>BJ-1G</v>
          </cell>
          <cell r="O99" t="str">
            <v>P7-4</v>
          </cell>
          <cell r="P99">
            <v>0.42132999999999998</v>
          </cell>
          <cell r="Q99">
            <v>0.42132999999999998</v>
          </cell>
          <cell r="R99">
            <v>0.42132999999999998</v>
          </cell>
          <cell r="S99">
            <v>0.42132999999999998</v>
          </cell>
          <cell r="T99">
            <v>0.42132999999999998</v>
          </cell>
          <cell r="U99">
            <v>1</v>
          </cell>
          <cell r="V99" t="str">
            <v>B</v>
          </cell>
        </row>
        <row r="100">
          <cell r="I100" t="str">
            <v>81150</v>
          </cell>
          <cell r="J100" t="str">
            <v>HEADLAMP ASSY,LH</v>
          </cell>
          <cell r="K100" t="str">
            <v>TECNO</v>
          </cell>
          <cell r="L100">
            <v>8110</v>
          </cell>
          <cell r="M100" t="str">
            <v>0103</v>
          </cell>
          <cell r="N100" t="str">
            <v>BJ-1G</v>
          </cell>
          <cell r="O100" t="str">
            <v>P7-4</v>
          </cell>
          <cell r="P100">
            <v>0.42132999999999998</v>
          </cell>
          <cell r="Q100">
            <v>0.42132999999999998</v>
          </cell>
          <cell r="R100">
            <v>0.42132999999999998</v>
          </cell>
          <cell r="S100">
            <v>0.42132999999999998</v>
          </cell>
          <cell r="T100">
            <v>0.42132999999999998</v>
          </cell>
          <cell r="U100">
            <v>1</v>
          </cell>
          <cell r="V100" t="str">
            <v>B</v>
          </cell>
        </row>
        <row r="101">
          <cell r="I101" t="str">
            <v>81270</v>
          </cell>
          <cell r="J101" t="str">
            <v>LAMP ASSY,LICENSE PLATE,RH</v>
          </cell>
          <cell r="K101" t="str">
            <v>TECNO</v>
          </cell>
          <cell r="L101">
            <v>8150</v>
          </cell>
          <cell r="M101" t="str">
            <v>0201</v>
          </cell>
          <cell r="N101" t="str">
            <v>BJ-1G</v>
          </cell>
          <cell r="O101" t="str">
            <v>P7-4</v>
          </cell>
          <cell r="P101">
            <v>2.1319999999999999E-2</v>
          </cell>
          <cell r="Q101">
            <v>2.1319999999999999E-2</v>
          </cell>
          <cell r="R101">
            <v>2.1319999999999999E-2</v>
          </cell>
          <cell r="S101">
            <v>2.1319999999999999E-2</v>
          </cell>
          <cell r="T101">
            <v>2.1319999999999999E-2</v>
          </cell>
          <cell r="U101">
            <v>1</v>
          </cell>
          <cell r="V101" t="str">
            <v>B</v>
          </cell>
        </row>
        <row r="102">
          <cell r="I102" t="str">
            <v>81550</v>
          </cell>
          <cell r="J102" t="str">
            <v>LAMP ASSY,RR COMBINATION,RH</v>
          </cell>
          <cell r="K102" t="str">
            <v>TECNO?</v>
          </cell>
          <cell r="L102" t="str">
            <v>8150</v>
          </cell>
          <cell r="M102" t="str">
            <v>0105</v>
          </cell>
          <cell r="N102" t="str">
            <v>BJ-1G</v>
          </cell>
          <cell r="O102" t="str">
            <v>NEW</v>
          </cell>
          <cell r="P102">
            <v>0.17100000000000001</v>
          </cell>
          <cell r="Q102">
            <v>0.17100000000000001</v>
          </cell>
          <cell r="R102">
            <v>0.17100000000000001</v>
          </cell>
          <cell r="S102">
            <v>0.17100000000000001</v>
          </cell>
          <cell r="T102">
            <v>0.17100000000000001</v>
          </cell>
          <cell r="U102">
            <v>1</v>
          </cell>
          <cell r="V102" t="str">
            <v>B</v>
          </cell>
        </row>
        <row r="103">
          <cell r="I103" t="str">
            <v>81560</v>
          </cell>
          <cell r="J103" t="str">
            <v>LAMP ASSY,RR COMBINATION,LH</v>
          </cell>
          <cell r="K103" t="str">
            <v>TECNO?</v>
          </cell>
          <cell r="L103" t="str">
            <v>8150</v>
          </cell>
          <cell r="M103" t="str">
            <v>0105</v>
          </cell>
          <cell r="N103" t="str">
            <v>BJ-1G</v>
          </cell>
          <cell r="O103" t="str">
            <v>NEW</v>
          </cell>
          <cell r="P103">
            <v>0.17100000000000001</v>
          </cell>
          <cell r="Q103">
            <v>0.17100000000000001</v>
          </cell>
          <cell r="R103">
            <v>0.17100000000000001</v>
          </cell>
          <cell r="S103">
            <v>0.17100000000000001</v>
          </cell>
          <cell r="T103">
            <v>0.17100000000000001</v>
          </cell>
          <cell r="U103">
            <v>1</v>
          </cell>
          <cell r="V103" t="str">
            <v>B</v>
          </cell>
        </row>
        <row r="104">
          <cell r="I104" t="str">
            <v>81690</v>
          </cell>
          <cell r="J104" t="str">
            <v>LAMP ASSY,LICENSE PLATE,LH</v>
          </cell>
          <cell r="K104" t="str">
            <v>TECNO</v>
          </cell>
          <cell r="L104" t="str">
            <v>8150</v>
          </cell>
          <cell r="M104" t="str">
            <v>0201</v>
          </cell>
          <cell r="N104" t="str">
            <v>BJ-1G</v>
          </cell>
          <cell r="O104" t="str">
            <v>P7-4</v>
          </cell>
          <cell r="P104">
            <v>2.1319999999999999E-2</v>
          </cell>
          <cell r="Q104">
            <v>2.1319999999999999E-2</v>
          </cell>
          <cell r="R104">
            <v>2.1319999999999999E-2</v>
          </cell>
          <cell r="S104">
            <v>2.1319999999999999E-2</v>
          </cell>
          <cell r="T104">
            <v>2.1319999999999999E-2</v>
          </cell>
          <cell r="U104">
            <v>1</v>
          </cell>
          <cell r="V104" t="str">
            <v>B</v>
          </cell>
        </row>
        <row r="105">
          <cell r="I105" t="str">
            <v>85310</v>
          </cell>
          <cell r="J105" t="str">
            <v>JAR &amp; PUMP ASSY FR WASHER</v>
          </cell>
          <cell r="K105" t="str">
            <v>SPEL</v>
          </cell>
          <cell r="L105" t="str">
            <v>8530</v>
          </cell>
          <cell r="M105" t="str">
            <v>0103</v>
          </cell>
          <cell r="N105" t="str">
            <v>BJ-1G</v>
          </cell>
          <cell r="O105" t="str">
            <v>P5-2</v>
          </cell>
          <cell r="P105">
            <v>4.7E-2</v>
          </cell>
          <cell r="Q105">
            <v>4.7E-2</v>
          </cell>
          <cell r="R105" t="str">
            <v>NIL</v>
          </cell>
          <cell r="S105" t="str">
            <v>NIL</v>
          </cell>
          <cell r="T105" t="str">
            <v>NIL</v>
          </cell>
          <cell r="U105">
            <v>1</v>
          </cell>
          <cell r="V105" t="str">
            <v>B</v>
          </cell>
        </row>
        <row r="106">
          <cell r="I106" t="str">
            <v>87810</v>
          </cell>
          <cell r="J106" t="str">
            <v>MIRROR ASSY,INNER RR VIEW</v>
          </cell>
          <cell r="K106" t="str">
            <v>OMAR JIBRAN?</v>
          </cell>
          <cell r="L106">
            <v>8780</v>
          </cell>
          <cell r="M106" t="str">
            <v>0102</v>
          </cell>
          <cell r="N106" t="str">
            <v>BJ-1G</v>
          </cell>
          <cell r="O106" t="str">
            <v>NEW</v>
          </cell>
          <cell r="P106">
            <v>0.55345</v>
          </cell>
          <cell r="Q106">
            <v>0.55345</v>
          </cell>
          <cell r="R106">
            <v>0.55345</v>
          </cell>
          <cell r="S106">
            <v>0.55345</v>
          </cell>
          <cell r="T106">
            <v>0.55345</v>
          </cell>
          <cell r="U106">
            <v>1</v>
          </cell>
          <cell r="V106" t="str">
            <v>B</v>
          </cell>
        </row>
        <row r="107">
          <cell r="I107" t="str">
            <v>55708</v>
          </cell>
          <cell r="J107" t="str">
            <v>LOUVER SUB-ASSY, COWL TOP VENTILATOR</v>
          </cell>
          <cell r="K107" t="str">
            <v>SPEL</v>
          </cell>
          <cell r="L107">
            <v>5571</v>
          </cell>
          <cell r="M107" t="str">
            <v>TUBE ASSY,FUEL &amp; BRAKE W/CLAMP</v>
          </cell>
          <cell r="N107" t="str">
            <v>BJ-1G</v>
          </cell>
          <cell r="O107" t="str">
            <v>NEW</v>
          </cell>
          <cell r="P107">
            <v>0.11081000000000001</v>
          </cell>
          <cell r="Q107">
            <v>0.11081000000000001</v>
          </cell>
          <cell r="R107">
            <v>0.11081000000000001</v>
          </cell>
          <cell r="S107">
            <v>0.11081000000000001</v>
          </cell>
          <cell r="T107">
            <v>0.11081000000000001</v>
          </cell>
          <cell r="U107">
            <v>1</v>
          </cell>
          <cell r="V107" t="str">
            <v>C</v>
          </cell>
        </row>
        <row r="108">
          <cell r="I108" t="str">
            <v>56111</v>
          </cell>
          <cell r="J108" t="str">
            <v>GLASS WINDSHILD</v>
          </cell>
          <cell r="K108" t="str">
            <v>NSG PAKISTAN</v>
          </cell>
          <cell r="L108">
            <v>5610</v>
          </cell>
          <cell r="M108" t="str">
            <v>0117</v>
          </cell>
          <cell r="N108" t="str">
            <v>BJ-1G</v>
          </cell>
          <cell r="O108" t="str">
            <v>P8?</v>
          </cell>
          <cell r="P108">
            <v>0.59987999999999997</v>
          </cell>
          <cell r="Q108">
            <v>0.59987999999999997</v>
          </cell>
          <cell r="R108">
            <v>0.59987999999999997</v>
          </cell>
          <cell r="S108">
            <v>0.59988166999404657</v>
          </cell>
          <cell r="T108">
            <v>0.59987999999999997</v>
          </cell>
          <cell r="U108">
            <v>1</v>
          </cell>
          <cell r="V108" t="str">
            <v>C</v>
          </cell>
        </row>
        <row r="109">
          <cell r="I109" t="str">
            <v>64610</v>
          </cell>
          <cell r="J109" t="str">
            <v>LOCK ASSY, LUGGAGE COMPARTMENT</v>
          </cell>
          <cell r="K109" t="str">
            <v>G. LOCK</v>
          </cell>
          <cell r="L109">
            <v>6460</v>
          </cell>
          <cell r="M109" t="str">
            <v>TUBE ASSY FUEL &amp; BRAKE W/CLAMP</v>
          </cell>
          <cell r="N109" t="str">
            <v>BJ-1G</v>
          </cell>
          <cell r="O109" t="str">
            <v>NEW</v>
          </cell>
          <cell r="P109">
            <v>2.53E-2</v>
          </cell>
          <cell r="Q109">
            <v>2.53E-2</v>
          </cell>
          <cell r="R109">
            <v>2.53E-2</v>
          </cell>
          <cell r="S109">
            <v>2.53E-2</v>
          </cell>
          <cell r="T109">
            <v>2.53E-2</v>
          </cell>
          <cell r="U109">
            <v>1</v>
          </cell>
          <cell r="V109" t="str">
            <v>C</v>
          </cell>
        </row>
        <row r="110">
          <cell r="I110" t="str">
            <v>64811</v>
          </cell>
          <cell r="J110" t="str">
            <v>GLASS BACK WINDOW</v>
          </cell>
          <cell r="K110" t="str">
            <v>NSG PAKISTAN</v>
          </cell>
          <cell r="L110">
            <v>6480</v>
          </cell>
          <cell r="M110" t="str">
            <v>0118</v>
          </cell>
          <cell r="N110" t="str">
            <v>BJ-1G</v>
          </cell>
          <cell r="O110" t="str">
            <v>P8?</v>
          </cell>
          <cell r="P110">
            <v>0.51193999999999995</v>
          </cell>
          <cell r="Q110">
            <v>0.51193999999999995</v>
          </cell>
          <cell r="R110">
            <v>0.51193999999999995</v>
          </cell>
          <cell r="S110">
            <v>0.51193999999999995</v>
          </cell>
          <cell r="T110">
            <v>0.51193999999999995</v>
          </cell>
          <cell r="U110">
            <v>1</v>
          </cell>
          <cell r="V110" t="str">
            <v>C</v>
          </cell>
        </row>
        <row r="111">
          <cell r="I111" t="str">
            <v>68101</v>
          </cell>
          <cell r="J111" t="str">
            <v>GLASS S/A FR DOOR RH</v>
          </cell>
          <cell r="K111" t="str">
            <v>NSG PAKISTAN</v>
          </cell>
          <cell r="L111">
            <v>6810</v>
          </cell>
          <cell r="M111" t="str">
            <v>0107</v>
          </cell>
          <cell r="N111" t="str">
            <v>BJ-1G</v>
          </cell>
          <cell r="O111" t="str">
            <v>P8?</v>
          </cell>
          <cell r="P111">
            <v>0.136208</v>
          </cell>
          <cell r="Q111">
            <v>0.136208</v>
          </cell>
          <cell r="R111">
            <v>0.136208</v>
          </cell>
          <cell r="S111">
            <v>0.136208</v>
          </cell>
          <cell r="T111">
            <v>0.136208</v>
          </cell>
          <cell r="U111">
            <v>1</v>
          </cell>
          <cell r="V111" t="str">
            <v>C</v>
          </cell>
        </row>
        <row r="112">
          <cell r="I112" t="str">
            <v>68102</v>
          </cell>
          <cell r="J112" t="str">
            <v>GLASS S/A FR DOOR LH</v>
          </cell>
          <cell r="K112" t="str">
            <v>NSG PAKISTAN</v>
          </cell>
          <cell r="L112">
            <v>6810</v>
          </cell>
          <cell r="M112" t="str">
            <v>0107</v>
          </cell>
          <cell r="N112" t="str">
            <v>BJ-1G</v>
          </cell>
          <cell r="O112" t="str">
            <v>P8?</v>
          </cell>
          <cell r="P112">
            <v>0.136208</v>
          </cell>
          <cell r="Q112">
            <v>0.136208</v>
          </cell>
          <cell r="R112">
            <v>0.136208</v>
          </cell>
          <cell r="S112">
            <v>0.136208</v>
          </cell>
          <cell r="T112">
            <v>0.136208</v>
          </cell>
          <cell r="U112">
            <v>1</v>
          </cell>
          <cell r="V112" t="str">
            <v>C</v>
          </cell>
        </row>
        <row r="113">
          <cell r="I113" t="str">
            <v>68103</v>
          </cell>
          <cell r="J113" t="str">
            <v>GLASS S/A RR DOOR RH</v>
          </cell>
          <cell r="K113" t="str">
            <v>NSG PAKISTAN</v>
          </cell>
          <cell r="L113">
            <v>6810</v>
          </cell>
          <cell r="M113" t="str">
            <v>0206</v>
          </cell>
          <cell r="N113" t="str">
            <v>BJ-1G</v>
          </cell>
          <cell r="O113" t="str">
            <v>P8?</v>
          </cell>
          <cell r="P113">
            <v>8.7806999999999996E-2</v>
          </cell>
          <cell r="Q113">
            <v>8.7806999999999996E-2</v>
          </cell>
          <cell r="R113">
            <v>8.7806999999999996E-2</v>
          </cell>
          <cell r="S113">
            <v>8.7806999999999996E-2</v>
          </cell>
          <cell r="T113">
            <v>8.7806999999999996E-2</v>
          </cell>
          <cell r="U113">
            <v>1</v>
          </cell>
          <cell r="V113" t="str">
            <v>C</v>
          </cell>
        </row>
        <row r="114">
          <cell r="I114" t="str">
            <v>68104</v>
          </cell>
          <cell r="J114" t="str">
            <v>GLASS S/A RR DOOR LH</v>
          </cell>
          <cell r="K114" t="str">
            <v>NSG PAKISTAN</v>
          </cell>
          <cell r="L114">
            <v>6810</v>
          </cell>
          <cell r="M114" t="str">
            <v>0206</v>
          </cell>
          <cell r="N114" t="str">
            <v>BJ-1G</v>
          </cell>
          <cell r="O114" t="str">
            <v>P8?</v>
          </cell>
          <cell r="P114">
            <v>8.7806999999999996E-2</v>
          </cell>
          <cell r="Q114">
            <v>8.7806999999999996E-2</v>
          </cell>
          <cell r="R114">
            <v>8.7806999999999996E-2</v>
          </cell>
          <cell r="S114">
            <v>8.7806999999999996E-2</v>
          </cell>
          <cell r="T114">
            <v>8.7806999999999996E-2</v>
          </cell>
          <cell r="U114">
            <v>1</v>
          </cell>
          <cell r="V114" t="str">
            <v>C</v>
          </cell>
        </row>
        <row r="115">
          <cell r="I115" t="str">
            <v>68123</v>
          </cell>
          <cell r="J115" t="str">
            <v>GLASS RR DOOR QUARTER WINDOW RH</v>
          </cell>
          <cell r="K115" t="str">
            <v>NSG PAKISTAN</v>
          </cell>
          <cell r="L115">
            <v>6810</v>
          </cell>
          <cell r="M115" t="str">
            <v>0206</v>
          </cell>
          <cell r="N115" t="str">
            <v>BJ-1G</v>
          </cell>
          <cell r="O115" t="str">
            <v>P8?</v>
          </cell>
          <cell r="P115">
            <v>4.8099999999999997E-2</v>
          </cell>
          <cell r="Q115">
            <v>4.8099999999999997E-2</v>
          </cell>
          <cell r="R115">
            <v>4.8099999999999997E-2</v>
          </cell>
          <cell r="S115">
            <v>4.8099999999999997E-2</v>
          </cell>
          <cell r="T115">
            <v>4.8099999999999997E-2</v>
          </cell>
          <cell r="U115">
            <v>1</v>
          </cell>
          <cell r="V115" t="str">
            <v>C</v>
          </cell>
        </row>
        <row r="116">
          <cell r="I116" t="str">
            <v>68124</v>
          </cell>
          <cell r="J116" t="str">
            <v>GLASS RR DOOR QUARTER WINDOW LH</v>
          </cell>
          <cell r="K116" t="str">
            <v>NSG PAKISTAN</v>
          </cell>
          <cell r="L116">
            <v>6810</v>
          </cell>
          <cell r="M116" t="str">
            <v>0206</v>
          </cell>
          <cell r="N116" t="str">
            <v>BJ-1G</v>
          </cell>
          <cell r="O116" t="str">
            <v>P8?</v>
          </cell>
          <cell r="P116">
            <v>4.8099999999999997E-2</v>
          </cell>
          <cell r="Q116">
            <v>4.8099999999999997E-2</v>
          </cell>
          <cell r="R116">
            <v>4.8099999999999997E-2</v>
          </cell>
          <cell r="S116">
            <v>4.8099999999999997E-2</v>
          </cell>
          <cell r="T116">
            <v>4.8099999999999997E-2</v>
          </cell>
          <cell r="U116">
            <v>1</v>
          </cell>
          <cell r="V116" t="str">
            <v>C</v>
          </cell>
        </row>
        <row r="117">
          <cell r="I117" t="str">
            <v>69210</v>
          </cell>
          <cell r="J117" t="str">
            <v>HANDLE ASSY,FR DOOR,OUTSIDE RH</v>
          </cell>
          <cell r="K117" t="str">
            <v>SPEL</v>
          </cell>
          <cell r="L117">
            <v>6920</v>
          </cell>
          <cell r="M117" t="str">
            <v>0201</v>
          </cell>
          <cell r="N117" t="str">
            <v>BJ-1G</v>
          </cell>
          <cell r="O117" t="str">
            <v>P8?</v>
          </cell>
          <cell r="P117">
            <v>6.4560000000000006E-2</v>
          </cell>
          <cell r="Q117">
            <v>6.4560000000000006E-2</v>
          </cell>
          <cell r="R117">
            <v>6.4560000000000006E-2</v>
          </cell>
          <cell r="S117">
            <v>6.4560000000000006E-2</v>
          </cell>
          <cell r="T117">
            <v>6.4560000000000006E-2</v>
          </cell>
          <cell r="U117">
            <v>1</v>
          </cell>
          <cell r="V117" t="str">
            <v>C</v>
          </cell>
        </row>
        <row r="118">
          <cell r="I118" t="str">
            <v>69220</v>
          </cell>
          <cell r="J118" t="str">
            <v>HANDLE ASSY,FR DOOR,OUTSIDE LH</v>
          </cell>
          <cell r="K118" t="str">
            <v>SPEL</v>
          </cell>
          <cell r="L118">
            <v>6920</v>
          </cell>
          <cell r="M118" t="str">
            <v>0201</v>
          </cell>
          <cell r="N118" t="str">
            <v>BJ-1G</v>
          </cell>
          <cell r="O118" t="str">
            <v>P8?</v>
          </cell>
          <cell r="P118">
            <v>6.4560000000000006E-2</v>
          </cell>
          <cell r="Q118">
            <v>6.4560000000000006E-2</v>
          </cell>
          <cell r="R118">
            <v>6.4560000000000006E-2</v>
          </cell>
          <cell r="S118">
            <v>6.4560000000000006E-2</v>
          </cell>
          <cell r="T118">
            <v>6.4560000000000006E-2</v>
          </cell>
          <cell r="U118">
            <v>1</v>
          </cell>
          <cell r="V118" t="str">
            <v>C</v>
          </cell>
        </row>
        <row r="119">
          <cell r="I119" t="str">
            <v>69230</v>
          </cell>
          <cell r="J119" t="str">
            <v>HANDLE ASSY,RR DOOR,OUTSIDE RH</v>
          </cell>
          <cell r="K119" t="str">
            <v>SPEL</v>
          </cell>
          <cell r="L119">
            <v>6920</v>
          </cell>
          <cell r="M119" t="str">
            <v>0201</v>
          </cell>
          <cell r="N119" t="str">
            <v>BJ-1G</v>
          </cell>
          <cell r="O119" t="str">
            <v>P8?</v>
          </cell>
          <cell r="P119">
            <v>7.5190000000000007E-2</v>
          </cell>
          <cell r="Q119">
            <v>7.5190000000000007E-2</v>
          </cell>
          <cell r="R119">
            <v>7.5190000000000007E-2</v>
          </cell>
          <cell r="S119">
            <v>7.5190000000000007E-2</v>
          </cell>
          <cell r="T119">
            <v>7.5190000000000007E-2</v>
          </cell>
          <cell r="U119">
            <v>1</v>
          </cell>
          <cell r="V119" t="str">
            <v>C</v>
          </cell>
        </row>
        <row r="120">
          <cell r="I120" t="str">
            <v>69240</v>
          </cell>
          <cell r="J120" t="str">
            <v>HANDLE ASSY,RR DOOR,OUTSIDE LH</v>
          </cell>
          <cell r="K120" t="str">
            <v>SPEL</v>
          </cell>
          <cell r="L120">
            <v>6920</v>
          </cell>
          <cell r="M120" t="str">
            <v>0201</v>
          </cell>
          <cell r="N120" t="str">
            <v>BJ-1G</v>
          </cell>
          <cell r="O120" t="str">
            <v>P8?</v>
          </cell>
          <cell r="P120">
            <v>7.5190000000000007E-2</v>
          </cell>
          <cell r="Q120">
            <v>7.5190000000000007E-2</v>
          </cell>
          <cell r="R120">
            <v>7.5190000000000007E-2</v>
          </cell>
          <cell r="S120">
            <v>7.5190000000000007E-2</v>
          </cell>
          <cell r="T120">
            <v>7.5190000000000007E-2</v>
          </cell>
          <cell r="U120">
            <v>1</v>
          </cell>
          <cell r="V120" t="str">
            <v>C</v>
          </cell>
        </row>
        <row r="121">
          <cell r="I121" t="str">
            <v>69830</v>
          </cell>
          <cell r="J121" t="str">
            <v>REGULATOR ASSY. RR DOOR WINDOW RH</v>
          </cell>
          <cell r="K121" t="str">
            <v>METALINE</v>
          </cell>
          <cell r="L121" t="str">
            <v>6980</v>
          </cell>
          <cell r="M121" t="str">
            <v>0201</v>
          </cell>
          <cell r="N121" t="str">
            <v>BJ-1G</v>
          </cell>
          <cell r="O121" t="str">
            <v>P4-2</v>
          </cell>
          <cell r="P121">
            <v>7.0550000000000002E-2</v>
          </cell>
          <cell r="Q121" t="str">
            <v>NIL</v>
          </cell>
          <cell r="R121" t="str">
            <v>NIL</v>
          </cell>
          <cell r="S121" t="str">
            <v>NIL</v>
          </cell>
          <cell r="T121">
            <v>7.0550000000000002E-2</v>
          </cell>
          <cell r="U121">
            <v>1</v>
          </cell>
          <cell r="V121" t="str">
            <v>C</v>
          </cell>
        </row>
        <row r="122">
          <cell r="I122" t="str">
            <v>69840</v>
          </cell>
          <cell r="J122" t="str">
            <v>REGULATOR ASSY RR DOOR WINDOW LH</v>
          </cell>
          <cell r="K122" t="str">
            <v>METALINE</v>
          </cell>
          <cell r="L122" t="str">
            <v>6980</v>
          </cell>
          <cell r="M122" t="str">
            <v>0201</v>
          </cell>
          <cell r="N122" t="str">
            <v>BJ-1G</v>
          </cell>
          <cell r="O122" t="str">
            <v>P4-2</v>
          </cell>
          <cell r="P122">
            <v>7.0550000000000002E-2</v>
          </cell>
          <cell r="Q122" t="str">
            <v>NIL</v>
          </cell>
          <cell r="R122" t="str">
            <v>NIL</v>
          </cell>
          <cell r="S122" t="str">
            <v>NIL</v>
          </cell>
          <cell r="T122">
            <v>7.0550000000000002E-2</v>
          </cell>
          <cell r="U122">
            <v>1</v>
          </cell>
          <cell r="V122" t="str">
            <v>C</v>
          </cell>
        </row>
        <row r="123">
          <cell r="I123" t="str">
            <v>78120</v>
          </cell>
          <cell r="J123" t="str">
            <v>ROD ASSY,ACCELERATOR PEDAL</v>
          </cell>
          <cell r="K123" t="str">
            <v>BEWL</v>
          </cell>
          <cell r="L123">
            <v>7810</v>
          </cell>
          <cell r="M123" t="str">
            <v>0101</v>
          </cell>
          <cell r="N123" t="str">
            <v>BJ-1G</v>
          </cell>
          <cell r="O123" t="str">
            <v>P6-1</v>
          </cell>
          <cell r="P123" t="str">
            <v>NIL</v>
          </cell>
          <cell r="Q123" t="str">
            <v>NIL</v>
          </cell>
          <cell r="R123" t="str">
            <v>NIL</v>
          </cell>
          <cell r="S123" t="str">
            <v>NIL</v>
          </cell>
          <cell r="T123">
            <v>2.4400000000000002E-2</v>
          </cell>
          <cell r="U123">
            <v>1</v>
          </cell>
          <cell r="V123" t="str">
            <v>C</v>
          </cell>
        </row>
        <row r="124">
          <cell r="I124" t="str">
            <v>78120</v>
          </cell>
          <cell r="J124" t="str">
            <v>ROD ASSY,ACCELERATOR PEDAL</v>
          </cell>
          <cell r="K124" t="str">
            <v>BEWL</v>
          </cell>
          <cell r="L124" t="str">
            <v>7810</v>
          </cell>
          <cell r="M124" t="str">
            <v>0102</v>
          </cell>
          <cell r="N124" t="str">
            <v>BJ-1G</v>
          </cell>
          <cell r="O124" t="str">
            <v>P4-3</v>
          </cell>
          <cell r="P124">
            <v>2.4400000000000002E-2</v>
          </cell>
          <cell r="Q124">
            <v>2.4400000000000002E-2</v>
          </cell>
          <cell r="R124">
            <v>2.4400000000000002E-2</v>
          </cell>
          <cell r="S124">
            <v>2.4400000000000002E-2</v>
          </cell>
          <cell r="T124" t="str">
            <v>NIL</v>
          </cell>
          <cell r="U124">
            <v>1</v>
          </cell>
          <cell r="V124" t="str">
            <v>C</v>
          </cell>
        </row>
        <row r="125">
          <cell r="I125" t="str">
            <v>87910</v>
          </cell>
          <cell r="J125" t="str">
            <v>MIRROR ASSY,OUTER RR VIEW RH</v>
          </cell>
          <cell r="K125" t="str">
            <v>OMAR JIBRAN?</v>
          </cell>
          <cell r="L125">
            <v>8790</v>
          </cell>
          <cell r="M125" t="str">
            <v>0163</v>
          </cell>
          <cell r="N125" t="str">
            <v>BJ-1G</v>
          </cell>
          <cell r="O125" t="str">
            <v>NEW</v>
          </cell>
          <cell r="P125">
            <v>0.58948</v>
          </cell>
          <cell r="Q125" t="str">
            <v>NIL</v>
          </cell>
          <cell r="R125" t="str">
            <v>NIL</v>
          </cell>
          <cell r="S125" t="str">
            <v>NIL</v>
          </cell>
          <cell r="T125">
            <v>0.58948</v>
          </cell>
          <cell r="U125">
            <v>1</v>
          </cell>
          <cell r="V125" t="str">
            <v>C</v>
          </cell>
        </row>
        <row r="126">
          <cell r="I126" t="str">
            <v>87910</v>
          </cell>
          <cell r="J126" t="str">
            <v>MIRROR ASSY,OUTER RR VIEW RH</v>
          </cell>
          <cell r="K126" t="str">
            <v>OMAR JIBRAN?</v>
          </cell>
          <cell r="L126">
            <v>8790</v>
          </cell>
          <cell r="M126" t="str">
            <v>0164</v>
          </cell>
          <cell r="N126" t="str">
            <v>BJ-1G</v>
          </cell>
          <cell r="O126" t="str">
            <v>NEW</v>
          </cell>
          <cell r="P126" t="str">
            <v>NIL</v>
          </cell>
          <cell r="Q126">
            <v>0.58948</v>
          </cell>
          <cell r="R126">
            <v>0.58948</v>
          </cell>
          <cell r="S126">
            <v>0.58948</v>
          </cell>
          <cell r="T126" t="str">
            <v>NIL</v>
          </cell>
          <cell r="U126">
            <v>1</v>
          </cell>
          <cell r="V126" t="str">
            <v>C</v>
          </cell>
        </row>
        <row r="127">
          <cell r="I127" t="str">
            <v>87940</v>
          </cell>
          <cell r="J127" t="str">
            <v>MIRROR ASSY,OUTER RR VIEW LH</v>
          </cell>
          <cell r="K127" t="str">
            <v>OMAR JIBRAN?</v>
          </cell>
          <cell r="L127">
            <v>8790</v>
          </cell>
          <cell r="M127" t="str">
            <v>0163</v>
          </cell>
          <cell r="N127" t="str">
            <v>BJ-1G</v>
          </cell>
          <cell r="O127" t="str">
            <v>NEW</v>
          </cell>
          <cell r="P127" t="str">
            <v>INCL</v>
          </cell>
          <cell r="Q127" t="str">
            <v>NIL</v>
          </cell>
          <cell r="R127" t="str">
            <v>NIL</v>
          </cell>
          <cell r="S127" t="str">
            <v>NIL</v>
          </cell>
          <cell r="T127" t="str">
            <v>INCL</v>
          </cell>
          <cell r="U127">
            <v>1</v>
          </cell>
          <cell r="V127" t="str">
            <v>C</v>
          </cell>
        </row>
        <row r="128">
          <cell r="I128" t="str">
            <v>87940</v>
          </cell>
          <cell r="J128" t="str">
            <v>MIRROR ASSY,OUTER RR VIEW LH</v>
          </cell>
          <cell r="K128" t="str">
            <v>OMAR JIBRAN?</v>
          </cell>
          <cell r="L128">
            <v>8790</v>
          </cell>
          <cell r="M128" t="str">
            <v>0164</v>
          </cell>
          <cell r="N128" t="str">
            <v>BJ-1G</v>
          </cell>
          <cell r="O128" t="str">
            <v>NEW</v>
          </cell>
          <cell r="P128" t="str">
            <v>NIL</v>
          </cell>
          <cell r="Q128" t="str">
            <v>INCL</v>
          </cell>
          <cell r="R128" t="str">
            <v>INCL</v>
          </cell>
          <cell r="S128" t="str">
            <v>INCL</v>
          </cell>
          <cell r="T128" t="str">
            <v>NIL</v>
          </cell>
          <cell r="U128">
            <v>1</v>
          </cell>
          <cell r="V128" t="str">
            <v>C</v>
          </cell>
        </row>
        <row r="129">
          <cell r="I129" t="str">
            <v>17420</v>
          </cell>
          <cell r="J129" t="str">
            <v>PIPE ASSY EXHAUST CTR</v>
          </cell>
          <cell r="K129" t="str">
            <v>LOADS</v>
          </cell>
          <cell r="L129" t="str">
            <v>1740</v>
          </cell>
          <cell r="M129" t="str">
            <v>0312</v>
          </cell>
          <cell r="N129" t="str">
            <v>BJ-1G</v>
          </cell>
          <cell r="O129" t="str">
            <v>P3-2</v>
          </cell>
          <cell r="P129">
            <v>0.66585000000000005</v>
          </cell>
          <cell r="Q129">
            <v>0.66585000000000005</v>
          </cell>
          <cell r="R129">
            <v>0.66585000000000005</v>
          </cell>
          <cell r="S129">
            <v>0.66585000000000005</v>
          </cell>
          <cell r="T129" t="str">
            <v>NIL</v>
          </cell>
          <cell r="U129">
            <v>1</v>
          </cell>
          <cell r="V129" t="str">
            <v>[</v>
          </cell>
        </row>
        <row r="130">
          <cell r="I130" t="str">
            <v>17420</v>
          </cell>
          <cell r="J130" t="str">
            <v>PIPE ASSY,EXHAUST,CTR</v>
          </cell>
          <cell r="K130" t="str">
            <v>LOADS</v>
          </cell>
          <cell r="L130">
            <v>1740</v>
          </cell>
          <cell r="M130" t="str">
            <v>0323</v>
          </cell>
          <cell r="N130" t="str">
            <v>BJ-1G</v>
          </cell>
          <cell r="O130" t="str">
            <v>P6-4</v>
          </cell>
          <cell r="P130" t="str">
            <v>NIL</v>
          </cell>
          <cell r="Q130" t="str">
            <v>NIL</v>
          </cell>
          <cell r="R130" t="str">
            <v>NIL</v>
          </cell>
          <cell r="S130" t="str">
            <v>NIL</v>
          </cell>
          <cell r="T130">
            <v>0.66585000000000005</v>
          </cell>
          <cell r="U130">
            <v>1</v>
          </cell>
          <cell r="V130" t="str">
            <v>[</v>
          </cell>
        </row>
        <row r="131">
          <cell r="I131" t="str">
            <v>17508</v>
          </cell>
          <cell r="J131" t="str">
            <v>BRKT S/A,EXHAUST PIPE NO.3 SUPT</v>
          </cell>
          <cell r="K131" t="str">
            <v>RAZI SONS</v>
          </cell>
          <cell r="L131" t="str">
            <v>1740</v>
          </cell>
          <cell r="M131" t="str">
            <v>0601</v>
          </cell>
          <cell r="N131" t="str">
            <v>BJ-1G</v>
          </cell>
          <cell r="O131" t="str">
            <v>P6-4</v>
          </cell>
          <cell r="P131">
            <v>5.0160000000000003E-2</v>
          </cell>
          <cell r="Q131">
            <v>5.0160000000000003E-2</v>
          </cell>
          <cell r="R131">
            <v>5.0160000000000003E-2</v>
          </cell>
          <cell r="S131">
            <v>5.0160000000000003E-2</v>
          </cell>
          <cell r="T131">
            <v>5.0160000000000003E-2</v>
          </cell>
          <cell r="U131">
            <v>1</v>
          </cell>
          <cell r="V131" t="str">
            <v>[</v>
          </cell>
        </row>
        <row r="132">
          <cell r="I132" t="str">
            <v>52029</v>
          </cell>
          <cell r="J132" t="str">
            <v>R/F S/A FR BUMPER UPR</v>
          </cell>
          <cell r="K132" t="str">
            <v>ALI BROTHERS</v>
          </cell>
          <cell r="L132">
            <v>5210</v>
          </cell>
          <cell r="M132" t="str">
            <v>0103</v>
          </cell>
          <cell r="N132" t="str">
            <v>BJ-1G</v>
          </cell>
          <cell r="O132" t="str">
            <v>P6-4</v>
          </cell>
          <cell r="P132">
            <v>7.8899999999999998E-2</v>
          </cell>
          <cell r="Q132">
            <v>7.8899999999999998E-2</v>
          </cell>
          <cell r="R132">
            <v>7.8899999999999998E-2</v>
          </cell>
          <cell r="S132">
            <v>7.8899999999999998E-2</v>
          </cell>
          <cell r="T132">
            <v>7.8899999999999998E-2</v>
          </cell>
          <cell r="U132">
            <v>1</v>
          </cell>
          <cell r="V132" t="str">
            <v>[</v>
          </cell>
        </row>
        <row r="133">
          <cell r="I133" t="str">
            <v>52075</v>
          </cell>
          <cell r="J133" t="str">
            <v>RETAINER RR BUMPER SIDE RH</v>
          </cell>
          <cell r="K133" t="str">
            <v>BEWL</v>
          </cell>
          <cell r="L133" t="str">
            <v>5210</v>
          </cell>
          <cell r="M133" t="str">
            <v>0203</v>
          </cell>
          <cell r="N133" t="str">
            <v>BJ-1G</v>
          </cell>
          <cell r="O133" t="str">
            <v>P5-2</v>
          </cell>
          <cell r="P133">
            <v>1.789E-2</v>
          </cell>
          <cell r="Q133">
            <v>1.789E-2</v>
          </cell>
          <cell r="R133">
            <v>1.789E-2</v>
          </cell>
          <cell r="S133">
            <v>1.789E-2</v>
          </cell>
          <cell r="T133">
            <v>1.789E-2</v>
          </cell>
          <cell r="U133">
            <v>1</v>
          </cell>
          <cell r="V133" t="str">
            <v>[</v>
          </cell>
        </row>
        <row r="134">
          <cell r="I134" t="str">
            <v>52076</v>
          </cell>
          <cell r="J134" t="str">
            <v>RETAINER RR BUMPER SIDE LH</v>
          </cell>
          <cell r="K134" t="str">
            <v>BEWL</v>
          </cell>
          <cell r="L134" t="str">
            <v>5210</v>
          </cell>
          <cell r="M134" t="str">
            <v>0203</v>
          </cell>
          <cell r="N134" t="str">
            <v>BJ-1G</v>
          </cell>
          <cell r="O134" t="str">
            <v>P5-2</v>
          </cell>
          <cell r="P134">
            <v>1.789E-2</v>
          </cell>
          <cell r="Q134">
            <v>1.789E-2</v>
          </cell>
          <cell r="R134">
            <v>1.789E-2</v>
          </cell>
          <cell r="S134">
            <v>1.789E-2</v>
          </cell>
          <cell r="T134">
            <v>1.789E-2</v>
          </cell>
          <cell r="U134">
            <v>1</v>
          </cell>
          <cell r="V134" t="str">
            <v>[</v>
          </cell>
        </row>
        <row r="135">
          <cell r="I135" t="str">
            <v>52115</v>
          </cell>
          <cell r="J135" t="str">
            <v>SUPPORT FR BUMPER SIDE RH</v>
          </cell>
          <cell r="K135" t="str">
            <v>METALINE</v>
          </cell>
          <cell r="L135" t="str">
            <v>5210</v>
          </cell>
          <cell r="M135" t="str">
            <v>0103</v>
          </cell>
          <cell r="N135" t="str">
            <v>BJ-1G</v>
          </cell>
          <cell r="O135" t="str">
            <v>P2-1</v>
          </cell>
          <cell r="P135">
            <v>1.0500000000000001E-2</v>
          </cell>
          <cell r="Q135">
            <v>1.0500000000000001E-2</v>
          </cell>
          <cell r="R135">
            <v>1.0500000000000001E-2</v>
          </cell>
          <cell r="S135">
            <v>1.0500000000000001E-2</v>
          </cell>
          <cell r="T135">
            <v>1.0500000000000001E-2</v>
          </cell>
          <cell r="U135">
            <v>1</v>
          </cell>
          <cell r="V135" t="str">
            <v>[</v>
          </cell>
        </row>
        <row r="136">
          <cell r="I136" t="str">
            <v>52116</v>
          </cell>
          <cell r="J136" t="str">
            <v>SUPPORT FR BUMPER SIDE LH</v>
          </cell>
          <cell r="K136" t="str">
            <v>METALINE</v>
          </cell>
          <cell r="L136" t="str">
            <v>5210</v>
          </cell>
          <cell r="M136" t="str">
            <v>0103</v>
          </cell>
          <cell r="N136" t="str">
            <v>BJ-1G</v>
          </cell>
          <cell r="O136" t="str">
            <v>P2-1</v>
          </cell>
          <cell r="P136">
            <v>1.0500000000000001E-2</v>
          </cell>
          <cell r="Q136">
            <v>1.0500000000000001E-2</v>
          </cell>
          <cell r="R136">
            <v>1.0500000000000001E-2</v>
          </cell>
          <cell r="S136">
            <v>1.0500000000000001E-2</v>
          </cell>
          <cell r="T136">
            <v>1.0500000000000001E-2</v>
          </cell>
          <cell r="U136">
            <v>1</v>
          </cell>
          <cell r="V136" t="str">
            <v>[</v>
          </cell>
        </row>
        <row r="137">
          <cell r="I137" t="str">
            <v>52143</v>
          </cell>
          <cell r="J137" t="str">
            <v>BRACKET FR BUMPER SIDE RH</v>
          </cell>
          <cell r="K137" t="str">
            <v>MERAJ</v>
          </cell>
          <cell r="L137" t="str">
            <v>82146-140N7</v>
          </cell>
          <cell r="M137" t="str">
            <v>WIRE INSTRUMENT PANEL</v>
          </cell>
          <cell r="N137" t="str">
            <v>BJ-1G</v>
          </cell>
          <cell r="O137" t="str">
            <v>NEW</v>
          </cell>
          <cell r="P137">
            <v>9.5200000000000007E-3</v>
          </cell>
          <cell r="Q137">
            <v>9.5200000000000007E-3</v>
          </cell>
          <cell r="R137">
            <v>9.5200000000000007E-3</v>
          </cell>
          <cell r="S137">
            <v>9.5200000000000007E-3</v>
          </cell>
          <cell r="T137">
            <v>9.5200000000000007E-3</v>
          </cell>
          <cell r="U137">
            <v>1</v>
          </cell>
          <cell r="V137" t="str">
            <v>[</v>
          </cell>
        </row>
        <row r="138">
          <cell r="I138" t="str">
            <v>52187</v>
          </cell>
          <cell r="J138" t="str">
            <v>GUIDE  RR BUMPER LOCATION</v>
          </cell>
          <cell r="K138" t="str">
            <v>MERAJ</v>
          </cell>
          <cell r="L138" t="str">
            <v>82151-140N0</v>
          </cell>
          <cell r="M138" t="str">
            <v>WIRE FR DOOR RH</v>
          </cell>
          <cell r="N138" t="str">
            <v>BJ-1G</v>
          </cell>
          <cell r="O138" t="str">
            <v>NEW</v>
          </cell>
          <cell r="P138">
            <v>9.5200000000000007E-3</v>
          </cell>
          <cell r="Q138">
            <v>9.5200000000000007E-3</v>
          </cell>
          <cell r="R138">
            <v>9.5200000000000007E-3</v>
          </cell>
          <cell r="S138">
            <v>9.5200000000000007E-3</v>
          </cell>
          <cell r="T138">
            <v>9.5200000000000007E-3</v>
          </cell>
          <cell r="U138">
            <v>1</v>
          </cell>
          <cell r="V138" t="str">
            <v>[</v>
          </cell>
        </row>
        <row r="139">
          <cell r="I139" t="str">
            <v>52197</v>
          </cell>
          <cell r="J139" t="str">
            <v>BRACKET RR BUMPER SEAL RH</v>
          </cell>
          <cell r="K139" t="str">
            <v>MERAJ</v>
          </cell>
          <cell r="L139" t="str">
            <v>82152-140N0</v>
          </cell>
          <cell r="M139" t="str">
            <v>WIRE FR DOOR LH</v>
          </cell>
          <cell r="N139" t="str">
            <v>BJ-1G</v>
          </cell>
          <cell r="O139" t="str">
            <v>NEW</v>
          </cell>
          <cell r="P139">
            <v>4.64E-3</v>
          </cell>
          <cell r="Q139">
            <v>4.64E-3</v>
          </cell>
          <cell r="R139">
            <v>4.64E-3</v>
          </cell>
          <cell r="S139">
            <v>4.64E-3</v>
          </cell>
          <cell r="T139">
            <v>4.64E-3</v>
          </cell>
          <cell r="U139">
            <v>1</v>
          </cell>
          <cell r="V139" t="str">
            <v>[</v>
          </cell>
        </row>
        <row r="140">
          <cell r="I140" t="str">
            <v>52295</v>
          </cell>
          <cell r="J140" t="str">
            <v>BRACE RR SUSPENSION MEMBER RH</v>
          </cell>
          <cell r="K140" t="str">
            <v>METALINE</v>
          </cell>
          <cell r="L140" t="str">
            <v>5120</v>
          </cell>
          <cell r="M140" t="str">
            <v>0503</v>
          </cell>
          <cell r="N140" t="str">
            <v>BJ-1G</v>
          </cell>
          <cell r="O140" t="str">
            <v>P4-2</v>
          </cell>
          <cell r="P140">
            <v>3.15E-2</v>
          </cell>
          <cell r="Q140">
            <v>3.15E-2</v>
          </cell>
          <cell r="R140">
            <v>3.15E-2</v>
          </cell>
          <cell r="S140">
            <v>3.15E-2</v>
          </cell>
          <cell r="T140">
            <v>3.15E-2</v>
          </cell>
          <cell r="U140">
            <v>1</v>
          </cell>
          <cell r="V140" t="str">
            <v>[</v>
          </cell>
        </row>
        <row r="141">
          <cell r="I141" t="str">
            <v>52508</v>
          </cell>
          <cell r="J141" t="str">
            <v>RETAINER RR BUMPER UPR CTR</v>
          </cell>
          <cell r="K141" t="str">
            <v>BEWL</v>
          </cell>
          <cell r="L141" t="str">
            <v>5210</v>
          </cell>
          <cell r="M141" t="str">
            <v>0203</v>
          </cell>
          <cell r="N141" t="str">
            <v>BJ-1G</v>
          </cell>
          <cell r="O141" t="str">
            <v>P5-2</v>
          </cell>
          <cell r="P141">
            <v>0.12235</v>
          </cell>
          <cell r="Q141">
            <v>0.12235</v>
          </cell>
          <cell r="R141">
            <v>0.12235</v>
          </cell>
          <cell r="S141">
            <v>0.12235</v>
          </cell>
          <cell r="T141">
            <v>0.12235</v>
          </cell>
          <cell r="U141">
            <v>1</v>
          </cell>
          <cell r="V141" t="str">
            <v>[</v>
          </cell>
        </row>
        <row r="142">
          <cell r="I142" t="str">
            <v>53271</v>
          </cell>
          <cell r="J142" t="str">
            <v>BRACKET HEADLAMP MOUNTING</v>
          </cell>
          <cell r="K142" t="str">
            <v>MERAJ</v>
          </cell>
          <cell r="L142" t="str">
            <v>82187-140N0</v>
          </cell>
          <cell r="M142" t="str">
            <v>WIRE RR WINDOW NO.2</v>
          </cell>
          <cell r="N142" t="str">
            <v>BJ-1G</v>
          </cell>
          <cell r="O142" t="str">
            <v>NEW</v>
          </cell>
          <cell r="P142">
            <v>2.4997874999999999E-2</v>
          </cell>
          <cell r="Q142">
            <v>2.4997874999999999E-2</v>
          </cell>
          <cell r="R142">
            <v>2.4997874999999999E-2</v>
          </cell>
          <cell r="S142">
            <v>2.4997874999999999E-2</v>
          </cell>
          <cell r="T142">
            <v>2.4997874999999999E-2</v>
          </cell>
          <cell r="U142">
            <v>1</v>
          </cell>
          <cell r="V142" t="str">
            <v>[</v>
          </cell>
        </row>
        <row r="143">
          <cell r="I143" t="str">
            <v>53526</v>
          </cell>
          <cell r="J143" t="str">
            <v>PROTECTOR,HOOD LOCK RELEASE LEVER,NO.2</v>
          </cell>
          <cell r="K143" t="str">
            <v>OMAR JIBRAN</v>
          </cell>
          <cell r="L143">
            <v>5350</v>
          </cell>
          <cell r="M143" t="str">
            <v>0102</v>
          </cell>
          <cell r="N143" t="str">
            <v>BJ-1G</v>
          </cell>
          <cell r="O143" t="str">
            <v>P7-4</v>
          </cell>
          <cell r="P143">
            <v>3.8800000000000002E-3</v>
          </cell>
          <cell r="Q143">
            <v>3.8800000000000002E-3</v>
          </cell>
          <cell r="R143">
            <v>3.8800000000000002E-3</v>
          </cell>
          <cell r="S143">
            <v>3.8800000000000002E-3</v>
          </cell>
          <cell r="T143">
            <v>3.8800000000000002E-3</v>
          </cell>
          <cell r="U143">
            <v>1</v>
          </cell>
          <cell r="V143" t="str">
            <v>[</v>
          </cell>
        </row>
        <row r="144">
          <cell r="I144" t="str">
            <v>58031</v>
          </cell>
          <cell r="J144" t="str">
            <v>INSULATOR S/A MAIN MUFFLER HEAT</v>
          </cell>
          <cell r="K144" t="str">
            <v>LOADS</v>
          </cell>
          <cell r="L144" t="str">
            <v>5811</v>
          </cell>
          <cell r="M144" t="str">
            <v>0101</v>
          </cell>
          <cell r="N144" t="str">
            <v>BJ-1G</v>
          </cell>
          <cell r="O144" t="str">
            <v>P5-2</v>
          </cell>
          <cell r="P144">
            <v>4.8000000000000001E-2</v>
          </cell>
          <cell r="Q144">
            <v>4.8000000000000001E-2</v>
          </cell>
          <cell r="R144">
            <v>4.8000000000000001E-2</v>
          </cell>
          <cell r="S144">
            <v>4.8000000000000001E-2</v>
          </cell>
          <cell r="T144">
            <v>4.8000000000000001E-2</v>
          </cell>
          <cell r="U144">
            <v>1</v>
          </cell>
          <cell r="V144" t="str">
            <v>[</v>
          </cell>
        </row>
        <row r="145">
          <cell r="I145" t="str">
            <v>61663</v>
          </cell>
          <cell r="J145" t="str">
            <v>BRACKET RR COMBINATION LAMP MOUNTING</v>
          </cell>
          <cell r="K145" t="str">
            <v>JAWED</v>
          </cell>
          <cell r="L145" t="str">
            <v>16381-21020</v>
          </cell>
          <cell r="M145" t="str">
            <v>BAR,FAN BELT ADJUSTING</v>
          </cell>
          <cell r="N145" t="str">
            <v>BJ-1G</v>
          </cell>
          <cell r="O145" t="str">
            <v>NEW</v>
          </cell>
          <cell r="P145">
            <v>2.8172208333333334E-2</v>
          </cell>
          <cell r="Q145">
            <v>2.8172208333333334E-2</v>
          </cell>
          <cell r="R145">
            <v>2.8172208333333334E-2</v>
          </cell>
          <cell r="S145">
            <v>2.8172208333333334E-2</v>
          </cell>
          <cell r="T145">
            <v>2.8172208333333334E-2</v>
          </cell>
          <cell r="U145">
            <v>1</v>
          </cell>
          <cell r="V145" t="str">
            <v>[</v>
          </cell>
        </row>
        <row r="146">
          <cell r="I146" t="str">
            <v>69268</v>
          </cell>
          <cell r="J146" t="str">
            <v>PLATE WINDOW REGULATOR HANDLE</v>
          </cell>
          <cell r="K146" t="str">
            <v>FEROZE</v>
          </cell>
          <cell r="L146" t="str">
            <v>48044-809T0</v>
          </cell>
          <cell r="M146" t="str">
            <v>SEAT FRONT COIL SPRING UPPER</v>
          </cell>
          <cell r="N146" t="str">
            <v>BJ-1G</v>
          </cell>
          <cell r="O146" t="str">
            <v>NEW</v>
          </cell>
          <cell r="P146">
            <v>8.0000000000000004E-4</v>
          </cell>
          <cell r="Q146" t="str">
            <v>P5-2</v>
          </cell>
          <cell r="R146">
            <v>3.4099999999999998E-2</v>
          </cell>
          <cell r="S146">
            <v>3.4099999999999998E-2</v>
          </cell>
          <cell r="T146">
            <v>8.0000000000000004E-4</v>
          </cell>
          <cell r="U146">
            <v>1</v>
          </cell>
          <cell r="V146" t="str">
            <v>[</v>
          </cell>
        </row>
        <row r="147">
          <cell r="I147" t="str">
            <v>69711</v>
          </cell>
          <cell r="J147" t="str">
            <v>LINK FR DOOR LOCK REMOTE CONTROL RH</v>
          </cell>
          <cell r="K147" t="str">
            <v xml:space="preserve">AMIR WOOD </v>
          </cell>
          <cell r="L147" t="str">
            <v>6970</v>
          </cell>
          <cell r="M147" t="str">
            <v>0101</v>
          </cell>
          <cell r="N147" t="str">
            <v>BJ-1G</v>
          </cell>
          <cell r="O147" t="str">
            <v>P2-1</v>
          </cell>
          <cell r="P147">
            <v>1.98E-3</v>
          </cell>
          <cell r="Q147">
            <v>1.98E-3</v>
          </cell>
          <cell r="R147">
            <v>1.98E-3</v>
          </cell>
          <cell r="S147">
            <v>1.98E-3</v>
          </cell>
          <cell r="T147">
            <v>1.98E-3</v>
          </cell>
          <cell r="U147">
            <v>1</v>
          </cell>
          <cell r="V147" t="str">
            <v>[</v>
          </cell>
        </row>
        <row r="148">
          <cell r="I148" t="str">
            <v>69712</v>
          </cell>
          <cell r="J148" t="str">
            <v>LINK FR DOOR LOCK REMOTE CONTROL LH</v>
          </cell>
          <cell r="K148" t="str">
            <v xml:space="preserve">AMIR WOOD </v>
          </cell>
          <cell r="L148" t="str">
            <v>6970</v>
          </cell>
          <cell r="M148" t="str">
            <v>0101</v>
          </cell>
          <cell r="N148" t="str">
            <v>BJ-1G</v>
          </cell>
          <cell r="O148" t="str">
            <v>P2-1</v>
          </cell>
          <cell r="P148">
            <v>1.98E-3</v>
          </cell>
          <cell r="Q148">
            <v>1.98E-3</v>
          </cell>
          <cell r="R148">
            <v>1.98E-3</v>
          </cell>
          <cell r="S148">
            <v>1.98E-3</v>
          </cell>
          <cell r="T148">
            <v>1.98E-3</v>
          </cell>
          <cell r="U148">
            <v>1</v>
          </cell>
          <cell r="V148" t="str">
            <v>[</v>
          </cell>
        </row>
        <row r="149">
          <cell r="I149" t="str">
            <v>69736</v>
          </cell>
          <cell r="J149" t="str">
            <v>GUIDE DOOR LOCKING LINK</v>
          </cell>
          <cell r="K149" t="str">
            <v>OMAR JIBRAN</v>
          </cell>
          <cell r="L149">
            <v>6970</v>
          </cell>
          <cell r="M149" t="str">
            <v>0201</v>
          </cell>
          <cell r="N149" t="str">
            <v>BJ-1G</v>
          </cell>
          <cell r="O149" t="str">
            <v>P8?</v>
          </cell>
          <cell r="P149">
            <v>1.636E-2</v>
          </cell>
          <cell r="Q149">
            <v>1.636E-2</v>
          </cell>
          <cell r="R149">
            <v>1.636E-2</v>
          </cell>
          <cell r="S149">
            <v>1.636E-2</v>
          </cell>
          <cell r="T149">
            <v>1.636E-2</v>
          </cell>
          <cell r="U149">
            <v>1</v>
          </cell>
          <cell r="V149" t="str">
            <v>[</v>
          </cell>
        </row>
        <row r="150">
          <cell r="I150" t="str">
            <v>75055</v>
          </cell>
          <cell r="J150" t="str">
            <v>MOULDING SUB ASSY RF DRIP SI FIN RR RH</v>
          </cell>
          <cell r="K150" t="str">
            <v>RUBA TECH</v>
          </cell>
          <cell r="L150" t="str">
            <v>62411-140N0</v>
          </cell>
          <cell r="M150" t="str">
            <v>GARNISH CTR PILLAR UPR RH</v>
          </cell>
          <cell r="N150" t="str">
            <v>BJ-1G</v>
          </cell>
          <cell r="O150" t="str">
            <v>NEW</v>
          </cell>
          <cell r="P150">
            <v>7.8555199999999992E-2</v>
          </cell>
          <cell r="Q150">
            <v>7.8555199999999992E-2</v>
          </cell>
          <cell r="R150">
            <v>7.7960000000000002E-2</v>
          </cell>
          <cell r="S150">
            <v>7.7960000000000002E-2</v>
          </cell>
          <cell r="T150">
            <v>7.7960000000000002E-2</v>
          </cell>
          <cell r="U150">
            <v>1</v>
          </cell>
          <cell r="V150" t="str">
            <v>[</v>
          </cell>
        </row>
        <row r="151">
          <cell r="I151" t="str">
            <v>75056</v>
          </cell>
          <cell r="J151" t="str">
            <v>MOULDING SUB ASSY RF DRIP SI FIN RR LH</v>
          </cell>
          <cell r="K151" t="str">
            <v>RUBA TECH</v>
          </cell>
          <cell r="L151" t="str">
            <v>81270-12501</v>
          </cell>
          <cell r="M151" t="str">
            <v>LAMP ASSY,LICENSE PLATE,RH</v>
          </cell>
          <cell r="N151" t="str">
            <v>BJ-1G</v>
          </cell>
          <cell r="O151" t="str">
            <v>NEW</v>
          </cell>
          <cell r="P151">
            <v>7.8555199999999992E-2</v>
          </cell>
          <cell r="Q151">
            <v>7.8555199999999992E-2</v>
          </cell>
          <cell r="R151">
            <v>2.1319999999999999E-2</v>
          </cell>
          <cell r="S151">
            <v>2.1319999999999999E-2</v>
          </cell>
          <cell r="T151">
            <v>2.1319999999999999E-2</v>
          </cell>
          <cell r="U151">
            <v>1</v>
          </cell>
          <cell r="V151" t="str">
            <v>[</v>
          </cell>
        </row>
        <row r="152">
          <cell r="I152" t="str">
            <v>76581</v>
          </cell>
          <cell r="J152" t="str">
            <v>RETAINER BACK WINDOW OUTSIDE MOULDING</v>
          </cell>
          <cell r="K152" t="str">
            <v>PAK POLYMER</v>
          </cell>
          <cell r="L152" t="str">
            <v>48540-809T7</v>
          </cell>
          <cell r="M152" t="str">
            <v>ABSORBER ASSY SHOCK RR RH</v>
          </cell>
          <cell r="N152" t="str">
            <v>BJ-1G</v>
          </cell>
          <cell r="O152" t="str">
            <v>NEW</v>
          </cell>
          <cell r="P152">
            <v>1.12984E-2</v>
          </cell>
          <cell r="Q152">
            <v>1.12984E-2</v>
          </cell>
          <cell r="R152">
            <v>1.12984E-2</v>
          </cell>
          <cell r="S152">
            <v>1.12984E-2</v>
          </cell>
          <cell r="T152">
            <v>1.12984E-2</v>
          </cell>
          <cell r="U152">
            <v>1</v>
          </cell>
          <cell r="V152" t="str">
            <v>[</v>
          </cell>
        </row>
        <row r="153">
          <cell r="I153" t="str">
            <v>76583</v>
          </cell>
          <cell r="J153" t="str">
            <v>RETAINER BACK WINDOW OUTSIDE LWR MLDG RH</v>
          </cell>
          <cell r="K153" t="str">
            <v>PAK POLYMER</v>
          </cell>
          <cell r="L153" t="str">
            <v>55950-140W0</v>
          </cell>
          <cell r="M153" t="str">
            <v>NOZZLE ASSY,CTR DEFROSTER</v>
          </cell>
          <cell r="N153" t="str">
            <v>BJ-1G</v>
          </cell>
          <cell r="O153" t="str">
            <v>NEW</v>
          </cell>
          <cell r="P153">
            <v>3.0623999999999998E-3</v>
          </cell>
          <cell r="Q153">
            <v>3.0623999999999998E-3</v>
          </cell>
          <cell r="R153">
            <v>3.0623999999999998E-3</v>
          </cell>
          <cell r="S153">
            <v>3.0623999999999998E-3</v>
          </cell>
          <cell r="T153">
            <v>3.0623999999999998E-3</v>
          </cell>
          <cell r="U153">
            <v>1</v>
          </cell>
          <cell r="V153" t="str">
            <v>[</v>
          </cell>
        </row>
        <row r="154">
          <cell r="I154" t="str">
            <v>76584</v>
          </cell>
          <cell r="J154" t="str">
            <v>RETAINER BACK WINDOW OUTSIDE LWR MLDG LH</v>
          </cell>
          <cell r="K154" t="str">
            <v>PAK POLYMER</v>
          </cell>
          <cell r="L154" t="str">
            <v>67492-140N1</v>
          </cell>
          <cell r="M154" t="str">
            <v>GARNISH FR DOOR LWR FRAME BRKT LH</v>
          </cell>
          <cell r="N154" t="str">
            <v>BJ-1G</v>
          </cell>
          <cell r="O154" t="str">
            <v>NEW</v>
          </cell>
          <cell r="P154">
            <v>3.0623999999999998E-3</v>
          </cell>
          <cell r="Q154">
            <v>3.0623999999999998E-3</v>
          </cell>
          <cell r="R154">
            <v>3.0623999999999998E-3</v>
          </cell>
          <cell r="S154">
            <v>3.0623999999999998E-3</v>
          </cell>
          <cell r="T154">
            <v>3.0623999999999998E-3</v>
          </cell>
          <cell r="U154">
            <v>1</v>
          </cell>
          <cell r="V154" t="str">
            <v>[</v>
          </cell>
        </row>
        <row r="155">
          <cell r="I155" t="str">
            <v>77293</v>
          </cell>
          <cell r="J155" t="str">
            <v>SHIELD FUEL TANK FILLER PIPE NO. 3</v>
          </cell>
          <cell r="K155" t="str">
            <v>PAK POLYMER</v>
          </cell>
          <cell r="L155" t="str">
            <v>51442-140N0</v>
          </cell>
          <cell r="M155" t="str">
            <v>COVER ENGINE UNDER LH</v>
          </cell>
          <cell r="N155" t="str">
            <v>BJ-1G</v>
          </cell>
          <cell r="O155" t="str">
            <v>NEW</v>
          </cell>
          <cell r="P155">
            <v>2.1246867692307693E-2</v>
          </cell>
          <cell r="Q155">
            <v>2.1246867692307693E-2</v>
          </cell>
          <cell r="R155">
            <v>2.1246867692307693E-2</v>
          </cell>
          <cell r="S155">
            <v>2.1246867692307693E-2</v>
          </cell>
          <cell r="T155">
            <v>2.1246867692307693E-2</v>
          </cell>
          <cell r="U155">
            <v>1</v>
          </cell>
          <cell r="V155" t="str">
            <v>[</v>
          </cell>
        </row>
        <row r="156">
          <cell r="I156" t="str">
            <v>81510</v>
          </cell>
          <cell r="J156" t="str">
            <v>LAMP ASSY, FR TURN SIGNAL, RH</v>
          </cell>
          <cell r="K156" t="str">
            <v>TECNO</v>
          </cell>
          <cell r="L156">
            <v>8110</v>
          </cell>
          <cell r="M156" t="str">
            <v>0302</v>
          </cell>
          <cell r="N156" t="str">
            <v>BJ-1G</v>
          </cell>
          <cell r="O156" t="str">
            <v>P7-4</v>
          </cell>
          <cell r="P156">
            <v>8.6929999999999993E-2</v>
          </cell>
          <cell r="Q156">
            <v>8.6929999999999993E-2</v>
          </cell>
          <cell r="R156">
            <v>8.6929999999999993E-2</v>
          </cell>
          <cell r="S156">
            <v>8.6929999999999993E-2</v>
          </cell>
          <cell r="T156">
            <v>8.6929999999999993E-2</v>
          </cell>
          <cell r="U156">
            <v>1</v>
          </cell>
          <cell r="V156" t="str">
            <v>[</v>
          </cell>
        </row>
        <row r="157">
          <cell r="I157" t="str">
            <v>81520</v>
          </cell>
          <cell r="J157" t="str">
            <v>LAMP ASSY, FR TURN SIGNAL, LH</v>
          </cell>
          <cell r="K157" t="str">
            <v>TECNO</v>
          </cell>
          <cell r="L157">
            <v>8110</v>
          </cell>
          <cell r="M157" t="str">
            <v>0302</v>
          </cell>
          <cell r="N157" t="str">
            <v>BJ-1G</v>
          </cell>
          <cell r="O157" t="str">
            <v>P7-4</v>
          </cell>
          <cell r="P157">
            <v>8.6929999999999993E-2</v>
          </cell>
          <cell r="Q157">
            <v>8.6929999999999993E-2</v>
          </cell>
          <cell r="R157">
            <v>8.6929999999999993E-2</v>
          </cell>
          <cell r="S157">
            <v>8.6929999999999993E-2</v>
          </cell>
          <cell r="T157">
            <v>8.6929999999999993E-2</v>
          </cell>
          <cell r="U157">
            <v>1</v>
          </cell>
          <cell r="V157" t="str">
            <v>[</v>
          </cell>
        </row>
        <row r="158">
          <cell r="I158" t="str">
            <v/>
          </cell>
          <cell r="J158">
            <v>0</v>
          </cell>
          <cell r="K158">
            <v>0</v>
          </cell>
          <cell r="L158" t="str">
            <v>64330-140N1</v>
          </cell>
          <cell r="M158" t="str">
            <v>PANEL ASSY,PACKAGE TRAY TRIM</v>
          </cell>
          <cell r="N158" t="str">
            <v xml:space="preserve"> BJ-1G  Total</v>
          </cell>
          <cell r="O158" t="str">
            <v>NJ-1G</v>
          </cell>
          <cell r="P158">
            <v>11.044350310956609</v>
          </cell>
          <cell r="Q158">
            <v>10.696600310956606</v>
          </cell>
          <cell r="R158">
            <v>10.476007110956607</v>
          </cell>
          <cell r="S158">
            <v>10.416718780950653</v>
          </cell>
          <cell r="T158">
            <v>10.81146711095661</v>
          </cell>
          <cell r="U158" t="str">
            <v>NIL</v>
          </cell>
          <cell r="V158" t="str">
            <v>NIL</v>
          </cell>
        </row>
        <row r="159">
          <cell r="I159" t="str">
            <v>31300</v>
          </cell>
          <cell r="J159" t="str">
            <v>SUPPORT ASSY CLUTCH PEDAL</v>
          </cell>
          <cell r="K159" t="str">
            <v>UNITED MECA</v>
          </cell>
          <cell r="L159" t="str">
            <v>3130</v>
          </cell>
          <cell r="M159" t="str">
            <v>0101</v>
          </cell>
          <cell r="N159" t="str">
            <v>CJ-1G</v>
          </cell>
          <cell r="O159" t="str">
            <v>P3-2</v>
          </cell>
          <cell r="P159">
            <v>6.4449999999999993E-2</v>
          </cell>
          <cell r="Q159">
            <v>6.4449999999999993E-2</v>
          </cell>
          <cell r="R159">
            <v>6.4449999999999993E-2</v>
          </cell>
          <cell r="S159" t="str">
            <v>NIL</v>
          </cell>
          <cell r="T159">
            <v>6.4449999999999993E-2</v>
          </cell>
          <cell r="U159">
            <v>1</v>
          </cell>
          <cell r="V159" t="str">
            <v>A</v>
          </cell>
        </row>
        <row r="160">
          <cell r="I160" t="str">
            <v>31481</v>
          </cell>
          <cell r="J160" t="str">
            <v>TUBE MASTER CYLINDER TO FLEXIBLE HOSE</v>
          </cell>
          <cell r="K160" t="str">
            <v>ALBA ENGG</v>
          </cell>
          <cell r="L160" t="str">
            <v>3140</v>
          </cell>
          <cell r="M160" t="str">
            <v>0101</v>
          </cell>
          <cell r="N160" t="str">
            <v>CJ-1G</v>
          </cell>
          <cell r="O160" t="str">
            <v>P4-2</v>
          </cell>
          <cell r="P160" t="str">
            <v>INCL</v>
          </cell>
          <cell r="Q160" t="str">
            <v>INCL</v>
          </cell>
          <cell r="R160" t="str">
            <v>INCL</v>
          </cell>
          <cell r="S160" t="str">
            <v>NIL</v>
          </cell>
          <cell r="T160" t="str">
            <v>INCL</v>
          </cell>
          <cell r="U160">
            <v>1</v>
          </cell>
          <cell r="V160" t="str">
            <v>A</v>
          </cell>
        </row>
        <row r="161">
          <cell r="I161" t="str">
            <v>42602</v>
          </cell>
          <cell r="J161" t="str">
            <v>CAP S/A WHEEL</v>
          </cell>
          <cell r="K161" t="str">
            <v>OMAR JIBRAN</v>
          </cell>
          <cell r="L161" t="str">
            <v>4260</v>
          </cell>
          <cell r="M161" t="str">
            <v>030V</v>
          </cell>
          <cell r="N161" t="str">
            <v>CJ-1G</v>
          </cell>
          <cell r="O161" t="str">
            <v>P5-2</v>
          </cell>
          <cell r="P161" t="str">
            <v>NIL</v>
          </cell>
          <cell r="Q161">
            <v>7.5679999999999997E-2</v>
          </cell>
          <cell r="R161">
            <v>7.5679999999999997E-2</v>
          </cell>
          <cell r="S161">
            <v>7.5679999999999997E-2</v>
          </cell>
          <cell r="T161" t="str">
            <v>NIL</v>
          </cell>
          <cell r="U161">
            <v>5</v>
          </cell>
          <cell r="V161" t="str">
            <v>A</v>
          </cell>
        </row>
        <row r="162">
          <cell r="I162" t="str">
            <v>42611</v>
          </cell>
          <cell r="J162" t="str">
            <v>WHEEL DISC</v>
          </cell>
          <cell r="K162" t="str">
            <v>BWL?</v>
          </cell>
          <cell r="L162">
            <v>4260</v>
          </cell>
          <cell r="M162" t="str">
            <v>013D/3N</v>
          </cell>
          <cell r="N162" t="str">
            <v>CJ-1G</v>
          </cell>
          <cell r="O162" t="str">
            <v>NEW</v>
          </cell>
          <cell r="P162" t="str">
            <v>NIL</v>
          </cell>
          <cell r="Q162">
            <v>0.58176000000000005</v>
          </cell>
          <cell r="R162">
            <v>0.58176000000000005</v>
          </cell>
          <cell r="S162">
            <v>0.58176000000000005</v>
          </cell>
          <cell r="T162" t="str">
            <v>NIL</v>
          </cell>
          <cell r="U162">
            <v>5</v>
          </cell>
          <cell r="V162" t="str">
            <v>A</v>
          </cell>
        </row>
        <row r="163">
          <cell r="I163" t="str">
            <v>42611</v>
          </cell>
          <cell r="J163" t="str">
            <v>WHEEL DISC</v>
          </cell>
          <cell r="K163" t="str">
            <v>BWL?</v>
          </cell>
          <cell r="L163">
            <v>4260</v>
          </cell>
          <cell r="M163" t="str">
            <v>0164/3C</v>
          </cell>
          <cell r="N163" t="str">
            <v>CJ-1G</v>
          </cell>
          <cell r="O163" t="str">
            <v>NEW</v>
          </cell>
          <cell r="P163">
            <v>0.58176000000000005</v>
          </cell>
          <cell r="Q163" t="str">
            <v>NIL</v>
          </cell>
          <cell r="R163" t="str">
            <v>NIL</v>
          </cell>
          <cell r="S163" t="str">
            <v>NIL</v>
          </cell>
          <cell r="T163">
            <v>0.58176000000000005</v>
          </cell>
          <cell r="U163">
            <v>5</v>
          </cell>
          <cell r="V163" t="str">
            <v>A</v>
          </cell>
        </row>
        <row r="164">
          <cell r="I164" t="str">
            <v>42652</v>
          </cell>
          <cell r="J164" t="str">
            <v>TIRE TUBELESS</v>
          </cell>
          <cell r="K164" t="str">
            <v>GENERAL</v>
          </cell>
          <cell r="L164" t="str">
            <v>4260</v>
          </cell>
          <cell r="M164" t="str">
            <v>0164</v>
          </cell>
          <cell r="N164" t="str">
            <v>CJ-1G</v>
          </cell>
          <cell r="O164" t="str">
            <v>P1</v>
          </cell>
          <cell r="P164">
            <v>1.5276000000000001</v>
          </cell>
          <cell r="Q164" t="str">
            <v>NIL</v>
          </cell>
          <cell r="R164" t="str">
            <v>NIL</v>
          </cell>
          <cell r="S164" t="str">
            <v>NIL</v>
          </cell>
          <cell r="T164" t="str">
            <v>NIL</v>
          </cell>
          <cell r="U164">
            <v>5</v>
          </cell>
          <cell r="V164" t="str">
            <v>A</v>
          </cell>
        </row>
        <row r="165">
          <cell r="I165" t="str">
            <v>42652</v>
          </cell>
          <cell r="J165" t="str">
            <v>TIRE TUBELESS</v>
          </cell>
          <cell r="K165" t="str">
            <v>GENERAL</v>
          </cell>
          <cell r="L165" t="str">
            <v>4260</v>
          </cell>
          <cell r="M165" t="str">
            <v>013C/013D</v>
          </cell>
          <cell r="N165" t="str">
            <v>CJ-1G</v>
          </cell>
          <cell r="O165" t="str">
            <v>P1</v>
          </cell>
          <cell r="P165" t="str">
            <v>NIL</v>
          </cell>
          <cell r="Q165">
            <v>1.5276000000000001</v>
          </cell>
          <cell r="R165" t="str">
            <v>NIL</v>
          </cell>
          <cell r="S165" t="str">
            <v>NIL</v>
          </cell>
          <cell r="T165">
            <v>1.5276000000000001</v>
          </cell>
          <cell r="U165">
            <v>5</v>
          </cell>
          <cell r="V165" t="str">
            <v>A</v>
          </cell>
        </row>
        <row r="166">
          <cell r="I166" t="str">
            <v>42652</v>
          </cell>
          <cell r="J166" t="str">
            <v>TIRE TUBELESS</v>
          </cell>
          <cell r="K166" t="str">
            <v>GENERAL</v>
          </cell>
          <cell r="L166" t="str">
            <v>4260</v>
          </cell>
          <cell r="M166" t="str">
            <v>013N</v>
          </cell>
          <cell r="N166" t="str">
            <v>CJ-1G</v>
          </cell>
          <cell r="O166" t="str">
            <v>P2-2</v>
          </cell>
          <cell r="P166" t="str">
            <v>NIL</v>
          </cell>
          <cell r="Q166" t="str">
            <v>NIL</v>
          </cell>
          <cell r="R166">
            <v>1.5276000000000001</v>
          </cell>
          <cell r="S166">
            <v>1.5276000000000001</v>
          </cell>
          <cell r="T166" t="str">
            <v>NIL</v>
          </cell>
          <cell r="U166">
            <v>5</v>
          </cell>
          <cell r="V166" t="str">
            <v>A</v>
          </cell>
        </row>
        <row r="167">
          <cell r="I167" t="str">
            <v>43502</v>
          </cell>
          <cell r="J167" t="str">
            <v>HUB S/A,FR AXLE</v>
          </cell>
          <cell r="K167" t="str">
            <v>TRANSMISSION</v>
          </cell>
          <cell r="L167" t="str">
            <v>4300</v>
          </cell>
          <cell r="M167" t="str">
            <v>011K/021K</v>
          </cell>
          <cell r="N167" t="str">
            <v>CJ-1G</v>
          </cell>
          <cell r="O167" t="str">
            <v>P6-2</v>
          </cell>
          <cell r="P167">
            <v>0.23019000000000001</v>
          </cell>
          <cell r="Q167">
            <v>0.23019000000000001</v>
          </cell>
          <cell r="R167">
            <v>0.23019000000000001</v>
          </cell>
          <cell r="S167">
            <v>0.23019000000000001</v>
          </cell>
          <cell r="T167">
            <v>0.23019000000000001</v>
          </cell>
          <cell r="U167">
            <v>4</v>
          </cell>
          <cell r="V167" t="str">
            <v>A</v>
          </cell>
        </row>
        <row r="168">
          <cell r="I168" t="str">
            <v/>
          </cell>
          <cell r="J168" t="str">
            <v>HUB FR AXLE</v>
          </cell>
          <cell r="K168">
            <v>0</v>
          </cell>
          <cell r="L168" t="str">
            <v>81110-140W0</v>
          </cell>
          <cell r="M168" t="str">
            <v>HEADLAMP ASSY,RH</v>
          </cell>
          <cell r="N168" t="str">
            <v>CJ-1G</v>
          </cell>
          <cell r="O168" t="str">
            <v>BJ-1G</v>
          </cell>
          <cell r="P168" t="str">
            <v>BJ</v>
          </cell>
          <cell r="Q168" t="str">
            <v>P7-4</v>
          </cell>
          <cell r="R168">
            <v>0.42132999999999998</v>
          </cell>
          <cell r="S168">
            <v>0.42132999999999998</v>
          </cell>
          <cell r="T168">
            <v>0.42132999999999998</v>
          </cell>
          <cell r="U168">
            <v>0.42132999999999998</v>
          </cell>
          <cell r="V168">
            <v>0.42132999999999998</v>
          </cell>
        </row>
        <row r="169">
          <cell r="I169" t="str">
            <v/>
          </cell>
          <cell r="J169" t="str">
            <v>BOLT, HUB</v>
          </cell>
          <cell r="K169">
            <v>0</v>
          </cell>
          <cell r="L169" t="str">
            <v>47782-*****</v>
          </cell>
          <cell r="M169" t="str">
            <v>COVER DISC BRAKE DUST FR LH</v>
          </cell>
          <cell r="N169" t="str">
            <v>CJ-1G</v>
          </cell>
          <cell r="O169" t="str">
            <v>CJ-BG</v>
          </cell>
          <cell r="P169" t="str">
            <v>CJ</v>
          </cell>
          <cell r="Q169" t="str">
            <v>P6-1</v>
          </cell>
          <cell r="R169">
            <v>1.6240000000000001E-2</v>
          </cell>
          <cell r="S169">
            <v>1.6240000000000001E-2</v>
          </cell>
          <cell r="T169">
            <v>1.6240000000000001E-2</v>
          </cell>
          <cell r="U169">
            <v>1.6240000000000001E-2</v>
          </cell>
          <cell r="V169">
            <v>1.6240000000000001E-2</v>
          </cell>
        </row>
        <row r="170">
          <cell r="I170" t="str">
            <v>44443</v>
          </cell>
          <cell r="J170" t="str">
            <v>BKT PUMP</v>
          </cell>
          <cell r="K170" t="str">
            <v>MECAS</v>
          </cell>
          <cell r="L170">
            <v>4410</v>
          </cell>
          <cell r="M170" t="str">
            <v>0321</v>
          </cell>
          <cell r="N170" t="str">
            <v>CJ-1G</v>
          </cell>
          <cell r="O170" t="str">
            <v>NEW</v>
          </cell>
          <cell r="P170" t="str">
            <v>NIL</v>
          </cell>
          <cell r="Q170" t="str">
            <v>NIL</v>
          </cell>
          <cell r="R170" t="str">
            <v>NIL</v>
          </cell>
          <cell r="S170" t="str">
            <v>NIL</v>
          </cell>
          <cell r="T170">
            <v>3.4500000000000003E-2</v>
          </cell>
          <cell r="U170">
            <v>1</v>
          </cell>
          <cell r="V170" t="str">
            <v>A</v>
          </cell>
        </row>
        <row r="171">
          <cell r="I171" t="str">
            <v>44443</v>
          </cell>
          <cell r="J171" t="str">
            <v>BKT PUMP</v>
          </cell>
          <cell r="K171" t="str">
            <v>MECAS</v>
          </cell>
          <cell r="L171">
            <v>4410</v>
          </cell>
          <cell r="M171" t="str">
            <v>0311</v>
          </cell>
          <cell r="N171" t="str">
            <v>CJ-1G</v>
          </cell>
          <cell r="O171" t="str">
            <v>P8-1</v>
          </cell>
          <cell r="P171">
            <v>3.4500000000000003E-2</v>
          </cell>
          <cell r="Q171">
            <v>3.4500000000000003E-2</v>
          </cell>
          <cell r="R171" t="str">
            <v>NIL</v>
          </cell>
          <cell r="S171" t="str">
            <v>NIL</v>
          </cell>
          <cell r="T171" t="str">
            <v>NIL</v>
          </cell>
          <cell r="U171">
            <v>1</v>
          </cell>
          <cell r="V171" t="str">
            <v>A</v>
          </cell>
        </row>
        <row r="172">
          <cell r="I172" t="str">
            <v>44443</v>
          </cell>
          <cell r="J172" t="str">
            <v>BKT PUMP</v>
          </cell>
          <cell r="K172" t="str">
            <v>MECAS</v>
          </cell>
          <cell r="L172">
            <v>4410</v>
          </cell>
          <cell r="M172" t="str">
            <v>0321</v>
          </cell>
          <cell r="N172" t="str">
            <v>CJ-1G</v>
          </cell>
          <cell r="O172" t="str">
            <v>P8-1</v>
          </cell>
          <cell r="P172" t="str">
            <v>NIL</v>
          </cell>
          <cell r="Q172" t="str">
            <v>NIL</v>
          </cell>
          <cell r="R172">
            <v>3.4500000000000003E-2</v>
          </cell>
          <cell r="S172">
            <v>3.4500000000000003E-2</v>
          </cell>
          <cell r="T172" t="str">
            <v>NIL</v>
          </cell>
          <cell r="U172">
            <v>1</v>
          </cell>
          <cell r="V172" t="str">
            <v>A</v>
          </cell>
        </row>
        <row r="173">
          <cell r="I173" t="str">
            <v>44446</v>
          </cell>
          <cell r="J173" t="str">
            <v>STRUT ADJUSTING</v>
          </cell>
          <cell r="K173" t="str">
            <v>ALI BROTHERS</v>
          </cell>
          <cell r="L173" t="str">
            <v>4410</v>
          </cell>
          <cell r="M173" t="str">
            <v>0311</v>
          </cell>
          <cell r="N173" t="str">
            <v>CJ-1G</v>
          </cell>
          <cell r="O173" t="str">
            <v>P5-1</v>
          </cell>
          <cell r="P173">
            <v>1.2500000000000001E-2</v>
          </cell>
          <cell r="Q173">
            <v>1.2500000000000001E-2</v>
          </cell>
          <cell r="R173" t="str">
            <v>NIL</v>
          </cell>
          <cell r="S173" t="str">
            <v>NIL</v>
          </cell>
          <cell r="T173" t="str">
            <v>NIL</v>
          </cell>
          <cell r="U173">
            <v>1</v>
          </cell>
          <cell r="V173" t="str">
            <v>A</v>
          </cell>
        </row>
        <row r="174">
          <cell r="I174" t="str">
            <v>47110</v>
          </cell>
          <cell r="J174" t="str">
            <v>SUPPORT ASSY BRAKE PEDAL</v>
          </cell>
          <cell r="K174" t="str">
            <v>UNITED MECH.</v>
          </cell>
          <cell r="L174" t="str">
            <v>4710</v>
          </cell>
          <cell r="M174" t="str">
            <v>0105</v>
          </cell>
          <cell r="N174" t="str">
            <v>CJ-1G</v>
          </cell>
          <cell r="O174" t="str">
            <v>P3-2</v>
          </cell>
          <cell r="P174">
            <v>6.3250000000000001E-2</v>
          </cell>
          <cell r="Q174">
            <v>6.3250000000000001E-2</v>
          </cell>
          <cell r="R174">
            <v>6.3250000000000001E-2</v>
          </cell>
          <cell r="S174" t="str">
            <v>NIL</v>
          </cell>
          <cell r="T174">
            <v>6.3250000000000001E-2</v>
          </cell>
          <cell r="U174">
            <v>1</v>
          </cell>
          <cell r="V174" t="str">
            <v>A</v>
          </cell>
        </row>
        <row r="175">
          <cell r="I175" t="str">
            <v>47110</v>
          </cell>
          <cell r="J175" t="str">
            <v>SUPPORT ASSY,BRAKE PEDAL</v>
          </cell>
          <cell r="K175" t="str">
            <v>UNITED MECH.</v>
          </cell>
          <cell r="L175">
            <v>4710</v>
          </cell>
          <cell r="M175" t="str">
            <v>0106</v>
          </cell>
          <cell r="N175" t="str">
            <v>CJ-1G</v>
          </cell>
          <cell r="O175" t="str">
            <v>P6-4</v>
          </cell>
          <cell r="P175" t="str">
            <v>NIL</v>
          </cell>
          <cell r="Q175" t="str">
            <v>NIL</v>
          </cell>
          <cell r="R175" t="str">
            <v>NIL</v>
          </cell>
          <cell r="S175">
            <v>6.3250000000000001E-2</v>
          </cell>
          <cell r="T175" t="str">
            <v>NIL</v>
          </cell>
          <cell r="U175">
            <v>1</v>
          </cell>
          <cell r="V175" t="str">
            <v>A</v>
          </cell>
        </row>
        <row r="176">
          <cell r="I176" t="str">
            <v>47311</v>
          </cell>
          <cell r="J176" t="str">
            <v>TUBE FR BRAKE NO.1</v>
          </cell>
          <cell r="K176" t="str">
            <v>ALBA ENGG</v>
          </cell>
          <cell r="L176" t="str">
            <v>4730</v>
          </cell>
          <cell r="M176" t="str">
            <v>0161</v>
          </cell>
          <cell r="N176" t="str">
            <v>CJ-1G</v>
          </cell>
          <cell r="O176" t="str">
            <v>P4-2</v>
          </cell>
          <cell r="P176">
            <v>0.17283000000000001</v>
          </cell>
          <cell r="Q176">
            <v>0.17283000000000001</v>
          </cell>
          <cell r="R176">
            <v>0.17283000000000001</v>
          </cell>
          <cell r="S176">
            <v>0.17283000000000001</v>
          </cell>
          <cell r="T176">
            <v>0.17283000000000001</v>
          </cell>
          <cell r="U176">
            <v>1</v>
          </cell>
          <cell r="V176" t="str">
            <v>A</v>
          </cell>
        </row>
        <row r="177">
          <cell r="I177" t="str">
            <v>47313</v>
          </cell>
          <cell r="J177" t="str">
            <v>TUBE FR BRAKE NO.3</v>
          </cell>
          <cell r="K177" t="str">
            <v>ALBA ENGG</v>
          </cell>
          <cell r="L177" t="str">
            <v>4730</v>
          </cell>
          <cell r="M177" t="str">
            <v>0161</v>
          </cell>
          <cell r="N177" t="str">
            <v>CJ-1G</v>
          </cell>
          <cell r="O177" t="str">
            <v>P4-2</v>
          </cell>
          <cell r="P177" t="str">
            <v>INCL</v>
          </cell>
          <cell r="Q177" t="str">
            <v>INCL</v>
          </cell>
          <cell r="R177" t="str">
            <v>INCL</v>
          </cell>
          <cell r="S177" t="str">
            <v>INCL</v>
          </cell>
          <cell r="T177" t="str">
            <v>INCL</v>
          </cell>
          <cell r="U177">
            <v>1</v>
          </cell>
          <cell r="V177" t="str">
            <v>A</v>
          </cell>
        </row>
        <row r="178">
          <cell r="I178" t="str">
            <v>47314</v>
          </cell>
          <cell r="J178" t="str">
            <v>TUBE FR BRAKE NO.4</v>
          </cell>
          <cell r="K178" t="str">
            <v>ALBA ENGG</v>
          </cell>
          <cell r="L178" t="str">
            <v>4730</v>
          </cell>
          <cell r="M178" t="str">
            <v>0161</v>
          </cell>
          <cell r="N178" t="str">
            <v>CJ-1G</v>
          </cell>
          <cell r="O178" t="str">
            <v>P4-2</v>
          </cell>
          <cell r="P178" t="str">
            <v>INCL</v>
          </cell>
          <cell r="Q178" t="str">
            <v>INCL</v>
          </cell>
          <cell r="R178" t="str">
            <v>INCL</v>
          </cell>
          <cell r="S178" t="str">
            <v>INCL</v>
          </cell>
          <cell r="T178" t="str">
            <v>INCL</v>
          </cell>
          <cell r="U178">
            <v>1</v>
          </cell>
          <cell r="V178" t="str">
            <v>A</v>
          </cell>
        </row>
        <row r="179">
          <cell r="I179" t="str">
            <v>47315</v>
          </cell>
          <cell r="J179" t="str">
            <v>TUBE FR BRAKE NO.5</v>
          </cell>
          <cell r="K179" t="str">
            <v>ALBA ENGG</v>
          </cell>
          <cell r="L179" t="str">
            <v>4730</v>
          </cell>
          <cell r="M179" t="str">
            <v>0161</v>
          </cell>
          <cell r="N179" t="str">
            <v>CJ-1G</v>
          </cell>
          <cell r="O179" t="str">
            <v>P4-2</v>
          </cell>
          <cell r="P179" t="str">
            <v>INCL</v>
          </cell>
          <cell r="Q179" t="str">
            <v>INCL</v>
          </cell>
          <cell r="R179" t="str">
            <v>INCL</v>
          </cell>
          <cell r="S179" t="str">
            <v>INCL</v>
          </cell>
          <cell r="T179" t="str">
            <v>INCL</v>
          </cell>
          <cell r="U179">
            <v>1</v>
          </cell>
          <cell r="V179" t="str">
            <v>A</v>
          </cell>
        </row>
        <row r="180">
          <cell r="I180" t="str">
            <v>47323</v>
          </cell>
          <cell r="J180" t="str">
            <v>TUBE RR BRAKE NO.3</v>
          </cell>
          <cell r="K180" t="str">
            <v>ALBA ENGG</v>
          </cell>
          <cell r="L180" t="str">
            <v>4730</v>
          </cell>
          <cell r="M180" t="str">
            <v>0231</v>
          </cell>
          <cell r="N180" t="str">
            <v>CJ-1G</v>
          </cell>
          <cell r="O180" t="str">
            <v>P4-2</v>
          </cell>
          <cell r="P180" t="str">
            <v>INCL</v>
          </cell>
          <cell r="Q180" t="str">
            <v>INCL</v>
          </cell>
          <cell r="R180" t="str">
            <v>INCL</v>
          </cell>
          <cell r="S180" t="str">
            <v>INCL</v>
          </cell>
          <cell r="T180" t="str">
            <v>INCL</v>
          </cell>
          <cell r="U180">
            <v>1</v>
          </cell>
          <cell r="V180" t="str">
            <v>A</v>
          </cell>
        </row>
        <row r="181">
          <cell r="I181" t="str">
            <v>47324</v>
          </cell>
          <cell r="J181" t="str">
            <v>TUBE RR BRAKE NO.4</v>
          </cell>
          <cell r="K181" t="str">
            <v>ALBA ENGG</v>
          </cell>
          <cell r="L181" t="str">
            <v>4730</v>
          </cell>
          <cell r="M181" t="str">
            <v>0231</v>
          </cell>
          <cell r="N181" t="str">
            <v>CJ-1G</v>
          </cell>
          <cell r="O181" t="str">
            <v>P4-2</v>
          </cell>
          <cell r="P181" t="str">
            <v>INCL</v>
          </cell>
          <cell r="Q181" t="str">
            <v>INCL</v>
          </cell>
          <cell r="R181" t="str">
            <v>INCL</v>
          </cell>
          <cell r="S181" t="str">
            <v>INCL</v>
          </cell>
          <cell r="T181" t="str">
            <v>INCL</v>
          </cell>
          <cell r="U181">
            <v>1</v>
          </cell>
          <cell r="V181" t="str">
            <v>A</v>
          </cell>
        </row>
        <row r="182">
          <cell r="I182" t="str">
            <v>48044</v>
          </cell>
          <cell r="J182" t="str">
            <v>SEAT FRONT COIL SPRING UPPER</v>
          </cell>
          <cell r="K182" t="str">
            <v>UNITED</v>
          </cell>
          <cell r="L182" t="str">
            <v>4860</v>
          </cell>
          <cell r="M182" t="str">
            <v>0445</v>
          </cell>
          <cell r="N182" t="str">
            <v>CJ-1G</v>
          </cell>
          <cell r="O182" t="str">
            <v>P5-2</v>
          </cell>
          <cell r="P182">
            <v>3.4099999999999998E-2</v>
          </cell>
          <cell r="Q182">
            <v>3.4099999999999998E-2</v>
          </cell>
          <cell r="R182">
            <v>3.4099999999999998E-2</v>
          </cell>
          <cell r="S182">
            <v>3.4099999999999998E-2</v>
          </cell>
          <cell r="T182">
            <v>3.4099999999999998E-2</v>
          </cell>
          <cell r="U182">
            <v>2</v>
          </cell>
          <cell r="V182" t="str">
            <v>A</v>
          </cell>
        </row>
        <row r="183">
          <cell r="I183" t="str">
            <v/>
          </cell>
          <cell r="J183" t="str">
            <v>SEAT FRONT SPRING UPPER</v>
          </cell>
          <cell r="K183">
            <v>0</v>
          </cell>
          <cell r="L183" t="str">
            <v>69203-809T1</v>
          </cell>
          <cell r="M183" t="str">
            <v>HANDLE ASSY,RR DOOR,OUTSIDE RH</v>
          </cell>
          <cell r="N183" t="str">
            <v>CJ-1G</v>
          </cell>
          <cell r="O183" t="str">
            <v>BJ-1G</v>
          </cell>
          <cell r="P183" t="str">
            <v>BJ</v>
          </cell>
          <cell r="Q183" t="str">
            <v>P8?</v>
          </cell>
          <cell r="R183">
            <v>7.5190000000000007E-2</v>
          </cell>
          <cell r="S183">
            <v>7.5190000000000007E-2</v>
          </cell>
          <cell r="T183">
            <v>7.5190000000000007E-2</v>
          </cell>
          <cell r="U183">
            <v>7.5190000000000007E-2</v>
          </cell>
          <cell r="V183">
            <v>7.5190000000000007E-2</v>
          </cell>
        </row>
        <row r="184">
          <cell r="I184" t="str">
            <v/>
          </cell>
          <cell r="J184" t="str">
            <v>SUPPORT SPRING SHEET</v>
          </cell>
          <cell r="K184">
            <v>0</v>
          </cell>
          <cell r="L184" t="str">
            <v>74611-140N0</v>
          </cell>
          <cell r="M184" t="str">
            <v>GRIP S/A ASSIST</v>
          </cell>
          <cell r="N184" t="str">
            <v>CJ-1G</v>
          </cell>
          <cell r="O184" t="str">
            <v>NJ-1G</v>
          </cell>
          <cell r="P184" t="str">
            <v>NJ</v>
          </cell>
          <cell r="Q184" t="str">
            <v>P5-2</v>
          </cell>
          <cell r="R184">
            <v>7.9399999999999991E-3</v>
          </cell>
          <cell r="S184">
            <v>7.9399999999999991E-3</v>
          </cell>
          <cell r="T184">
            <v>7.9399999999999991E-3</v>
          </cell>
          <cell r="U184">
            <v>7.9399999999999991E-3</v>
          </cell>
          <cell r="V184">
            <v>7.9399999999999991E-3</v>
          </cell>
        </row>
        <row r="185">
          <cell r="I185" t="str">
            <v>48510</v>
          </cell>
          <cell r="J185" t="str">
            <v>ABSORBER ASSY SHOCK FR RH</v>
          </cell>
          <cell r="K185" t="str">
            <v>AGRIAUTO</v>
          </cell>
          <cell r="L185" t="str">
            <v>4860</v>
          </cell>
          <cell r="M185" t="str">
            <v>0122</v>
          </cell>
          <cell r="N185" t="str">
            <v>CJ-1G</v>
          </cell>
          <cell r="O185" t="str">
            <v>P5-2</v>
          </cell>
          <cell r="P185">
            <v>0.45734999999999998</v>
          </cell>
          <cell r="Q185">
            <v>0.45734999999999998</v>
          </cell>
          <cell r="R185">
            <v>0.45734999999999998</v>
          </cell>
          <cell r="S185">
            <v>0.45734999999999998</v>
          </cell>
          <cell r="T185">
            <v>0.45734999999999998</v>
          </cell>
          <cell r="U185">
            <v>1</v>
          </cell>
          <cell r="V185" t="str">
            <v>A</v>
          </cell>
        </row>
        <row r="186">
          <cell r="I186" t="str">
            <v>48520</v>
          </cell>
          <cell r="J186" t="str">
            <v>ABSORBER ASSY SHOCK FR LH</v>
          </cell>
          <cell r="K186" t="str">
            <v>AGRIAUTO</v>
          </cell>
          <cell r="L186" t="str">
            <v>4860</v>
          </cell>
          <cell r="M186" t="str">
            <v>0122</v>
          </cell>
          <cell r="N186" t="str">
            <v>CJ-1G</v>
          </cell>
          <cell r="O186" t="str">
            <v>P5-2</v>
          </cell>
          <cell r="P186" t="str">
            <v>INCL</v>
          </cell>
          <cell r="Q186" t="str">
            <v>INCL</v>
          </cell>
          <cell r="R186" t="str">
            <v>INCL</v>
          </cell>
          <cell r="S186" t="str">
            <v>INCL</v>
          </cell>
          <cell r="T186" t="str">
            <v>INCL</v>
          </cell>
          <cell r="U186">
            <v>1</v>
          </cell>
          <cell r="V186" t="str">
            <v>A</v>
          </cell>
        </row>
        <row r="187">
          <cell r="I187" t="str">
            <v>48530</v>
          </cell>
          <cell r="J187" t="str">
            <v>ABSORBER ASSY SHOCK RR RH</v>
          </cell>
          <cell r="K187" t="str">
            <v>AGRIAUTO</v>
          </cell>
          <cell r="L187" t="str">
            <v>4870</v>
          </cell>
          <cell r="M187" t="str">
            <v>0232</v>
          </cell>
          <cell r="N187" t="str">
            <v>CJ-1G</v>
          </cell>
          <cell r="O187" t="str">
            <v>P4-2</v>
          </cell>
          <cell r="P187">
            <v>0.28783999999999998</v>
          </cell>
          <cell r="Q187">
            <v>0.28783999999999998</v>
          </cell>
          <cell r="R187">
            <v>0.28783999999999998</v>
          </cell>
          <cell r="S187">
            <v>0.28783999999999998</v>
          </cell>
          <cell r="T187">
            <v>0.28783999999999998</v>
          </cell>
          <cell r="U187">
            <v>1</v>
          </cell>
          <cell r="V187" t="str">
            <v>A</v>
          </cell>
        </row>
        <row r="188">
          <cell r="I188" t="str">
            <v>48540</v>
          </cell>
          <cell r="J188" t="str">
            <v>ABSORBER ASSY SHOCK RR LH</v>
          </cell>
          <cell r="K188" t="str">
            <v>AGRIAUTO</v>
          </cell>
          <cell r="L188" t="str">
            <v>4870</v>
          </cell>
          <cell r="M188" t="str">
            <v>0332</v>
          </cell>
          <cell r="N188" t="str">
            <v>CJ-1G</v>
          </cell>
          <cell r="O188" t="str">
            <v>P4-2</v>
          </cell>
          <cell r="P188" t="str">
            <v>INCL</v>
          </cell>
          <cell r="Q188" t="str">
            <v>INCL</v>
          </cell>
          <cell r="R188" t="str">
            <v>INCL</v>
          </cell>
          <cell r="S188" t="str">
            <v>INCL</v>
          </cell>
          <cell r="T188" t="str">
            <v>INCL</v>
          </cell>
          <cell r="U188">
            <v>1</v>
          </cell>
          <cell r="V188" t="str">
            <v>A</v>
          </cell>
        </row>
        <row r="189">
          <cell r="I189" t="str">
            <v>90942</v>
          </cell>
          <cell r="J189" t="str">
            <v>WEIGHT BALANCE</v>
          </cell>
          <cell r="K189" t="str">
            <v>H.M.BROTHERS</v>
          </cell>
          <cell r="L189" t="str">
            <v>4260</v>
          </cell>
          <cell r="M189" t="str">
            <v>0164/013C/013D/013N</v>
          </cell>
          <cell r="N189" t="str">
            <v>CJ-1G</v>
          </cell>
          <cell r="O189" t="str">
            <v>P4-2</v>
          </cell>
          <cell r="P189">
            <v>2.6939999999999999E-2</v>
          </cell>
          <cell r="Q189">
            <v>2.6939999999999999E-2</v>
          </cell>
          <cell r="R189">
            <v>2.6939999999999999E-2</v>
          </cell>
          <cell r="S189">
            <v>2.6939999999999999E-2</v>
          </cell>
          <cell r="T189">
            <v>2.6939999999999999E-2</v>
          </cell>
          <cell r="U189">
            <v>1</v>
          </cell>
          <cell r="V189" t="str">
            <v>A</v>
          </cell>
        </row>
        <row r="190">
          <cell r="I190" t="str">
            <v>45025</v>
          </cell>
          <cell r="J190" t="str">
            <v>COVER S/A STR COLUMN HOLE</v>
          </cell>
          <cell r="K190" t="str">
            <v>MALIK GAS</v>
          </cell>
          <cell r="L190" t="str">
            <v>4520</v>
          </cell>
          <cell r="M190" t="str">
            <v>0402</v>
          </cell>
          <cell r="N190" t="str">
            <v>CJ-1G</v>
          </cell>
          <cell r="O190" t="str">
            <v>P5-2</v>
          </cell>
          <cell r="P190">
            <v>5.8639999999999998E-2</v>
          </cell>
          <cell r="Q190">
            <v>5.8639999999999998E-2</v>
          </cell>
          <cell r="R190">
            <v>5.8639999999999998E-2</v>
          </cell>
          <cell r="S190">
            <v>5.8639999999999998E-2</v>
          </cell>
          <cell r="T190">
            <v>5.8639999999999998E-2</v>
          </cell>
          <cell r="U190">
            <v>1</v>
          </cell>
          <cell r="V190" t="str">
            <v>B</v>
          </cell>
        </row>
        <row r="191">
          <cell r="I191" t="str">
            <v/>
          </cell>
          <cell r="J191" t="str">
            <v>PLATE STEERING COLUMN HOLE COVER</v>
          </cell>
          <cell r="K191">
            <v>0</v>
          </cell>
          <cell r="L191" t="str">
            <v>81550-140W0</v>
          </cell>
          <cell r="M191" t="str">
            <v>LAMP ASSY,RR COMBINATION,RH</v>
          </cell>
          <cell r="N191" t="str">
            <v>DD323</v>
          </cell>
          <cell r="O191" t="str">
            <v>BJ-1G</v>
          </cell>
          <cell r="P191" t="str">
            <v>BJ</v>
          </cell>
          <cell r="Q191" t="str">
            <v>NEW</v>
          </cell>
          <cell r="R191">
            <v>0.17100000000000001</v>
          </cell>
          <cell r="S191">
            <v>0.17100000000000001</v>
          </cell>
          <cell r="T191">
            <v>0.17100000000000001</v>
          </cell>
          <cell r="U191">
            <v>0.17100000000000001</v>
          </cell>
          <cell r="V191">
            <v>0.17100000000000001</v>
          </cell>
        </row>
        <row r="192">
          <cell r="I192" t="str">
            <v/>
          </cell>
          <cell r="J192" t="str">
            <v>REVIT</v>
          </cell>
          <cell r="K192">
            <v>0</v>
          </cell>
          <cell r="L192" t="str">
            <v>12311-140N3</v>
          </cell>
          <cell r="M192" t="str">
            <v>BRKT,E/G MTG FR</v>
          </cell>
          <cell r="N192" t="str">
            <v>DF610</v>
          </cell>
          <cell r="O192" t="str">
            <v>LJ-EG</v>
          </cell>
          <cell r="P192" t="str">
            <v>LJ</v>
          </cell>
          <cell r="Q192" t="str">
            <v>P4-2</v>
          </cell>
          <cell r="R192">
            <v>4.9390000000000003E-2</v>
          </cell>
          <cell r="S192">
            <v>4.9390000000000003E-2</v>
          </cell>
          <cell r="T192">
            <v>4.9390000000000003E-2</v>
          </cell>
          <cell r="U192" t="str">
            <v>NIL</v>
          </cell>
          <cell r="V192" t="str">
            <v>NIL</v>
          </cell>
        </row>
        <row r="193">
          <cell r="I193" t="str">
            <v/>
          </cell>
          <cell r="J193" t="str">
            <v>COVER STRG INTERSHAFT DUST SEAL</v>
          </cell>
          <cell r="K193">
            <v>0</v>
          </cell>
          <cell r="L193" t="str">
            <v>12311-140N9</v>
          </cell>
          <cell r="M193" t="str">
            <v>BRKT,E/G MTG FR</v>
          </cell>
          <cell r="N193" t="str">
            <v>DF610</v>
          </cell>
          <cell r="O193" t="str">
            <v>LJ-EG</v>
          </cell>
          <cell r="P193" t="str">
            <v>LJ</v>
          </cell>
          <cell r="Q193" t="str">
            <v>P4-2</v>
          </cell>
          <cell r="R193">
            <v>4.9390000000000003E-2</v>
          </cell>
          <cell r="S193">
            <v>4.9390000000000003E-2</v>
          </cell>
          <cell r="T193">
            <v>4.9390000000000003E-2</v>
          </cell>
          <cell r="U193" t="str">
            <v>NIL</v>
          </cell>
          <cell r="V193" t="str">
            <v>NIL</v>
          </cell>
        </row>
        <row r="194">
          <cell r="I194" t="str">
            <v>45286</v>
          </cell>
          <cell r="J194" t="str">
            <v>COVER SET, STEERING COLUMN UPR</v>
          </cell>
          <cell r="K194" t="str">
            <v>SPEL?</v>
          </cell>
          <cell r="L194">
            <v>4520</v>
          </cell>
          <cell r="M194" t="str">
            <v>0301</v>
          </cell>
          <cell r="N194" t="str">
            <v>CJ-1G</v>
          </cell>
          <cell r="O194" t="str">
            <v>NEW</v>
          </cell>
          <cell r="P194">
            <v>3.4189999999999998E-2</v>
          </cell>
          <cell r="Q194">
            <v>3.4189999999999998E-2</v>
          </cell>
          <cell r="R194" t="str">
            <v>NIL</v>
          </cell>
          <cell r="S194" t="str">
            <v>NIL</v>
          </cell>
          <cell r="T194">
            <v>3.4189999999999998E-2</v>
          </cell>
          <cell r="U194">
            <v>1</v>
          </cell>
          <cell r="V194" t="str">
            <v>B</v>
          </cell>
        </row>
        <row r="195">
          <cell r="I195" t="str">
            <v>45286</v>
          </cell>
          <cell r="J195" t="str">
            <v>COVER SET, STEERING COLUMN LWR</v>
          </cell>
          <cell r="K195" t="str">
            <v>SPEL?</v>
          </cell>
          <cell r="L195">
            <v>4520</v>
          </cell>
          <cell r="M195" t="str">
            <v>0311</v>
          </cell>
          <cell r="N195" t="str">
            <v>CJ-1G</v>
          </cell>
          <cell r="O195" t="str">
            <v>NEW</v>
          </cell>
          <cell r="P195" t="str">
            <v>NIL</v>
          </cell>
          <cell r="Q195" t="str">
            <v>NIL</v>
          </cell>
          <cell r="R195">
            <v>3.4189999999999998E-2</v>
          </cell>
          <cell r="S195">
            <v>3.4189999999999998E-2</v>
          </cell>
          <cell r="T195" t="str">
            <v>NIL</v>
          </cell>
          <cell r="U195">
            <v>1</v>
          </cell>
          <cell r="V195" t="str">
            <v>B</v>
          </cell>
        </row>
        <row r="196">
          <cell r="I196" t="str">
            <v>42410</v>
          </cell>
          <cell r="J196" t="str">
            <v>HUB &amp; BEARING ASSY RR AXLE</v>
          </cell>
          <cell r="K196" t="str">
            <v>TRANSMISSION?</v>
          </cell>
          <cell r="L196">
            <v>4200</v>
          </cell>
          <cell r="M196" t="str">
            <v>0101/0201</v>
          </cell>
          <cell r="N196" t="str">
            <v>CJ-1G</v>
          </cell>
          <cell r="O196" t="str">
            <v>NEW</v>
          </cell>
          <cell r="P196">
            <v>0.37863999999999998</v>
          </cell>
          <cell r="Q196">
            <v>0.37863999999999998</v>
          </cell>
          <cell r="R196">
            <v>0.37863999999999998</v>
          </cell>
          <cell r="S196">
            <v>0.37863999999999998</v>
          </cell>
          <cell r="T196">
            <v>0.37863999999999998</v>
          </cell>
          <cell r="U196">
            <v>1</v>
          </cell>
          <cell r="V196" t="str">
            <v>C</v>
          </cell>
        </row>
        <row r="197">
          <cell r="I197" t="str">
            <v>42603</v>
          </cell>
          <cell r="J197" t="str">
            <v>ORNAMENT S/A WHEEL HUB</v>
          </cell>
          <cell r="K197" t="str">
            <v>OMAR JIBRAN</v>
          </cell>
          <cell r="L197" t="str">
            <v>4260</v>
          </cell>
          <cell r="M197" t="str">
            <v>0308</v>
          </cell>
          <cell r="N197" t="str">
            <v>CJ-1G</v>
          </cell>
          <cell r="O197" t="str">
            <v>P3-2</v>
          </cell>
          <cell r="P197">
            <v>7.5679999999999997E-2</v>
          </cell>
          <cell r="Q197" t="str">
            <v>NIL</v>
          </cell>
          <cell r="R197" t="str">
            <v>NIL</v>
          </cell>
          <cell r="S197" t="str">
            <v>NIL</v>
          </cell>
          <cell r="T197">
            <v>7.5679999999999997E-2</v>
          </cell>
          <cell r="U197">
            <v>5</v>
          </cell>
          <cell r="V197" t="str">
            <v>[</v>
          </cell>
        </row>
        <row r="198">
          <cell r="I198" t="str">
            <v>45514</v>
          </cell>
          <cell r="J198" t="str">
            <v>BKT STR RACK HOUSING NO.1</v>
          </cell>
          <cell r="K198" t="str">
            <v>METALINE</v>
          </cell>
          <cell r="L198" t="str">
            <v>4420</v>
          </cell>
          <cell r="M198" t="str">
            <v>0201</v>
          </cell>
          <cell r="N198" t="str">
            <v>CJ-1G</v>
          </cell>
          <cell r="O198" t="str">
            <v>P4-2</v>
          </cell>
          <cell r="P198">
            <v>1.5570000000000001E-2</v>
          </cell>
          <cell r="Q198">
            <v>1.5570000000000001E-2</v>
          </cell>
          <cell r="R198">
            <v>1.5570000000000001E-2</v>
          </cell>
          <cell r="S198">
            <v>1.5570000000000001E-2</v>
          </cell>
          <cell r="T198" t="str">
            <v>NIL</v>
          </cell>
          <cell r="U198">
            <v>1</v>
          </cell>
          <cell r="V198" t="str">
            <v>[</v>
          </cell>
        </row>
        <row r="199">
          <cell r="I199" t="str">
            <v>45515</v>
          </cell>
          <cell r="J199" t="str">
            <v>BKT STR RACK HOUSING NO.2</v>
          </cell>
          <cell r="K199" t="str">
            <v>METALINE</v>
          </cell>
          <cell r="L199" t="str">
            <v>4420</v>
          </cell>
          <cell r="M199" t="str">
            <v>0201/0203</v>
          </cell>
          <cell r="N199" t="str">
            <v>CJ-1G</v>
          </cell>
          <cell r="O199" t="str">
            <v>P5-2</v>
          </cell>
          <cell r="P199">
            <v>1.7299999999999999E-2</v>
          </cell>
          <cell r="Q199">
            <v>1.7299999999999999E-2</v>
          </cell>
          <cell r="R199">
            <v>1.7299999999999999E-2</v>
          </cell>
          <cell r="S199">
            <v>1.7299999999999999E-2</v>
          </cell>
          <cell r="T199">
            <v>1.7299999999999999E-2</v>
          </cell>
          <cell r="U199">
            <v>1</v>
          </cell>
          <cell r="V199" t="str">
            <v>[</v>
          </cell>
        </row>
        <row r="200">
          <cell r="I200" t="str">
            <v>48710</v>
          </cell>
          <cell r="J200" t="str">
            <v>ARM ASSY RR SUSPENSION NO.1</v>
          </cell>
          <cell r="K200" t="str">
            <v>AGRIAUTO</v>
          </cell>
          <cell r="L200" t="str">
            <v>4870</v>
          </cell>
          <cell r="M200" t="str">
            <v>0411</v>
          </cell>
          <cell r="N200" t="str">
            <v>CJ-1G</v>
          </cell>
          <cell r="O200" t="str">
            <v>P5-2</v>
          </cell>
          <cell r="P200">
            <v>5.6890000000000003E-2</v>
          </cell>
          <cell r="Q200">
            <v>5.6890000000000003E-2</v>
          </cell>
          <cell r="R200">
            <v>5.6890000000000003E-2</v>
          </cell>
          <cell r="S200">
            <v>5.6890000000000003E-2</v>
          </cell>
          <cell r="T200">
            <v>5.6890000000000003E-2</v>
          </cell>
          <cell r="U200">
            <v>2</v>
          </cell>
          <cell r="V200" t="str">
            <v>[</v>
          </cell>
        </row>
        <row r="201">
          <cell r="I201" t="str">
            <v>48730</v>
          </cell>
          <cell r="J201" t="str">
            <v>ARM ASSY,RR SUSPENSION NO.2</v>
          </cell>
          <cell r="K201" t="str">
            <v>AGRIAUTO</v>
          </cell>
          <cell r="L201">
            <v>4870</v>
          </cell>
          <cell r="M201" t="str">
            <v>0511</v>
          </cell>
          <cell r="N201" t="str">
            <v>CJ-1G</v>
          </cell>
          <cell r="O201" t="str">
            <v>P7-2</v>
          </cell>
          <cell r="P201">
            <v>0.10961</v>
          </cell>
          <cell r="Q201">
            <v>0.10961</v>
          </cell>
          <cell r="R201">
            <v>0.10961</v>
          </cell>
          <cell r="S201">
            <v>0.10961</v>
          </cell>
          <cell r="T201">
            <v>0.10961</v>
          </cell>
          <cell r="U201">
            <v>2</v>
          </cell>
          <cell r="V201" t="str">
            <v>[</v>
          </cell>
        </row>
        <row r="202">
          <cell r="I202" t="str">
            <v>48780</v>
          </cell>
          <cell r="J202" t="str">
            <v>ROD ASSY,STRUT RR</v>
          </cell>
          <cell r="K202" t="str">
            <v>AGRIAUTO</v>
          </cell>
          <cell r="L202" t="str">
            <v>4870</v>
          </cell>
          <cell r="M202" t="str">
            <v>0611</v>
          </cell>
          <cell r="N202" t="str">
            <v>CJ-1G</v>
          </cell>
          <cell r="O202" t="str">
            <v>P6-4</v>
          </cell>
          <cell r="P202">
            <v>4.8899999999999999E-2</v>
          </cell>
          <cell r="Q202">
            <v>4.8899999999999999E-2</v>
          </cell>
          <cell r="R202">
            <v>4.8899999999999999E-2</v>
          </cell>
          <cell r="S202">
            <v>4.8899999999999999E-2</v>
          </cell>
          <cell r="T202">
            <v>4.8899999999999999E-2</v>
          </cell>
          <cell r="U202">
            <v>2</v>
          </cell>
          <cell r="V202" t="str">
            <v>[</v>
          </cell>
        </row>
        <row r="203">
          <cell r="I203" t="str">
            <v/>
          </cell>
          <cell r="J203">
            <v>0</v>
          </cell>
          <cell r="K203">
            <v>0</v>
          </cell>
          <cell r="L203" t="str">
            <v>16360-140N4</v>
          </cell>
          <cell r="M203" t="str">
            <v>FAN ASSY W/MOTOR</v>
          </cell>
          <cell r="N203" t="str">
            <v>DF610</v>
          </cell>
          <cell r="O203" t="str">
            <v>LJ-EG</v>
          </cell>
          <cell r="P203" t="str">
            <v>LJ</v>
          </cell>
          <cell r="Q203" t="str">
            <v>NEW</v>
          </cell>
          <cell r="R203">
            <v>0.21049999999999999</v>
          </cell>
          <cell r="S203">
            <v>0.21049999999999999</v>
          </cell>
          <cell r="T203">
            <v>0.21049999999999999</v>
          </cell>
          <cell r="U203" t="str">
            <v>NIL</v>
          </cell>
          <cell r="V203" t="str">
            <v>NIL</v>
          </cell>
        </row>
        <row r="204">
          <cell r="I204" t="str">
            <v/>
          </cell>
          <cell r="J204">
            <v>0</v>
          </cell>
          <cell r="K204">
            <v>0</v>
          </cell>
          <cell r="L204" t="str">
            <v>55107-140N0</v>
          </cell>
          <cell r="M204" t="str">
            <v>SUPPORT S/A,CLUTCH PEDAL</v>
          </cell>
          <cell r="N204" t="str">
            <v xml:space="preserve"> CJ-1G  Total</v>
          </cell>
          <cell r="O204" t="str">
            <v>BJ-1G</v>
          </cell>
          <cell r="P204">
            <v>4.2887300000000002</v>
          </cell>
          <cell r="Q204">
            <v>4.2887300000000002</v>
          </cell>
          <cell r="R204">
            <v>4.27623</v>
          </cell>
          <cell r="S204">
            <v>4.2117799999999992</v>
          </cell>
          <cell r="T204">
            <v>4.2606599999999997</v>
          </cell>
          <cell r="U204">
            <v>5.9290000000000002E-2</v>
          </cell>
          <cell r="V204" t="str">
            <v>NIL</v>
          </cell>
        </row>
        <row r="205">
          <cell r="I205" t="str">
            <v>47159</v>
          </cell>
          <cell r="J205" t="str">
            <v>BRKT PROTECTIONING VALVE</v>
          </cell>
          <cell r="K205" t="str">
            <v>OMAR JIBRAN</v>
          </cell>
          <cell r="L205" t="str">
            <v>4720</v>
          </cell>
          <cell r="M205" t="str">
            <v>030A</v>
          </cell>
          <cell r="N205" t="str">
            <v>CJ-BG</v>
          </cell>
          <cell r="O205" t="str">
            <v>P4-2</v>
          </cell>
          <cell r="P205">
            <v>1.2699999999999999E-2</v>
          </cell>
          <cell r="Q205">
            <v>1.2699999999999999E-2</v>
          </cell>
          <cell r="R205">
            <v>1.2699999999999999E-2</v>
          </cell>
          <cell r="S205">
            <v>1.2699999999999999E-2</v>
          </cell>
          <cell r="T205">
            <v>1.2699999999999999E-2</v>
          </cell>
          <cell r="U205">
            <v>1</v>
          </cell>
          <cell r="V205" t="str">
            <v>A</v>
          </cell>
        </row>
        <row r="206">
          <cell r="I206" t="str">
            <v>47781</v>
          </cell>
          <cell r="J206" t="str">
            <v>COVER DISC BRAKE DUST FR RH</v>
          </cell>
          <cell r="K206" t="str">
            <v>METALINE</v>
          </cell>
          <cell r="L206" t="str">
            <v>4700</v>
          </cell>
          <cell r="M206" t="str">
            <v>0201</v>
          </cell>
          <cell r="N206" t="str">
            <v>CJ-BG</v>
          </cell>
          <cell r="O206" t="str">
            <v>P6-1</v>
          </cell>
          <cell r="P206">
            <v>1.6240000000000001E-2</v>
          </cell>
          <cell r="Q206">
            <v>1.6240000000000001E-2</v>
          </cell>
          <cell r="R206">
            <v>1.6240000000000001E-2</v>
          </cell>
          <cell r="S206">
            <v>1.6240000000000001E-2</v>
          </cell>
          <cell r="T206">
            <v>1.6240000000000001E-2</v>
          </cell>
          <cell r="U206">
            <v>1</v>
          </cell>
          <cell r="V206" t="str">
            <v>A</v>
          </cell>
        </row>
        <row r="207">
          <cell r="I207" t="str">
            <v>47782</v>
          </cell>
          <cell r="J207" t="str">
            <v>COVER DISC BRAKE DUST FR LH</v>
          </cell>
          <cell r="K207" t="str">
            <v>METALINE</v>
          </cell>
          <cell r="L207" t="str">
            <v>4700</v>
          </cell>
          <cell r="M207" t="str">
            <v>0201</v>
          </cell>
          <cell r="N207" t="str">
            <v>CJ-BG</v>
          </cell>
          <cell r="O207" t="str">
            <v>P6-1</v>
          </cell>
          <cell r="P207">
            <v>1.6240000000000001E-2</v>
          </cell>
          <cell r="Q207">
            <v>1.6240000000000001E-2</v>
          </cell>
          <cell r="R207">
            <v>1.6240000000000001E-2</v>
          </cell>
          <cell r="S207">
            <v>1.6240000000000001E-2</v>
          </cell>
          <cell r="T207">
            <v>1.6240000000000001E-2</v>
          </cell>
          <cell r="U207">
            <v>1</v>
          </cell>
          <cell r="V207" t="str">
            <v>A</v>
          </cell>
        </row>
        <row r="208">
          <cell r="I208" t="str">
            <v>42431</v>
          </cell>
          <cell r="J208" t="str">
            <v>DRUM BRAKE</v>
          </cell>
          <cell r="K208" t="str">
            <v>ALLWIN</v>
          </cell>
          <cell r="L208" t="str">
            <v>4705</v>
          </cell>
          <cell r="M208" t="str">
            <v>0201</v>
          </cell>
          <cell r="N208" t="str">
            <v>CJ-BG</v>
          </cell>
          <cell r="O208" t="str">
            <v>P4-1</v>
          </cell>
          <cell r="P208">
            <v>0.37824999999999998</v>
          </cell>
          <cell r="Q208">
            <v>0.37824999999999998</v>
          </cell>
          <cell r="R208">
            <v>0.37824999999999998</v>
          </cell>
          <cell r="S208">
            <v>0.37824999999999998</v>
          </cell>
          <cell r="T208">
            <v>0.37824999999999998</v>
          </cell>
          <cell r="U208">
            <v>2</v>
          </cell>
          <cell r="V208" t="str">
            <v>B</v>
          </cell>
        </row>
        <row r="209">
          <cell r="I209" t="str">
            <v>43512</v>
          </cell>
          <cell r="J209" t="str">
            <v>DISC,FR</v>
          </cell>
          <cell r="K209" t="str">
            <v>RASTGAR</v>
          </cell>
          <cell r="L209" t="str">
            <v>4700</v>
          </cell>
          <cell r="M209" t="str">
            <v>0306</v>
          </cell>
          <cell r="N209" t="str">
            <v>CJ-BG</v>
          </cell>
          <cell r="O209" t="str">
            <v>P8-1</v>
          </cell>
          <cell r="P209">
            <v>0.43447999999999998</v>
          </cell>
          <cell r="Q209">
            <v>0.43447999999999998</v>
          </cell>
          <cell r="R209" t="str">
            <v>NIL</v>
          </cell>
          <cell r="S209" t="str">
            <v>NIL</v>
          </cell>
          <cell r="T209" t="str">
            <v>NIL</v>
          </cell>
          <cell r="U209">
            <v>2</v>
          </cell>
          <cell r="V209" t="str">
            <v>B</v>
          </cell>
        </row>
        <row r="210">
          <cell r="I210" t="str">
            <v>43512</v>
          </cell>
          <cell r="J210" t="str">
            <v>DISC,RR</v>
          </cell>
          <cell r="K210" t="str">
            <v>RASTGAR?</v>
          </cell>
          <cell r="L210" t="str">
            <v>4700</v>
          </cell>
          <cell r="M210" t="str">
            <v>030H</v>
          </cell>
          <cell r="N210" t="str">
            <v>CJ-BG</v>
          </cell>
          <cell r="O210" t="str">
            <v>NEW</v>
          </cell>
          <cell r="P210" t="str">
            <v>NIL</v>
          </cell>
          <cell r="Q210" t="str">
            <v>NIL</v>
          </cell>
          <cell r="R210">
            <v>0.43447999999999998</v>
          </cell>
          <cell r="S210">
            <v>0.43447999999999998</v>
          </cell>
          <cell r="T210">
            <v>0.43447999999999998</v>
          </cell>
          <cell r="U210">
            <v>2</v>
          </cell>
          <cell r="V210" t="str">
            <v>B</v>
          </cell>
        </row>
        <row r="211">
          <cell r="I211" t="str">
            <v/>
          </cell>
          <cell r="J211" t="str">
            <v>CHASSIS PARTS</v>
          </cell>
          <cell r="K211">
            <v>0</v>
          </cell>
          <cell r="L211" t="str">
            <v>16410-210F*</v>
          </cell>
          <cell r="M211" t="str">
            <v>RADIATOR ASSY,L/CAP</v>
          </cell>
          <cell r="N211" t="str">
            <v>CJ-BG</v>
          </cell>
          <cell r="O211" t="str">
            <v>LJ-EG</v>
          </cell>
          <cell r="P211" t="str">
            <v>LJ</v>
          </cell>
          <cell r="Q211" t="str">
            <v>P8?</v>
          </cell>
          <cell r="R211" t="str">
            <v>INCL</v>
          </cell>
          <cell r="S211" t="str">
            <v>NIL</v>
          </cell>
          <cell r="T211" t="str">
            <v>NIL</v>
          </cell>
          <cell r="U211" t="str">
            <v>NIL</v>
          </cell>
          <cell r="V211" t="str">
            <v>NIL</v>
          </cell>
        </row>
        <row r="212">
          <cell r="I212" t="str">
            <v/>
          </cell>
          <cell r="J212">
            <v>0</v>
          </cell>
          <cell r="K212">
            <v>0</v>
          </cell>
          <cell r="L212" t="str">
            <v>16410-210F*</v>
          </cell>
          <cell r="M212" t="str">
            <v>RADIATOR ASSY,L/CAP</v>
          </cell>
          <cell r="N212" t="str">
            <v xml:space="preserve"> CJ-BG  Total</v>
          </cell>
          <cell r="O212" t="str">
            <v>LJ-EG</v>
          </cell>
          <cell r="P212">
            <v>0.85790999999999995</v>
          </cell>
          <cell r="Q212">
            <v>0.85790999999999995</v>
          </cell>
          <cell r="R212">
            <v>0.85790999999999995</v>
          </cell>
          <cell r="S212">
            <v>0.85790999999999995</v>
          </cell>
          <cell r="T212">
            <v>0.85790999999999995</v>
          </cell>
          <cell r="U212" t="str">
            <v>NIL</v>
          </cell>
          <cell r="V212" t="str">
            <v>NIL</v>
          </cell>
        </row>
        <row r="213">
          <cell r="I213" t="str">
            <v>84660</v>
          </cell>
          <cell r="J213" t="str">
            <v>SWITCH ASSY COOLER CONTROL</v>
          </cell>
          <cell r="K213" t="str">
            <v>THAL</v>
          </cell>
          <cell r="L213" t="str">
            <v>5591</v>
          </cell>
          <cell r="M213" t="str">
            <v>0301</v>
          </cell>
          <cell r="N213" t="str">
            <v>LJ-DE</v>
          </cell>
          <cell r="O213" t="str">
            <v>P4-2</v>
          </cell>
          <cell r="P213">
            <v>0.1067</v>
          </cell>
          <cell r="Q213">
            <v>0.1067</v>
          </cell>
          <cell r="R213">
            <v>0.1067</v>
          </cell>
          <cell r="S213">
            <v>0.1067</v>
          </cell>
          <cell r="T213">
            <v>0.1067</v>
          </cell>
          <cell r="U213">
            <v>1</v>
          </cell>
          <cell r="V213" t="str">
            <v>A</v>
          </cell>
        </row>
        <row r="214">
          <cell r="I214" t="str">
            <v>86101</v>
          </cell>
          <cell r="J214" t="str">
            <v>CORD S/A ANTENNA</v>
          </cell>
          <cell r="K214" t="str">
            <v>AUTOMATE</v>
          </cell>
          <cell r="L214" t="str">
            <v>8630</v>
          </cell>
          <cell r="M214" t="str">
            <v>0101</v>
          </cell>
          <cell r="N214" t="str">
            <v>LJ-DE</v>
          </cell>
          <cell r="O214" t="str">
            <v>P1</v>
          </cell>
          <cell r="P214">
            <v>0.14713000000000001</v>
          </cell>
          <cell r="Q214">
            <v>0.14713000000000001</v>
          </cell>
          <cell r="R214">
            <v>0.14713000000000001</v>
          </cell>
          <cell r="S214">
            <v>0.14713000000000001</v>
          </cell>
          <cell r="T214">
            <v>0.14713000000000001</v>
          </cell>
          <cell r="U214">
            <v>1</v>
          </cell>
          <cell r="V214" t="str">
            <v>A</v>
          </cell>
        </row>
        <row r="215">
          <cell r="I215" t="str">
            <v>86120</v>
          </cell>
          <cell r="J215" t="str">
            <v>RECEIVER ASSY RADIO</v>
          </cell>
          <cell r="K215" t="str">
            <v>AUTOMATE</v>
          </cell>
          <cell r="L215" t="str">
            <v>8612</v>
          </cell>
          <cell r="M215" t="str">
            <v>0121</v>
          </cell>
          <cell r="N215" t="str">
            <v>LJ-DE</v>
          </cell>
          <cell r="O215" t="str">
            <v>P1</v>
          </cell>
          <cell r="P215">
            <v>1.1661900000000001</v>
          </cell>
          <cell r="Q215">
            <v>1.1661900000000001</v>
          </cell>
          <cell r="R215" t="str">
            <v>NIL</v>
          </cell>
          <cell r="S215" t="str">
            <v>NIL</v>
          </cell>
          <cell r="T215">
            <v>1.1661900000000001</v>
          </cell>
          <cell r="U215">
            <v>1</v>
          </cell>
          <cell r="V215" t="str">
            <v>A</v>
          </cell>
        </row>
        <row r="216">
          <cell r="I216" t="str">
            <v>86120</v>
          </cell>
          <cell r="J216" t="str">
            <v>RECEIVER ASSY RADIO</v>
          </cell>
          <cell r="K216" t="str">
            <v>AUTOMATE</v>
          </cell>
          <cell r="L216" t="str">
            <v>8612</v>
          </cell>
          <cell r="M216" t="str">
            <v>0113</v>
          </cell>
          <cell r="N216" t="str">
            <v>LJ-DE</v>
          </cell>
          <cell r="O216" t="str">
            <v>P2-2</v>
          </cell>
          <cell r="P216" t="str">
            <v>NIL</v>
          </cell>
          <cell r="Q216" t="str">
            <v>NIL</v>
          </cell>
          <cell r="R216">
            <v>1.1661900000000001</v>
          </cell>
          <cell r="S216">
            <v>1.1661900000000001</v>
          </cell>
          <cell r="T216" t="str">
            <v>NIL</v>
          </cell>
          <cell r="U216">
            <v>1</v>
          </cell>
          <cell r="V216" t="str">
            <v>A</v>
          </cell>
        </row>
        <row r="217">
          <cell r="I217" t="str">
            <v>86160</v>
          </cell>
          <cell r="J217" t="str">
            <v>SPEAKER ASSY RADIO</v>
          </cell>
          <cell r="K217" t="str">
            <v>AUTOMATE</v>
          </cell>
          <cell r="L217" t="str">
            <v>8612</v>
          </cell>
          <cell r="M217" t="str">
            <v>0502</v>
          </cell>
          <cell r="N217" t="str">
            <v>LJ-DE</v>
          </cell>
          <cell r="O217" t="str">
            <v>P1</v>
          </cell>
          <cell r="P217">
            <v>0.53003999999999996</v>
          </cell>
          <cell r="Q217">
            <v>0.53003999999999996</v>
          </cell>
          <cell r="R217">
            <v>0.53003999999999996</v>
          </cell>
          <cell r="S217">
            <v>0.53003999999999996</v>
          </cell>
          <cell r="T217">
            <v>0.53003999999999996</v>
          </cell>
          <cell r="U217">
            <v>1</v>
          </cell>
          <cell r="V217" t="str">
            <v>A</v>
          </cell>
        </row>
        <row r="218">
          <cell r="I218" t="str">
            <v>86160</v>
          </cell>
          <cell r="J218" t="str">
            <v>SPEAKER ASSY RADIO</v>
          </cell>
          <cell r="K218" t="str">
            <v>AUTOMATE</v>
          </cell>
          <cell r="L218" t="str">
            <v>8612</v>
          </cell>
          <cell r="M218" t="str">
            <v>0502</v>
          </cell>
          <cell r="N218" t="str">
            <v>LJ-DE</v>
          </cell>
          <cell r="O218" t="str">
            <v>P1</v>
          </cell>
          <cell r="P218">
            <v>0.53003999999999996</v>
          </cell>
          <cell r="Q218">
            <v>0.53003999999999996</v>
          </cell>
          <cell r="R218">
            <v>0.53003999999999996</v>
          </cell>
          <cell r="S218">
            <v>0.53003999999999996</v>
          </cell>
          <cell r="T218">
            <v>0.53003999999999996</v>
          </cell>
          <cell r="U218">
            <v>1</v>
          </cell>
          <cell r="V218" t="str">
            <v>A</v>
          </cell>
        </row>
        <row r="219">
          <cell r="I219" t="str">
            <v>86211</v>
          </cell>
          <cell r="J219" t="str">
            <v>BKT RADIO RECEIVER A</v>
          </cell>
          <cell r="K219" t="str">
            <v>ALI BROTHERS</v>
          </cell>
          <cell r="L219" t="str">
            <v>8612</v>
          </cell>
          <cell r="M219" t="str">
            <v>0201</v>
          </cell>
          <cell r="N219" t="str">
            <v>LJ-DE</v>
          </cell>
          <cell r="O219" t="str">
            <v>P5-2</v>
          </cell>
          <cell r="P219">
            <v>2.0789999999999999E-2</v>
          </cell>
          <cell r="Q219">
            <v>2.0789999999999999E-2</v>
          </cell>
          <cell r="R219">
            <v>2.0789999999999999E-2</v>
          </cell>
          <cell r="S219">
            <v>2.0789999999999999E-2</v>
          </cell>
          <cell r="T219">
            <v>2.0789999999999999E-2</v>
          </cell>
          <cell r="U219">
            <v>1</v>
          </cell>
          <cell r="V219" t="str">
            <v>A</v>
          </cell>
        </row>
        <row r="220">
          <cell r="I220" t="str">
            <v>86211</v>
          </cell>
          <cell r="J220" t="str">
            <v>BKT RADIO RECEIVER A</v>
          </cell>
          <cell r="K220" t="str">
            <v>AUTOMATE</v>
          </cell>
          <cell r="L220" t="str">
            <v>8612</v>
          </cell>
          <cell r="M220" t="str">
            <v>0201</v>
          </cell>
          <cell r="N220" t="str">
            <v>LJ-DE</v>
          </cell>
          <cell r="O220" t="str">
            <v>P1</v>
          </cell>
          <cell r="P220">
            <v>1.7729999999999999E-2</v>
          </cell>
          <cell r="Q220">
            <v>1.7729999999999999E-2</v>
          </cell>
          <cell r="R220">
            <v>1.7729999999999999E-2</v>
          </cell>
          <cell r="S220">
            <v>1.7729999999999999E-2</v>
          </cell>
          <cell r="T220">
            <v>1.7729999999999999E-2</v>
          </cell>
          <cell r="U220">
            <v>1</v>
          </cell>
          <cell r="V220" t="str">
            <v>A</v>
          </cell>
        </row>
        <row r="221">
          <cell r="I221" t="str">
            <v>86212</v>
          </cell>
          <cell r="J221" t="str">
            <v>BKT RADIO RECEIVER B</v>
          </cell>
          <cell r="K221" t="str">
            <v>ALI BROTHERS</v>
          </cell>
          <cell r="L221" t="str">
            <v>8612</v>
          </cell>
          <cell r="M221" t="str">
            <v>0201</v>
          </cell>
          <cell r="N221" t="str">
            <v>LJ-DE</v>
          </cell>
          <cell r="O221" t="str">
            <v>P5-2</v>
          </cell>
          <cell r="P221">
            <v>7.9399999999999991E-3</v>
          </cell>
          <cell r="Q221">
            <v>7.9399999999999991E-3</v>
          </cell>
          <cell r="R221">
            <v>7.9399999999999991E-3</v>
          </cell>
          <cell r="S221">
            <v>7.9399999999999991E-3</v>
          </cell>
          <cell r="T221">
            <v>7.9399999999999991E-3</v>
          </cell>
          <cell r="U221">
            <v>1</v>
          </cell>
          <cell r="V221" t="str">
            <v>A</v>
          </cell>
        </row>
        <row r="222">
          <cell r="I222" t="str">
            <v>86212</v>
          </cell>
          <cell r="J222" t="str">
            <v>BKT RADIO RECEIVER B</v>
          </cell>
          <cell r="K222" t="str">
            <v>AUTOMATE</v>
          </cell>
          <cell r="L222" t="str">
            <v>8612</v>
          </cell>
          <cell r="M222" t="str">
            <v>0201</v>
          </cell>
          <cell r="N222" t="str">
            <v>LJ-DE</v>
          </cell>
          <cell r="O222" t="str">
            <v>P1</v>
          </cell>
          <cell r="P222">
            <v>2.0789999999999999E-2</v>
          </cell>
          <cell r="Q222">
            <v>2.0789999999999999E-2</v>
          </cell>
          <cell r="R222">
            <v>2.0789999999999999E-2</v>
          </cell>
          <cell r="S222">
            <v>2.0789999999999999E-2</v>
          </cell>
          <cell r="T222">
            <v>2.0789999999999999E-2</v>
          </cell>
          <cell r="U222">
            <v>1</v>
          </cell>
          <cell r="V222" t="str">
            <v>A</v>
          </cell>
        </row>
        <row r="223">
          <cell r="I223" t="str">
            <v>86510</v>
          </cell>
          <cell r="J223" t="str">
            <v>HORN ASSY HIGH PITCHED</v>
          </cell>
          <cell r="K223" t="str">
            <v>TELETRONIX</v>
          </cell>
          <cell r="L223" t="str">
            <v>8650</v>
          </cell>
          <cell r="M223" t="str">
            <v>0103</v>
          </cell>
          <cell r="N223" t="str">
            <v>LJ-DE</v>
          </cell>
          <cell r="O223" t="str">
            <v>P3-2</v>
          </cell>
          <cell r="P223">
            <v>3.5639999999999998E-2</v>
          </cell>
          <cell r="Q223">
            <v>3.5639999999999998E-2</v>
          </cell>
          <cell r="R223">
            <v>3.5639999999999998E-2</v>
          </cell>
          <cell r="S223">
            <v>3.5639999999999998E-2</v>
          </cell>
          <cell r="T223">
            <v>3.5639999999999998E-2</v>
          </cell>
          <cell r="U223">
            <v>1</v>
          </cell>
          <cell r="V223" t="str">
            <v>A</v>
          </cell>
        </row>
        <row r="224">
          <cell r="I224" t="str">
            <v>86520</v>
          </cell>
          <cell r="J224" t="str">
            <v>HORN ASSY LOW PITCHED</v>
          </cell>
          <cell r="K224" t="str">
            <v>TELETRONIX</v>
          </cell>
          <cell r="L224" t="str">
            <v>8650</v>
          </cell>
          <cell r="M224" t="str">
            <v>0103</v>
          </cell>
          <cell r="N224" t="str">
            <v>LJ-DE</v>
          </cell>
          <cell r="O224" t="str">
            <v>P3-2</v>
          </cell>
          <cell r="P224">
            <v>3.8530000000000002E-2</v>
          </cell>
          <cell r="Q224">
            <v>3.8530000000000002E-2</v>
          </cell>
          <cell r="R224">
            <v>3.8530000000000002E-2</v>
          </cell>
          <cell r="S224">
            <v>3.8530000000000002E-2</v>
          </cell>
          <cell r="T224">
            <v>3.8530000000000002E-2</v>
          </cell>
          <cell r="U224">
            <v>1</v>
          </cell>
          <cell r="V224" t="str">
            <v>A</v>
          </cell>
        </row>
        <row r="225">
          <cell r="I225" t="str">
            <v>90153</v>
          </cell>
          <cell r="J225" t="str">
            <v>SCREW CROSSRECESS HEXAGON</v>
          </cell>
          <cell r="K225" t="str">
            <v>AUTOMATE</v>
          </cell>
          <cell r="L225" t="str">
            <v>8612</v>
          </cell>
          <cell r="M225" t="str">
            <v>0121/0113</v>
          </cell>
          <cell r="N225" t="str">
            <v>LJ-DE</v>
          </cell>
          <cell r="O225" t="str">
            <v>P1</v>
          </cell>
          <cell r="P225">
            <v>1.8500000000000001E-3</v>
          </cell>
          <cell r="Q225">
            <v>1.8500000000000001E-3</v>
          </cell>
          <cell r="R225">
            <v>1.8500000000000001E-3</v>
          </cell>
          <cell r="S225">
            <v>1.8500000000000001E-3</v>
          </cell>
          <cell r="T225">
            <v>1.8500000000000001E-3</v>
          </cell>
          <cell r="U225">
            <v>1</v>
          </cell>
          <cell r="V225" t="str">
            <v>A</v>
          </cell>
        </row>
        <row r="226">
          <cell r="I226" t="str">
            <v>90980</v>
          </cell>
          <cell r="J226" t="str">
            <v>CABLE BAND</v>
          </cell>
          <cell r="K226" t="str">
            <v>SKY WAYS</v>
          </cell>
          <cell r="L226" t="str">
            <v>58153-140N2</v>
          </cell>
          <cell r="M226" t="str">
            <v>INSULATOR S/A CTR FOOLR HEAT NO.2</v>
          </cell>
          <cell r="N226" t="str">
            <v>LJ-DE</v>
          </cell>
          <cell r="O226" t="str">
            <v>NEW</v>
          </cell>
          <cell r="P226">
            <v>6.7454583333333325E-3</v>
          </cell>
          <cell r="Q226">
            <v>6.7454583333333325E-3</v>
          </cell>
          <cell r="R226">
            <v>7.4499999999999997E-2</v>
          </cell>
          <cell r="S226">
            <v>7.4499999999999997E-2</v>
          </cell>
          <cell r="T226">
            <v>7.4499999999999997E-2</v>
          </cell>
          <cell r="U226">
            <v>1</v>
          </cell>
          <cell r="V226" t="str">
            <v>A</v>
          </cell>
        </row>
        <row r="227">
          <cell r="I227" t="str">
            <v>90980</v>
          </cell>
          <cell r="J227" t="str">
            <v>CABLE BAND</v>
          </cell>
          <cell r="K227" t="str">
            <v>SKY WAYS</v>
          </cell>
          <cell r="L227" t="str">
            <v>55330-140N2</v>
          </cell>
          <cell r="M227" t="str">
            <v>R/F ASSY INSTRUMENT PANEL</v>
          </cell>
          <cell r="N227" t="str">
            <v>LJ-DE</v>
          </cell>
          <cell r="O227" t="str">
            <v>NEW</v>
          </cell>
          <cell r="P227">
            <v>1.0316583333333334E-2</v>
          </cell>
          <cell r="Q227">
            <v>1.0316583333333334E-2</v>
          </cell>
          <cell r="R227">
            <v>1.0316583333333334E-2</v>
          </cell>
          <cell r="S227">
            <v>1.0316583333333334E-2</v>
          </cell>
          <cell r="T227">
            <v>0.12005</v>
          </cell>
          <cell r="U227">
            <v>1</v>
          </cell>
          <cell r="V227" t="str">
            <v>A</v>
          </cell>
        </row>
        <row r="228">
          <cell r="I228" t="str">
            <v>33117</v>
          </cell>
          <cell r="J228" t="str">
            <v>PROTECTOR TRANSMISSION CASE</v>
          </cell>
          <cell r="K228" t="str">
            <v>PAK POLYMER</v>
          </cell>
          <cell r="L228" t="str">
            <v>HAISHI</v>
          </cell>
          <cell r="M228" t="str">
            <v>BRKT,E/G MTG FR</v>
          </cell>
          <cell r="N228" t="str">
            <v>LJ-DE</v>
          </cell>
          <cell r="O228" t="str">
            <v>P1</v>
          </cell>
          <cell r="P228">
            <v>1.478E-2</v>
          </cell>
          <cell r="Q228">
            <v>1.478E-2</v>
          </cell>
          <cell r="R228">
            <v>1.478E-2</v>
          </cell>
          <cell r="S228">
            <v>1.478E-2</v>
          </cell>
          <cell r="T228">
            <v>1.478E-2</v>
          </cell>
          <cell r="U228">
            <v>1</v>
          </cell>
          <cell r="V228" t="str">
            <v>B</v>
          </cell>
        </row>
        <row r="229">
          <cell r="I229" t="str">
            <v>83910</v>
          </cell>
          <cell r="J229" t="str">
            <v>CLOCK ASSY.</v>
          </cell>
          <cell r="K229" t="str">
            <v>CROWN COP</v>
          </cell>
          <cell r="L229" t="str">
            <v>8390</v>
          </cell>
          <cell r="M229" t="str">
            <v>010R</v>
          </cell>
          <cell r="N229" t="str">
            <v>LJ-DE</v>
          </cell>
          <cell r="O229" t="str">
            <v>P2-1</v>
          </cell>
          <cell r="P229">
            <v>0.13622000000000001</v>
          </cell>
          <cell r="Q229">
            <v>0.13622000000000001</v>
          </cell>
          <cell r="R229">
            <v>0.13622000000000001</v>
          </cell>
          <cell r="S229">
            <v>0.13622000000000001</v>
          </cell>
          <cell r="T229">
            <v>0.13622000000000001</v>
          </cell>
          <cell r="U229">
            <v>1</v>
          </cell>
          <cell r="V229" t="str">
            <v>B</v>
          </cell>
        </row>
        <row r="230">
          <cell r="I230" t="str">
            <v>86300</v>
          </cell>
          <cell r="J230" t="str">
            <v>ANTENNA ASSY W/HOLDER</v>
          </cell>
          <cell r="K230" t="str">
            <v>AUTOMATE</v>
          </cell>
          <cell r="L230" t="str">
            <v>8630</v>
          </cell>
          <cell r="M230" t="str">
            <v>0101</v>
          </cell>
          <cell r="N230" t="str">
            <v>LJ-DE</v>
          </cell>
          <cell r="O230" t="str">
            <v>P1</v>
          </cell>
          <cell r="P230">
            <v>0.19608999999999999</v>
          </cell>
          <cell r="Q230">
            <v>0.19608999999999999</v>
          </cell>
          <cell r="R230">
            <v>0.19608999999999999</v>
          </cell>
          <cell r="S230">
            <v>0.19608999999999999</v>
          </cell>
          <cell r="T230">
            <v>0.19608999999999999</v>
          </cell>
          <cell r="U230">
            <v>1</v>
          </cell>
          <cell r="V230" t="str">
            <v>B</v>
          </cell>
        </row>
        <row r="231">
          <cell r="I231" t="str">
            <v>81980</v>
          </cell>
          <cell r="J231" t="str">
            <v>FLASHER ASSY TURN SIGNAL</v>
          </cell>
          <cell r="K231" t="str">
            <v>HYBRID</v>
          </cell>
          <cell r="L231" t="str">
            <v>8190</v>
          </cell>
          <cell r="M231" t="str">
            <v>0101</v>
          </cell>
          <cell r="N231" t="str">
            <v>LJ-DE</v>
          </cell>
          <cell r="O231" t="str">
            <v>P5-2</v>
          </cell>
          <cell r="P231">
            <v>3.2410000000000001E-2</v>
          </cell>
          <cell r="Q231">
            <v>3.2410000000000001E-2</v>
          </cell>
          <cell r="R231">
            <v>3.2410000000000001E-2</v>
          </cell>
          <cell r="S231">
            <v>3.2410000000000001E-2</v>
          </cell>
          <cell r="T231">
            <v>3.2410000000000001E-2</v>
          </cell>
          <cell r="U231">
            <v>1</v>
          </cell>
          <cell r="V231" t="str">
            <v>C</v>
          </cell>
        </row>
        <row r="232">
          <cell r="I232" t="str">
            <v/>
          </cell>
          <cell r="J232">
            <v>0</v>
          </cell>
          <cell r="K232">
            <v>0</v>
          </cell>
          <cell r="L232" t="str">
            <v>28100-111FF</v>
          </cell>
          <cell r="M232" t="str">
            <v>STARTER ASSY</v>
          </cell>
          <cell r="N232" t="str">
            <v xml:space="preserve"> LJ-DE  Total</v>
          </cell>
          <cell r="O232" t="str">
            <v>NJ-5G</v>
          </cell>
          <cell r="P232">
            <v>3.0199320416666668</v>
          </cell>
          <cell r="Q232">
            <v>3.0199320416666668</v>
          </cell>
          <cell r="R232">
            <v>3.0131865833333333</v>
          </cell>
          <cell r="S232">
            <v>3.0131865833333333</v>
          </cell>
          <cell r="T232">
            <v>3.0028700000000002</v>
          </cell>
          <cell r="U232" t="str">
            <v>NIL</v>
          </cell>
          <cell r="V232" t="str">
            <v>NIL</v>
          </cell>
        </row>
        <row r="233">
          <cell r="I233" t="str">
            <v>11305</v>
          </cell>
          <cell r="J233" t="str">
            <v>PLATE S/A RR END</v>
          </cell>
          <cell r="K233" t="str">
            <v>SPEL?</v>
          </cell>
          <cell r="L233" t="str">
            <v>11C0</v>
          </cell>
          <cell r="M233" t="str">
            <v>0K05</v>
          </cell>
          <cell r="N233" t="str">
            <v>LJ-EG</v>
          </cell>
          <cell r="O233" t="str">
            <v>NEW</v>
          </cell>
          <cell r="P233" t="str">
            <v>NIL</v>
          </cell>
          <cell r="Q233" t="str">
            <v>NIL</v>
          </cell>
          <cell r="R233" t="str">
            <v>NIL</v>
          </cell>
          <cell r="S233" t="str">
            <v>NIL</v>
          </cell>
          <cell r="T233">
            <v>2.7879999999999999E-2</v>
          </cell>
          <cell r="U233">
            <v>1</v>
          </cell>
          <cell r="V233" t="str">
            <v>A</v>
          </cell>
        </row>
        <row r="234">
          <cell r="I234" t="str">
            <v>16401</v>
          </cell>
          <cell r="J234" t="str">
            <v>CAP S/A RADIATOR</v>
          </cell>
          <cell r="K234" t="str">
            <v>LOADS</v>
          </cell>
          <cell r="L234" t="str">
            <v>16AB/16E0</v>
          </cell>
          <cell r="M234" t="str">
            <v>0202</v>
          </cell>
          <cell r="N234" t="str">
            <v>LJ-EG</v>
          </cell>
          <cell r="O234" t="str">
            <v>P5-2</v>
          </cell>
          <cell r="P234">
            <v>0.53837999999999997</v>
          </cell>
          <cell r="Q234">
            <v>0.53837999999999997</v>
          </cell>
          <cell r="R234" t="str">
            <v>[0.53838]</v>
          </cell>
          <cell r="S234" t="str">
            <v>NIL</v>
          </cell>
          <cell r="T234" t="str">
            <v>NIL</v>
          </cell>
          <cell r="U234">
            <v>1</v>
          </cell>
          <cell r="V234" t="str">
            <v>A</v>
          </cell>
        </row>
        <row r="235">
          <cell r="I235" t="str">
            <v>16401</v>
          </cell>
          <cell r="J235" t="str">
            <v>CAP S/A RADIATOR</v>
          </cell>
          <cell r="K235" t="str">
            <v>LOADS</v>
          </cell>
          <cell r="L235" t="str">
            <v>16AB/16E0</v>
          </cell>
          <cell r="M235" t="str">
            <v>0202</v>
          </cell>
          <cell r="N235" t="str">
            <v>LJ-EG</v>
          </cell>
          <cell r="O235" t="str">
            <v>P5-2</v>
          </cell>
          <cell r="P235" t="str">
            <v>[0.53838]</v>
          </cell>
          <cell r="Q235" t="str">
            <v>[0.53838]</v>
          </cell>
          <cell r="R235">
            <v>0.53837999999999997</v>
          </cell>
          <cell r="S235" t="str">
            <v>NIL</v>
          </cell>
          <cell r="T235" t="str">
            <v>NIL</v>
          </cell>
          <cell r="U235">
            <v>1</v>
          </cell>
          <cell r="V235" t="str">
            <v>A</v>
          </cell>
        </row>
        <row r="236">
          <cell r="I236" t="str">
            <v>16401</v>
          </cell>
          <cell r="J236" t="str">
            <v>CAP S/A,RADIATOR</v>
          </cell>
          <cell r="K236" t="str">
            <v>LOADS</v>
          </cell>
          <cell r="L236" t="str">
            <v>16AB</v>
          </cell>
          <cell r="M236" t="str">
            <v>0205</v>
          </cell>
          <cell r="N236" t="str">
            <v>LJ-EG</v>
          </cell>
          <cell r="O236" t="str">
            <v>P6-4</v>
          </cell>
          <cell r="P236" t="str">
            <v>NIL</v>
          </cell>
          <cell r="Q236" t="str">
            <v>NIL</v>
          </cell>
          <cell r="R236" t="str">
            <v>NIL</v>
          </cell>
          <cell r="S236" t="str">
            <v>INCL</v>
          </cell>
          <cell r="T236" t="str">
            <v>NIL</v>
          </cell>
          <cell r="U236">
            <v>1</v>
          </cell>
          <cell r="V236" t="str">
            <v>A</v>
          </cell>
        </row>
        <row r="237">
          <cell r="I237" t="str">
            <v>16401</v>
          </cell>
          <cell r="J237" t="str">
            <v>CAP S/A,RADIATOR</v>
          </cell>
          <cell r="K237" t="str">
            <v>LOADS</v>
          </cell>
          <cell r="L237" t="str">
            <v>16C0</v>
          </cell>
          <cell r="M237" t="str">
            <v>0109</v>
          </cell>
          <cell r="N237" t="str">
            <v>LJ-EG</v>
          </cell>
          <cell r="O237" t="str">
            <v>P8?</v>
          </cell>
          <cell r="P237" t="str">
            <v>NIL</v>
          </cell>
          <cell r="Q237" t="str">
            <v>NIL</v>
          </cell>
          <cell r="R237" t="str">
            <v>NIL</v>
          </cell>
          <cell r="S237" t="str">
            <v>NIL</v>
          </cell>
          <cell r="T237" t="str">
            <v>INCL</v>
          </cell>
          <cell r="U237">
            <v>1</v>
          </cell>
          <cell r="V237" t="str">
            <v>A</v>
          </cell>
        </row>
        <row r="238">
          <cell r="I238" t="str">
            <v>16405</v>
          </cell>
          <cell r="J238" t="str">
            <v>CAP S/A,RESERVE TANK</v>
          </cell>
          <cell r="K238" t="str">
            <v>PAK POLYMER</v>
          </cell>
          <cell r="L238" t="str">
            <v>16C0</v>
          </cell>
          <cell r="M238" t="str">
            <v>0301</v>
          </cell>
          <cell r="N238" t="str">
            <v>LJ-EG</v>
          </cell>
          <cell r="O238" t="str">
            <v>P6-4</v>
          </cell>
          <cell r="P238" t="str">
            <v>NIL</v>
          </cell>
          <cell r="Q238" t="str">
            <v>NIL</v>
          </cell>
          <cell r="R238" t="str">
            <v>NIL</v>
          </cell>
          <cell r="S238" t="str">
            <v>NIL</v>
          </cell>
          <cell r="T238" t="str">
            <v>INCL</v>
          </cell>
          <cell r="U238">
            <v>1</v>
          </cell>
          <cell r="V238" t="str">
            <v>A</v>
          </cell>
        </row>
        <row r="239">
          <cell r="I239" t="str">
            <v>16410</v>
          </cell>
          <cell r="J239" t="str">
            <v>RADIATOR ASSY L/CAP</v>
          </cell>
          <cell r="K239" t="str">
            <v>LOADS</v>
          </cell>
          <cell r="L239" t="str">
            <v>16AB/16E0</v>
          </cell>
          <cell r="M239" t="str">
            <v>0202</v>
          </cell>
          <cell r="N239" t="str">
            <v>LJ-EG</v>
          </cell>
          <cell r="O239" t="str">
            <v>P5-2</v>
          </cell>
          <cell r="P239" t="str">
            <v>INCL</v>
          </cell>
          <cell r="Q239" t="str">
            <v>INCL</v>
          </cell>
          <cell r="R239" t="str">
            <v>[INCL]</v>
          </cell>
          <cell r="S239" t="str">
            <v>NIL</v>
          </cell>
          <cell r="T239" t="str">
            <v>NIL</v>
          </cell>
          <cell r="U239">
            <v>1</v>
          </cell>
          <cell r="V239" t="str">
            <v>A</v>
          </cell>
        </row>
        <row r="240">
          <cell r="I240" t="str">
            <v>16410</v>
          </cell>
          <cell r="J240" t="str">
            <v>RADIATOR ASSY L/CAP</v>
          </cell>
          <cell r="K240" t="str">
            <v>LOADS</v>
          </cell>
          <cell r="L240" t="str">
            <v>16AB/16E0</v>
          </cell>
          <cell r="M240" t="str">
            <v>0202</v>
          </cell>
          <cell r="N240" t="str">
            <v>LJ-EG</v>
          </cell>
          <cell r="O240" t="str">
            <v>P5-2</v>
          </cell>
          <cell r="P240" t="str">
            <v>[INCL]</v>
          </cell>
          <cell r="Q240" t="str">
            <v>[INCL]</v>
          </cell>
          <cell r="R240" t="str">
            <v>INCL</v>
          </cell>
          <cell r="S240" t="str">
            <v>NIL</v>
          </cell>
          <cell r="T240" t="str">
            <v>NIL</v>
          </cell>
          <cell r="U240">
            <v>1</v>
          </cell>
          <cell r="V240" t="str">
            <v>A</v>
          </cell>
        </row>
        <row r="241">
          <cell r="I241" t="str">
            <v>16410</v>
          </cell>
          <cell r="J241" t="str">
            <v>RADIATOR ASSY,L/CAP</v>
          </cell>
          <cell r="K241" t="str">
            <v>LOADS</v>
          </cell>
          <cell r="L241" t="str">
            <v>16AB</v>
          </cell>
          <cell r="M241" t="str">
            <v>0205</v>
          </cell>
          <cell r="N241" t="str">
            <v>LJ-EG</v>
          </cell>
          <cell r="O241" t="str">
            <v>P6-4</v>
          </cell>
          <cell r="P241" t="str">
            <v>NIL</v>
          </cell>
          <cell r="Q241" t="str">
            <v>NIL</v>
          </cell>
          <cell r="R241" t="str">
            <v>NIL</v>
          </cell>
          <cell r="S241">
            <v>0.53837999999999997</v>
          </cell>
          <cell r="T241" t="str">
            <v>NIL</v>
          </cell>
          <cell r="U241">
            <v>1</v>
          </cell>
          <cell r="V241" t="str">
            <v>A</v>
          </cell>
        </row>
        <row r="242">
          <cell r="I242" t="str">
            <v>16410</v>
          </cell>
          <cell r="J242" t="str">
            <v>RADIATOR ASSY,L/CAP</v>
          </cell>
          <cell r="K242" t="str">
            <v>LOADS</v>
          </cell>
          <cell r="L242" t="str">
            <v>16C0</v>
          </cell>
          <cell r="M242" t="str">
            <v>0109</v>
          </cell>
          <cell r="N242" t="str">
            <v>LJ-EG</v>
          </cell>
          <cell r="O242" t="str">
            <v>P8?</v>
          </cell>
          <cell r="P242" t="str">
            <v>NIL</v>
          </cell>
          <cell r="Q242" t="str">
            <v>NIL</v>
          </cell>
          <cell r="R242" t="str">
            <v>NIL</v>
          </cell>
          <cell r="S242" t="str">
            <v>NIL</v>
          </cell>
          <cell r="T242">
            <v>0.53837999999999997</v>
          </cell>
          <cell r="U242">
            <v>1</v>
          </cell>
          <cell r="V242" t="str">
            <v>A</v>
          </cell>
        </row>
        <row r="243">
          <cell r="I243" t="str">
            <v>16470</v>
          </cell>
          <cell r="J243" t="str">
            <v>RESERVE TANK ASSY RADIATOR</v>
          </cell>
          <cell r="K243" t="str">
            <v>PAK POLYMER</v>
          </cell>
          <cell r="L243" t="str">
            <v>16AB/16E0</v>
          </cell>
          <cell r="M243" t="str">
            <v>0502</v>
          </cell>
          <cell r="N243" t="str">
            <v>LJ-EG</v>
          </cell>
          <cell r="O243" t="str">
            <v>P4-2</v>
          </cell>
          <cell r="P243" t="str">
            <v>[0.05271]</v>
          </cell>
          <cell r="Q243" t="str">
            <v>[0.05271]</v>
          </cell>
          <cell r="R243">
            <v>5.271E-2</v>
          </cell>
          <cell r="S243">
            <v>5.271E-2</v>
          </cell>
          <cell r="T243" t="str">
            <v>NIL</v>
          </cell>
          <cell r="U243">
            <v>1</v>
          </cell>
          <cell r="V243" t="str">
            <v>A</v>
          </cell>
        </row>
        <row r="244">
          <cell r="I244" t="str">
            <v>17303</v>
          </cell>
          <cell r="J244" t="str">
            <v>TUBE SUB-ASSY, AIR</v>
          </cell>
          <cell r="K244" t="str">
            <v>RUBA TECH</v>
          </cell>
          <cell r="L244" t="str">
            <v>12315-21030</v>
          </cell>
          <cell r="M244" t="str">
            <v>BKT,E/G MOUNTING RH</v>
          </cell>
          <cell r="N244" t="str">
            <v>LJ-EG</v>
          </cell>
          <cell r="O244" t="str">
            <v>NEW</v>
          </cell>
          <cell r="P244">
            <v>1.268432479092842E-2</v>
          </cell>
          <cell r="Q244">
            <v>1.268432479092842E-2</v>
          </cell>
          <cell r="R244">
            <v>8.2239999999999994E-2</v>
          </cell>
          <cell r="S244">
            <v>8.2239999999999994E-2</v>
          </cell>
          <cell r="T244">
            <v>8.2239999999999994E-2</v>
          </cell>
          <cell r="U244">
            <v>1</v>
          </cell>
          <cell r="V244" t="str">
            <v>A</v>
          </cell>
        </row>
        <row r="245">
          <cell r="I245" t="str">
            <v>17700</v>
          </cell>
          <cell r="J245" t="str">
            <v>CLENER ASSY AIR L/ELEMENT</v>
          </cell>
          <cell r="K245" t="str">
            <v>RAZI SONS</v>
          </cell>
          <cell r="L245" t="str">
            <v>17E0</v>
          </cell>
          <cell r="M245" t="str">
            <v>0108</v>
          </cell>
          <cell r="N245" t="str">
            <v>LJ-EG</v>
          </cell>
          <cell r="O245" t="str">
            <v>P5-2</v>
          </cell>
          <cell r="P245">
            <v>0.22108</v>
          </cell>
          <cell r="Q245">
            <v>0.22108</v>
          </cell>
          <cell r="R245" t="str">
            <v>NIL</v>
          </cell>
          <cell r="S245" t="str">
            <v>NIL</v>
          </cell>
          <cell r="T245" t="str">
            <v>NIL</v>
          </cell>
          <cell r="U245">
            <v>1</v>
          </cell>
          <cell r="V245" t="str">
            <v>A</v>
          </cell>
        </row>
        <row r="246">
          <cell r="I246" t="str">
            <v>17701</v>
          </cell>
          <cell r="J246" t="str">
            <v>CASE S/A, AIR CLEANER</v>
          </cell>
          <cell r="K246" t="str">
            <v>RAZI SONS?</v>
          </cell>
          <cell r="L246" t="str">
            <v>17AB</v>
          </cell>
          <cell r="M246" t="str">
            <v>0112</v>
          </cell>
          <cell r="N246" t="str">
            <v>LJ-EG</v>
          </cell>
          <cell r="O246" t="str">
            <v>NEW</v>
          </cell>
          <cell r="P246" t="str">
            <v>NIL</v>
          </cell>
          <cell r="Q246" t="str">
            <v>NIL</v>
          </cell>
          <cell r="R246">
            <v>0.22108</v>
          </cell>
          <cell r="S246">
            <v>0.22108</v>
          </cell>
          <cell r="T246" t="str">
            <v>NIL</v>
          </cell>
          <cell r="U246">
            <v>1</v>
          </cell>
          <cell r="V246" t="str">
            <v>A</v>
          </cell>
        </row>
        <row r="247">
          <cell r="I247" t="str">
            <v>17701</v>
          </cell>
          <cell r="J247" t="str">
            <v>CASE S/A, AIR CLEANER</v>
          </cell>
          <cell r="K247" t="str">
            <v>RAZI SONS?</v>
          </cell>
          <cell r="L247" t="str">
            <v>17C0</v>
          </cell>
          <cell r="M247" t="str">
            <v>0104</v>
          </cell>
          <cell r="N247" t="str">
            <v>LJ-EG</v>
          </cell>
          <cell r="O247" t="str">
            <v>NEW</v>
          </cell>
          <cell r="P247" t="str">
            <v>NIL</v>
          </cell>
          <cell r="Q247" t="str">
            <v>NIL</v>
          </cell>
          <cell r="R247" t="str">
            <v>NIL</v>
          </cell>
          <cell r="S247" t="str">
            <v>NIL</v>
          </cell>
          <cell r="T247">
            <v>0.22108</v>
          </cell>
          <cell r="U247">
            <v>1</v>
          </cell>
          <cell r="V247" t="str">
            <v>A</v>
          </cell>
        </row>
        <row r="248">
          <cell r="I248" t="str">
            <v>17705</v>
          </cell>
          <cell r="J248" t="str">
            <v>CAP S/A, AIR CLEANER</v>
          </cell>
          <cell r="K248" t="str">
            <v>RAZI SONS?</v>
          </cell>
          <cell r="L248" t="str">
            <v>17AB</v>
          </cell>
          <cell r="M248" t="str">
            <v>0112</v>
          </cell>
          <cell r="N248" t="str">
            <v>LJ-EG</v>
          </cell>
          <cell r="O248" t="str">
            <v>NEW</v>
          </cell>
          <cell r="P248" t="str">
            <v>NIL</v>
          </cell>
          <cell r="Q248" t="str">
            <v>NIL</v>
          </cell>
          <cell r="R248" t="str">
            <v>INCL</v>
          </cell>
          <cell r="S248" t="str">
            <v>INCL</v>
          </cell>
          <cell r="T248" t="str">
            <v>NIL</v>
          </cell>
          <cell r="U248">
            <v>1</v>
          </cell>
          <cell r="V248" t="str">
            <v>A</v>
          </cell>
        </row>
        <row r="249">
          <cell r="I249" t="str">
            <v>17705</v>
          </cell>
          <cell r="J249" t="str">
            <v>CAP S/A, AIR CLEANER</v>
          </cell>
          <cell r="K249" t="str">
            <v>RAZI SONS?</v>
          </cell>
          <cell r="L249" t="str">
            <v>17C0</v>
          </cell>
          <cell r="M249" t="str">
            <v>0104</v>
          </cell>
          <cell r="N249" t="str">
            <v>LJ-EG</v>
          </cell>
          <cell r="O249" t="str">
            <v>NEW</v>
          </cell>
          <cell r="P249" t="str">
            <v>NIL</v>
          </cell>
          <cell r="Q249" t="str">
            <v>NIL</v>
          </cell>
          <cell r="R249" t="str">
            <v>NIL</v>
          </cell>
          <cell r="S249" t="str">
            <v>NIL</v>
          </cell>
          <cell r="T249" t="str">
            <v>INCL</v>
          </cell>
          <cell r="U249">
            <v>1</v>
          </cell>
          <cell r="V249" t="str">
            <v>A</v>
          </cell>
        </row>
        <row r="250">
          <cell r="I250" t="str">
            <v/>
          </cell>
          <cell r="J250" t="str">
            <v>STIFNER PLATE</v>
          </cell>
          <cell r="K250" t="str">
            <v>MALIK GAS</v>
          </cell>
          <cell r="L250" t="str">
            <v>64771-140W0</v>
          </cell>
          <cell r="M250" t="str">
            <v>COVER ASSY SPARE WHEEL</v>
          </cell>
          <cell r="N250" t="str">
            <v>LJ-EG</v>
          </cell>
          <cell r="O250" t="str">
            <v>NEW</v>
          </cell>
          <cell r="P250">
            <v>8.0199999999999994E-2</v>
          </cell>
          <cell r="Q250">
            <v>8.0199999999999994E-2</v>
          </cell>
          <cell r="R250">
            <v>8.0199999999999994E-2</v>
          </cell>
          <cell r="S250">
            <v>8.0199999999999994E-2</v>
          </cell>
          <cell r="T250">
            <v>8.0199999999999994E-2</v>
          </cell>
          <cell r="U250">
            <v>1</v>
          </cell>
          <cell r="V250" t="str">
            <v>A</v>
          </cell>
        </row>
        <row r="251">
          <cell r="I251" t="str">
            <v/>
          </cell>
          <cell r="J251" t="str">
            <v>STIFNER PLATE</v>
          </cell>
          <cell r="K251" t="str">
            <v>MALIK GAS</v>
          </cell>
          <cell r="L251" t="str">
            <v>63310-140W2</v>
          </cell>
          <cell r="M251" t="str">
            <v>HEADLINIG ASSY ROOF</v>
          </cell>
          <cell r="N251" t="str">
            <v>LJ-EG</v>
          </cell>
          <cell r="O251" t="str">
            <v>NEW</v>
          </cell>
          <cell r="P251" t="str">
            <v>[INCL]</v>
          </cell>
          <cell r="Q251" t="str">
            <v>[INCL]</v>
          </cell>
          <cell r="R251" t="str">
            <v>[INCL]</v>
          </cell>
          <cell r="S251" t="str">
            <v>[INCL]</v>
          </cell>
          <cell r="T251" t="str">
            <v>[INCL]</v>
          </cell>
          <cell r="U251">
            <v>1</v>
          </cell>
          <cell r="V251" t="str">
            <v>A</v>
          </cell>
        </row>
        <row r="252">
          <cell r="I252" t="str">
            <v/>
          </cell>
          <cell r="J252" t="str">
            <v>STIFNER PLATE</v>
          </cell>
          <cell r="K252" t="str">
            <v>MALIK GAS</v>
          </cell>
          <cell r="L252" t="str">
            <v>55210-140N0</v>
          </cell>
          <cell r="M252" t="str">
            <v>INSULATOR ASSY DASH PANEL</v>
          </cell>
          <cell r="N252" t="str">
            <v>LJ-EG</v>
          </cell>
          <cell r="O252" t="str">
            <v>NEW</v>
          </cell>
          <cell r="P252" t="str">
            <v>[INCL]</v>
          </cell>
          <cell r="Q252" t="str">
            <v>[INCL]</v>
          </cell>
          <cell r="R252" t="str">
            <v>[INCL]</v>
          </cell>
          <cell r="S252" t="str">
            <v>[INCL]</v>
          </cell>
          <cell r="T252" t="str">
            <v>[INCL]</v>
          </cell>
          <cell r="U252">
            <v>1</v>
          </cell>
          <cell r="V252" t="str">
            <v>A</v>
          </cell>
        </row>
        <row r="253">
          <cell r="I253" t="str">
            <v>12281</v>
          </cell>
          <cell r="J253" t="str">
            <v>HANGER,ENGINE No.1</v>
          </cell>
          <cell r="K253" t="str">
            <v>DAWN?</v>
          </cell>
          <cell r="L253" t="str">
            <v>12C0</v>
          </cell>
          <cell r="M253" t="str">
            <v>0B27</v>
          </cell>
          <cell r="N253" t="str">
            <v>LJ-EG</v>
          </cell>
          <cell r="O253" t="str">
            <v>NEW</v>
          </cell>
          <cell r="P253" t="str">
            <v>NIL</v>
          </cell>
          <cell r="Q253" t="str">
            <v>NIL</v>
          </cell>
          <cell r="R253" t="str">
            <v>NIL</v>
          </cell>
          <cell r="S253" t="str">
            <v>NIL</v>
          </cell>
          <cell r="T253">
            <v>3.0599999999999998E-3</v>
          </cell>
          <cell r="U253">
            <v>1</v>
          </cell>
          <cell r="V253" t="str">
            <v>A(K)</v>
          </cell>
        </row>
        <row r="254">
          <cell r="I254" t="str">
            <v>13405</v>
          </cell>
          <cell r="J254" t="str">
            <v>FLYWHEEL SUB-ASSY</v>
          </cell>
          <cell r="K254" t="str">
            <v>RASTGAR?</v>
          </cell>
          <cell r="L254" t="str">
            <v>13AB</v>
          </cell>
          <cell r="M254" t="str">
            <v>0F01</v>
          </cell>
          <cell r="N254" t="str">
            <v>LJ-EG</v>
          </cell>
          <cell r="O254" t="str">
            <v>NEW</v>
          </cell>
          <cell r="P254" t="str">
            <v>NIL</v>
          </cell>
          <cell r="Q254" t="str">
            <v>NIL</v>
          </cell>
          <cell r="R254">
            <v>0.24157999999999999</v>
          </cell>
          <cell r="S254">
            <v>0.24157999999999999</v>
          </cell>
          <cell r="T254" t="str">
            <v>NIL</v>
          </cell>
          <cell r="U254">
            <v>1</v>
          </cell>
          <cell r="V254" t="str">
            <v>A(K)</v>
          </cell>
        </row>
        <row r="255">
          <cell r="I255" t="str">
            <v>11355</v>
          </cell>
          <cell r="J255" t="str">
            <v>PLATE RR END</v>
          </cell>
          <cell r="K255" t="str">
            <v>SPEL?</v>
          </cell>
          <cell r="L255" t="str">
            <v>11AB</v>
          </cell>
          <cell r="M255" t="str">
            <v>0K01</v>
          </cell>
          <cell r="N255" t="str">
            <v>LJ-EG</v>
          </cell>
          <cell r="O255" t="str">
            <v>NEW</v>
          </cell>
          <cell r="P255" t="str">
            <v>NIL</v>
          </cell>
          <cell r="Q255" t="str">
            <v>NIL</v>
          </cell>
          <cell r="R255">
            <v>2.7879999999999999E-2</v>
          </cell>
          <cell r="S255">
            <v>2.7879999999999999E-2</v>
          </cell>
          <cell r="T255" t="str">
            <v>NIL</v>
          </cell>
          <cell r="U255">
            <v>1</v>
          </cell>
          <cell r="V255" t="str">
            <v>B</v>
          </cell>
        </row>
        <row r="256">
          <cell r="I256" t="str">
            <v>12315</v>
          </cell>
          <cell r="J256" t="str">
            <v>BKT,E/G MOUNTING RH</v>
          </cell>
          <cell r="K256" t="str">
            <v>MECAS</v>
          </cell>
          <cell r="L256" t="str">
            <v>1200</v>
          </cell>
          <cell r="M256" t="str">
            <v>0D10</v>
          </cell>
          <cell r="N256" t="str">
            <v>LJ-EG</v>
          </cell>
          <cell r="O256" t="str">
            <v>P6-4</v>
          </cell>
          <cell r="P256">
            <v>8.2239999999999994E-2</v>
          </cell>
          <cell r="Q256">
            <v>8.2239999999999994E-2</v>
          </cell>
          <cell r="R256" t="str">
            <v>NIL</v>
          </cell>
          <cell r="S256" t="str">
            <v>NIL</v>
          </cell>
          <cell r="T256" t="str">
            <v>NIL</v>
          </cell>
          <cell r="U256">
            <v>1</v>
          </cell>
          <cell r="V256" t="str">
            <v>B</v>
          </cell>
        </row>
        <row r="257">
          <cell r="I257" t="str">
            <v>12315</v>
          </cell>
          <cell r="J257" t="str">
            <v>BKT,E/G MOUNTING RH</v>
          </cell>
          <cell r="K257" t="str">
            <v>MECAS?</v>
          </cell>
          <cell r="L257" t="str">
            <v>12AB</v>
          </cell>
          <cell r="M257" t="str">
            <v>0D01</v>
          </cell>
          <cell r="N257" t="str">
            <v>LJ-EG</v>
          </cell>
          <cell r="O257" t="str">
            <v>NEW</v>
          </cell>
          <cell r="P257" t="str">
            <v>NIL</v>
          </cell>
          <cell r="Q257" t="str">
            <v>NIL</v>
          </cell>
          <cell r="R257">
            <v>8.2239999999999994E-2</v>
          </cell>
          <cell r="S257">
            <v>8.2239999999999994E-2</v>
          </cell>
          <cell r="T257" t="str">
            <v>NIL</v>
          </cell>
          <cell r="U257">
            <v>1</v>
          </cell>
          <cell r="V257" t="str">
            <v>B</v>
          </cell>
        </row>
        <row r="258">
          <cell r="I258" t="str">
            <v>12321</v>
          </cell>
          <cell r="J258" t="str">
            <v>BRKT,E/G MTG RR</v>
          </cell>
          <cell r="K258" t="str">
            <v>BEWL</v>
          </cell>
          <cell r="L258" t="str">
            <v>12E0</v>
          </cell>
          <cell r="M258" t="str">
            <v>0404</v>
          </cell>
          <cell r="N258" t="str">
            <v>LJ-EG</v>
          </cell>
          <cell r="O258" t="str">
            <v>P6-1</v>
          </cell>
          <cell r="P258">
            <v>0.13036</v>
          </cell>
          <cell r="Q258">
            <v>0.13036</v>
          </cell>
          <cell r="R258" t="str">
            <v>NIL</v>
          </cell>
          <cell r="S258" t="str">
            <v>NIL</v>
          </cell>
          <cell r="T258" t="str">
            <v>NIL</v>
          </cell>
          <cell r="U258">
            <v>1</v>
          </cell>
          <cell r="V258" t="str">
            <v>B</v>
          </cell>
        </row>
        <row r="259">
          <cell r="I259" t="str">
            <v>12511</v>
          </cell>
          <cell r="J259" t="str">
            <v>BRACKET ALTERMATOR</v>
          </cell>
          <cell r="K259" t="str">
            <v>MECAS?</v>
          </cell>
          <cell r="L259" t="str">
            <v>12AB</v>
          </cell>
          <cell r="M259" t="str">
            <v>0F01</v>
          </cell>
          <cell r="N259" t="str">
            <v>LJ-EG</v>
          </cell>
          <cell r="O259" t="str">
            <v>NEW</v>
          </cell>
          <cell r="P259" t="str">
            <v>NIL</v>
          </cell>
          <cell r="Q259" t="str">
            <v>NIL</v>
          </cell>
          <cell r="R259">
            <v>2.5590000000000002E-2</v>
          </cell>
          <cell r="S259">
            <v>2.5590000000000002E-2</v>
          </cell>
          <cell r="T259" t="str">
            <v>NIL</v>
          </cell>
          <cell r="U259">
            <v>1</v>
          </cell>
          <cell r="V259" t="str">
            <v>B</v>
          </cell>
        </row>
        <row r="260">
          <cell r="I260" t="str">
            <v>12511</v>
          </cell>
          <cell r="J260" t="str">
            <v>BRACKET ALTERMATOR</v>
          </cell>
          <cell r="K260" t="str">
            <v>MECAS?</v>
          </cell>
          <cell r="L260" t="str">
            <v>12C0</v>
          </cell>
          <cell r="M260" t="str">
            <v>0E05</v>
          </cell>
          <cell r="N260" t="str">
            <v>LJ-EG</v>
          </cell>
          <cell r="O260" t="str">
            <v>NEW</v>
          </cell>
          <cell r="P260" t="str">
            <v>NIL</v>
          </cell>
          <cell r="Q260" t="str">
            <v>NIL</v>
          </cell>
          <cell r="R260" t="str">
            <v>NIL</v>
          </cell>
          <cell r="S260" t="str">
            <v>NIL</v>
          </cell>
          <cell r="T260">
            <v>2.5590000000000002E-2</v>
          </cell>
          <cell r="U260">
            <v>1</v>
          </cell>
          <cell r="V260" t="str">
            <v>B</v>
          </cell>
        </row>
        <row r="261">
          <cell r="I261" t="str">
            <v>13405</v>
          </cell>
          <cell r="J261" t="str">
            <v>FLYWHEEL SUB-ASSY</v>
          </cell>
          <cell r="K261" t="str">
            <v>RASTGAR</v>
          </cell>
          <cell r="L261" t="str">
            <v>1300</v>
          </cell>
          <cell r="M261" t="str">
            <v>0E03</v>
          </cell>
          <cell r="N261" t="str">
            <v>LJ-EG</v>
          </cell>
          <cell r="O261" t="str">
            <v>P6-4</v>
          </cell>
          <cell r="P261">
            <v>0.24157999999999999</v>
          </cell>
          <cell r="Q261">
            <v>0.24157999999999999</v>
          </cell>
          <cell r="R261" t="str">
            <v>NIL</v>
          </cell>
          <cell r="S261" t="str">
            <v>NIL</v>
          </cell>
          <cell r="T261" t="str">
            <v>NIL</v>
          </cell>
          <cell r="U261">
            <v>1</v>
          </cell>
          <cell r="V261" t="str">
            <v>B</v>
          </cell>
        </row>
        <row r="262">
          <cell r="I262" t="str">
            <v>13405</v>
          </cell>
          <cell r="J262" t="str">
            <v>FLYWHEEL SUB-ASSY</v>
          </cell>
          <cell r="K262" t="str">
            <v>RASTGAR?</v>
          </cell>
          <cell r="L262" t="str">
            <v>13C0</v>
          </cell>
          <cell r="M262" t="str">
            <v>0F02</v>
          </cell>
          <cell r="N262" t="str">
            <v>LJ-EG</v>
          </cell>
          <cell r="O262" t="str">
            <v>NEW</v>
          </cell>
          <cell r="P262" t="str">
            <v>NIL</v>
          </cell>
          <cell r="Q262" t="str">
            <v>NIL</v>
          </cell>
          <cell r="R262" t="str">
            <v>NIL</v>
          </cell>
          <cell r="S262" t="str">
            <v>NIL</v>
          </cell>
          <cell r="T262">
            <v>0.24157999999999999</v>
          </cell>
          <cell r="U262">
            <v>1</v>
          </cell>
          <cell r="V262" t="str">
            <v>B</v>
          </cell>
        </row>
        <row r="263">
          <cell r="I263" t="str">
            <v>16360</v>
          </cell>
          <cell r="J263" t="str">
            <v>FAN ASSY W/MOTOR</v>
          </cell>
          <cell r="K263" t="str">
            <v>THAL ENG.?</v>
          </cell>
          <cell r="L263" t="str">
            <v>28800-22010</v>
          </cell>
          <cell r="M263" t="str">
            <v>BATTERY</v>
          </cell>
          <cell r="N263" t="str">
            <v>LJ-EG</v>
          </cell>
          <cell r="O263" t="str">
            <v>NEW</v>
          </cell>
          <cell r="P263">
            <v>0.21049999999999999</v>
          </cell>
          <cell r="Q263">
            <v>0.21049999999999999</v>
          </cell>
          <cell r="R263" t="str">
            <v>NIL</v>
          </cell>
          <cell r="S263" t="str">
            <v>NIL</v>
          </cell>
          <cell r="T263" t="str">
            <v>NIL</v>
          </cell>
          <cell r="U263">
            <v>1</v>
          </cell>
          <cell r="V263" t="str">
            <v>B</v>
          </cell>
        </row>
        <row r="264">
          <cell r="I264" t="str">
            <v>16360</v>
          </cell>
          <cell r="J264" t="str">
            <v>FAN ASSY W/MOTOR</v>
          </cell>
          <cell r="K264" t="str">
            <v>THAL ENG.?</v>
          </cell>
          <cell r="L264" t="str">
            <v>77601-140N0</v>
          </cell>
          <cell r="M264" t="str">
            <v>BAND S/A,FUEL TANK RH</v>
          </cell>
          <cell r="N264" t="str">
            <v>LJ-EG</v>
          </cell>
          <cell r="O264" t="str">
            <v>NEW</v>
          </cell>
          <cell r="P264" t="str">
            <v>NIL</v>
          </cell>
          <cell r="Q264" t="str">
            <v>NIL</v>
          </cell>
          <cell r="R264" t="str">
            <v>NIL</v>
          </cell>
          <cell r="S264" t="str">
            <v>NIL</v>
          </cell>
          <cell r="T264">
            <v>0.21049999999999999</v>
          </cell>
          <cell r="U264">
            <v>1</v>
          </cell>
          <cell r="V264" t="str">
            <v>B</v>
          </cell>
        </row>
        <row r="265">
          <cell r="I265" t="str">
            <v>17167</v>
          </cell>
          <cell r="J265" t="str">
            <v>INSULATOR EXHAUST MANIFOLD HEAT</v>
          </cell>
          <cell r="K265" t="str">
            <v>LOADS</v>
          </cell>
          <cell r="L265" t="str">
            <v>17E0</v>
          </cell>
          <cell r="M265" t="str">
            <v>0501</v>
          </cell>
          <cell r="N265" t="str">
            <v>LJ-EG</v>
          </cell>
          <cell r="O265" t="str">
            <v>NJ-1G</v>
          </cell>
          <cell r="P265" t="str">
            <v>NIL</v>
          </cell>
          <cell r="Q265" t="str">
            <v>NIL</v>
          </cell>
          <cell r="R265">
            <v>3.755E-2</v>
          </cell>
          <cell r="S265">
            <v>3.755E-2</v>
          </cell>
          <cell r="T265" t="str">
            <v>NIL</v>
          </cell>
          <cell r="U265">
            <v>1</v>
          </cell>
          <cell r="V265" t="str">
            <v>B</v>
          </cell>
        </row>
        <row r="266">
          <cell r="I266" t="str">
            <v>17167</v>
          </cell>
          <cell r="J266" t="str">
            <v>INSULATOR EXHAUST MANIFOLD HEAT</v>
          </cell>
          <cell r="K266" t="str">
            <v>LOADS</v>
          </cell>
          <cell r="L266" t="str">
            <v>17E0</v>
          </cell>
          <cell r="M266" t="str">
            <v>0501</v>
          </cell>
          <cell r="N266" t="str">
            <v>LJ-EG</v>
          </cell>
          <cell r="O266" t="str">
            <v>CJ-1G</v>
          </cell>
          <cell r="P266" t="str">
            <v>NIL</v>
          </cell>
          <cell r="Q266" t="str">
            <v>NIL</v>
          </cell>
          <cell r="R266" t="str">
            <v>NIL</v>
          </cell>
          <cell r="S266" t="str">
            <v>NIL</v>
          </cell>
          <cell r="T266">
            <v>3.755E-2</v>
          </cell>
          <cell r="U266">
            <v>1</v>
          </cell>
          <cell r="V266" t="str">
            <v>B</v>
          </cell>
        </row>
        <row r="267">
          <cell r="I267" t="str">
            <v>17167</v>
          </cell>
          <cell r="J267" t="str">
            <v>INSULATOR EXHAUST MANIFOLD HEAT</v>
          </cell>
          <cell r="K267" t="str">
            <v>LOADS</v>
          </cell>
          <cell r="L267" t="str">
            <v>17E0</v>
          </cell>
          <cell r="M267" t="str">
            <v>0501</v>
          </cell>
          <cell r="N267" t="str">
            <v>LJ-EG</v>
          </cell>
          <cell r="O267" t="str">
            <v>P5-2</v>
          </cell>
          <cell r="P267">
            <v>3.755E-2</v>
          </cell>
          <cell r="Q267">
            <v>3.755E-2</v>
          </cell>
          <cell r="R267" t="str">
            <v>NIL</v>
          </cell>
          <cell r="S267" t="str">
            <v>NIL</v>
          </cell>
          <cell r="T267" t="str">
            <v>NIL</v>
          </cell>
          <cell r="U267">
            <v>1</v>
          </cell>
          <cell r="V267" t="str">
            <v>B</v>
          </cell>
        </row>
        <row r="268">
          <cell r="I268" t="str">
            <v>17303</v>
          </cell>
          <cell r="J268" t="str">
            <v>TUBE SUB-ASSY, AIR</v>
          </cell>
          <cell r="K268" t="str">
            <v>RUBA TECH</v>
          </cell>
          <cell r="L268" t="str">
            <v>82715-140N0</v>
          </cell>
          <cell r="M268" t="str">
            <v>BKT WIRING HARNESS CLAMP</v>
          </cell>
          <cell r="N268" t="str">
            <v>LJ-EG</v>
          </cell>
          <cell r="O268" t="str">
            <v>NEW</v>
          </cell>
          <cell r="P268">
            <v>3.1710811977321049E-2</v>
          </cell>
          <cell r="Q268">
            <v>3.1710811977321049E-2</v>
          </cell>
          <cell r="R268">
            <v>4.6980000000000001E-2</v>
          </cell>
          <cell r="S268">
            <v>4.6980000000000001E-2</v>
          </cell>
          <cell r="T268">
            <v>4.6980000000000001E-2</v>
          </cell>
          <cell r="U268">
            <v>1</v>
          </cell>
          <cell r="V268" t="str">
            <v>B</v>
          </cell>
        </row>
        <row r="269">
          <cell r="I269" t="str">
            <v>12281</v>
          </cell>
          <cell r="J269" t="str">
            <v>HANGER,ENGINE No.1</v>
          </cell>
          <cell r="K269" t="str">
            <v>DAWN?</v>
          </cell>
          <cell r="L269" t="str">
            <v>12C0</v>
          </cell>
          <cell r="M269" t="str">
            <v>0B27</v>
          </cell>
          <cell r="N269" t="str">
            <v>LJ-EG</v>
          </cell>
          <cell r="O269" t="str">
            <v>NEW</v>
          </cell>
          <cell r="P269" t="str">
            <v>NIL</v>
          </cell>
          <cell r="Q269" t="str">
            <v>NIL</v>
          </cell>
          <cell r="R269">
            <v>3.0599999999999998E-3</v>
          </cell>
          <cell r="S269">
            <v>3.0599999999999998E-3</v>
          </cell>
          <cell r="T269" t="str">
            <v>NIL</v>
          </cell>
          <cell r="U269">
            <v>1</v>
          </cell>
          <cell r="V269" t="str">
            <v>B(K)</v>
          </cell>
        </row>
        <row r="270">
          <cell r="I270" t="str">
            <v>12281</v>
          </cell>
          <cell r="J270" t="str">
            <v>HANGER,ENGINE No.1</v>
          </cell>
          <cell r="K270" t="str">
            <v>DAWN</v>
          </cell>
          <cell r="L270" t="str">
            <v>12E0</v>
          </cell>
          <cell r="M270" t="str">
            <v>0C01</v>
          </cell>
          <cell r="N270" t="str">
            <v>LJ-EG</v>
          </cell>
          <cell r="O270" t="str">
            <v>P6-1</v>
          </cell>
          <cell r="P270">
            <v>3.0599999999999998E-3</v>
          </cell>
          <cell r="Q270">
            <v>3.0599999999999998E-3</v>
          </cell>
          <cell r="R270" t="str">
            <v>NIL</v>
          </cell>
          <cell r="S270" t="str">
            <v>NIL</v>
          </cell>
          <cell r="T270" t="str">
            <v>NIL</v>
          </cell>
          <cell r="U270">
            <v>1</v>
          </cell>
          <cell r="V270" t="str">
            <v>B(K)</v>
          </cell>
        </row>
        <row r="271">
          <cell r="I271" t="str">
            <v>12282</v>
          </cell>
          <cell r="J271" t="str">
            <v>HANGER,ENGINE No.2</v>
          </cell>
          <cell r="K271" t="str">
            <v>DAWN</v>
          </cell>
          <cell r="L271" t="str">
            <v>12E0</v>
          </cell>
          <cell r="M271" t="str">
            <v>0C01</v>
          </cell>
          <cell r="N271" t="str">
            <v>LJ-EG</v>
          </cell>
          <cell r="O271" t="str">
            <v>P6-1</v>
          </cell>
          <cell r="P271">
            <v>8.5299999999999994E-3</v>
          </cell>
          <cell r="Q271">
            <v>8.5299999999999994E-3</v>
          </cell>
          <cell r="R271" t="str">
            <v>NIL</v>
          </cell>
          <cell r="S271" t="str">
            <v>NIL</v>
          </cell>
          <cell r="T271" t="str">
            <v>NIL</v>
          </cell>
          <cell r="U271">
            <v>1</v>
          </cell>
          <cell r="V271" t="str">
            <v>B(K)</v>
          </cell>
        </row>
        <row r="272">
          <cell r="I272" t="str">
            <v>12282</v>
          </cell>
          <cell r="J272" t="str">
            <v>HANGER,ENGINE No.2</v>
          </cell>
          <cell r="K272" t="str">
            <v>DAWN?</v>
          </cell>
          <cell r="L272" t="str">
            <v>12AB</v>
          </cell>
          <cell r="M272" t="str">
            <v>0C01</v>
          </cell>
          <cell r="N272" t="str">
            <v>LJ-EG</v>
          </cell>
          <cell r="O272" t="str">
            <v>NEW</v>
          </cell>
          <cell r="P272" t="str">
            <v>NIL</v>
          </cell>
          <cell r="Q272" t="str">
            <v>NIL</v>
          </cell>
          <cell r="R272">
            <v>8.5299999999999994E-3</v>
          </cell>
          <cell r="S272">
            <v>8.5299999999999994E-3</v>
          </cell>
          <cell r="T272" t="str">
            <v>NIL</v>
          </cell>
          <cell r="U272">
            <v>1</v>
          </cell>
          <cell r="V272" t="str">
            <v>B(K)</v>
          </cell>
        </row>
        <row r="273">
          <cell r="I273" t="str">
            <v>12282</v>
          </cell>
          <cell r="J273" t="str">
            <v>HANGER,ENGINE No.2</v>
          </cell>
          <cell r="K273" t="str">
            <v>DAWN?</v>
          </cell>
          <cell r="L273" t="str">
            <v>12C0</v>
          </cell>
          <cell r="M273" t="str">
            <v>0B27</v>
          </cell>
          <cell r="N273" t="str">
            <v>LJ-EG</v>
          </cell>
          <cell r="O273" t="str">
            <v>NEW</v>
          </cell>
          <cell r="P273" t="str">
            <v>NIL</v>
          </cell>
          <cell r="Q273" t="str">
            <v>NIL</v>
          </cell>
          <cell r="R273" t="str">
            <v>NIL</v>
          </cell>
          <cell r="S273" t="str">
            <v>NIL</v>
          </cell>
          <cell r="T273">
            <v>8.5299999999999994E-3</v>
          </cell>
          <cell r="U273">
            <v>1</v>
          </cell>
          <cell r="V273" t="str">
            <v>B(K)</v>
          </cell>
        </row>
        <row r="274">
          <cell r="I274" t="str">
            <v>12311</v>
          </cell>
          <cell r="J274" t="str">
            <v>BRKT,E/G MTG FR</v>
          </cell>
          <cell r="K274" t="str">
            <v>BEWL</v>
          </cell>
          <cell r="L274" t="str">
            <v>12E0</v>
          </cell>
          <cell r="M274" t="str">
            <v>0503</v>
          </cell>
          <cell r="N274" t="str">
            <v>LJ-EG</v>
          </cell>
          <cell r="O274" t="str">
            <v>P4-2</v>
          </cell>
          <cell r="P274">
            <v>4.9390000000000003E-2</v>
          </cell>
          <cell r="Q274">
            <v>4.9390000000000003E-2</v>
          </cell>
          <cell r="R274" t="str">
            <v>NIL</v>
          </cell>
          <cell r="S274" t="str">
            <v>NIL</v>
          </cell>
          <cell r="T274" t="str">
            <v>NIL</v>
          </cell>
          <cell r="U274">
            <v>1</v>
          </cell>
          <cell r="V274" t="str">
            <v>B(K)</v>
          </cell>
        </row>
        <row r="275">
          <cell r="I275" t="str">
            <v>16381</v>
          </cell>
          <cell r="J275" t="str">
            <v>BAR,FAN BELT ADJUSTING</v>
          </cell>
          <cell r="K275" t="str">
            <v>DAWN</v>
          </cell>
          <cell r="L275" t="str">
            <v>16E0</v>
          </cell>
          <cell r="M275" t="str">
            <v>0G03</v>
          </cell>
          <cell r="N275" t="str">
            <v>LJ-EG</v>
          </cell>
          <cell r="O275" t="str">
            <v>P6-4</v>
          </cell>
          <cell r="P275">
            <v>4.0699999999999998E-3</v>
          </cell>
          <cell r="Q275">
            <v>4.0699999999999998E-3</v>
          </cell>
          <cell r="R275" t="str">
            <v>NIL</v>
          </cell>
          <cell r="S275" t="str">
            <v>NIL</v>
          </cell>
          <cell r="T275" t="str">
            <v>NIL</v>
          </cell>
          <cell r="U275">
            <v>1</v>
          </cell>
          <cell r="V275" t="str">
            <v>B(K)</v>
          </cell>
        </row>
        <row r="276">
          <cell r="I276" t="str">
            <v>16381</v>
          </cell>
          <cell r="J276" t="str">
            <v>BAR,FAN BELT ADJUSTING</v>
          </cell>
          <cell r="K276" t="str">
            <v>DAWN?</v>
          </cell>
          <cell r="L276" t="str">
            <v>16AB</v>
          </cell>
          <cell r="M276" t="str">
            <v>0G01</v>
          </cell>
          <cell r="N276" t="str">
            <v>LJ-EG</v>
          </cell>
          <cell r="O276" t="str">
            <v>NEW</v>
          </cell>
          <cell r="P276" t="str">
            <v>NIL</v>
          </cell>
          <cell r="Q276" t="str">
            <v>NIL</v>
          </cell>
          <cell r="R276">
            <v>4.0699999999999998E-3</v>
          </cell>
          <cell r="S276">
            <v>4.0699999999999998E-3</v>
          </cell>
          <cell r="T276" t="str">
            <v>NIL</v>
          </cell>
          <cell r="U276">
            <v>1</v>
          </cell>
          <cell r="V276" t="str">
            <v>B(K)</v>
          </cell>
        </row>
        <row r="277">
          <cell r="I277" t="str">
            <v>16381</v>
          </cell>
          <cell r="J277" t="str">
            <v>BAR,FAN BELT ADJUSTING</v>
          </cell>
          <cell r="K277" t="str">
            <v>DAWN?</v>
          </cell>
          <cell r="L277" t="str">
            <v>16C0</v>
          </cell>
          <cell r="M277" t="str">
            <v>0F17</v>
          </cell>
          <cell r="N277" t="str">
            <v>LJ-EG</v>
          </cell>
          <cell r="O277" t="str">
            <v>NEW</v>
          </cell>
          <cell r="P277" t="str">
            <v>NIL</v>
          </cell>
          <cell r="Q277" t="str">
            <v>NIL</v>
          </cell>
          <cell r="R277" t="str">
            <v>NIL</v>
          </cell>
          <cell r="S277" t="str">
            <v>NIL</v>
          </cell>
          <cell r="T277">
            <v>4.0699999999999998E-3</v>
          </cell>
          <cell r="U277">
            <v>1</v>
          </cell>
          <cell r="V277" t="str">
            <v>B(K)</v>
          </cell>
        </row>
        <row r="278">
          <cell r="I278" t="str">
            <v>17118</v>
          </cell>
          <cell r="J278" t="str">
            <v>STAY MANIFOLD</v>
          </cell>
          <cell r="K278" t="str">
            <v>METALINE</v>
          </cell>
          <cell r="L278" t="str">
            <v>17E0</v>
          </cell>
          <cell r="M278" t="str">
            <v>0601</v>
          </cell>
          <cell r="N278" t="str">
            <v>LJ-EG</v>
          </cell>
          <cell r="O278" t="str">
            <v>NJ-1G</v>
          </cell>
          <cell r="P278" t="str">
            <v>NIL</v>
          </cell>
          <cell r="Q278" t="str">
            <v>NIL</v>
          </cell>
          <cell r="R278">
            <v>2.419E-2</v>
          </cell>
          <cell r="S278">
            <v>2.419E-2</v>
          </cell>
          <cell r="T278" t="str">
            <v>NIL</v>
          </cell>
          <cell r="U278">
            <v>1</v>
          </cell>
          <cell r="V278" t="str">
            <v>B(K)</v>
          </cell>
        </row>
        <row r="279">
          <cell r="I279" t="str">
            <v>17118</v>
          </cell>
          <cell r="J279" t="str">
            <v>STAY MANIFOLD</v>
          </cell>
          <cell r="K279" t="str">
            <v>METALINE</v>
          </cell>
          <cell r="L279" t="str">
            <v>17E0</v>
          </cell>
          <cell r="M279" t="str">
            <v>0601</v>
          </cell>
          <cell r="N279" t="str">
            <v>LJ-EG</v>
          </cell>
          <cell r="O279" t="str">
            <v>P4-3</v>
          </cell>
          <cell r="P279">
            <v>2.419E-2</v>
          </cell>
          <cell r="Q279">
            <v>2.419E-2</v>
          </cell>
          <cell r="R279" t="str">
            <v>NIL</v>
          </cell>
          <cell r="S279" t="str">
            <v>NIL</v>
          </cell>
          <cell r="T279" t="str">
            <v>NIL</v>
          </cell>
          <cell r="U279">
            <v>1</v>
          </cell>
          <cell r="V279" t="str">
            <v>B(K)</v>
          </cell>
        </row>
        <row r="280">
          <cell r="I280" t="str">
            <v>12315</v>
          </cell>
          <cell r="J280" t="str">
            <v>BKT,E/G MOUNTING RH</v>
          </cell>
          <cell r="K280" t="str">
            <v>MECAS?</v>
          </cell>
          <cell r="L280" t="str">
            <v>12C0</v>
          </cell>
          <cell r="M280" t="str">
            <v>0C10</v>
          </cell>
          <cell r="N280" t="str">
            <v>LJ-EG</v>
          </cell>
          <cell r="O280" t="str">
            <v>NEW</v>
          </cell>
          <cell r="P280" t="str">
            <v>NIL</v>
          </cell>
          <cell r="Q280" t="str">
            <v>NIL</v>
          </cell>
          <cell r="R280" t="str">
            <v>NIL</v>
          </cell>
          <cell r="S280" t="str">
            <v>NIL</v>
          </cell>
          <cell r="T280">
            <v>8.2239999999999994E-2</v>
          </cell>
          <cell r="U280">
            <v>1</v>
          </cell>
          <cell r="V280" t="str">
            <v>C(K)</v>
          </cell>
        </row>
        <row r="281">
          <cell r="I281" t="str">
            <v>11355</v>
          </cell>
          <cell r="J281" t="str">
            <v>PLATE RR END</v>
          </cell>
          <cell r="K281" t="str">
            <v>SPEL</v>
          </cell>
          <cell r="L281" t="str">
            <v>1100</v>
          </cell>
          <cell r="M281" t="str">
            <v>0H01</v>
          </cell>
          <cell r="N281" t="str">
            <v>LJ-EG</v>
          </cell>
          <cell r="O281" t="str">
            <v>P6-4</v>
          </cell>
          <cell r="P281">
            <v>2.7879999999999999E-2</v>
          </cell>
          <cell r="Q281">
            <v>2.7879999999999999E-2</v>
          </cell>
          <cell r="R281" t="str">
            <v>NIL</v>
          </cell>
          <cell r="S281" t="str">
            <v>NIL</v>
          </cell>
          <cell r="T281" t="str">
            <v>NIL</v>
          </cell>
          <cell r="U281">
            <v>1</v>
          </cell>
          <cell r="V281" t="str">
            <v>[</v>
          </cell>
        </row>
        <row r="282">
          <cell r="I282" t="str">
            <v>16470</v>
          </cell>
          <cell r="J282" t="str">
            <v>RESERVE TANK ASSY RADIATOR</v>
          </cell>
          <cell r="K282" t="str">
            <v>PAK POLYMER</v>
          </cell>
          <cell r="L282" t="str">
            <v>16AB/16E0</v>
          </cell>
          <cell r="M282" t="str">
            <v>0502</v>
          </cell>
          <cell r="N282" t="str">
            <v>LJ-EG</v>
          </cell>
          <cell r="O282" t="str">
            <v>P4-2</v>
          </cell>
          <cell r="P282">
            <v>5.271E-2</v>
          </cell>
          <cell r="Q282">
            <v>5.271E-2</v>
          </cell>
          <cell r="R282" t="str">
            <v>[0.05271]</v>
          </cell>
          <cell r="S282" t="str">
            <v>[0.05271]</v>
          </cell>
          <cell r="T282" t="str">
            <v>NIL</v>
          </cell>
          <cell r="U282">
            <v>1</v>
          </cell>
          <cell r="V282" t="str">
            <v>[</v>
          </cell>
        </row>
        <row r="283">
          <cell r="I283" t="str">
            <v>16480</v>
          </cell>
          <cell r="J283" t="str">
            <v>RESERVE TANK ASSY,RADIATOR L/CAP</v>
          </cell>
          <cell r="K283" t="str">
            <v>PAK POLYMER</v>
          </cell>
          <cell r="L283" t="str">
            <v>16C0</v>
          </cell>
          <cell r="M283" t="str">
            <v>0301</v>
          </cell>
          <cell r="N283" t="str">
            <v>LJ-EG</v>
          </cell>
          <cell r="O283" t="str">
            <v>P6-4</v>
          </cell>
          <cell r="P283" t="str">
            <v>NIL</v>
          </cell>
          <cell r="Q283" t="str">
            <v>NIL</v>
          </cell>
          <cell r="R283" t="str">
            <v>NIL</v>
          </cell>
          <cell r="S283" t="str">
            <v>NIL</v>
          </cell>
          <cell r="T283">
            <v>5.271E-2</v>
          </cell>
          <cell r="U283">
            <v>1</v>
          </cell>
          <cell r="V283" t="str">
            <v>[</v>
          </cell>
        </row>
        <row r="284">
          <cell r="I284" t="str">
            <v>12511</v>
          </cell>
          <cell r="J284" t="str">
            <v>BRACKET ALTERMATOR</v>
          </cell>
          <cell r="K284" t="str">
            <v>MECAS</v>
          </cell>
          <cell r="L284" t="str">
            <v>1200</v>
          </cell>
          <cell r="M284" t="str">
            <v>0E02</v>
          </cell>
          <cell r="N284" t="str">
            <v>LJ-EG</v>
          </cell>
          <cell r="O284" t="str">
            <v>P6-4</v>
          </cell>
          <cell r="P284">
            <v>2.5590000000000002E-2</v>
          </cell>
          <cell r="Q284">
            <v>2.5590000000000002E-2</v>
          </cell>
          <cell r="R284" t="str">
            <v>NIL</v>
          </cell>
          <cell r="S284" t="str">
            <v>NIL</v>
          </cell>
          <cell r="T284" t="str">
            <v>NIL</v>
          </cell>
          <cell r="U284">
            <v>1</v>
          </cell>
          <cell r="V284" t="str">
            <v>[(K)</v>
          </cell>
        </row>
        <row r="285">
          <cell r="I285" t="str">
            <v>17118</v>
          </cell>
          <cell r="J285" t="str">
            <v>STAY MANIFOLD</v>
          </cell>
          <cell r="K285" t="str">
            <v>METALINE</v>
          </cell>
          <cell r="L285" t="str">
            <v>17E0</v>
          </cell>
          <cell r="M285" t="str">
            <v>0601</v>
          </cell>
          <cell r="N285" t="str">
            <v>LJ-EG</v>
          </cell>
          <cell r="O285" t="str">
            <v>BJ-1G</v>
          </cell>
          <cell r="P285" t="str">
            <v>NIL</v>
          </cell>
          <cell r="Q285" t="str">
            <v>NIL</v>
          </cell>
          <cell r="R285" t="str">
            <v>NIL</v>
          </cell>
          <cell r="S285" t="str">
            <v>NIL</v>
          </cell>
          <cell r="T285">
            <v>2.419E-2</v>
          </cell>
          <cell r="U285">
            <v>1</v>
          </cell>
          <cell r="V285" t="str">
            <v>[(K)</v>
          </cell>
        </row>
        <row r="286">
          <cell r="I286" t="str">
            <v/>
          </cell>
          <cell r="J286" t="str">
            <v>DRIVER TRAIN PARTS</v>
          </cell>
          <cell r="K286">
            <v>0</v>
          </cell>
          <cell r="L286" t="str">
            <v>17430-140N0</v>
          </cell>
          <cell r="M286" t="str">
            <v>PIPE ASSY,EXHAUST,TAIL</v>
          </cell>
          <cell r="N286" t="str">
            <v>LJ-EG</v>
          </cell>
          <cell r="O286" t="str">
            <v>BJ-1G</v>
          </cell>
          <cell r="P286" t="str">
            <v>BJ</v>
          </cell>
          <cell r="Q286" t="str">
            <v>P6-4</v>
          </cell>
          <cell r="R286">
            <v>0.81481999999999999</v>
          </cell>
          <cell r="S286" t="str">
            <v>NIL</v>
          </cell>
          <cell r="T286" t="str">
            <v>NIL</v>
          </cell>
          <cell r="U286" t="str">
            <v>NIL</v>
          </cell>
          <cell r="V286" t="str">
            <v>NIL</v>
          </cell>
        </row>
        <row r="287">
          <cell r="I287" t="str">
            <v/>
          </cell>
          <cell r="J287">
            <v>0</v>
          </cell>
          <cell r="K287">
            <v>0</v>
          </cell>
          <cell r="L287" t="str">
            <v>51968-140N0</v>
          </cell>
          <cell r="M287" t="str">
            <v>HOOK TRANSPORT RR LH</v>
          </cell>
          <cell r="N287" t="str">
            <v xml:space="preserve"> LJ-EG  Total</v>
          </cell>
          <cell r="O287" t="str">
            <v>BJ-1G</v>
          </cell>
          <cell r="P287">
            <v>1.781705136768249</v>
          </cell>
          <cell r="Q287">
            <v>1.781705136768249</v>
          </cell>
          <cell r="R287">
            <v>1.3470599999999999</v>
          </cell>
          <cell r="S287">
            <v>1.3470599999999999</v>
          </cell>
          <cell r="T287">
            <v>1.5575599999999998</v>
          </cell>
          <cell r="U287" t="str">
            <v>INCL</v>
          </cell>
          <cell r="V287" t="str">
            <v>INCL</v>
          </cell>
        </row>
        <row r="288">
          <cell r="I288" t="str">
            <v>55306</v>
          </cell>
          <cell r="J288" t="str">
            <v>BRACE S/A INSTRUMENT PANEL NO.1</v>
          </cell>
          <cell r="K288" t="str">
            <v>RAZI SONS</v>
          </cell>
          <cell r="L288" t="str">
            <v>5530</v>
          </cell>
          <cell r="M288" t="str">
            <v>0301</v>
          </cell>
          <cell r="N288" t="str">
            <v>NJ-1G</v>
          </cell>
          <cell r="O288" t="str">
            <v>P3-1</v>
          </cell>
          <cell r="P288">
            <v>2.845E-2</v>
          </cell>
          <cell r="Q288">
            <v>2.845E-2</v>
          </cell>
          <cell r="R288">
            <v>2.845E-2</v>
          </cell>
          <cell r="S288">
            <v>2.845E-2</v>
          </cell>
          <cell r="T288">
            <v>2.845E-2</v>
          </cell>
          <cell r="U288">
            <v>1</v>
          </cell>
          <cell r="V288" t="str">
            <v>A</v>
          </cell>
        </row>
        <row r="289">
          <cell r="I289" t="str">
            <v>55308</v>
          </cell>
          <cell r="J289" t="str">
            <v>BKT S/A INSTRUMENT PANEL CTR</v>
          </cell>
          <cell r="K289" t="str">
            <v>RAZI SONS</v>
          </cell>
          <cell r="L289" t="str">
            <v>5530</v>
          </cell>
          <cell r="M289" t="str">
            <v>0301</v>
          </cell>
          <cell r="N289" t="str">
            <v>NJ-1G</v>
          </cell>
          <cell r="O289" t="str">
            <v>P3-1</v>
          </cell>
          <cell r="P289">
            <v>1.9210000000000001E-2</v>
          </cell>
          <cell r="Q289">
            <v>1.9210000000000001E-2</v>
          </cell>
          <cell r="R289">
            <v>1.9210000000000001E-2</v>
          </cell>
          <cell r="S289">
            <v>1.9210000000000001E-2</v>
          </cell>
          <cell r="T289">
            <v>1.9210000000000001E-2</v>
          </cell>
          <cell r="U289">
            <v>1</v>
          </cell>
          <cell r="V289" t="str">
            <v>A</v>
          </cell>
        </row>
        <row r="290">
          <cell r="I290" t="str">
            <v>55413</v>
          </cell>
          <cell r="J290" t="str">
            <v>PANEL INST CLUSTER FINISH CTR LWR</v>
          </cell>
          <cell r="K290" t="str">
            <v>OMAR JIBRAN</v>
          </cell>
          <cell r="L290" t="str">
            <v>5541</v>
          </cell>
          <cell r="M290" t="str">
            <v>0401</v>
          </cell>
          <cell r="N290" t="str">
            <v>NJ-1G</v>
          </cell>
          <cell r="O290" t="str">
            <v>NEW</v>
          </cell>
          <cell r="P290">
            <v>4.9320000000000003E-2</v>
          </cell>
          <cell r="Q290">
            <v>4.9320000000000003E-2</v>
          </cell>
          <cell r="R290">
            <v>4.9320000000000003E-2</v>
          </cell>
          <cell r="S290">
            <v>4.9320000000000003E-2</v>
          </cell>
          <cell r="T290">
            <v>4.9320000000000003E-2</v>
          </cell>
          <cell r="U290">
            <v>1</v>
          </cell>
          <cell r="V290" t="str">
            <v>A</v>
          </cell>
        </row>
        <row r="291">
          <cell r="I291" t="str">
            <v>55441</v>
          </cell>
          <cell r="J291" t="str">
            <v>BOX, INSTRUMENT PANEL</v>
          </cell>
          <cell r="K291" t="str">
            <v>OMAR JIBRAN</v>
          </cell>
          <cell r="L291" t="str">
            <v>74404-140N0</v>
          </cell>
          <cell r="M291" t="str">
            <v>CLAMP S/A,BATTERY</v>
          </cell>
          <cell r="N291" t="str">
            <v>NJ-1G</v>
          </cell>
          <cell r="O291" t="str">
            <v>NEW</v>
          </cell>
          <cell r="P291">
            <v>5.9799999999999999E-2</v>
          </cell>
          <cell r="Q291">
            <v>5.9799999999999999E-2</v>
          </cell>
          <cell r="R291">
            <v>5.9799999999999999E-2</v>
          </cell>
          <cell r="S291">
            <v>5.9799999999999999E-2</v>
          </cell>
          <cell r="T291">
            <v>5.9799999999999999E-2</v>
          </cell>
          <cell r="U291">
            <v>1</v>
          </cell>
          <cell r="V291" t="str">
            <v>A</v>
          </cell>
        </row>
        <row r="292">
          <cell r="I292" t="str">
            <v>55521</v>
          </cell>
          <cell r="J292" t="str">
            <v>COVER STEREO OPENING</v>
          </cell>
          <cell r="K292" t="str">
            <v>OMAR JIBRAN</v>
          </cell>
          <cell r="L292" t="str">
            <v>5553</v>
          </cell>
          <cell r="M292" t="str">
            <v>0401</v>
          </cell>
          <cell r="N292" t="str">
            <v>NJ-1G</v>
          </cell>
          <cell r="O292" t="str">
            <v>P6-2</v>
          </cell>
          <cell r="P292">
            <v>2.0799999999999999E-2</v>
          </cell>
          <cell r="Q292">
            <v>2.0799999999999999E-2</v>
          </cell>
          <cell r="R292">
            <v>2.0799999999999999E-2</v>
          </cell>
          <cell r="S292">
            <v>2.0799999999999999E-2</v>
          </cell>
          <cell r="T292">
            <v>2.0799999999999999E-2</v>
          </cell>
          <cell r="U292">
            <v>1</v>
          </cell>
          <cell r="V292" t="str">
            <v>A</v>
          </cell>
        </row>
        <row r="293">
          <cell r="I293" t="str">
            <v>55550</v>
          </cell>
          <cell r="J293" t="str">
            <v>DOOR ASSY, GLOVE COMPARTMENT</v>
          </cell>
          <cell r="K293" t="str">
            <v>OMAR JIBRAN</v>
          </cell>
          <cell r="L293" t="str">
            <v>27060-165F0</v>
          </cell>
          <cell r="M293" t="str">
            <v>ALTERNATOR ASSY W/REGULATOR</v>
          </cell>
          <cell r="N293" t="str">
            <v>NJ-1G</v>
          </cell>
          <cell r="O293" t="str">
            <v>NEW</v>
          </cell>
          <cell r="P293">
            <v>3.5029999999999999E-2</v>
          </cell>
          <cell r="Q293">
            <v>3.5029999999999999E-2</v>
          </cell>
          <cell r="R293">
            <v>3.5029999999999999E-2</v>
          </cell>
          <cell r="S293">
            <v>3.5029999999999999E-2</v>
          </cell>
          <cell r="T293">
            <v>3.5029999999999999E-2</v>
          </cell>
          <cell r="U293">
            <v>1</v>
          </cell>
          <cell r="V293" t="str">
            <v>A</v>
          </cell>
        </row>
        <row r="294">
          <cell r="I294" t="str">
            <v>55990</v>
          </cell>
          <cell r="J294" t="str">
            <v>NOZZLE ASSY,CTR DEFROSTER</v>
          </cell>
          <cell r="K294" t="str">
            <v>OMAR JIBRAN</v>
          </cell>
          <cell r="L294" t="str">
            <v>5590</v>
          </cell>
          <cell r="M294" t="str">
            <v>0101</v>
          </cell>
          <cell r="N294" t="str">
            <v>NJ-1G</v>
          </cell>
          <cell r="O294" t="str">
            <v>P6-4</v>
          </cell>
          <cell r="P294">
            <v>1.3899999999999999E-2</v>
          </cell>
          <cell r="Q294">
            <v>1.3899999999999999E-2</v>
          </cell>
          <cell r="R294">
            <v>1.3899999999999999E-2</v>
          </cell>
          <cell r="S294">
            <v>1.3899999999999999E-2</v>
          </cell>
          <cell r="T294">
            <v>1.3899999999999999E-2</v>
          </cell>
          <cell r="U294">
            <v>1</v>
          </cell>
          <cell r="V294" t="str">
            <v>A</v>
          </cell>
        </row>
        <row r="295">
          <cell r="I295" t="str">
            <v>58387</v>
          </cell>
          <cell r="J295" t="str">
            <v>PLATE RR FLOOR FINISH</v>
          </cell>
          <cell r="K295" t="str">
            <v>MANDVIWALA</v>
          </cell>
          <cell r="L295" t="str">
            <v>6470</v>
          </cell>
          <cell r="M295" t="str">
            <v>0202/0203</v>
          </cell>
          <cell r="N295" t="str">
            <v>NJ-1G</v>
          </cell>
          <cell r="O295" t="str">
            <v>P4-2</v>
          </cell>
          <cell r="P295">
            <v>1.227E-2</v>
          </cell>
          <cell r="Q295">
            <v>1.227E-2</v>
          </cell>
          <cell r="R295">
            <v>1.227E-2</v>
          </cell>
          <cell r="S295">
            <v>1.227E-2</v>
          </cell>
          <cell r="T295">
            <v>1.227E-2</v>
          </cell>
          <cell r="U295">
            <v>1</v>
          </cell>
          <cell r="V295" t="str">
            <v>A</v>
          </cell>
        </row>
        <row r="296">
          <cell r="I296" t="str">
            <v>58510</v>
          </cell>
          <cell r="J296" t="str">
            <v>CARPET ASSY FLOOR FR</v>
          </cell>
          <cell r="K296" t="str">
            <v>UNIK FABRIC</v>
          </cell>
          <cell r="L296" t="str">
            <v>5850</v>
          </cell>
          <cell r="M296" t="str">
            <v>0106</v>
          </cell>
          <cell r="N296" t="str">
            <v>NJ-1G</v>
          </cell>
          <cell r="O296" t="str">
            <v>P1</v>
          </cell>
          <cell r="P296">
            <v>0.53693999999999997</v>
          </cell>
          <cell r="Q296" t="str">
            <v>NIL</v>
          </cell>
          <cell r="R296" t="str">
            <v>NIL</v>
          </cell>
          <cell r="S296" t="str">
            <v>NIL</v>
          </cell>
          <cell r="T296">
            <v>0.53693999999999997</v>
          </cell>
          <cell r="U296">
            <v>1</v>
          </cell>
          <cell r="V296" t="str">
            <v>A</v>
          </cell>
        </row>
        <row r="297">
          <cell r="I297" t="str">
            <v>58510</v>
          </cell>
          <cell r="J297" t="str">
            <v>CARPET ASSY FLOOR FR</v>
          </cell>
          <cell r="K297" t="str">
            <v>UNIK FABRIC</v>
          </cell>
          <cell r="L297" t="str">
            <v>5850</v>
          </cell>
          <cell r="M297" t="str">
            <v>0107</v>
          </cell>
          <cell r="N297" t="str">
            <v>NJ-1G</v>
          </cell>
          <cell r="O297" t="str">
            <v>P1</v>
          </cell>
          <cell r="P297" t="str">
            <v>NIL</v>
          </cell>
          <cell r="Q297">
            <v>0.53693999999999997</v>
          </cell>
          <cell r="R297">
            <v>0.53693999999999997</v>
          </cell>
          <cell r="S297">
            <v>0.53693999999999997</v>
          </cell>
          <cell r="T297" t="str">
            <v>NIL</v>
          </cell>
          <cell r="U297">
            <v>1</v>
          </cell>
          <cell r="V297" t="str">
            <v>A</v>
          </cell>
        </row>
        <row r="298">
          <cell r="I298" t="str">
            <v>58591</v>
          </cell>
          <cell r="J298" t="str">
            <v>COVER FLOOR CARPET</v>
          </cell>
          <cell r="K298" t="str">
            <v>MARKET</v>
          </cell>
          <cell r="L298" t="str">
            <v>5850</v>
          </cell>
          <cell r="M298" t="str">
            <v>0701</v>
          </cell>
          <cell r="N298" t="str">
            <v>NJ-1G</v>
          </cell>
          <cell r="O298" t="str">
            <v>P1</v>
          </cell>
          <cell r="P298">
            <v>1.5900000000000001E-3</v>
          </cell>
          <cell r="Q298">
            <v>1.5900000000000001E-3</v>
          </cell>
          <cell r="R298">
            <v>1.5900000000000001E-3</v>
          </cell>
          <cell r="S298">
            <v>1.5900000000000001E-3</v>
          </cell>
          <cell r="T298">
            <v>1.5900000000000001E-3</v>
          </cell>
          <cell r="U298">
            <v>1</v>
          </cell>
          <cell r="V298" t="str">
            <v>A</v>
          </cell>
        </row>
        <row r="299">
          <cell r="I299" t="str">
            <v>58901</v>
          </cell>
          <cell r="J299" t="str">
            <v>BOX S/A, CONSOLE, RR</v>
          </cell>
          <cell r="K299" t="str">
            <v>?????</v>
          </cell>
          <cell r="L299">
            <v>5890</v>
          </cell>
          <cell r="M299" t="str">
            <v>0101</v>
          </cell>
          <cell r="N299" t="str">
            <v>NJ-1G</v>
          </cell>
          <cell r="O299" t="str">
            <v>NEW</v>
          </cell>
          <cell r="P299">
            <v>4.9020000000000001E-2</v>
          </cell>
          <cell r="Q299" t="str">
            <v>NIL</v>
          </cell>
          <cell r="R299" t="str">
            <v>NIL</v>
          </cell>
          <cell r="S299" t="str">
            <v>NIL</v>
          </cell>
          <cell r="T299">
            <v>4.9020000000000001E-2</v>
          </cell>
          <cell r="U299">
            <v>1</v>
          </cell>
          <cell r="V299" t="str">
            <v>A</v>
          </cell>
        </row>
        <row r="300">
          <cell r="I300" t="str">
            <v>58995</v>
          </cell>
          <cell r="J300" t="str">
            <v>BKT CONSOLE BOX MTG NO.1</v>
          </cell>
          <cell r="K300" t="str">
            <v>DAWN</v>
          </cell>
          <cell r="L300" t="str">
            <v>5890</v>
          </cell>
          <cell r="M300" t="str">
            <v>0201</v>
          </cell>
          <cell r="N300" t="str">
            <v>NJ-1G</v>
          </cell>
          <cell r="O300" t="str">
            <v>P5-1</v>
          </cell>
          <cell r="P300">
            <v>1.24E-2</v>
          </cell>
          <cell r="Q300">
            <v>1.24E-2</v>
          </cell>
          <cell r="R300">
            <v>1.24E-2</v>
          </cell>
          <cell r="S300" t="str">
            <v>NIL</v>
          </cell>
          <cell r="T300">
            <v>1.24E-2</v>
          </cell>
          <cell r="U300">
            <v>1</v>
          </cell>
          <cell r="V300" t="str">
            <v>A</v>
          </cell>
        </row>
        <row r="301">
          <cell r="I301" t="str">
            <v>62413</v>
          </cell>
          <cell r="J301" t="str">
            <v>GARNISH,CTR PILLAR,LWR RH</v>
          </cell>
          <cell r="K301" t="str">
            <v>OMAR JIBRAN</v>
          </cell>
          <cell r="L301">
            <v>6240</v>
          </cell>
          <cell r="M301" t="str">
            <v>0101</v>
          </cell>
          <cell r="N301" t="str">
            <v>NJ-1G</v>
          </cell>
          <cell r="O301" t="str">
            <v>NEW</v>
          </cell>
          <cell r="P301">
            <v>1.8409999999999999E-2</v>
          </cell>
          <cell r="Q301">
            <v>1.8409999999999999E-2</v>
          </cell>
          <cell r="R301">
            <v>1.8409999999999999E-2</v>
          </cell>
          <cell r="S301">
            <v>1.8409999999999999E-2</v>
          </cell>
          <cell r="T301">
            <v>1.8409999999999999E-2</v>
          </cell>
          <cell r="U301">
            <v>1</v>
          </cell>
          <cell r="V301" t="str">
            <v>A</v>
          </cell>
        </row>
        <row r="302">
          <cell r="I302" t="str">
            <v>62414</v>
          </cell>
          <cell r="J302" t="str">
            <v>GARNISH,CTR PILLAR,LWR LH</v>
          </cell>
          <cell r="K302" t="str">
            <v>OMAR JIBRAN</v>
          </cell>
          <cell r="L302">
            <v>6240</v>
          </cell>
          <cell r="M302" t="str">
            <v>0101</v>
          </cell>
          <cell r="N302" t="str">
            <v>NJ-1G</v>
          </cell>
          <cell r="O302" t="str">
            <v>NEW</v>
          </cell>
          <cell r="P302">
            <v>1.8409999999999999E-2</v>
          </cell>
          <cell r="Q302">
            <v>1.8409999999999999E-2</v>
          </cell>
          <cell r="R302">
            <v>1.8409999999999999E-2</v>
          </cell>
          <cell r="S302">
            <v>1.8409999999999999E-2</v>
          </cell>
          <cell r="T302">
            <v>1.8409999999999999E-2</v>
          </cell>
          <cell r="U302">
            <v>1</v>
          </cell>
          <cell r="V302" t="str">
            <v>A</v>
          </cell>
        </row>
        <row r="303">
          <cell r="I303" t="str">
            <v>63310</v>
          </cell>
          <cell r="J303" t="str">
            <v>HEADLINIG ASSY ROOF</v>
          </cell>
          <cell r="K303" t="str">
            <v>PROCON</v>
          </cell>
          <cell r="L303" t="str">
            <v>6330</v>
          </cell>
          <cell r="M303" t="str">
            <v>0107</v>
          </cell>
          <cell r="N303" t="str">
            <v>NJ-1G</v>
          </cell>
          <cell r="O303" t="str">
            <v>P2-2</v>
          </cell>
          <cell r="P303">
            <v>0.18509999999999999</v>
          </cell>
          <cell r="Q303" t="str">
            <v>NIL</v>
          </cell>
          <cell r="R303" t="str">
            <v>NIL</v>
          </cell>
          <cell r="S303" t="str">
            <v>NIL</v>
          </cell>
          <cell r="T303">
            <v>0.18509999999999999</v>
          </cell>
          <cell r="U303">
            <v>1</v>
          </cell>
          <cell r="V303" t="str">
            <v>A</v>
          </cell>
        </row>
        <row r="304">
          <cell r="I304" t="str">
            <v>63310</v>
          </cell>
          <cell r="J304" t="str">
            <v>HEADLINIG ASSY ROOF</v>
          </cell>
          <cell r="K304" t="str">
            <v>PROCON</v>
          </cell>
          <cell r="L304" t="str">
            <v>6330</v>
          </cell>
          <cell r="M304" t="str">
            <v>0108</v>
          </cell>
          <cell r="N304" t="str">
            <v>NJ-1G</v>
          </cell>
          <cell r="O304" t="str">
            <v>P5-2</v>
          </cell>
          <cell r="P304" t="str">
            <v>NIL</v>
          </cell>
          <cell r="Q304">
            <v>0.18509999999999999</v>
          </cell>
          <cell r="R304">
            <v>0.18509999999999999</v>
          </cell>
          <cell r="S304">
            <v>0.18509999999999999</v>
          </cell>
          <cell r="T304" t="str">
            <v>NIL</v>
          </cell>
          <cell r="U304">
            <v>1</v>
          </cell>
          <cell r="V304" t="str">
            <v>A</v>
          </cell>
        </row>
        <row r="305">
          <cell r="I305" t="str">
            <v>63341</v>
          </cell>
          <cell r="J305" t="str">
            <v>PAD ROOF SILINCER NO.1</v>
          </cell>
          <cell r="K305" t="str">
            <v>AUTO SPARE</v>
          </cell>
          <cell r="L305" t="str">
            <v>6330</v>
          </cell>
          <cell r="M305" t="str">
            <v>0107/0108</v>
          </cell>
          <cell r="N305" t="str">
            <v>NJ-1G</v>
          </cell>
          <cell r="O305" t="str">
            <v>P4-1</v>
          </cell>
          <cell r="P305">
            <v>1.285E-2</v>
          </cell>
          <cell r="Q305">
            <v>1.285E-2</v>
          </cell>
          <cell r="R305">
            <v>1.285E-2</v>
          </cell>
          <cell r="S305">
            <v>1.285E-2</v>
          </cell>
          <cell r="T305">
            <v>1.285E-2</v>
          </cell>
          <cell r="U305">
            <v>1</v>
          </cell>
          <cell r="V305" t="str">
            <v>A</v>
          </cell>
        </row>
        <row r="306">
          <cell r="I306" t="str">
            <v>63341</v>
          </cell>
          <cell r="J306" t="str">
            <v>PAD ROOF SILENCER FR</v>
          </cell>
          <cell r="K306" t="str">
            <v>AUTO SPARE</v>
          </cell>
          <cell r="L306" t="str">
            <v>90942-03***</v>
          </cell>
          <cell r="M306" t="str">
            <v>WEIGHT BALANCE</v>
          </cell>
          <cell r="N306" t="str">
            <v>NJ-1G</v>
          </cell>
          <cell r="O306" t="str">
            <v>NEW</v>
          </cell>
          <cell r="P306">
            <v>1.1135999999999998E-2</v>
          </cell>
          <cell r="Q306">
            <v>1.1135999999999998E-2</v>
          </cell>
          <cell r="R306">
            <v>1.1135999999999998E-2</v>
          </cell>
          <cell r="S306">
            <v>1.1135999999999998E-2</v>
          </cell>
          <cell r="T306">
            <v>1.1135999999999998E-2</v>
          </cell>
          <cell r="U306">
            <v>1</v>
          </cell>
          <cell r="V306" t="str">
            <v>A</v>
          </cell>
        </row>
        <row r="307">
          <cell r="I307" t="str">
            <v>63342</v>
          </cell>
          <cell r="J307" t="str">
            <v>PAD ROOF SILINCER NO.2</v>
          </cell>
          <cell r="K307" t="str">
            <v>AUTO SPARE</v>
          </cell>
          <cell r="L307" t="str">
            <v>6330</v>
          </cell>
          <cell r="M307" t="str">
            <v>0107/0108</v>
          </cell>
          <cell r="N307" t="str">
            <v>NJ-1G</v>
          </cell>
          <cell r="O307" t="str">
            <v>P4-1</v>
          </cell>
          <cell r="P307" t="str">
            <v>INCL</v>
          </cell>
          <cell r="Q307" t="str">
            <v>INCL</v>
          </cell>
          <cell r="R307" t="str">
            <v>INCL</v>
          </cell>
          <cell r="S307" t="str">
            <v>INCL</v>
          </cell>
          <cell r="T307" t="str">
            <v>INCL</v>
          </cell>
          <cell r="U307">
            <v>1</v>
          </cell>
          <cell r="V307" t="str">
            <v>A</v>
          </cell>
        </row>
        <row r="308">
          <cell r="I308" t="str">
            <v>64721</v>
          </cell>
          <cell r="J308" t="str">
            <v>COVER LUGG. COMPT TRIM INR RH</v>
          </cell>
          <cell r="K308" t="str">
            <v>AUTO SPARE</v>
          </cell>
          <cell r="L308">
            <v>6470</v>
          </cell>
          <cell r="M308" t="str">
            <v>0202/03</v>
          </cell>
          <cell r="N308" t="str">
            <v>NJ-1G</v>
          </cell>
          <cell r="O308" t="str">
            <v>NEW</v>
          </cell>
          <cell r="P308">
            <v>8.1059999999999993E-2</v>
          </cell>
          <cell r="Q308">
            <v>8.1059999999999993E-2</v>
          </cell>
          <cell r="R308">
            <v>8.1059999999999993E-2</v>
          </cell>
          <cell r="S308">
            <v>8.1059999999999993E-2</v>
          </cell>
          <cell r="T308">
            <v>8.1059999999999993E-2</v>
          </cell>
          <cell r="U308">
            <v>1</v>
          </cell>
          <cell r="V308" t="str">
            <v>A</v>
          </cell>
        </row>
        <row r="309">
          <cell r="I309" t="str">
            <v>64722</v>
          </cell>
          <cell r="J309" t="str">
            <v>COVER LUGG. COMPT TRIM INR LH</v>
          </cell>
          <cell r="K309" t="str">
            <v>AUTO SPARE</v>
          </cell>
          <cell r="L309">
            <v>6470</v>
          </cell>
          <cell r="M309" t="str">
            <v>0202/03</v>
          </cell>
          <cell r="N309" t="str">
            <v>NJ-1G</v>
          </cell>
          <cell r="O309" t="str">
            <v>NEW</v>
          </cell>
          <cell r="P309">
            <v>8.1059999999999993E-2</v>
          </cell>
          <cell r="Q309">
            <v>8.1059999999999993E-2</v>
          </cell>
          <cell r="R309">
            <v>8.1059999999999993E-2</v>
          </cell>
          <cell r="S309">
            <v>8.1059999999999993E-2</v>
          </cell>
          <cell r="T309">
            <v>8.1059999999999993E-2</v>
          </cell>
          <cell r="U309">
            <v>1</v>
          </cell>
          <cell r="V309" t="str">
            <v>A</v>
          </cell>
        </row>
        <row r="310">
          <cell r="I310" t="str">
            <v>64770</v>
          </cell>
          <cell r="J310" t="str">
            <v>COVER ASSY SPARE WHEEL</v>
          </cell>
          <cell r="K310" t="str">
            <v>MEHRAN COMM.</v>
          </cell>
          <cell r="L310" t="str">
            <v>5190</v>
          </cell>
          <cell r="M310" t="str">
            <v>0102</v>
          </cell>
          <cell r="N310" t="str">
            <v>NJ-1G</v>
          </cell>
          <cell r="O310" t="str">
            <v>P1</v>
          </cell>
          <cell r="P310">
            <v>6.7860000000000004E-2</v>
          </cell>
          <cell r="Q310">
            <v>6.7860000000000004E-2</v>
          </cell>
          <cell r="R310">
            <v>6.7860000000000004E-2</v>
          </cell>
          <cell r="S310">
            <v>6.7860000000000004E-2</v>
          </cell>
          <cell r="T310">
            <v>6.7860000000000004E-2</v>
          </cell>
          <cell r="U310">
            <v>1</v>
          </cell>
          <cell r="V310" t="str">
            <v>A</v>
          </cell>
        </row>
        <row r="311">
          <cell r="I311" t="str">
            <v>67061</v>
          </cell>
          <cell r="J311" t="str">
            <v>PANEL SET DOOR TRIM</v>
          </cell>
          <cell r="K311" t="str">
            <v>PROCON</v>
          </cell>
          <cell r="L311" t="str">
            <v>6760</v>
          </cell>
          <cell r="M311" t="str">
            <v>0170</v>
          </cell>
          <cell r="N311" t="str">
            <v>NJ-1G</v>
          </cell>
          <cell r="O311" t="str">
            <v>P3-2</v>
          </cell>
          <cell r="P311">
            <v>1.5241100000000001</v>
          </cell>
          <cell r="Q311" t="str">
            <v>NIL</v>
          </cell>
          <cell r="R311" t="str">
            <v>NIL</v>
          </cell>
          <cell r="S311" t="str">
            <v>NIL</v>
          </cell>
          <cell r="T311">
            <v>1.5241100000000001</v>
          </cell>
          <cell r="U311">
            <v>1</v>
          </cell>
          <cell r="V311" t="str">
            <v>A</v>
          </cell>
        </row>
        <row r="312">
          <cell r="I312" t="str">
            <v>67062</v>
          </cell>
          <cell r="J312" t="str">
            <v>PANEL SET DOOR TRIM</v>
          </cell>
          <cell r="K312" t="str">
            <v>PROCON</v>
          </cell>
          <cell r="L312" t="str">
            <v>6760</v>
          </cell>
          <cell r="M312" t="str">
            <v>016G</v>
          </cell>
          <cell r="N312" t="str">
            <v>NJ-1G</v>
          </cell>
          <cell r="O312" t="str">
            <v>P6-1</v>
          </cell>
          <cell r="P312" t="str">
            <v>NIL</v>
          </cell>
          <cell r="Q312">
            <v>1.5241100000000001</v>
          </cell>
          <cell r="R312">
            <v>1.5241100000000001</v>
          </cell>
          <cell r="S312">
            <v>1.5241100000000001</v>
          </cell>
          <cell r="T312" t="str">
            <v>NIL</v>
          </cell>
          <cell r="U312">
            <v>1</v>
          </cell>
          <cell r="V312" t="str">
            <v>A</v>
          </cell>
        </row>
        <row r="313">
          <cell r="I313" t="str">
            <v>67491</v>
          </cell>
          <cell r="J313" t="str">
            <v>GARNISH FR DOOR LWR FRAME BRKT RH</v>
          </cell>
          <cell r="K313" t="str">
            <v>OMAR JIBRAN</v>
          </cell>
          <cell r="L313" t="str">
            <v>6760</v>
          </cell>
          <cell r="M313" t="str">
            <v>1002</v>
          </cell>
          <cell r="N313" t="str">
            <v>NJ-1G</v>
          </cell>
          <cell r="O313" t="str">
            <v>P6-2</v>
          </cell>
          <cell r="P313">
            <v>1.4999999999999999E-2</v>
          </cell>
          <cell r="Q313" t="str">
            <v>NIL</v>
          </cell>
          <cell r="R313" t="str">
            <v>NIL</v>
          </cell>
          <cell r="S313" t="str">
            <v>NIL</v>
          </cell>
          <cell r="T313">
            <v>1.4999999999999999E-2</v>
          </cell>
          <cell r="U313">
            <v>1</v>
          </cell>
          <cell r="V313" t="str">
            <v>A</v>
          </cell>
        </row>
        <row r="314">
          <cell r="I314" t="str">
            <v>67492</v>
          </cell>
          <cell r="J314" t="str">
            <v>GARNISH FR DOOR LWR FRAME BRKT LH</v>
          </cell>
          <cell r="K314" t="str">
            <v>OMAR JIBRAN</v>
          </cell>
          <cell r="L314" t="str">
            <v>6760</v>
          </cell>
          <cell r="M314" t="str">
            <v>1002</v>
          </cell>
          <cell r="N314" t="str">
            <v>NJ-1G</v>
          </cell>
          <cell r="O314" t="str">
            <v>P6-2</v>
          </cell>
          <cell r="P314">
            <v>1.4999999999999999E-2</v>
          </cell>
          <cell r="Q314" t="str">
            <v>NIL</v>
          </cell>
          <cell r="R314" t="str">
            <v>NIL</v>
          </cell>
          <cell r="S314" t="str">
            <v>NIL</v>
          </cell>
          <cell r="T314">
            <v>1.4999999999999999E-2</v>
          </cell>
          <cell r="U314">
            <v>1</v>
          </cell>
          <cell r="V314" t="str">
            <v>A</v>
          </cell>
        </row>
        <row r="315">
          <cell r="I315" t="str">
            <v>71002</v>
          </cell>
          <cell r="J315" t="str">
            <v>SEAT SET</v>
          </cell>
          <cell r="K315" t="str">
            <v>RAZIS/PROCON</v>
          </cell>
          <cell r="L315" t="str">
            <v>7100</v>
          </cell>
          <cell r="M315" t="str">
            <v>011H</v>
          </cell>
          <cell r="N315" t="str">
            <v>NJ-1G</v>
          </cell>
          <cell r="O315" t="str">
            <v>P1</v>
          </cell>
          <cell r="P315">
            <v>4.0542999999999996</v>
          </cell>
          <cell r="Q315" t="str">
            <v>NIL</v>
          </cell>
          <cell r="R315" t="str">
            <v>NIL</v>
          </cell>
          <cell r="S315" t="str">
            <v>NIL</v>
          </cell>
          <cell r="T315">
            <v>4.0542999999999996</v>
          </cell>
          <cell r="U315">
            <v>1</v>
          </cell>
          <cell r="V315" t="str">
            <v>A</v>
          </cell>
        </row>
        <row r="316">
          <cell r="I316" t="str">
            <v>71002</v>
          </cell>
          <cell r="J316" t="str">
            <v>SEAT SET</v>
          </cell>
          <cell r="K316" t="str">
            <v>RAZIS/PROCON</v>
          </cell>
          <cell r="L316" t="str">
            <v>7100</v>
          </cell>
          <cell r="M316" t="str">
            <v>011Q</v>
          </cell>
          <cell r="N316" t="str">
            <v>NJ-1G</v>
          </cell>
          <cell r="O316" t="str">
            <v>P1</v>
          </cell>
          <cell r="P316" t="str">
            <v>NIL</v>
          </cell>
          <cell r="Q316">
            <v>4.0542999999999996</v>
          </cell>
          <cell r="R316" t="str">
            <v>NIL</v>
          </cell>
          <cell r="S316" t="str">
            <v>NIL</v>
          </cell>
          <cell r="T316" t="str">
            <v>NIL</v>
          </cell>
          <cell r="U316">
            <v>1</v>
          </cell>
          <cell r="V316" t="str">
            <v>A</v>
          </cell>
        </row>
        <row r="317">
          <cell r="I317" t="str">
            <v>71003</v>
          </cell>
          <cell r="J317" t="str">
            <v>SEAT SET</v>
          </cell>
          <cell r="K317" t="str">
            <v>RAZIS/PROCON</v>
          </cell>
          <cell r="L317" t="str">
            <v>7100</v>
          </cell>
          <cell r="M317" t="str">
            <v>011U</v>
          </cell>
          <cell r="N317" t="str">
            <v>NJ-1G</v>
          </cell>
          <cell r="O317" t="str">
            <v>P2-2</v>
          </cell>
          <cell r="P317" t="str">
            <v>NIL</v>
          </cell>
          <cell r="Q317" t="str">
            <v>NIL</v>
          </cell>
          <cell r="R317">
            <v>4.0542999999999996</v>
          </cell>
          <cell r="S317">
            <v>4.0542999999999996</v>
          </cell>
          <cell r="T317" t="str">
            <v>NIL</v>
          </cell>
          <cell r="U317">
            <v>1</v>
          </cell>
          <cell r="V317" t="str">
            <v>A</v>
          </cell>
        </row>
        <row r="318">
          <cell r="I318" t="str">
            <v>71811</v>
          </cell>
          <cell r="J318" t="str">
            <v>SHIELD FR SEAT CUSHION RH</v>
          </cell>
          <cell r="K318" t="str">
            <v>OMAR JIBRAN</v>
          </cell>
          <cell r="L318" t="str">
            <v>7200</v>
          </cell>
          <cell r="M318" t="str">
            <v>0301</v>
          </cell>
          <cell r="N318" t="str">
            <v>NJ-1G</v>
          </cell>
          <cell r="O318" t="str">
            <v>P4-2</v>
          </cell>
          <cell r="P318">
            <v>1.206E-2</v>
          </cell>
          <cell r="Q318">
            <v>1.206E-2</v>
          </cell>
          <cell r="R318" t="str">
            <v>NIL</v>
          </cell>
          <cell r="S318" t="str">
            <v>NIL</v>
          </cell>
          <cell r="T318">
            <v>1.206E-2</v>
          </cell>
          <cell r="U318">
            <v>1</v>
          </cell>
          <cell r="V318" t="str">
            <v>A</v>
          </cell>
        </row>
        <row r="319">
          <cell r="I319" t="str">
            <v>71812</v>
          </cell>
          <cell r="J319" t="str">
            <v>SHIELD FR SEAT CUSHION LH</v>
          </cell>
          <cell r="K319" t="str">
            <v>OMAR JIBRAN</v>
          </cell>
          <cell r="L319" t="str">
            <v>7200</v>
          </cell>
          <cell r="M319" t="str">
            <v>0401</v>
          </cell>
          <cell r="N319" t="str">
            <v>NJ-1G</v>
          </cell>
          <cell r="O319" t="str">
            <v>P4-2</v>
          </cell>
          <cell r="P319">
            <v>1.4080000000000001E-2</v>
          </cell>
          <cell r="Q319">
            <v>1.4080000000000001E-2</v>
          </cell>
          <cell r="R319">
            <v>1.4080000000000001E-2</v>
          </cell>
          <cell r="S319">
            <v>1.4080000000000001E-2</v>
          </cell>
          <cell r="T319">
            <v>1.4080000000000001E-2</v>
          </cell>
          <cell r="U319">
            <v>1</v>
          </cell>
          <cell r="V319" t="str">
            <v>A</v>
          </cell>
        </row>
        <row r="320">
          <cell r="I320" t="str">
            <v>71861</v>
          </cell>
          <cell r="J320" t="str">
            <v>SHIELD FR SEAT CUSHION INNER RH</v>
          </cell>
          <cell r="K320" t="str">
            <v>OMAR JIBRAN</v>
          </cell>
          <cell r="L320" t="str">
            <v>7200</v>
          </cell>
          <cell r="M320" t="str">
            <v>0301/02</v>
          </cell>
          <cell r="N320" t="str">
            <v>NJ-1G</v>
          </cell>
          <cell r="O320" t="str">
            <v>P4-2</v>
          </cell>
          <cell r="P320">
            <v>3.7499999999999999E-3</v>
          </cell>
          <cell r="Q320">
            <v>3.7499999999999999E-3</v>
          </cell>
          <cell r="R320">
            <v>3.7499999999999999E-3</v>
          </cell>
          <cell r="S320">
            <v>3.7499999999999999E-3</v>
          </cell>
          <cell r="T320">
            <v>3.7499999999999999E-3</v>
          </cell>
          <cell r="U320">
            <v>1</v>
          </cell>
          <cell r="V320" t="str">
            <v>A</v>
          </cell>
        </row>
        <row r="321">
          <cell r="I321" t="str">
            <v>71862</v>
          </cell>
          <cell r="J321" t="str">
            <v>SHIELD FR SEAT CUSHION INNER LH</v>
          </cell>
          <cell r="K321" t="str">
            <v>OMAR JIBRAN</v>
          </cell>
          <cell r="L321" t="str">
            <v>7200</v>
          </cell>
          <cell r="M321" t="str">
            <v>0401</v>
          </cell>
          <cell r="N321" t="str">
            <v>NJ-1G</v>
          </cell>
          <cell r="O321" t="str">
            <v>P4-2</v>
          </cell>
          <cell r="P321">
            <v>3.7499999999999999E-3</v>
          </cell>
          <cell r="Q321">
            <v>3.7499999999999999E-3</v>
          </cell>
          <cell r="R321">
            <v>3.7499999999999999E-3</v>
          </cell>
          <cell r="S321">
            <v>3.7499999999999999E-3</v>
          </cell>
          <cell r="T321">
            <v>3.7499999999999999E-3</v>
          </cell>
          <cell r="U321">
            <v>1</v>
          </cell>
          <cell r="V321" t="str">
            <v>A</v>
          </cell>
        </row>
        <row r="322">
          <cell r="I322" t="str">
            <v>72127</v>
          </cell>
          <cell r="J322" t="str">
            <v>COVER SEAT TRACK BRACKET INNER FR</v>
          </cell>
          <cell r="K322" t="str">
            <v>MERAJ</v>
          </cell>
          <cell r="L322">
            <v>0</v>
          </cell>
          <cell r="M322">
            <v>0</v>
          </cell>
          <cell r="N322" t="str">
            <v>NJ-1G</v>
          </cell>
          <cell r="O322" t="str">
            <v>NEW</v>
          </cell>
          <cell r="P322">
            <v>7.424E-3</v>
          </cell>
          <cell r="Q322">
            <v>7.424E-3</v>
          </cell>
          <cell r="R322">
            <v>7.424E-3</v>
          </cell>
          <cell r="S322">
            <v>7.424E-3</v>
          </cell>
          <cell r="T322">
            <v>7.424E-3</v>
          </cell>
          <cell r="U322">
            <v>1</v>
          </cell>
          <cell r="V322" t="str">
            <v>A</v>
          </cell>
        </row>
        <row r="323">
          <cell r="I323" t="str">
            <v>72137</v>
          </cell>
          <cell r="J323" t="str">
            <v>COVER SEAT TRACK RH</v>
          </cell>
          <cell r="K323" t="str">
            <v>MERAJ</v>
          </cell>
          <cell r="L323">
            <v>0</v>
          </cell>
          <cell r="M323">
            <v>0</v>
          </cell>
          <cell r="N323" t="str">
            <v>NJ-1G</v>
          </cell>
          <cell r="O323" t="str">
            <v>NEW</v>
          </cell>
          <cell r="P323">
            <v>5.1504000000000003E-3</v>
          </cell>
          <cell r="Q323">
            <v>5.1504000000000003E-3</v>
          </cell>
          <cell r="R323">
            <v>5.1504000000000003E-3</v>
          </cell>
          <cell r="S323">
            <v>5.1504000000000003E-3</v>
          </cell>
          <cell r="T323">
            <v>5.1504000000000003E-3</v>
          </cell>
          <cell r="U323">
            <v>1</v>
          </cell>
          <cell r="V323" t="str">
            <v>A</v>
          </cell>
        </row>
        <row r="324">
          <cell r="I324" t="str">
            <v>72138</v>
          </cell>
          <cell r="J324" t="str">
            <v>COVER SEAT TRACK LH</v>
          </cell>
          <cell r="K324" t="str">
            <v>MERAJ</v>
          </cell>
          <cell r="L324">
            <v>0</v>
          </cell>
          <cell r="M324">
            <v>0</v>
          </cell>
          <cell r="N324" t="str">
            <v>NJ-1G</v>
          </cell>
          <cell r="O324" t="str">
            <v>NEW</v>
          </cell>
          <cell r="P324">
            <v>5.1504000000000003E-3</v>
          </cell>
          <cell r="Q324">
            <v>5.1504000000000003E-3</v>
          </cell>
          <cell r="R324">
            <v>5.1504000000000003E-3</v>
          </cell>
          <cell r="S324">
            <v>5.1504000000000003E-3</v>
          </cell>
          <cell r="T324">
            <v>5.1504000000000003E-3</v>
          </cell>
          <cell r="U324">
            <v>1</v>
          </cell>
          <cell r="V324" t="str">
            <v>A</v>
          </cell>
        </row>
        <row r="325">
          <cell r="I325" t="str">
            <v>72157</v>
          </cell>
          <cell r="J325" t="str">
            <v>COVER SEAT TRACK BRACKET INNER RH</v>
          </cell>
          <cell r="K325" t="str">
            <v>MERAJ</v>
          </cell>
          <cell r="L325">
            <v>0</v>
          </cell>
          <cell r="M325">
            <v>0</v>
          </cell>
          <cell r="N325" t="str">
            <v>NJ-1G</v>
          </cell>
          <cell r="O325" t="str">
            <v>NEW</v>
          </cell>
          <cell r="P325">
            <v>3.3871999999999995E-3</v>
          </cell>
          <cell r="Q325">
            <v>3.3871999999999995E-3</v>
          </cell>
          <cell r="R325">
            <v>3.3871999999999995E-3</v>
          </cell>
          <cell r="S325">
            <v>3.3871999999999995E-3</v>
          </cell>
          <cell r="T325">
            <v>3.3871999999999995E-3</v>
          </cell>
          <cell r="U325">
            <v>1</v>
          </cell>
          <cell r="V325" t="str">
            <v>A</v>
          </cell>
        </row>
        <row r="326">
          <cell r="I326" t="str">
            <v>72158</v>
          </cell>
          <cell r="J326" t="str">
            <v>COVER SEAT TRACK BRACKET INNER LH</v>
          </cell>
          <cell r="K326" t="str">
            <v>MERAJ</v>
          </cell>
          <cell r="L326">
            <v>0</v>
          </cell>
          <cell r="M326">
            <v>0</v>
          </cell>
          <cell r="N326" t="str">
            <v>NJ-1G</v>
          </cell>
          <cell r="O326" t="str">
            <v>NEW</v>
          </cell>
          <cell r="P326">
            <v>3.3871999999999995E-3</v>
          </cell>
          <cell r="Q326">
            <v>3.3871999999999995E-3</v>
          </cell>
          <cell r="R326">
            <v>3.3871999999999995E-3</v>
          </cell>
          <cell r="S326">
            <v>3.3871999999999995E-3</v>
          </cell>
          <cell r="T326">
            <v>3.3871999999999995E-3</v>
          </cell>
          <cell r="U326">
            <v>1</v>
          </cell>
          <cell r="V326" t="str">
            <v>A</v>
          </cell>
        </row>
        <row r="327">
          <cell r="I327" t="str">
            <v>74310</v>
          </cell>
          <cell r="J327" t="str">
            <v>VISOR ASSY RH</v>
          </cell>
          <cell r="K327" t="str">
            <v>PROCON</v>
          </cell>
          <cell r="L327" t="str">
            <v>7430</v>
          </cell>
          <cell r="M327" t="str">
            <v>0135</v>
          </cell>
          <cell r="N327" t="str">
            <v>NJ-1G</v>
          </cell>
          <cell r="O327" t="str">
            <v>P3-2</v>
          </cell>
          <cell r="P327">
            <v>3.3759999999999998E-2</v>
          </cell>
          <cell r="Q327" t="str">
            <v>NIL</v>
          </cell>
          <cell r="R327" t="str">
            <v>NIL</v>
          </cell>
          <cell r="S327" t="str">
            <v>NIL</v>
          </cell>
          <cell r="T327">
            <v>3.3759999999999998E-2</v>
          </cell>
          <cell r="U327">
            <v>1</v>
          </cell>
          <cell r="V327" t="str">
            <v>A</v>
          </cell>
        </row>
        <row r="328">
          <cell r="I328" t="str">
            <v>74310</v>
          </cell>
          <cell r="J328" t="str">
            <v>VISOR ASSY RH</v>
          </cell>
          <cell r="K328" t="str">
            <v>PROCON</v>
          </cell>
          <cell r="L328" t="str">
            <v>7430</v>
          </cell>
          <cell r="M328" t="str">
            <v>0172</v>
          </cell>
          <cell r="N328" t="str">
            <v>NJ-1G</v>
          </cell>
          <cell r="O328" t="str">
            <v>P5-2</v>
          </cell>
          <cell r="P328" t="str">
            <v>NIL</v>
          </cell>
          <cell r="Q328">
            <v>3.3759999999999998E-2</v>
          </cell>
          <cell r="R328">
            <v>3.3759999999999998E-2</v>
          </cell>
          <cell r="S328">
            <v>3.3759999999999998E-2</v>
          </cell>
          <cell r="T328" t="str">
            <v>NIL</v>
          </cell>
          <cell r="U328">
            <v>1</v>
          </cell>
          <cell r="V328" t="str">
            <v>A</v>
          </cell>
        </row>
        <row r="329">
          <cell r="I329" t="str">
            <v>74320</v>
          </cell>
          <cell r="J329" t="str">
            <v>VISOR ASSY LH</v>
          </cell>
          <cell r="K329" t="str">
            <v>PROCON</v>
          </cell>
          <cell r="L329" t="str">
            <v>7430</v>
          </cell>
          <cell r="M329" t="str">
            <v>0135</v>
          </cell>
          <cell r="N329" t="str">
            <v>NJ-1G</v>
          </cell>
          <cell r="O329" t="str">
            <v>P3-2</v>
          </cell>
          <cell r="P329">
            <v>2.8879999999999999E-2</v>
          </cell>
          <cell r="Q329" t="str">
            <v>NIL</v>
          </cell>
          <cell r="R329" t="str">
            <v>NIL</v>
          </cell>
          <cell r="S329" t="str">
            <v>NIL</v>
          </cell>
          <cell r="T329">
            <v>2.8879999999999999E-2</v>
          </cell>
          <cell r="U329">
            <v>1</v>
          </cell>
          <cell r="V329" t="str">
            <v>A</v>
          </cell>
        </row>
        <row r="330">
          <cell r="I330" t="str">
            <v>74320</v>
          </cell>
          <cell r="J330" t="str">
            <v>VISOR ASSY LH</v>
          </cell>
          <cell r="K330" t="str">
            <v>PROCON</v>
          </cell>
          <cell r="L330" t="str">
            <v>7430</v>
          </cell>
          <cell r="M330" t="str">
            <v>0172</v>
          </cell>
          <cell r="N330" t="str">
            <v>NJ-1G</v>
          </cell>
          <cell r="O330" t="str">
            <v>P5-2</v>
          </cell>
          <cell r="P330" t="str">
            <v>NIL</v>
          </cell>
          <cell r="Q330">
            <v>2.8879999999999999E-2</v>
          </cell>
          <cell r="R330">
            <v>2.8879999999999999E-2</v>
          </cell>
          <cell r="S330">
            <v>2.8879999999999999E-2</v>
          </cell>
          <cell r="T330" t="str">
            <v>NIL</v>
          </cell>
          <cell r="U330">
            <v>1</v>
          </cell>
          <cell r="V330" t="str">
            <v>A</v>
          </cell>
        </row>
        <row r="331">
          <cell r="I331" t="str">
            <v>55411</v>
          </cell>
          <cell r="J331" t="str">
            <v>PANEL INST CLUSTER FINISH</v>
          </cell>
          <cell r="K331" t="str">
            <v>SPEL</v>
          </cell>
          <cell r="L331" t="str">
            <v>5541</v>
          </cell>
          <cell r="M331" t="str">
            <v>0101</v>
          </cell>
          <cell r="N331" t="str">
            <v>NJ-1G</v>
          </cell>
          <cell r="O331" t="str">
            <v>P8?</v>
          </cell>
          <cell r="P331">
            <v>5.8180000000000003E-2</v>
          </cell>
          <cell r="Q331">
            <v>5.8180000000000003E-2</v>
          </cell>
          <cell r="R331">
            <v>5.8180000000000003E-2</v>
          </cell>
          <cell r="S331">
            <v>5.8180000000000003E-2</v>
          </cell>
          <cell r="T331">
            <v>5.8180000000000003E-2</v>
          </cell>
          <cell r="U331">
            <v>1</v>
          </cell>
          <cell r="V331" t="str">
            <v>B</v>
          </cell>
        </row>
        <row r="332">
          <cell r="I332" t="str">
            <v>55843</v>
          </cell>
          <cell r="J332" t="str">
            <v>DUCT HEATER TO REGISTER NO.1</v>
          </cell>
          <cell r="K332" t="str">
            <v>THERMOSOLE</v>
          </cell>
          <cell r="L332" t="str">
            <v>5580</v>
          </cell>
          <cell r="M332" t="str">
            <v>0104</v>
          </cell>
          <cell r="N332" t="str">
            <v>NJ-1G</v>
          </cell>
          <cell r="O332" t="str">
            <v>P4-2</v>
          </cell>
          <cell r="P332">
            <v>1.465E-2</v>
          </cell>
          <cell r="Q332">
            <v>1.465E-2</v>
          </cell>
          <cell r="R332">
            <v>1.465E-2</v>
          </cell>
          <cell r="S332">
            <v>1.465E-2</v>
          </cell>
          <cell r="T332">
            <v>1.465E-2</v>
          </cell>
          <cell r="U332">
            <v>1</v>
          </cell>
          <cell r="V332" t="str">
            <v>B</v>
          </cell>
        </row>
        <row r="333">
          <cell r="I333" t="str">
            <v>62211</v>
          </cell>
          <cell r="J333" t="str">
            <v>GARNISH, FR PILLER RH</v>
          </cell>
          <cell r="K333" t="str">
            <v>MANDVIWALA</v>
          </cell>
          <cell r="L333">
            <v>0</v>
          </cell>
          <cell r="M333">
            <v>0</v>
          </cell>
          <cell r="N333" t="str">
            <v>NJ-1G</v>
          </cell>
          <cell r="O333" t="str">
            <v>NEW</v>
          </cell>
          <cell r="P333">
            <v>2.7720000000000002E-2</v>
          </cell>
          <cell r="Q333">
            <v>2.7720000000000002E-2</v>
          </cell>
          <cell r="R333">
            <v>2.7720000000000002E-2</v>
          </cell>
          <cell r="S333">
            <v>2.7720000000000002E-2</v>
          </cell>
          <cell r="T333">
            <v>2.7720000000000002E-2</v>
          </cell>
          <cell r="U333">
            <v>1</v>
          </cell>
          <cell r="V333" t="str">
            <v>B</v>
          </cell>
        </row>
        <row r="334">
          <cell r="I334" t="str">
            <v>62212</v>
          </cell>
          <cell r="J334" t="str">
            <v>GARNISH, FR PILLER LH</v>
          </cell>
          <cell r="K334" t="str">
            <v>MANDVIWALA</v>
          </cell>
          <cell r="L334">
            <v>0</v>
          </cell>
          <cell r="M334">
            <v>0</v>
          </cell>
          <cell r="N334" t="str">
            <v>NJ-1G</v>
          </cell>
          <cell r="O334" t="str">
            <v>NEW</v>
          </cell>
          <cell r="P334">
            <v>2.7720000000000002E-2</v>
          </cell>
          <cell r="Q334">
            <v>2.7720000000000002E-2</v>
          </cell>
          <cell r="R334">
            <v>2.7720000000000002E-2</v>
          </cell>
          <cell r="S334">
            <v>2.7720000000000002E-2</v>
          </cell>
          <cell r="T334">
            <v>2.7720000000000002E-2</v>
          </cell>
          <cell r="U334">
            <v>1</v>
          </cell>
          <cell r="V334" t="str">
            <v>B</v>
          </cell>
        </row>
        <row r="335">
          <cell r="I335" t="str">
            <v>62468</v>
          </cell>
          <cell r="J335" t="str">
            <v>GARNISH CTR PILLAR RR RH</v>
          </cell>
          <cell r="K335" t="str">
            <v>MANDIVIWALA</v>
          </cell>
          <cell r="L335" t="str">
            <v>6240</v>
          </cell>
          <cell r="M335" t="str">
            <v>0101</v>
          </cell>
          <cell r="N335" t="str">
            <v>NJ-1G</v>
          </cell>
          <cell r="O335" t="str">
            <v>P6-4</v>
          </cell>
          <cell r="P335">
            <v>7.7960000000000002E-2</v>
          </cell>
          <cell r="Q335">
            <v>7.7960000000000002E-2</v>
          </cell>
          <cell r="R335">
            <v>7.7960000000000002E-2</v>
          </cell>
          <cell r="S335">
            <v>7.7960000000000002E-2</v>
          </cell>
          <cell r="T335">
            <v>7.7960000000000002E-2</v>
          </cell>
          <cell r="U335">
            <v>1</v>
          </cell>
          <cell r="V335" t="str">
            <v>B</v>
          </cell>
        </row>
        <row r="336">
          <cell r="I336" t="str">
            <v>62469</v>
          </cell>
          <cell r="J336" t="str">
            <v>GARNISH CTR PILLAR RR LH</v>
          </cell>
          <cell r="K336" t="str">
            <v>MANDIVIWALA</v>
          </cell>
          <cell r="L336" t="str">
            <v>6240</v>
          </cell>
          <cell r="M336" t="str">
            <v>0101</v>
          </cell>
          <cell r="N336" t="str">
            <v>NJ-1G</v>
          </cell>
          <cell r="O336" t="str">
            <v>P6-4</v>
          </cell>
          <cell r="P336">
            <v>7.7960000000000002E-2</v>
          </cell>
          <cell r="Q336">
            <v>7.7960000000000002E-2</v>
          </cell>
          <cell r="R336">
            <v>7.7960000000000002E-2</v>
          </cell>
          <cell r="S336">
            <v>7.7960000000000002E-2</v>
          </cell>
          <cell r="T336">
            <v>7.7960000000000002E-2</v>
          </cell>
          <cell r="U336">
            <v>1</v>
          </cell>
          <cell r="V336" t="str">
            <v>B</v>
          </cell>
        </row>
        <row r="337">
          <cell r="I337" t="str">
            <v>62471</v>
          </cell>
          <cell r="J337" t="str">
            <v>GARNISH,ROOF SIDE,INNER RH</v>
          </cell>
          <cell r="K337" t="str">
            <v>OMAR JIBRAN</v>
          </cell>
          <cell r="L337">
            <v>6250</v>
          </cell>
          <cell r="M337" t="str">
            <v>0101</v>
          </cell>
          <cell r="N337" t="str">
            <v>NJ-1G</v>
          </cell>
          <cell r="O337" t="str">
            <v>NEW</v>
          </cell>
          <cell r="P337">
            <v>3.2919999999999998E-2</v>
          </cell>
          <cell r="Q337">
            <v>3.2919999999999998E-2</v>
          </cell>
          <cell r="R337">
            <v>3.2919999999999998E-2</v>
          </cell>
          <cell r="S337">
            <v>3.2919999999999998E-2</v>
          </cell>
          <cell r="T337">
            <v>3.2919999999999998E-2</v>
          </cell>
          <cell r="U337">
            <v>1</v>
          </cell>
          <cell r="V337" t="str">
            <v>B</v>
          </cell>
        </row>
        <row r="338">
          <cell r="I338" t="str">
            <v>62472</v>
          </cell>
          <cell r="J338" t="str">
            <v xml:space="preserve">GARNISH,ROOF SIDE,INNER LH </v>
          </cell>
          <cell r="K338" t="str">
            <v>OMAR JIBRAN</v>
          </cell>
          <cell r="L338">
            <v>6250</v>
          </cell>
          <cell r="M338" t="str">
            <v>0101</v>
          </cell>
          <cell r="N338" t="str">
            <v>NJ-1G</v>
          </cell>
          <cell r="O338" t="str">
            <v>NEW</v>
          </cell>
          <cell r="P338">
            <v>3.2919999999999998E-2</v>
          </cell>
          <cell r="Q338">
            <v>3.2919999999999998E-2</v>
          </cell>
          <cell r="R338">
            <v>3.2919999999999998E-2</v>
          </cell>
          <cell r="S338">
            <v>3.2919999999999998E-2</v>
          </cell>
          <cell r="T338">
            <v>3.2919999999999998E-2</v>
          </cell>
          <cell r="U338">
            <v>1</v>
          </cell>
          <cell r="V338" t="str">
            <v>B</v>
          </cell>
        </row>
        <row r="339">
          <cell r="I339" t="str">
            <v>64330</v>
          </cell>
          <cell r="J339" t="str">
            <v>PANEL ASSY,PACKAGE TRAY TRIM</v>
          </cell>
          <cell r="K339" t="str">
            <v>MASTER</v>
          </cell>
          <cell r="L339" t="str">
            <v>6430</v>
          </cell>
          <cell r="M339" t="str">
            <v>0101</v>
          </cell>
          <cell r="N339" t="str">
            <v>NJ-1G</v>
          </cell>
          <cell r="O339" t="str">
            <v>P4-2</v>
          </cell>
          <cell r="P339">
            <v>0.42641000000000001</v>
          </cell>
          <cell r="Q339" t="str">
            <v>NIL</v>
          </cell>
          <cell r="R339" t="str">
            <v>NIL</v>
          </cell>
          <cell r="S339" t="str">
            <v>NIL</v>
          </cell>
          <cell r="T339">
            <v>0.42641000000000001</v>
          </cell>
          <cell r="U339">
            <v>1</v>
          </cell>
          <cell r="V339" t="str">
            <v>B</v>
          </cell>
        </row>
        <row r="340">
          <cell r="I340" t="str">
            <v>64330</v>
          </cell>
          <cell r="J340" t="str">
            <v>PANEL ASSY,PACKAGE TRAY TRIM</v>
          </cell>
          <cell r="K340" t="str">
            <v>MASTER</v>
          </cell>
          <cell r="L340">
            <v>6430</v>
          </cell>
          <cell r="M340" t="str">
            <v>0102</v>
          </cell>
          <cell r="N340" t="str">
            <v>NJ-1G</v>
          </cell>
          <cell r="O340" t="str">
            <v>P6-1</v>
          </cell>
          <cell r="P340" t="str">
            <v>NIL</v>
          </cell>
          <cell r="Q340">
            <v>0.42641000000000001</v>
          </cell>
          <cell r="R340" t="str">
            <v>NIL</v>
          </cell>
          <cell r="S340" t="str">
            <v>NIL</v>
          </cell>
          <cell r="T340" t="str">
            <v>NIL</v>
          </cell>
          <cell r="U340">
            <v>1</v>
          </cell>
          <cell r="V340" t="str">
            <v>B</v>
          </cell>
        </row>
        <row r="341">
          <cell r="I341" t="str">
            <v>64330</v>
          </cell>
          <cell r="J341" t="str">
            <v>PANEL ASSY,PACKAGE TRAY TRIM</v>
          </cell>
          <cell r="K341" t="str">
            <v>MASTER</v>
          </cell>
          <cell r="L341">
            <v>6430</v>
          </cell>
          <cell r="M341" t="str">
            <v>0104</v>
          </cell>
          <cell r="N341" t="str">
            <v>NJ-1G</v>
          </cell>
          <cell r="O341" t="str">
            <v>P6-1</v>
          </cell>
          <cell r="P341" t="str">
            <v>NIL</v>
          </cell>
          <cell r="Q341" t="str">
            <v>NIL</v>
          </cell>
          <cell r="R341">
            <v>0.42641000000000001</v>
          </cell>
          <cell r="S341">
            <v>0.42641000000000001</v>
          </cell>
          <cell r="T341" t="str">
            <v>NIL</v>
          </cell>
          <cell r="U341">
            <v>1</v>
          </cell>
          <cell r="V341" t="str">
            <v>B</v>
          </cell>
        </row>
        <row r="342">
          <cell r="I342" t="str">
            <v>72130</v>
          </cell>
          <cell r="J342" t="str">
            <v>TRACK ASSY FR SEAT INNER RH</v>
          </cell>
          <cell r="K342" t="str">
            <v>LOADS/PROCON</v>
          </cell>
          <cell r="L342" t="str">
            <v>7200</v>
          </cell>
          <cell r="M342" t="str">
            <v>0101</v>
          </cell>
          <cell r="N342" t="str">
            <v>NJ-1G</v>
          </cell>
          <cell r="O342" t="str">
            <v>P6-2</v>
          </cell>
          <cell r="P342">
            <v>0.13206999999999999</v>
          </cell>
          <cell r="Q342">
            <v>0.13206999999999999</v>
          </cell>
          <cell r="R342" t="str">
            <v>NIL</v>
          </cell>
          <cell r="S342" t="str">
            <v>NIL</v>
          </cell>
          <cell r="T342">
            <v>0.13206999999999999</v>
          </cell>
          <cell r="U342">
            <v>1</v>
          </cell>
          <cell r="V342" t="str">
            <v>B</v>
          </cell>
        </row>
        <row r="343">
          <cell r="I343" t="str">
            <v>72130</v>
          </cell>
          <cell r="J343" t="str">
            <v>TRACK ASSY FR SEAT INNER RH</v>
          </cell>
          <cell r="K343" t="str">
            <v>LOADS?/PROCON</v>
          </cell>
          <cell r="L343" t="str">
            <v>7200</v>
          </cell>
          <cell r="M343" t="str">
            <v>0103</v>
          </cell>
          <cell r="N343" t="str">
            <v>NJ-1G</v>
          </cell>
          <cell r="O343" t="str">
            <v>NEW</v>
          </cell>
          <cell r="P343" t="str">
            <v>NIL</v>
          </cell>
          <cell r="Q343" t="str">
            <v>NIL</v>
          </cell>
          <cell r="R343">
            <v>0.13206999999999999</v>
          </cell>
          <cell r="S343">
            <v>0.13206999999999999</v>
          </cell>
          <cell r="T343" t="str">
            <v>NIL</v>
          </cell>
          <cell r="U343">
            <v>1</v>
          </cell>
          <cell r="V343" t="str">
            <v>B</v>
          </cell>
        </row>
        <row r="344">
          <cell r="I344" t="str">
            <v>72140</v>
          </cell>
          <cell r="J344" t="str">
            <v>TRACK ASSY FR SEAT INNER LH</v>
          </cell>
          <cell r="K344" t="str">
            <v>LOADS/PROCON</v>
          </cell>
          <cell r="L344" t="str">
            <v>7200</v>
          </cell>
          <cell r="M344" t="str">
            <v>0201</v>
          </cell>
          <cell r="N344" t="str">
            <v>NJ-1G</v>
          </cell>
          <cell r="O344" t="str">
            <v>P6-2</v>
          </cell>
          <cell r="P344">
            <v>9.2730000000000007E-2</v>
          </cell>
          <cell r="Q344">
            <v>9.2730000000000007E-2</v>
          </cell>
          <cell r="R344">
            <v>9.2730000000000007E-2</v>
          </cell>
          <cell r="S344">
            <v>9.2730000000000007E-2</v>
          </cell>
          <cell r="T344">
            <v>9.2730000000000007E-2</v>
          </cell>
          <cell r="U344">
            <v>1</v>
          </cell>
          <cell r="V344" t="str">
            <v>B</v>
          </cell>
        </row>
        <row r="345">
          <cell r="I345" t="str">
            <v>72525</v>
          </cell>
          <cell r="J345" t="str">
            <v>HANDLE RECLINING ADJUSTER RELEASE RH</v>
          </cell>
          <cell r="K345" t="str">
            <v>OMAR JIBRAN</v>
          </cell>
          <cell r="L345" t="str">
            <v>7200</v>
          </cell>
          <cell r="M345" t="str">
            <v>0301/02</v>
          </cell>
          <cell r="N345" t="str">
            <v>NJ-1G</v>
          </cell>
          <cell r="O345" t="str">
            <v>P4-2</v>
          </cell>
          <cell r="P345">
            <v>2.5999999999999999E-3</v>
          </cell>
          <cell r="Q345">
            <v>2.5999999999999999E-3</v>
          </cell>
          <cell r="R345">
            <v>2.5999999999999999E-3</v>
          </cell>
          <cell r="S345">
            <v>2.5999999999999999E-3</v>
          </cell>
          <cell r="T345">
            <v>2.5999999999999999E-3</v>
          </cell>
          <cell r="U345">
            <v>1</v>
          </cell>
          <cell r="V345" t="str">
            <v>B</v>
          </cell>
        </row>
        <row r="346">
          <cell r="I346" t="str">
            <v>72526</v>
          </cell>
          <cell r="J346" t="str">
            <v>HANDLE RECLINING ADJUSTER RELEASE LH</v>
          </cell>
          <cell r="K346" t="str">
            <v>OMAR JIBRAN</v>
          </cell>
          <cell r="L346" t="str">
            <v>7200</v>
          </cell>
          <cell r="M346" t="str">
            <v>0401</v>
          </cell>
          <cell r="N346" t="str">
            <v>NJ-1G</v>
          </cell>
          <cell r="O346" t="str">
            <v>P4-2</v>
          </cell>
          <cell r="P346">
            <v>2.5999999999999999E-3</v>
          </cell>
          <cell r="Q346">
            <v>2.5999999999999999E-3</v>
          </cell>
          <cell r="R346">
            <v>2.5999999999999999E-3</v>
          </cell>
          <cell r="S346">
            <v>2.5999999999999999E-3</v>
          </cell>
          <cell r="T346">
            <v>2.5999999999999999E-3</v>
          </cell>
          <cell r="U346">
            <v>1</v>
          </cell>
          <cell r="V346" t="str">
            <v>B</v>
          </cell>
        </row>
        <row r="347">
          <cell r="I347" t="str">
            <v>73210</v>
          </cell>
          <cell r="J347" t="str">
            <v>BELT ASSY FR SEAT OUTER RH</v>
          </cell>
          <cell r="K347" t="str">
            <v>PLASTECH</v>
          </cell>
          <cell r="L347" t="str">
            <v>7300</v>
          </cell>
          <cell r="M347" t="str">
            <v>0141</v>
          </cell>
          <cell r="N347" t="str">
            <v>NJ-1G</v>
          </cell>
          <cell r="O347" t="str">
            <v>P5-2</v>
          </cell>
          <cell r="P347">
            <v>0.12438</v>
          </cell>
          <cell r="Q347">
            <v>0.12438</v>
          </cell>
          <cell r="R347">
            <v>0.12438</v>
          </cell>
          <cell r="S347">
            <v>0.12438</v>
          </cell>
          <cell r="T347">
            <v>0.12438</v>
          </cell>
          <cell r="U347">
            <v>1</v>
          </cell>
          <cell r="V347" t="str">
            <v>B</v>
          </cell>
        </row>
        <row r="348">
          <cell r="I348" t="str">
            <v>73220</v>
          </cell>
          <cell r="J348" t="str">
            <v>BELT ASSY FR SEAT OUTER LH</v>
          </cell>
          <cell r="K348" t="str">
            <v>PLASTECH</v>
          </cell>
          <cell r="L348" t="str">
            <v>7300</v>
          </cell>
          <cell r="M348" t="str">
            <v>0141</v>
          </cell>
          <cell r="N348" t="str">
            <v>NJ-1G</v>
          </cell>
          <cell r="O348" t="str">
            <v>P5-2</v>
          </cell>
          <cell r="P348">
            <v>0.12438</v>
          </cell>
          <cell r="Q348">
            <v>0.12438</v>
          </cell>
          <cell r="R348">
            <v>0.12438</v>
          </cell>
          <cell r="S348">
            <v>0.12438</v>
          </cell>
          <cell r="T348">
            <v>0.12438</v>
          </cell>
          <cell r="U348">
            <v>1</v>
          </cell>
          <cell r="V348" t="str">
            <v>B</v>
          </cell>
        </row>
        <row r="349">
          <cell r="I349" t="str">
            <v>73230</v>
          </cell>
          <cell r="J349" t="str">
            <v>BELT ASSY FR SEAT INNER</v>
          </cell>
          <cell r="K349" t="str">
            <v>PLASTECH</v>
          </cell>
          <cell r="L349" t="str">
            <v>7300</v>
          </cell>
          <cell r="M349" t="str">
            <v>0141</v>
          </cell>
          <cell r="N349" t="str">
            <v>NJ-1G</v>
          </cell>
          <cell r="O349" t="str">
            <v>P5-2</v>
          </cell>
          <cell r="P349">
            <v>6.1069999999999999E-2</v>
          </cell>
          <cell r="Q349">
            <v>6.1069999999999999E-2</v>
          </cell>
          <cell r="R349">
            <v>6.1069999999999999E-2</v>
          </cell>
          <cell r="S349">
            <v>6.1069999999999999E-2</v>
          </cell>
          <cell r="T349">
            <v>6.1069999999999999E-2</v>
          </cell>
          <cell r="U349">
            <v>1</v>
          </cell>
          <cell r="V349" t="str">
            <v>B</v>
          </cell>
        </row>
        <row r="350">
          <cell r="I350" t="str">
            <v>74348</v>
          </cell>
          <cell r="J350" t="str">
            <v>HOLDER  VISOR</v>
          </cell>
          <cell r="K350" t="str">
            <v>THERMOSOLE</v>
          </cell>
          <cell r="L350">
            <v>0</v>
          </cell>
          <cell r="M350">
            <v>0</v>
          </cell>
          <cell r="N350" t="str">
            <v>NJ-1G</v>
          </cell>
          <cell r="O350" t="str">
            <v>NEW</v>
          </cell>
          <cell r="P350">
            <v>1.4198399999999998E-2</v>
          </cell>
          <cell r="Q350">
            <v>1.4198399999999998E-2</v>
          </cell>
          <cell r="R350">
            <v>1.4198399999999998E-2</v>
          </cell>
          <cell r="S350">
            <v>1.4198399999999998E-2</v>
          </cell>
          <cell r="T350">
            <v>1.4198399999999998E-2</v>
          </cell>
          <cell r="U350">
            <v>2</v>
          </cell>
          <cell r="V350" t="str">
            <v>B</v>
          </cell>
        </row>
        <row r="351">
          <cell r="I351" t="str">
            <v>87130</v>
          </cell>
          <cell r="J351" t="str">
            <v>BLOWER ASSY</v>
          </cell>
          <cell r="K351" t="str">
            <v>THAL ENG.?</v>
          </cell>
          <cell r="L351">
            <v>8710</v>
          </cell>
          <cell r="M351" t="str">
            <v>0201</v>
          </cell>
          <cell r="N351" t="str">
            <v>NJ-1G</v>
          </cell>
          <cell r="O351" t="str">
            <v>NEW</v>
          </cell>
          <cell r="P351">
            <v>0.25577</v>
          </cell>
          <cell r="Q351">
            <v>0.25577</v>
          </cell>
          <cell r="R351">
            <v>0.25577</v>
          </cell>
          <cell r="S351">
            <v>0.25577</v>
          </cell>
          <cell r="T351">
            <v>0.25577</v>
          </cell>
          <cell r="U351">
            <v>1</v>
          </cell>
          <cell r="V351" t="str">
            <v>B</v>
          </cell>
        </row>
        <row r="352">
          <cell r="I352" t="str">
            <v>87150</v>
          </cell>
          <cell r="J352" t="str">
            <v>RADIATOR ASSY HEATER</v>
          </cell>
          <cell r="K352" t="str">
            <v>THAL ENG.?</v>
          </cell>
          <cell r="L352">
            <v>8710</v>
          </cell>
          <cell r="M352" t="str">
            <v>0101</v>
          </cell>
          <cell r="N352" t="str">
            <v>NJ-1G</v>
          </cell>
          <cell r="O352" t="str">
            <v>NEW</v>
          </cell>
          <cell r="P352">
            <v>0.39479999999999998</v>
          </cell>
          <cell r="Q352">
            <v>0.39479999999999998</v>
          </cell>
          <cell r="R352">
            <v>0.39479999999999998</v>
          </cell>
          <cell r="S352">
            <v>0.39479999999999998</v>
          </cell>
          <cell r="T352">
            <v>0.39479999999999998</v>
          </cell>
          <cell r="U352">
            <v>1</v>
          </cell>
          <cell r="V352" t="str">
            <v>B</v>
          </cell>
        </row>
        <row r="353">
          <cell r="I353" t="str">
            <v>72010</v>
          </cell>
          <cell r="J353" t="str">
            <v>ADJUSTER ASSY FR SEAT RH</v>
          </cell>
          <cell r="K353" t="str">
            <v>LOADS?/PROCON</v>
          </cell>
          <cell r="L353">
            <v>7200</v>
          </cell>
          <cell r="M353" t="str">
            <v>0101</v>
          </cell>
          <cell r="N353" t="str">
            <v>NJ-1G</v>
          </cell>
          <cell r="O353" t="str">
            <v>NEW</v>
          </cell>
          <cell r="P353">
            <v>0.12922</v>
          </cell>
          <cell r="Q353">
            <v>0.12922</v>
          </cell>
          <cell r="R353" t="str">
            <v>NIL</v>
          </cell>
          <cell r="S353" t="str">
            <v>NIL</v>
          </cell>
          <cell r="T353">
            <v>0.12922</v>
          </cell>
          <cell r="U353">
            <v>1</v>
          </cell>
          <cell r="V353" t="str">
            <v>C</v>
          </cell>
        </row>
        <row r="354">
          <cell r="I354" t="str">
            <v>72010</v>
          </cell>
          <cell r="J354" t="str">
            <v>ADJUSTER ASSY FR SEAT RH</v>
          </cell>
          <cell r="K354" t="str">
            <v>LOADS?/PROCON</v>
          </cell>
          <cell r="L354">
            <v>7200</v>
          </cell>
          <cell r="M354" t="str">
            <v>0103</v>
          </cell>
          <cell r="N354" t="str">
            <v>NJ-1G</v>
          </cell>
          <cell r="O354" t="str">
            <v>NEW</v>
          </cell>
          <cell r="P354" t="str">
            <v>NIL</v>
          </cell>
          <cell r="Q354" t="str">
            <v>NIL</v>
          </cell>
          <cell r="R354">
            <v>0.12922</v>
          </cell>
          <cell r="S354">
            <v>0.12922</v>
          </cell>
          <cell r="T354" t="str">
            <v>NIL</v>
          </cell>
          <cell r="U354">
            <v>1</v>
          </cell>
          <cell r="V354" t="str">
            <v>C</v>
          </cell>
        </row>
        <row r="355">
          <cell r="I355" t="str">
            <v>72020</v>
          </cell>
          <cell r="J355" t="str">
            <v>ADJUSTER ASSY FR SEAT LH</v>
          </cell>
          <cell r="K355" t="str">
            <v>LOADS?/PROCON</v>
          </cell>
          <cell r="L355">
            <v>7200</v>
          </cell>
          <cell r="M355" t="str">
            <v>0201</v>
          </cell>
          <cell r="N355" t="str">
            <v>NJ-1G</v>
          </cell>
          <cell r="O355" t="str">
            <v>NEW</v>
          </cell>
          <cell r="P355">
            <v>0.12193</v>
          </cell>
          <cell r="Q355">
            <v>0.12193</v>
          </cell>
          <cell r="R355">
            <v>0.12193</v>
          </cell>
          <cell r="S355">
            <v>0.12193</v>
          </cell>
          <cell r="T355">
            <v>0.12193</v>
          </cell>
          <cell r="U355">
            <v>1</v>
          </cell>
          <cell r="V355" t="str">
            <v>C</v>
          </cell>
        </row>
        <row r="356">
          <cell r="I356" t="str">
            <v>74610</v>
          </cell>
          <cell r="J356" t="str">
            <v>GRIP S/A ASSIST</v>
          </cell>
          <cell r="K356" t="str">
            <v>TECHMAN ENGG.</v>
          </cell>
          <cell r="L356" t="str">
            <v>7460</v>
          </cell>
          <cell r="M356" t="str">
            <v>0101/0103</v>
          </cell>
          <cell r="N356" t="str">
            <v>NJ-1G</v>
          </cell>
          <cell r="O356" t="str">
            <v>P5-2</v>
          </cell>
          <cell r="P356">
            <v>7.9399999999999991E-3</v>
          </cell>
          <cell r="Q356">
            <v>7.9399999999999991E-3</v>
          </cell>
          <cell r="R356">
            <v>7.9399999999999991E-3</v>
          </cell>
          <cell r="S356">
            <v>7.9399999999999991E-3</v>
          </cell>
          <cell r="T356">
            <v>7.9399999999999991E-3</v>
          </cell>
          <cell r="U356">
            <v>3</v>
          </cell>
          <cell r="V356" t="str">
            <v>C</v>
          </cell>
        </row>
        <row r="357">
          <cell r="I357" t="str">
            <v>81240</v>
          </cell>
          <cell r="J357" t="str">
            <v>LAMP ASSY,DOME</v>
          </cell>
          <cell r="K357" t="str">
            <v>SPELL</v>
          </cell>
          <cell r="L357" t="str">
            <v>8121</v>
          </cell>
          <cell r="M357" t="str">
            <v>0102</v>
          </cell>
          <cell r="N357" t="str">
            <v>NJ-1G</v>
          </cell>
          <cell r="O357" t="str">
            <v>P6-4</v>
          </cell>
          <cell r="P357">
            <v>2.1510000000000001E-2</v>
          </cell>
          <cell r="Q357">
            <v>2.1510000000000001E-2</v>
          </cell>
          <cell r="R357">
            <v>2.1510000000000001E-2</v>
          </cell>
          <cell r="S357">
            <v>2.1510000000000001E-2</v>
          </cell>
          <cell r="T357">
            <v>2.1510000000000001E-2</v>
          </cell>
          <cell r="U357">
            <v>1</v>
          </cell>
          <cell r="V357" t="str">
            <v>C</v>
          </cell>
        </row>
        <row r="358">
          <cell r="I358" t="str">
            <v>55307</v>
          </cell>
          <cell r="J358" t="str">
            <v>BRACE S/A INSTRUMENT PANEL NO.2</v>
          </cell>
          <cell r="K358" t="str">
            <v>RAZI SONS</v>
          </cell>
          <cell r="L358" t="str">
            <v>5530</v>
          </cell>
          <cell r="M358" t="str">
            <v>0301</v>
          </cell>
          <cell r="N358" t="str">
            <v>NJ-1G</v>
          </cell>
          <cell r="O358" t="str">
            <v>P2-2</v>
          </cell>
          <cell r="P358">
            <v>2.1350000000000001E-2</v>
          </cell>
          <cell r="Q358">
            <v>2.1350000000000001E-2</v>
          </cell>
          <cell r="R358">
            <v>2.1350000000000001E-2</v>
          </cell>
          <cell r="S358">
            <v>2.1350000000000001E-2</v>
          </cell>
          <cell r="T358">
            <v>2.1350000000000001E-2</v>
          </cell>
          <cell r="U358">
            <v>1</v>
          </cell>
          <cell r="V358" t="str">
            <v>[</v>
          </cell>
        </row>
        <row r="359">
          <cell r="I359" t="str">
            <v>55844</v>
          </cell>
          <cell r="J359" t="str">
            <v>DUCT HEATER TO REGISTER NO.2</v>
          </cell>
          <cell r="K359" t="str">
            <v>THERMOSOLE</v>
          </cell>
          <cell r="L359" t="str">
            <v>5580</v>
          </cell>
          <cell r="M359" t="str">
            <v>0104</v>
          </cell>
          <cell r="N359" t="str">
            <v>NJ-1G</v>
          </cell>
          <cell r="O359" t="str">
            <v>P4-2</v>
          </cell>
          <cell r="P359">
            <v>2.1080000000000002E-2</v>
          </cell>
          <cell r="Q359">
            <v>2.1080000000000002E-2</v>
          </cell>
          <cell r="R359">
            <v>2.1080000000000002E-2</v>
          </cell>
          <cell r="S359">
            <v>2.1080000000000002E-2</v>
          </cell>
          <cell r="T359">
            <v>2.1080000000000002E-2</v>
          </cell>
          <cell r="U359">
            <v>1</v>
          </cell>
          <cell r="V359" t="str">
            <v>[</v>
          </cell>
        </row>
        <row r="360">
          <cell r="I360" t="str">
            <v>55845</v>
          </cell>
          <cell r="J360" t="str">
            <v>DUCT HEATER TO REGISTER NO.3</v>
          </cell>
          <cell r="K360" t="str">
            <v>THERMOSOLE</v>
          </cell>
          <cell r="L360" t="str">
            <v>5580</v>
          </cell>
          <cell r="M360" t="str">
            <v>0201</v>
          </cell>
          <cell r="N360" t="str">
            <v>NJ-1G</v>
          </cell>
          <cell r="O360" t="str">
            <v>P4-2</v>
          </cell>
          <cell r="P360">
            <v>2.4469999999999999E-2</v>
          </cell>
          <cell r="Q360">
            <v>2.4469999999999999E-2</v>
          </cell>
          <cell r="R360">
            <v>2.4469999999999999E-2</v>
          </cell>
          <cell r="S360">
            <v>2.4469999999999999E-2</v>
          </cell>
          <cell r="T360">
            <v>2.4469999999999999E-2</v>
          </cell>
          <cell r="U360">
            <v>1</v>
          </cell>
          <cell r="V360" t="str">
            <v>[</v>
          </cell>
        </row>
        <row r="361">
          <cell r="I361" t="str">
            <v>55846</v>
          </cell>
          <cell r="J361" t="str">
            <v>DUCT HEATER TO REGISTER NO.4</v>
          </cell>
          <cell r="K361" t="str">
            <v>THERMOSOLE</v>
          </cell>
          <cell r="L361" t="str">
            <v>5580</v>
          </cell>
          <cell r="M361" t="str">
            <v>0302</v>
          </cell>
          <cell r="N361" t="str">
            <v>NJ-1G</v>
          </cell>
          <cell r="O361" t="str">
            <v>P4-2</v>
          </cell>
          <cell r="P361">
            <v>2.1299999999999999E-2</v>
          </cell>
          <cell r="Q361">
            <v>2.1299999999999999E-2</v>
          </cell>
          <cell r="R361">
            <v>2.1299999999999999E-2</v>
          </cell>
          <cell r="S361">
            <v>2.1299999999999999E-2</v>
          </cell>
          <cell r="T361">
            <v>2.1299999999999999E-2</v>
          </cell>
          <cell r="U361">
            <v>1</v>
          </cell>
          <cell r="V361" t="str">
            <v>[</v>
          </cell>
        </row>
        <row r="362">
          <cell r="I362" t="str">
            <v>58703</v>
          </cell>
          <cell r="J362" t="str">
            <v>COVER S/A LUGG. COMPT SIDE RH</v>
          </cell>
          <cell r="K362" t="str">
            <v>MEHRAN COMM.</v>
          </cell>
          <cell r="L362" t="str">
            <v>6471</v>
          </cell>
          <cell r="M362" t="str">
            <v>0102</v>
          </cell>
          <cell r="N362" t="str">
            <v>NJ-1G</v>
          </cell>
          <cell r="O362" t="str">
            <v>P1</v>
          </cell>
          <cell r="P362">
            <v>1.184E-2</v>
          </cell>
          <cell r="Q362">
            <v>1.184E-2</v>
          </cell>
          <cell r="R362">
            <v>1.184E-2</v>
          </cell>
          <cell r="S362">
            <v>1.184E-2</v>
          </cell>
          <cell r="T362">
            <v>1.184E-2</v>
          </cell>
          <cell r="U362">
            <v>1</v>
          </cell>
          <cell r="V362" t="str">
            <v>[</v>
          </cell>
        </row>
        <row r="363">
          <cell r="I363" t="str">
            <v>58704</v>
          </cell>
          <cell r="J363" t="str">
            <v>COVER S/A LUGG. COMPT SIDE LH</v>
          </cell>
          <cell r="K363" t="str">
            <v>MEHRAN COMM.</v>
          </cell>
          <cell r="L363" t="str">
            <v>6471</v>
          </cell>
          <cell r="M363" t="str">
            <v>0102</v>
          </cell>
          <cell r="N363" t="str">
            <v>NJ-1G</v>
          </cell>
          <cell r="O363" t="str">
            <v>P1</v>
          </cell>
          <cell r="P363">
            <v>3.9669999999999997E-2</v>
          </cell>
          <cell r="Q363">
            <v>3.9669999999999997E-2</v>
          </cell>
          <cell r="R363">
            <v>3.9669999999999997E-2</v>
          </cell>
          <cell r="S363">
            <v>3.9669999999999997E-2</v>
          </cell>
          <cell r="T363">
            <v>3.9669999999999997E-2</v>
          </cell>
          <cell r="U363">
            <v>1</v>
          </cell>
          <cell r="V363" t="str">
            <v>[</v>
          </cell>
        </row>
        <row r="364">
          <cell r="I364" t="str">
            <v>58910</v>
          </cell>
          <cell r="J364" t="str">
            <v>BOX ASSY., CONSOLE, RR</v>
          </cell>
          <cell r="K364" t="str">
            <v>?????</v>
          </cell>
          <cell r="L364">
            <v>5890</v>
          </cell>
          <cell r="M364" t="str">
            <v>0104</v>
          </cell>
          <cell r="N364" t="str">
            <v>NJ-1G</v>
          </cell>
          <cell r="O364" t="str">
            <v>NEW</v>
          </cell>
          <cell r="P364" t="str">
            <v>NIL</v>
          </cell>
          <cell r="Q364">
            <v>4.9020000000000001E-2</v>
          </cell>
          <cell r="R364">
            <v>4.9020000000000001E-2</v>
          </cell>
          <cell r="S364">
            <v>4.9020000000000001E-2</v>
          </cell>
          <cell r="T364" t="str">
            <v>NIL</v>
          </cell>
          <cell r="U364">
            <v>1</v>
          </cell>
          <cell r="V364" t="str">
            <v>[</v>
          </cell>
        </row>
        <row r="365">
          <cell r="I365" t="str">
            <v>62487</v>
          </cell>
          <cell r="J365" t="str">
            <v>COVER ROOF SIDE INNER GARNISH RH</v>
          </cell>
          <cell r="K365" t="str">
            <v>MANDVIWALA</v>
          </cell>
          <cell r="L365">
            <v>0</v>
          </cell>
          <cell r="M365">
            <v>0</v>
          </cell>
          <cell r="N365" t="str">
            <v>NJ-1G</v>
          </cell>
          <cell r="O365" t="str">
            <v>NEW</v>
          </cell>
          <cell r="P365">
            <v>3.8256800000000001E-2</v>
          </cell>
          <cell r="Q365">
            <v>3.8256800000000001E-2</v>
          </cell>
          <cell r="R365">
            <v>3.8256800000000001E-2</v>
          </cell>
          <cell r="S365">
            <v>3.8256800000000001E-2</v>
          </cell>
          <cell r="T365">
            <v>3.8256800000000001E-2</v>
          </cell>
          <cell r="U365">
            <v>1</v>
          </cell>
          <cell r="V365" t="str">
            <v>[</v>
          </cell>
        </row>
        <row r="366">
          <cell r="I366" t="str">
            <v>62488</v>
          </cell>
          <cell r="J366" t="str">
            <v>COVER ROOF SIDE INNER GARNISH LH</v>
          </cell>
          <cell r="K366" t="str">
            <v>MANDVIWALA</v>
          </cell>
          <cell r="L366">
            <v>0</v>
          </cell>
          <cell r="M366">
            <v>0</v>
          </cell>
          <cell r="N366" t="str">
            <v>NJ-1G</v>
          </cell>
          <cell r="O366" t="str">
            <v>NEW</v>
          </cell>
          <cell r="P366">
            <v>3.8256800000000001E-2</v>
          </cell>
          <cell r="Q366">
            <v>3.8256800000000001E-2</v>
          </cell>
          <cell r="R366">
            <v>3.8256800000000001E-2</v>
          </cell>
          <cell r="S366">
            <v>3.8256800000000001E-2</v>
          </cell>
          <cell r="T366">
            <v>3.8256800000000001E-2</v>
          </cell>
          <cell r="U366">
            <v>1</v>
          </cell>
          <cell r="V366" t="str">
            <v>[</v>
          </cell>
        </row>
        <row r="367">
          <cell r="I367" t="str">
            <v>63361</v>
          </cell>
          <cell r="J367" t="str">
            <v>SUPPORT ROOF HEADLINING NO. 1</v>
          </cell>
          <cell r="K367" t="str">
            <v>PROCON</v>
          </cell>
          <cell r="L367">
            <v>0</v>
          </cell>
          <cell r="M367">
            <v>0</v>
          </cell>
          <cell r="N367" t="str">
            <v>NJ-1G</v>
          </cell>
          <cell r="O367" t="str">
            <v>NEW</v>
          </cell>
          <cell r="P367">
            <v>1.4198399999999998E-2</v>
          </cell>
          <cell r="Q367">
            <v>1.4198399999999998E-2</v>
          </cell>
          <cell r="R367">
            <v>1.4198399999999998E-2</v>
          </cell>
          <cell r="S367">
            <v>1.4198399999999998E-2</v>
          </cell>
          <cell r="T367">
            <v>1.4198399999999998E-2</v>
          </cell>
          <cell r="U367">
            <v>1</v>
          </cell>
          <cell r="V367" t="str">
            <v>[</v>
          </cell>
        </row>
        <row r="368">
          <cell r="I368" t="str">
            <v>63362</v>
          </cell>
          <cell r="J368" t="str">
            <v>SUPPORT ROOF HEADLINING NO. 2</v>
          </cell>
          <cell r="K368" t="str">
            <v>PROCON</v>
          </cell>
          <cell r="L368">
            <v>0</v>
          </cell>
          <cell r="M368">
            <v>0</v>
          </cell>
          <cell r="N368" t="str">
            <v>NJ-1G</v>
          </cell>
          <cell r="O368" t="str">
            <v>NEW</v>
          </cell>
          <cell r="P368">
            <v>1.37112E-2</v>
          </cell>
          <cell r="Q368">
            <v>1.37112E-2</v>
          </cell>
          <cell r="R368">
            <v>1.37112E-2</v>
          </cell>
          <cell r="S368">
            <v>1.37112E-2</v>
          </cell>
          <cell r="T368">
            <v>1.37112E-2</v>
          </cell>
          <cell r="U368">
            <v>1</v>
          </cell>
          <cell r="V368" t="str">
            <v>[</v>
          </cell>
        </row>
        <row r="369">
          <cell r="I369" t="str">
            <v>63363</v>
          </cell>
          <cell r="J369" t="str">
            <v>SUPPORT ROOF HEADLINING NO. 3</v>
          </cell>
          <cell r="K369" t="str">
            <v>PROCON</v>
          </cell>
          <cell r="L369">
            <v>0</v>
          </cell>
          <cell r="M369">
            <v>0</v>
          </cell>
          <cell r="N369" t="str">
            <v>NJ-1G</v>
          </cell>
          <cell r="O369" t="str">
            <v>NEW</v>
          </cell>
          <cell r="P369">
            <v>1.37112E-2</v>
          </cell>
          <cell r="Q369">
            <v>1.37112E-2</v>
          </cell>
          <cell r="R369">
            <v>1.37112E-2</v>
          </cell>
          <cell r="S369">
            <v>1.37112E-2</v>
          </cell>
          <cell r="T369">
            <v>1.37112E-2</v>
          </cell>
          <cell r="U369">
            <v>1</v>
          </cell>
          <cell r="V369" t="str">
            <v>[</v>
          </cell>
        </row>
        <row r="370">
          <cell r="I370" t="str">
            <v>63364</v>
          </cell>
          <cell r="J370" t="str">
            <v>SUPPORT ROOF HEADLINING NO. 4</v>
          </cell>
          <cell r="K370" t="str">
            <v>PROCON</v>
          </cell>
          <cell r="L370">
            <v>0</v>
          </cell>
          <cell r="M370">
            <v>0</v>
          </cell>
          <cell r="N370" t="str">
            <v>NJ-1G</v>
          </cell>
          <cell r="O370" t="str">
            <v>NEW</v>
          </cell>
          <cell r="P370">
            <v>1.38736E-2</v>
          </cell>
          <cell r="Q370">
            <v>1.38736E-2</v>
          </cell>
          <cell r="R370">
            <v>1.38736E-2</v>
          </cell>
          <cell r="S370">
            <v>1.38736E-2</v>
          </cell>
          <cell r="T370">
            <v>1.38736E-2</v>
          </cell>
          <cell r="U370">
            <v>1</v>
          </cell>
          <cell r="V370" t="str">
            <v>[</v>
          </cell>
        </row>
        <row r="371">
          <cell r="I371" t="str">
            <v>63381</v>
          </cell>
          <cell r="J371" t="str">
            <v>RETAINER ROOF HEADLINING TRIM FR</v>
          </cell>
          <cell r="K371" t="str">
            <v>PROCON</v>
          </cell>
          <cell r="L371" t="str">
            <v>6330</v>
          </cell>
          <cell r="M371" t="str">
            <v>0202</v>
          </cell>
          <cell r="N371" t="str">
            <v>NJ-1G</v>
          </cell>
          <cell r="O371" t="str">
            <v>P5-2</v>
          </cell>
          <cell r="P371">
            <v>7.2599999999999998E-2</v>
          </cell>
          <cell r="Q371">
            <v>7.2599999999999998E-2</v>
          </cell>
          <cell r="R371">
            <v>7.2599999999999998E-2</v>
          </cell>
          <cell r="S371">
            <v>7.2599999999999998E-2</v>
          </cell>
          <cell r="T371">
            <v>7.2599999999999998E-2</v>
          </cell>
          <cell r="U371">
            <v>1</v>
          </cell>
          <cell r="V371" t="str">
            <v>[</v>
          </cell>
        </row>
        <row r="372">
          <cell r="I372" t="str">
            <v>64711</v>
          </cell>
          <cell r="J372" t="str">
            <v>MAT LUGG. COMPARTMENT FLOOR</v>
          </cell>
          <cell r="K372" t="str">
            <v>UNIK FABRIC</v>
          </cell>
          <cell r="L372" t="str">
            <v>6470</v>
          </cell>
          <cell r="M372" t="str">
            <v>0102</v>
          </cell>
          <cell r="N372" t="str">
            <v>NJ-1G</v>
          </cell>
          <cell r="O372" t="str">
            <v>P2-1</v>
          </cell>
          <cell r="P372">
            <v>5.4210000000000001E-2</v>
          </cell>
          <cell r="Q372">
            <v>5.4210000000000001E-2</v>
          </cell>
          <cell r="R372">
            <v>5.4210000000000001E-2</v>
          </cell>
          <cell r="S372">
            <v>5.4210000000000001E-2</v>
          </cell>
          <cell r="T372">
            <v>5.4210000000000001E-2</v>
          </cell>
          <cell r="U372">
            <v>1</v>
          </cell>
          <cell r="V372" t="str">
            <v>[</v>
          </cell>
        </row>
        <row r="373">
          <cell r="I373" t="str">
            <v>71398</v>
          </cell>
          <cell r="J373" t="str">
            <v>HOLDER RR SEAT BACK</v>
          </cell>
          <cell r="K373" t="str">
            <v>TECHMAN ENGG.</v>
          </cell>
          <cell r="L373">
            <v>0</v>
          </cell>
          <cell r="M373">
            <v>0</v>
          </cell>
          <cell r="N373" t="str">
            <v>NJ-1G</v>
          </cell>
          <cell r="O373" t="str">
            <v>NEW</v>
          </cell>
          <cell r="P373">
            <v>1.33864E-2</v>
          </cell>
          <cell r="Q373">
            <v>1.33864E-2</v>
          </cell>
          <cell r="R373">
            <v>1.33864E-2</v>
          </cell>
          <cell r="S373">
            <v>1.33864E-2</v>
          </cell>
          <cell r="T373">
            <v>1.33864E-2</v>
          </cell>
          <cell r="U373">
            <v>1</v>
          </cell>
          <cell r="V373" t="str">
            <v>[</v>
          </cell>
        </row>
        <row r="374">
          <cell r="I374" t="str">
            <v>72301</v>
          </cell>
          <cell r="J374" t="str">
            <v xml:space="preserve">WIRE SUB ASSY SEAT TRACK EQUALIZING </v>
          </cell>
          <cell r="K374" t="str">
            <v>PROCON</v>
          </cell>
          <cell r="L374">
            <v>0</v>
          </cell>
          <cell r="M374">
            <v>0</v>
          </cell>
          <cell r="N374" t="str">
            <v>NJ-1G</v>
          </cell>
          <cell r="O374" t="str">
            <v>NEW</v>
          </cell>
          <cell r="P374">
            <v>4.0368000000000001E-3</v>
          </cell>
          <cell r="Q374">
            <v>4.0368000000000001E-3</v>
          </cell>
          <cell r="R374">
            <v>4.0368000000000001E-3</v>
          </cell>
          <cell r="S374">
            <v>4.0368000000000001E-3</v>
          </cell>
          <cell r="T374">
            <v>4.0368000000000001E-3</v>
          </cell>
          <cell r="U374">
            <v>1</v>
          </cell>
          <cell r="V374" t="str">
            <v>[</v>
          </cell>
        </row>
        <row r="375">
          <cell r="I375" t="str">
            <v>72693</v>
          </cell>
          <cell r="J375" t="str">
            <v>HOOK RR SEAT CUSHION LOCK</v>
          </cell>
          <cell r="K375" t="str">
            <v>FEROZE</v>
          </cell>
          <cell r="L375">
            <v>0</v>
          </cell>
          <cell r="M375">
            <v>0</v>
          </cell>
          <cell r="N375" t="str">
            <v>NJ-1G</v>
          </cell>
          <cell r="O375" t="str">
            <v>NEW</v>
          </cell>
          <cell r="P375">
            <v>3.3871999999999995E-3</v>
          </cell>
          <cell r="Q375">
            <v>3.3871999999999995E-3</v>
          </cell>
          <cell r="R375">
            <v>3.3871999999999995E-3</v>
          </cell>
          <cell r="S375">
            <v>3.3871999999999995E-3</v>
          </cell>
          <cell r="T375">
            <v>3.3871999999999995E-3</v>
          </cell>
          <cell r="U375">
            <v>1</v>
          </cell>
          <cell r="V375" t="str">
            <v>[</v>
          </cell>
        </row>
        <row r="376">
          <cell r="I376" t="str">
            <v>85513</v>
          </cell>
          <cell r="J376" t="str">
            <v>COVER CIGARETTE LIGHTER</v>
          </cell>
          <cell r="K376" t="str">
            <v>HAWKS</v>
          </cell>
          <cell r="L376">
            <v>0</v>
          </cell>
          <cell r="M376">
            <v>0</v>
          </cell>
          <cell r="N376" t="str">
            <v>NJ-1G</v>
          </cell>
          <cell r="O376" t="str">
            <v>NEW</v>
          </cell>
          <cell r="P376">
            <v>1.7855625E-2</v>
          </cell>
          <cell r="Q376">
            <v>1.7855625E-2</v>
          </cell>
          <cell r="R376">
            <v>1.7855625E-2</v>
          </cell>
          <cell r="S376">
            <v>1.7855625E-2</v>
          </cell>
          <cell r="T376">
            <v>1.7855625E-2</v>
          </cell>
          <cell r="U376">
            <v>1</v>
          </cell>
          <cell r="V376" t="str">
            <v>[</v>
          </cell>
        </row>
        <row r="377">
          <cell r="I377" t="str">
            <v>85515</v>
          </cell>
          <cell r="J377" t="str">
            <v>STAY CIGARETTE LIGHTER BEZEL</v>
          </cell>
          <cell r="K377" t="str">
            <v>HAWKS</v>
          </cell>
          <cell r="L377">
            <v>0</v>
          </cell>
          <cell r="M377">
            <v>0</v>
          </cell>
          <cell r="N377" t="str">
            <v>NJ-1G</v>
          </cell>
          <cell r="O377" t="str">
            <v>NEW</v>
          </cell>
          <cell r="P377">
            <v>0.11030808333333333</v>
          </cell>
          <cell r="Q377">
            <v>0.11030808333333333</v>
          </cell>
          <cell r="R377">
            <v>0.11030808333333333</v>
          </cell>
          <cell r="S377">
            <v>0.11030808333333333</v>
          </cell>
          <cell r="T377">
            <v>0.11030808333333333</v>
          </cell>
          <cell r="U377">
            <v>1</v>
          </cell>
          <cell r="V377" t="str">
            <v>[</v>
          </cell>
        </row>
        <row r="378">
          <cell r="I378" t="str">
            <v/>
          </cell>
          <cell r="J378">
            <v>0</v>
          </cell>
          <cell r="K378">
            <v>0</v>
          </cell>
          <cell r="L378">
            <v>0</v>
          </cell>
          <cell r="M378">
            <v>0</v>
          </cell>
          <cell r="N378" t="str">
            <v xml:space="preserve"> NJ-1G  Total</v>
          </cell>
          <cell r="O378">
            <v>0</v>
          </cell>
          <cell r="P378">
            <v>9.8529457083333263</v>
          </cell>
          <cell r="Q378">
            <v>9.8229457083333287</v>
          </cell>
          <cell r="R378">
            <v>9.8108857083333287</v>
          </cell>
          <cell r="S378">
            <v>9.7984857083333292</v>
          </cell>
          <cell r="T378">
            <v>9.8529457083333263</v>
          </cell>
        </row>
        <row r="379">
          <cell r="I379" t="str">
            <v>28800</v>
          </cell>
          <cell r="J379" t="str">
            <v>BATTERY</v>
          </cell>
          <cell r="K379" t="str">
            <v>AUTOMOTIVE</v>
          </cell>
          <cell r="L379" t="str">
            <v>2880</v>
          </cell>
          <cell r="M379" t="str">
            <v>0101</v>
          </cell>
          <cell r="N379" t="str">
            <v>NJ-5G</v>
          </cell>
          <cell r="O379" t="str">
            <v>P1</v>
          </cell>
          <cell r="P379">
            <v>0.26273999999999997</v>
          </cell>
          <cell r="Q379">
            <v>0.26273999999999997</v>
          </cell>
          <cell r="R379" t="str">
            <v>NIL</v>
          </cell>
          <cell r="S379" t="str">
            <v>NIL</v>
          </cell>
          <cell r="T379" t="str">
            <v>NIL</v>
          </cell>
          <cell r="U379">
            <v>1</v>
          </cell>
          <cell r="V379" t="str">
            <v>A</v>
          </cell>
        </row>
        <row r="380">
          <cell r="I380" t="str">
            <v>28800</v>
          </cell>
          <cell r="J380" t="str">
            <v>BATTERY</v>
          </cell>
          <cell r="K380" t="str">
            <v>AUTOMOTIVE</v>
          </cell>
          <cell r="L380" t="str">
            <v>2880</v>
          </cell>
          <cell r="M380" t="str">
            <v>0102</v>
          </cell>
          <cell r="N380" t="str">
            <v>NJ-5G</v>
          </cell>
          <cell r="O380" t="str">
            <v>P2-2</v>
          </cell>
          <cell r="P380" t="str">
            <v>NIL</v>
          </cell>
          <cell r="Q380" t="str">
            <v>NIL</v>
          </cell>
          <cell r="R380">
            <v>0.26273999999999997</v>
          </cell>
          <cell r="S380">
            <v>0.26273999999999997</v>
          </cell>
          <cell r="T380" t="str">
            <v>NIL</v>
          </cell>
          <cell r="U380">
            <v>1</v>
          </cell>
          <cell r="V380" t="str">
            <v>A</v>
          </cell>
        </row>
        <row r="381">
          <cell r="I381" t="str">
            <v>28800</v>
          </cell>
          <cell r="J381" t="str">
            <v>BATTERY</v>
          </cell>
          <cell r="K381" t="str">
            <v>AUTOMOTIVE</v>
          </cell>
          <cell r="L381" t="str">
            <v>2880</v>
          </cell>
          <cell r="M381" t="str">
            <v>0108</v>
          </cell>
          <cell r="N381" t="str">
            <v>NJ-5G</v>
          </cell>
          <cell r="O381" t="str">
            <v>P4-1</v>
          </cell>
          <cell r="P381" t="str">
            <v>NIL</v>
          </cell>
          <cell r="Q381" t="str">
            <v>NIL</v>
          </cell>
          <cell r="R381" t="str">
            <v>NIL</v>
          </cell>
          <cell r="S381" t="str">
            <v>NIL</v>
          </cell>
          <cell r="T381">
            <v>0.26273999999999997</v>
          </cell>
          <cell r="U381">
            <v>1</v>
          </cell>
          <cell r="V381" t="str">
            <v>A</v>
          </cell>
        </row>
        <row r="382">
          <cell r="I382" t="str">
            <v>82111</v>
          </cell>
          <cell r="J382" t="str">
            <v>WIRE ENGINE ROOM MAIN</v>
          </cell>
          <cell r="K382" t="str">
            <v>BEL</v>
          </cell>
          <cell r="L382" t="str">
            <v>8200</v>
          </cell>
          <cell r="M382" t="str">
            <v>0209</v>
          </cell>
          <cell r="N382" t="str">
            <v>NJ-5G</v>
          </cell>
          <cell r="O382" t="str">
            <v>P1</v>
          </cell>
          <cell r="P382">
            <v>2.6141999999999999</v>
          </cell>
          <cell r="Q382">
            <v>2.6141999999999999</v>
          </cell>
          <cell r="R382" t="str">
            <v>NIL</v>
          </cell>
          <cell r="S382" t="str">
            <v>NIL</v>
          </cell>
          <cell r="T382" t="str">
            <v>NIL</v>
          </cell>
          <cell r="U382">
            <v>1</v>
          </cell>
          <cell r="V382" t="str">
            <v>A</v>
          </cell>
        </row>
        <row r="383">
          <cell r="I383" t="str">
            <v>82111</v>
          </cell>
          <cell r="J383" t="str">
            <v>WIRE ENGINE ROOM MAIN</v>
          </cell>
          <cell r="K383" t="str">
            <v>BEL</v>
          </cell>
          <cell r="L383" t="str">
            <v>8200</v>
          </cell>
          <cell r="M383" t="str">
            <v>0210</v>
          </cell>
          <cell r="N383" t="str">
            <v>NJ-5G</v>
          </cell>
          <cell r="O383" t="str">
            <v>P3-2</v>
          </cell>
          <cell r="P383" t="str">
            <v>NIL</v>
          </cell>
          <cell r="Q383" t="str">
            <v>NIL</v>
          </cell>
          <cell r="R383">
            <v>2.6141999999999999</v>
          </cell>
          <cell r="S383">
            <v>2.6141999999999999</v>
          </cell>
          <cell r="T383" t="str">
            <v>NIL</v>
          </cell>
          <cell r="U383">
            <v>1</v>
          </cell>
          <cell r="V383" t="str">
            <v>A</v>
          </cell>
        </row>
        <row r="384">
          <cell r="I384" t="str">
            <v>82111</v>
          </cell>
          <cell r="J384" t="str">
            <v>WIRE ENGINE ROOM MAIN</v>
          </cell>
          <cell r="K384" t="str">
            <v>BEL</v>
          </cell>
          <cell r="L384">
            <v>8200</v>
          </cell>
          <cell r="M384" t="str">
            <v>020G</v>
          </cell>
          <cell r="N384" t="str">
            <v>NJ-5G</v>
          </cell>
          <cell r="O384" t="str">
            <v>P6-4</v>
          </cell>
          <cell r="P384" t="str">
            <v>NIL</v>
          </cell>
          <cell r="Q384" t="str">
            <v>NIL</v>
          </cell>
          <cell r="R384" t="str">
            <v>NIL</v>
          </cell>
          <cell r="S384" t="str">
            <v>NIL</v>
          </cell>
          <cell r="T384">
            <v>2.6141999999999999</v>
          </cell>
          <cell r="U384">
            <v>1</v>
          </cell>
          <cell r="V384" t="str">
            <v>A</v>
          </cell>
        </row>
        <row r="385">
          <cell r="I385" t="str">
            <v>82121</v>
          </cell>
          <cell r="J385" t="str">
            <v>WIRE ENGINE</v>
          </cell>
          <cell r="K385" t="str">
            <v>BEL</v>
          </cell>
          <cell r="L385" t="str">
            <v>8200</v>
          </cell>
          <cell r="M385" t="str">
            <v>0340</v>
          </cell>
          <cell r="N385" t="str">
            <v>NJ-5G</v>
          </cell>
          <cell r="O385" t="str">
            <v>P1</v>
          </cell>
          <cell r="P385" t="str">
            <v>INCL</v>
          </cell>
          <cell r="Q385" t="str">
            <v>INCL</v>
          </cell>
          <cell r="R385" t="str">
            <v>NIL</v>
          </cell>
          <cell r="S385" t="str">
            <v>NIL</v>
          </cell>
          <cell r="T385" t="str">
            <v>NIL</v>
          </cell>
          <cell r="U385">
            <v>1</v>
          </cell>
          <cell r="V385" t="str">
            <v>A</v>
          </cell>
        </row>
        <row r="386">
          <cell r="I386" t="str">
            <v>82121</v>
          </cell>
          <cell r="J386" t="str">
            <v>WIRE,ENGINE</v>
          </cell>
          <cell r="K386" t="str">
            <v>BEL</v>
          </cell>
          <cell r="L386">
            <v>8200</v>
          </cell>
          <cell r="M386" t="str">
            <v>033P</v>
          </cell>
          <cell r="N386" t="str">
            <v>NJ-5G</v>
          </cell>
          <cell r="O386" t="str">
            <v>P6-4</v>
          </cell>
          <cell r="P386" t="str">
            <v>NIL</v>
          </cell>
          <cell r="Q386" t="str">
            <v>NIL</v>
          </cell>
          <cell r="R386" t="str">
            <v>NIL</v>
          </cell>
          <cell r="S386" t="str">
            <v>NIL</v>
          </cell>
          <cell r="T386" t="str">
            <v>INCL</v>
          </cell>
          <cell r="U386">
            <v>1</v>
          </cell>
          <cell r="V386" t="str">
            <v>A</v>
          </cell>
        </row>
        <row r="387">
          <cell r="I387" t="str">
            <v>82123</v>
          </cell>
          <cell r="J387" t="str">
            <v>WIRE ENGINE NO.3</v>
          </cell>
          <cell r="K387" t="str">
            <v>BEL</v>
          </cell>
          <cell r="L387" t="str">
            <v>8200</v>
          </cell>
          <cell r="M387" t="str">
            <v>0501/0503</v>
          </cell>
          <cell r="N387" t="str">
            <v>NJ-5G</v>
          </cell>
          <cell r="O387" t="str">
            <v>P1</v>
          </cell>
          <cell r="P387" t="str">
            <v>INCL</v>
          </cell>
          <cell r="Q387" t="str">
            <v>INCL</v>
          </cell>
          <cell r="R387" t="str">
            <v>INCL</v>
          </cell>
          <cell r="S387" t="str">
            <v>INCL</v>
          </cell>
          <cell r="T387" t="str">
            <v>NIL</v>
          </cell>
          <cell r="U387">
            <v>1</v>
          </cell>
          <cell r="V387" t="str">
            <v>A</v>
          </cell>
        </row>
        <row r="388">
          <cell r="I388" t="str">
            <v>82123</v>
          </cell>
          <cell r="J388" t="str">
            <v>WIRE ENGINE No.3</v>
          </cell>
          <cell r="K388" t="str">
            <v>BEL</v>
          </cell>
          <cell r="L388">
            <v>8200</v>
          </cell>
          <cell r="M388" t="str">
            <v>0511</v>
          </cell>
          <cell r="N388" t="str">
            <v>NJ-5G</v>
          </cell>
          <cell r="O388" t="str">
            <v>P6-4</v>
          </cell>
          <cell r="P388" t="str">
            <v>NIL</v>
          </cell>
          <cell r="Q388" t="str">
            <v>NIL</v>
          </cell>
          <cell r="R388" t="str">
            <v>NIL</v>
          </cell>
          <cell r="S388" t="str">
            <v>NIL</v>
          </cell>
          <cell r="T388" t="str">
            <v>INCL</v>
          </cell>
          <cell r="U388">
            <v>1</v>
          </cell>
          <cell r="V388" t="str">
            <v>A</v>
          </cell>
        </row>
        <row r="389">
          <cell r="I389" t="str">
            <v>82141</v>
          </cell>
          <cell r="J389" t="str">
            <v>WIRE INST,PANEL</v>
          </cell>
          <cell r="K389" t="str">
            <v>BEL</v>
          </cell>
          <cell r="L389">
            <v>8200</v>
          </cell>
          <cell r="M389" t="str">
            <v>1058</v>
          </cell>
          <cell r="N389" t="str">
            <v>NJ-5G</v>
          </cell>
          <cell r="O389" t="str">
            <v>P6-4</v>
          </cell>
          <cell r="P389" t="str">
            <v>NIL</v>
          </cell>
          <cell r="Q389" t="str">
            <v>NIL</v>
          </cell>
          <cell r="R389" t="str">
            <v>NIL</v>
          </cell>
          <cell r="S389" t="str">
            <v>NIL</v>
          </cell>
          <cell r="T389" t="str">
            <v>INCL</v>
          </cell>
          <cell r="U389">
            <v>1</v>
          </cell>
          <cell r="V389" t="str">
            <v>A</v>
          </cell>
        </row>
        <row r="390">
          <cell r="I390" t="str">
            <v>82141</v>
          </cell>
          <cell r="J390" t="str">
            <v>WIRE INSTRUMENT PANEL</v>
          </cell>
          <cell r="K390" t="str">
            <v>BEL</v>
          </cell>
          <cell r="L390" t="str">
            <v>8200</v>
          </cell>
          <cell r="M390" t="str">
            <v>1049</v>
          </cell>
          <cell r="N390" t="str">
            <v>NJ-5G</v>
          </cell>
          <cell r="O390" t="str">
            <v>P1</v>
          </cell>
          <cell r="P390" t="str">
            <v>INCL</v>
          </cell>
          <cell r="Q390" t="str">
            <v>INCL</v>
          </cell>
          <cell r="R390" t="str">
            <v>NIL</v>
          </cell>
          <cell r="S390" t="str">
            <v>NIL</v>
          </cell>
          <cell r="T390" t="str">
            <v>NIL</v>
          </cell>
          <cell r="U390">
            <v>1</v>
          </cell>
          <cell r="V390" t="str">
            <v>A</v>
          </cell>
        </row>
        <row r="391">
          <cell r="I391" t="str">
            <v>82141</v>
          </cell>
          <cell r="J391" t="str">
            <v>WIRE INSTRUMENT PANEL</v>
          </cell>
          <cell r="K391" t="str">
            <v>BEL</v>
          </cell>
          <cell r="L391" t="str">
            <v>8200</v>
          </cell>
          <cell r="M391" t="str">
            <v>1050</v>
          </cell>
          <cell r="N391" t="str">
            <v>NJ-5G</v>
          </cell>
          <cell r="O391" t="str">
            <v>P3-2</v>
          </cell>
          <cell r="P391" t="str">
            <v>NIL</v>
          </cell>
          <cell r="Q391" t="str">
            <v>NIL</v>
          </cell>
          <cell r="R391" t="str">
            <v>INCL</v>
          </cell>
          <cell r="S391" t="str">
            <v>INCL</v>
          </cell>
          <cell r="T391" t="str">
            <v>NIL</v>
          </cell>
          <cell r="U391">
            <v>1</v>
          </cell>
          <cell r="V391" t="str">
            <v>A</v>
          </cell>
        </row>
        <row r="392">
          <cell r="I392" t="str">
            <v>82142</v>
          </cell>
          <cell r="J392" t="str">
            <v>WIRE INSTRUMENT PANEL NO.2</v>
          </cell>
          <cell r="K392" t="str">
            <v>BEL</v>
          </cell>
          <cell r="L392" t="str">
            <v>8200</v>
          </cell>
          <cell r="M392" t="str">
            <v>1532</v>
          </cell>
          <cell r="N392" t="str">
            <v>NJ-5G</v>
          </cell>
          <cell r="O392" t="str">
            <v>P1</v>
          </cell>
          <cell r="P392" t="str">
            <v>NIL</v>
          </cell>
          <cell r="Q392" t="str">
            <v>INCL</v>
          </cell>
          <cell r="R392" t="str">
            <v>INCL</v>
          </cell>
          <cell r="S392" t="str">
            <v>INCL</v>
          </cell>
          <cell r="T392" t="str">
            <v>NIL</v>
          </cell>
          <cell r="U392">
            <v>1</v>
          </cell>
          <cell r="V392" t="str">
            <v>A</v>
          </cell>
        </row>
        <row r="393">
          <cell r="I393" t="str">
            <v>82151</v>
          </cell>
          <cell r="J393" t="str">
            <v>WIRE FR DOOR RH</v>
          </cell>
          <cell r="K393" t="str">
            <v>BEL</v>
          </cell>
          <cell r="L393" t="str">
            <v>8200</v>
          </cell>
          <cell r="M393" t="str">
            <v>1163</v>
          </cell>
          <cell r="N393" t="str">
            <v>NJ-5G</v>
          </cell>
          <cell r="O393" t="str">
            <v>P1</v>
          </cell>
          <cell r="P393" t="str">
            <v>INCL</v>
          </cell>
          <cell r="Q393" t="str">
            <v>INCL</v>
          </cell>
          <cell r="R393" t="str">
            <v>INCL</v>
          </cell>
          <cell r="S393" t="str">
            <v>INCL</v>
          </cell>
          <cell r="T393" t="str">
            <v>NIL</v>
          </cell>
          <cell r="U393">
            <v>1</v>
          </cell>
          <cell r="V393" t="str">
            <v>A</v>
          </cell>
        </row>
        <row r="394">
          <cell r="I394" t="str">
            <v>82152</v>
          </cell>
          <cell r="J394" t="str">
            <v>WIRE FR DOOR LH</v>
          </cell>
          <cell r="K394" t="str">
            <v>BEL</v>
          </cell>
          <cell r="L394" t="str">
            <v>8200</v>
          </cell>
          <cell r="M394" t="str">
            <v>1263</v>
          </cell>
          <cell r="N394" t="str">
            <v>NJ-5G</v>
          </cell>
          <cell r="O394" t="str">
            <v>P1</v>
          </cell>
          <cell r="P394" t="str">
            <v>INCL</v>
          </cell>
          <cell r="Q394" t="str">
            <v>INCL</v>
          </cell>
          <cell r="R394" t="str">
            <v>INCL</v>
          </cell>
          <cell r="S394" t="str">
            <v>INCL</v>
          </cell>
          <cell r="T394" t="str">
            <v>NIL</v>
          </cell>
          <cell r="U394">
            <v>1</v>
          </cell>
          <cell r="V394" t="str">
            <v>A</v>
          </cell>
        </row>
        <row r="395">
          <cell r="I395" t="str">
            <v>82153</v>
          </cell>
          <cell r="J395" t="str">
            <v>WIRE RR DOOR,No.1</v>
          </cell>
          <cell r="K395" t="str">
            <v>BEL</v>
          </cell>
          <cell r="L395">
            <v>8200</v>
          </cell>
          <cell r="M395" t="str">
            <v>1306</v>
          </cell>
          <cell r="N395" t="str">
            <v>NJ-5G</v>
          </cell>
          <cell r="O395" t="str">
            <v>P6-2</v>
          </cell>
          <cell r="P395" t="str">
            <v>NIL</v>
          </cell>
          <cell r="Q395" t="str">
            <v>NIL</v>
          </cell>
          <cell r="R395" t="str">
            <v>NIL</v>
          </cell>
          <cell r="S395" t="str">
            <v>INCL</v>
          </cell>
          <cell r="T395" t="str">
            <v>NIL</v>
          </cell>
          <cell r="U395">
            <v>1</v>
          </cell>
          <cell r="V395" t="str">
            <v>A</v>
          </cell>
        </row>
        <row r="396">
          <cell r="I396" t="str">
            <v>82153</v>
          </cell>
          <cell r="J396" t="str">
            <v>WIRE RR DOOR NO.1</v>
          </cell>
          <cell r="K396" t="str">
            <v>BEL</v>
          </cell>
          <cell r="L396" t="str">
            <v>8200</v>
          </cell>
          <cell r="M396" t="str">
            <v>1310</v>
          </cell>
          <cell r="N396" t="str">
            <v>NJ-5G</v>
          </cell>
          <cell r="O396" t="str">
            <v>P1</v>
          </cell>
          <cell r="P396" t="str">
            <v>NIL</v>
          </cell>
          <cell r="Q396" t="str">
            <v>INCL</v>
          </cell>
          <cell r="R396" t="str">
            <v>INCL</v>
          </cell>
          <cell r="S396" t="str">
            <v>NIL</v>
          </cell>
          <cell r="T396" t="str">
            <v>NIL</v>
          </cell>
          <cell r="U396">
            <v>1</v>
          </cell>
          <cell r="V396" t="str">
            <v>A</v>
          </cell>
        </row>
        <row r="397">
          <cell r="I397" t="str">
            <v>82154</v>
          </cell>
          <cell r="J397" t="str">
            <v>WIRE RR DOOR,No.2</v>
          </cell>
          <cell r="K397" t="str">
            <v>BEL</v>
          </cell>
          <cell r="L397">
            <v>8200</v>
          </cell>
          <cell r="M397" t="str">
            <v>1406</v>
          </cell>
          <cell r="N397" t="str">
            <v>NJ-5G</v>
          </cell>
          <cell r="O397" t="str">
            <v>P6-2</v>
          </cell>
          <cell r="P397" t="str">
            <v>NIL</v>
          </cell>
          <cell r="Q397" t="str">
            <v>NIL</v>
          </cell>
          <cell r="R397" t="str">
            <v>NIL</v>
          </cell>
          <cell r="S397" t="str">
            <v>INCL</v>
          </cell>
          <cell r="T397" t="str">
            <v>NIL</v>
          </cell>
          <cell r="U397">
            <v>1</v>
          </cell>
          <cell r="V397" t="str">
            <v>A</v>
          </cell>
        </row>
        <row r="398">
          <cell r="I398" t="str">
            <v>82154</v>
          </cell>
          <cell r="J398" t="str">
            <v>WIRE RR DOOR NO.2</v>
          </cell>
          <cell r="K398" t="str">
            <v>BEL</v>
          </cell>
          <cell r="L398" t="str">
            <v>8200</v>
          </cell>
          <cell r="M398" t="str">
            <v>1410</v>
          </cell>
          <cell r="N398" t="str">
            <v>NJ-5G</v>
          </cell>
          <cell r="O398" t="str">
            <v>P1</v>
          </cell>
          <cell r="P398" t="str">
            <v>NIL</v>
          </cell>
          <cell r="Q398" t="str">
            <v>INCL</v>
          </cell>
          <cell r="R398" t="str">
            <v>INCL</v>
          </cell>
          <cell r="S398" t="str">
            <v>NIL</v>
          </cell>
          <cell r="T398" t="str">
            <v>NIL</v>
          </cell>
          <cell r="U398">
            <v>1</v>
          </cell>
          <cell r="V398" t="str">
            <v>A</v>
          </cell>
        </row>
        <row r="399">
          <cell r="I399" t="str">
            <v>82161</v>
          </cell>
          <cell r="J399" t="str">
            <v>WIRE FLOOR</v>
          </cell>
          <cell r="K399" t="str">
            <v>BEL</v>
          </cell>
          <cell r="L399" t="str">
            <v>8200</v>
          </cell>
          <cell r="M399" t="str">
            <v>1636</v>
          </cell>
          <cell r="N399" t="str">
            <v>NJ-5G</v>
          </cell>
          <cell r="O399" t="str">
            <v>P1</v>
          </cell>
          <cell r="P399" t="str">
            <v>INCL</v>
          </cell>
          <cell r="Q399" t="str">
            <v>INCL</v>
          </cell>
          <cell r="R399" t="str">
            <v>INCL</v>
          </cell>
          <cell r="S399" t="str">
            <v>INCL</v>
          </cell>
          <cell r="T399" t="str">
            <v>NIL</v>
          </cell>
          <cell r="U399">
            <v>1</v>
          </cell>
          <cell r="V399" t="str">
            <v>A</v>
          </cell>
        </row>
        <row r="400">
          <cell r="I400" t="str">
            <v>82171</v>
          </cell>
          <cell r="J400" t="str">
            <v>WIRE FLOOR</v>
          </cell>
          <cell r="K400" t="str">
            <v>BEL</v>
          </cell>
          <cell r="L400" t="str">
            <v>8200</v>
          </cell>
          <cell r="M400" t="str">
            <v>2005</v>
          </cell>
          <cell r="N400" t="str">
            <v>NJ-5G</v>
          </cell>
          <cell r="O400" t="str">
            <v>P1</v>
          </cell>
          <cell r="P400" t="str">
            <v>INCL</v>
          </cell>
          <cell r="Q400" t="str">
            <v>INCL</v>
          </cell>
          <cell r="R400" t="str">
            <v>INCL</v>
          </cell>
          <cell r="S400" t="str">
            <v>INCL</v>
          </cell>
          <cell r="T400" t="str">
            <v>NIL</v>
          </cell>
          <cell r="U400">
            <v>1</v>
          </cell>
          <cell r="V400" t="str">
            <v>A</v>
          </cell>
        </row>
        <row r="401">
          <cell r="I401" t="str">
            <v>82187</v>
          </cell>
          <cell r="J401" t="str">
            <v>WIRE RR WINDOW NO.2</v>
          </cell>
          <cell r="K401" t="str">
            <v>BEL</v>
          </cell>
          <cell r="L401" t="str">
            <v>8200</v>
          </cell>
          <cell r="M401" t="str">
            <v>2701</v>
          </cell>
          <cell r="N401" t="str">
            <v>NJ-5G</v>
          </cell>
          <cell r="O401" t="str">
            <v>P1</v>
          </cell>
          <cell r="P401" t="str">
            <v>INCL</v>
          </cell>
          <cell r="Q401" t="str">
            <v>INCL</v>
          </cell>
          <cell r="R401" t="str">
            <v>INCL</v>
          </cell>
          <cell r="S401" t="str">
            <v>INCL</v>
          </cell>
          <cell r="T401" t="str">
            <v>NIL</v>
          </cell>
          <cell r="U401">
            <v>1</v>
          </cell>
          <cell r="V401" t="str">
            <v>A</v>
          </cell>
        </row>
        <row r="402">
          <cell r="I402" t="str">
            <v>82672</v>
          </cell>
          <cell r="J402" t="str">
            <v>COVER JUNCTION BLOCK</v>
          </cell>
          <cell r="K402" t="str">
            <v>SPEL</v>
          </cell>
          <cell r="L402">
            <v>0</v>
          </cell>
          <cell r="M402">
            <v>0</v>
          </cell>
          <cell r="N402" t="str">
            <v>NJ-5G</v>
          </cell>
          <cell r="O402" t="str">
            <v>NEW</v>
          </cell>
          <cell r="P402">
            <v>3.0949749999999998E-2</v>
          </cell>
          <cell r="Q402">
            <v>3.0949749999999998E-2</v>
          </cell>
          <cell r="R402">
            <v>3.0949749999999998E-2</v>
          </cell>
          <cell r="S402">
            <v>3.0949749999999998E-2</v>
          </cell>
          <cell r="T402">
            <v>3.0949749999999998E-2</v>
          </cell>
          <cell r="U402">
            <v>1</v>
          </cell>
          <cell r="V402" t="str">
            <v>A</v>
          </cell>
        </row>
        <row r="403">
          <cell r="I403" t="str">
            <v>82672</v>
          </cell>
          <cell r="J403" t="str">
            <v>COVER JUNCTION BLOCK</v>
          </cell>
          <cell r="K403" t="str">
            <v>SPEL</v>
          </cell>
          <cell r="L403" t="str">
            <v>8260</v>
          </cell>
          <cell r="M403" t="str">
            <v>0101</v>
          </cell>
          <cell r="N403" t="str">
            <v>NJ-5G</v>
          </cell>
          <cell r="O403" t="str">
            <v>P5-2</v>
          </cell>
          <cell r="P403">
            <v>2.6190000000000001E-2</v>
          </cell>
          <cell r="Q403">
            <v>2.6190000000000001E-2</v>
          </cell>
          <cell r="R403" t="str">
            <v>NIL</v>
          </cell>
          <cell r="S403" t="str">
            <v>NIL</v>
          </cell>
          <cell r="T403" t="str">
            <v>NIL</v>
          </cell>
          <cell r="U403">
            <v>1</v>
          </cell>
          <cell r="V403" t="str">
            <v>A</v>
          </cell>
        </row>
        <row r="404">
          <cell r="I404" t="str">
            <v>82672</v>
          </cell>
          <cell r="J404" t="str">
            <v>COVER JUNCTION BLOCK</v>
          </cell>
          <cell r="K404" t="str">
            <v>SPEL</v>
          </cell>
          <cell r="L404">
            <v>8260</v>
          </cell>
          <cell r="M404" t="str">
            <v>0102</v>
          </cell>
          <cell r="N404" t="str">
            <v>NJ-5G</v>
          </cell>
          <cell r="O404" t="str">
            <v>P6-2</v>
          </cell>
          <cell r="P404" t="str">
            <v>NIL</v>
          </cell>
          <cell r="Q404" t="str">
            <v>NIL</v>
          </cell>
          <cell r="R404">
            <v>2.6190000000000001E-2</v>
          </cell>
          <cell r="S404">
            <v>2.6190000000000001E-2</v>
          </cell>
          <cell r="T404">
            <v>2.6190000000000001E-2</v>
          </cell>
          <cell r="U404">
            <v>1</v>
          </cell>
          <cell r="V404" t="str">
            <v>A</v>
          </cell>
        </row>
        <row r="405">
          <cell r="I405" t="str">
            <v>82711</v>
          </cell>
          <cell r="J405" t="str">
            <v>CLAMP WIRING HARNESS</v>
          </cell>
          <cell r="K405" t="str">
            <v>K. LUMINARIES</v>
          </cell>
          <cell r="L405">
            <v>0</v>
          </cell>
          <cell r="M405">
            <v>0</v>
          </cell>
          <cell r="N405" t="str">
            <v>NJ-5G</v>
          </cell>
          <cell r="O405" t="str">
            <v>NEW</v>
          </cell>
          <cell r="P405">
            <v>2.7775416666666664E-3</v>
          </cell>
          <cell r="Q405">
            <v>2.7775416666666664E-3</v>
          </cell>
          <cell r="R405">
            <v>2.7775416666666664E-3</v>
          </cell>
          <cell r="S405">
            <v>2.7775416666666664E-3</v>
          </cell>
          <cell r="T405">
            <v>2.7775416666666664E-3</v>
          </cell>
          <cell r="U405">
            <v>1</v>
          </cell>
          <cell r="V405" t="str">
            <v>A</v>
          </cell>
        </row>
        <row r="406">
          <cell r="I406" t="str">
            <v>82715</v>
          </cell>
          <cell r="J406" t="str">
            <v>BKT WIRING HARNESS CLAMP</v>
          </cell>
          <cell r="K406" t="str">
            <v>OMAR JIBRAN</v>
          </cell>
          <cell r="L406" t="str">
            <v>8200</v>
          </cell>
          <cell r="M406" t="str">
            <v>0340</v>
          </cell>
          <cell r="N406" t="str">
            <v>NJ-5G</v>
          </cell>
          <cell r="O406" t="str">
            <v>P4-2</v>
          </cell>
          <cell r="P406">
            <v>4.6980000000000001E-2</v>
          </cell>
          <cell r="Q406">
            <v>4.6980000000000001E-2</v>
          </cell>
          <cell r="R406" t="str">
            <v>NIL</v>
          </cell>
          <cell r="S406" t="str">
            <v>NIL</v>
          </cell>
          <cell r="T406" t="str">
            <v>NIL</v>
          </cell>
          <cell r="U406">
            <v>1</v>
          </cell>
          <cell r="V406" t="str">
            <v>A</v>
          </cell>
        </row>
        <row r="407">
          <cell r="I407" t="str">
            <v>82715</v>
          </cell>
          <cell r="J407" t="str">
            <v>BKT WIRING HARNESS CLAMP</v>
          </cell>
          <cell r="K407" t="str">
            <v>ALI BROTHERS</v>
          </cell>
          <cell r="L407" t="str">
            <v>8200</v>
          </cell>
          <cell r="M407" t="str">
            <v>1049/1050/1058</v>
          </cell>
          <cell r="N407" t="str">
            <v>NJ-5G</v>
          </cell>
          <cell r="O407" t="str">
            <v>P5-1</v>
          </cell>
          <cell r="P407">
            <v>2.2700000000000001E-2</v>
          </cell>
          <cell r="Q407">
            <v>2.2700000000000001E-2</v>
          </cell>
          <cell r="R407">
            <v>2.2700000000000001E-2</v>
          </cell>
          <cell r="S407">
            <v>2.2700000000000001E-2</v>
          </cell>
          <cell r="T407">
            <v>2.2700000000000001E-2</v>
          </cell>
          <cell r="U407">
            <v>1</v>
          </cell>
          <cell r="V407" t="str">
            <v>A</v>
          </cell>
        </row>
        <row r="408">
          <cell r="I408" t="str">
            <v>82715</v>
          </cell>
          <cell r="J408" t="str">
            <v>BRACKET WIRING HARNESS CLAMP</v>
          </cell>
          <cell r="K408" t="str">
            <v>K. LUMINARIES</v>
          </cell>
          <cell r="L408">
            <v>0</v>
          </cell>
          <cell r="M408">
            <v>0</v>
          </cell>
          <cell r="N408" t="str">
            <v>NJ-5G</v>
          </cell>
          <cell r="O408" t="str">
            <v>NEW</v>
          </cell>
          <cell r="P408">
            <v>3.4917666666666666E-2</v>
          </cell>
          <cell r="Q408">
            <v>3.4917666666666666E-2</v>
          </cell>
          <cell r="R408">
            <v>3.4917666666666666E-2</v>
          </cell>
          <cell r="S408">
            <v>3.4917666666666666E-2</v>
          </cell>
          <cell r="T408">
            <v>3.4917666666666666E-2</v>
          </cell>
          <cell r="U408">
            <v>1</v>
          </cell>
          <cell r="V408" t="str">
            <v>A</v>
          </cell>
        </row>
        <row r="409">
          <cell r="I409" t="str">
            <v>82715</v>
          </cell>
          <cell r="J409" t="str">
            <v>BKT WIRING HARNESS CLAMP</v>
          </cell>
          <cell r="K409" t="str">
            <v>ALI BROTHERS</v>
          </cell>
          <cell r="L409" t="str">
            <v>8200</v>
          </cell>
          <cell r="M409" t="str">
            <v>0340/033C/033D/033P</v>
          </cell>
          <cell r="N409" t="str">
            <v>NJ-5G</v>
          </cell>
          <cell r="O409" t="str">
            <v>P4-2</v>
          </cell>
          <cell r="P409">
            <v>1.7930000000000001E-2</v>
          </cell>
          <cell r="Q409">
            <v>1.7930000000000001E-2</v>
          </cell>
          <cell r="R409">
            <v>1.7930000000000001E-2</v>
          </cell>
          <cell r="S409">
            <v>1.7930000000000001E-2</v>
          </cell>
          <cell r="T409">
            <v>1.7930000000000001E-2</v>
          </cell>
          <cell r="U409">
            <v>1</v>
          </cell>
          <cell r="V409" t="str">
            <v>A</v>
          </cell>
        </row>
        <row r="410">
          <cell r="I410" t="str">
            <v>82821</v>
          </cell>
          <cell r="J410" t="str">
            <v>COVER  CONNECTOR</v>
          </cell>
          <cell r="K410" t="str">
            <v>SPEL</v>
          </cell>
          <cell r="L410">
            <v>0</v>
          </cell>
          <cell r="M410">
            <v>0</v>
          </cell>
          <cell r="N410" t="str">
            <v>NJ-5G</v>
          </cell>
          <cell r="O410" t="str">
            <v>NEW</v>
          </cell>
          <cell r="P410">
            <v>3.0552958333333331E-2</v>
          </cell>
          <cell r="Q410">
            <v>3.0552958333333331E-2</v>
          </cell>
          <cell r="R410">
            <v>3.0552958333333331E-2</v>
          </cell>
          <cell r="S410">
            <v>3.0552958333333331E-2</v>
          </cell>
          <cell r="T410">
            <v>0</v>
          </cell>
          <cell r="U410">
            <v>1</v>
          </cell>
          <cell r="V410" t="str">
            <v>A</v>
          </cell>
        </row>
        <row r="411">
          <cell r="I411" t="str">
            <v>27060</v>
          </cell>
          <cell r="J411" t="str">
            <v>ALTERNATOR ASSY W/REGULATOR</v>
          </cell>
          <cell r="K411" t="str">
            <v>THAL ENG.?</v>
          </cell>
          <cell r="L411">
            <v>2700</v>
          </cell>
          <cell r="M411" t="str">
            <v>0101</v>
          </cell>
          <cell r="N411" t="str">
            <v>NJ-5G</v>
          </cell>
          <cell r="O411" t="str">
            <v>NEW</v>
          </cell>
          <cell r="P411">
            <v>0.58582000000000001</v>
          </cell>
          <cell r="Q411">
            <v>0.58582000000000001</v>
          </cell>
          <cell r="R411" t="str">
            <v>NIL</v>
          </cell>
          <cell r="S411" t="str">
            <v>NIL</v>
          </cell>
          <cell r="T411" t="str">
            <v>NIL</v>
          </cell>
          <cell r="U411">
            <v>1</v>
          </cell>
          <cell r="V411" t="str">
            <v>B</v>
          </cell>
        </row>
        <row r="412">
          <cell r="I412" t="str">
            <v>27060</v>
          </cell>
          <cell r="J412" t="str">
            <v>ALTERNATOR ASSY W/REGULATOR</v>
          </cell>
          <cell r="K412" t="str">
            <v>THAL ENG.?</v>
          </cell>
          <cell r="L412">
            <v>2700</v>
          </cell>
          <cell r="M412" t="str">
            <v>0125</v>
          </cell>
          <cell r="N412" t="str">
            <v>NJ-5G</v>
          </cell>
          <cell r="O412" t="str">
            <v>NEW</v>
          </cell>
          <cell r="P412" t="str">
            <v>NIL</v>
          </cell>
          <cell r="Q412" t="str">
            <v>NIL</v>
          </cell>
          <cell r="R412">
            <v>0.58582000000000001</v>
          </cell>
          <cell r="S412">
            <v>0.58582000000000001</v>
          </cell>
          <cell r="T412" t="str">
            <v>NIL</v>
          </cell>
          <cell r="U412">
            <v>1</v>
          </cell>
          <cell r="V412" t="str">
            <v>B</v>
          </cell>
        </row>
        <row r="413">
          <cell r="I413" t="str">
            <v>27060</v>
          </cell>
          <cell r="J413" t="str">
            <v>ALTERNATOR ASSY W/REGULATOR</v>
          </cell>
          <cell r="K413" t="str">
            <v>THAL ENG.?</v>
          </cell>
          <cell r="L413">
            <v>2700</v>
          </cell>
          <cell r="M413" t="str">
            <v>0114</v>
          </cell>
          <cell r="N413" t="str">
            <v>NJ-5G</v>
          </cell>
          <cell r="O413" t="str">
            <v>NEW</v>
          </cell>
          <cell r="P413" t="str">
            <v>NIL</v>
          </cell>
          <cell r="Q413" t="str">
            <v>NIL</v>
          </cell>
          <cell r="R413" t="str">
            <v>NIL</v>
          </cell>
          <cell r="S413" t="str">
            <v>NIL</v>
          </cell>
          <cell r="T413">
            <v>0.58582000000000001</v>
          </cell>
          <cell r="U413">
            <v>1</v>
          </cell>
          <cell r="V413" t="str">
            <v>B</v>
          </cell>
        </row>
        <row r="414">
          <cell r="I414" t="str">
            <v>28100</v>
          </cell>
          <cell r="J414" t="str">
            <v>STARTER ASSY</v>
          </cell>
          <cell r="K414" t="str">
            <v>THAL ENG.?</v>
          </cell>
          <cell r="L414">
            <v>2810</v>
          </cell>
          <cell r="M414" t="str">
            <v>0101</v>
          </cell>
          <cell r="N414" t="str">
            <v>NJ-5G</v>
          </cell>
          <cell r="O414" t="str">
            <v>NEW</v>
          </cell>
          <cell r="P414">
            <v>0.43228</v>
          </cell>
          <cell r="Q414">
            <v>0.43228</v>
          </cell>
          <cell r="R414" t="str">
            <v>NIL</v>
          </cell>
          <cell r="S414" t="str">
            <v>NIL</v>
          </cell>
          <cell r="T414" t="str">
            <v>NIL</v>
          </cell>
          <cell r="U414">
            <v>1</v>
          </cell>
          <cell r="V414" t="str">
            <v>B</v>
          </cell>
        </row>
        <row r="415">
          <cell r="I415" t="str">
            <v>28100</v>
          </cell>
          <cell r="J415" t="str">
            <v>STARTER ASSY</v>
          </cell>
          <cell r="K415" t="str">
            <v>THAL ENG.?</v>
          </cell>
          <cell r="L415">
            <v>2810</v>
          </cell>
          <cell r="M415" t="str">
            <v>0104</v>
          </cell>
          <cell r="N415" t="str">
            <v>NJ-5G</v>
          </cell>
          <cell r="O415" t="str">
            <v>NEW</v>
          </cell>
          <cell r="P415" t="str">
            <v>NIL</v>
          </cell>
          <cell r="Q415" t="str">
            <v>NIL</v>
          </cell>
          <cell r="R415">
            <v>0.43228</v>
          </cell>
          <cell r="S415">
            <v>0.43228</v>
          </cell>
          <cell r="T415" t="str">
            <v>NIL</v>
          </cell>
          <cell r="U415">
            <v>1</v>
          </cell>
          <cell r="V415" t="str">
            <v>B</v>
          </cell>
        </row>
        <row r="416">
          <cell r="I416" t="str">
            <v>28100</v>
          </cell>
          <cell r="J416" t="str">
            <v>STARTER ASSY</v>
          </cell>
          <cell r="K416" t="str">
            <v>THAL ENG.?</v>
          </cell>
          <cell r="L416">
            <v>2810</v>
          </cell>
          <cell r="M416" t="str">
            <v>0110</v>
          </cell>
          <cell r="N416" t="str">
            <v>NJ-5G</v>
          </cell>
          <cell r="O416" t="str">
            <v>NEW</v>
          </cell>
          <cell r="P416" t="str">
            <v>NIL</v>
          </cell>
          <cell r="Q416" t="str">
            <v>NIL</v>
          </cell>
          <cell r="R416" t="str">
            <v>NIL</v>
          </cell>
          <cell r="S416" t="str">
            <v>NIL</v>
          </cell>
          <cell r="T416">
            <v>0.43228</v>
          </cell>
          <cell r="U416">
            <v>1</v>
          </cell>
          <cell r="V416" t="str">
            <v>B</v>
          </cell>
        </row>
        <row r="417">
          <cell r="I417" t="str">
            <v/>
          </cell>
          <cell r="J417" t="str">
            <v>INTERIOR PARTS</v>
          </cell>
          <cell r="K417">
            <v>0</v>
          </cell>
          <cell r="L417">
            <v>0</v>
          </cell>
          <cell r="M417">
            <v>0</v>
          </cell>
          <cell r="N417" t="str">
            <v>NJ-5G</v>
          </cell>
        </row>
        <row r="418">
          <cell r="I418" t="str">
            <v/>
          </cell>
          <cell r="J418">
            <v>0</v>
          </cell>
          <cell r="K418">
            <v>0</v>
          </cell>
          <cell r="L418">
            <v>0</v>
          </cell>
          <cell r="M418">
            <v>0</v>
          </cell>
          <cell r="N418" t="str">
            <v xml:space="preserve"> NJ-5G  Total</v>
          </cell>
          <cell r="O418">
            <v>0</v>
          </cell>
          <cell r="P418">
            <v>4.1080379166666665</v>
          </cell>
          <cell r="Q418">
            <v>4.1080379166666665</v>
          </cell>
          <cell r="R418">
            <v>4.0610579166666669</v>
          </cell>
          <cell r="S418">
            <v>4.0610579166666669</v>
          </cell>
          <cell r="T418">
            <v>4.0305049583333332</v>
          </cell>
        </row>
        <row r="419">
          <cell r="I419" t="str">
            <v>00000</v>
          </cell>
          <cell r="J419" t="str">
            <v>ASSEMBLY</v>
          </cell>
          <cell r="K419" t="str">
            <v>IN HOUSE</v>
          </cell>
          <cell r="L419">
            <v>0</v>
          </cell>
          <cell r="M419">
            <v>0</v>
          </cell>
          <cell r="N419" t="str">
            <v>OPED</v>
          </cell>
          <cell r="O419" t="str">
            <v>P1</v>
          </cell>
          <cell r="P419">
            <v>12</v>
          </cell>
          <cell r="Q419">
            <v>12</v>
          </cell>
          <cell r="R419">
            <v>12</v>
          </cell>
          <cell r="S419">
            <v>12</v>
          </cell>
          <cell r="T419">
            <v>12</v>
          </cell>
          <cell r="U419" t="str">
            <v>--</v>
          </cell>
          <cell r="V419" t="str">
            <v>[ASSY(A)]</v>
          </cell>
        </row>
        <row r="420">
          <cell r="I420" t="str">
            <v>11100</v>
          </cell>
          <cell r="J420" t="str">
            <v>ASSY OF 2A ENGINE</v>
          </cell>
          <cell r="K420" t="str">
            <v>IN HOUSE</v>
          </cell>
          <cell r="L420">
            <v>0</v>
          </cell>
          <cell r="M420">
            <v>0</v>
          </cell>
          <cell r="N420" t="str">
            <v>OPED</v>
          </cell>
          <cell r="O420" t="str">
            <v>NEW</v>
          </cell>
          <cell r="P420" t="str">
            <v>NIL</v>
          </cell>
          <cell r="Q420" t="str">
            <v>NIL</v>
          </cell>
          <cell r="R420">
            <v>1.2963</v>
          </cell>
          <cell r="S420">
            <v>1.2963</v>
          </cell>
          <cell r="T420" t="str">
            <v>NIL</v>
          </cell>
          <cell r="U420" t="str">
            <v>--</v>
          </cell>
          <cell r="V420" t="str">
            <v>[ASSY(K)]</v>
          </cell>
        </row>
        <row r="421">
          <cell r="I421" t="str">
            <v>11100</v>
          </cell>
          <cell r="J421" t="str">
            <v>ASSY OF 2C ENGINE</v>
          </cell>
          <cell r="K421" t="str">
            <v>IN HOUSE</v>
          </cell>
          <cell r="L421">
            <v>0</v>
          </cell>
          <cell r="M421">
            <v>0</v>
          </cell>
          <cell r="N421" t="str">
            <v>OPED</v>
          </cell>
          <cell r="O421" t="str">
            <v>NEW</v>
          </cell>
          <cell r="P421" t="str">
            <v>NIL</v>
          </cell>
          <cell r="Q421" t="str">
            <v>NIL</v>
          </cell>
          <cell r="R421" t="str">
            <v>NIL</v>
          </cell>
          <cell r="S421" t="str">
            <v>NIL</v>
          </cell>
          <cell r="T421">
            <v>1.2963</v>
          </cell>
          <cell r="U421" t="str">
            <v>--</v>
          </cell>
          <cell r="V421" t="str">
            <v>[ASSY(K)]</v>
          </cell>
        </row>
        <row r="422">
          <cell r="I422" t="str">
            <v>11100</v>
          </cell>
          <cell r="J422" t="str">
            <v>ASSY OF 2E ENGINE</v>
          </cell>
          <cell r="K422" t="str">
            <v>IN HOUSE</v>
          </cell>
          <cell r="L422">
            <v>0</v>
          </cell>
          <cell r="M422">
            <v>0</v>
          </cell>
          <cell r="N422" t="str">
            <v>OPED</v>
          </cell>
          <cell r="O422" t="str">
            <v>P5-2</v>
          </cell>
          <cell r="P422">
            <v>1.2963</v>
          </cell>
          <cell r="Q422">
            <v>1.2963</v>
          </cell>
          <cell r="R422" t="str">
            <v>NIL</v>
          </cell>
          <cell r="S422" t="str">
            <v>NIL</v>
          </cell>
          <cell r="T422" t="str">
            <v>NIL</v>
          </cell>
          <cell r="U422" t="str">
            <v>--</v>
          </cell>
          <cell r="V422" t="str">
            <v>[ASSY(K)]</v>
          </cell>
        </row>
        <row r="423">
          <cell r="I423" t="str">
            <v/>
          </cell>
          <cell r="J423" t="str">
            <v>ASSY OF VEHICLE + ENGINE</v>
          </cell>
          <cell r="K423">
            <v>0</v>
          </cell>
          <cell r="L423">
            <v>0</v>
          </cell>
          <cell r="M423">
            <v>0</v>
          </cell>
          <cell r="N423" t="str">
            <v>OPED</v>
          </cell>
        </row>
        <row r="424">
          <cell r="I424" t="str">
            <v/>
          </cell>
          <cell r="J424">
            <v>0</v>
          </cell>
          <cell r="K424">
            <v>0</v>
          </cell>
          <cell r="L424">
            <v>0</v>
          </cell>
          <cell r="M424">
            <v>0</v>
          </cell>
          <cell r="N424" t="str">
            <v xml:space="preserve"> OPED  Total</v>
          </cell>
          <cell r="O424">
            <v>0</v>
          </cell>
          <cell r="P424">
            <v>13.2963</v>
          </cell>
          <cell r="Q424">
            <v>13.2963</v>
          </cell>
          <cell r="R424">
            <v>13.2963</v>
          </cell>
          <cell r="S424">
            <v>13.2963</v>
          </cell>
          <cell r="T424">
            <v>13.2963</v>
          </cell>
        </row>
        <row r="425">
          <cell r="I425" t="str">
            <v>51675</v>
          </cell>
          <cell r="J425" t="str">
            <v>R/F STRG GEAR BOX SUPT #1</v>
          </cell>
          <cell r="K425" t="str">
            <v>AFTAB</v>
          </cell>
          <cell r="L425">
            <v>5710</v>
          </cell>
          <cell r="M425" t="str">
            <v>0401</v>
          </cell>
          <cell r="N425" t="str">
            <v>P</v>
          </cell>
          <cell r="O425" t="str">
            <v>P7-4</v>
          </cell>
          <cell r="P425">
            <v>6.6900000000000001E-2</v>
          </cell>
          <cell r="Q425">
            <v>6.6900000000000001E-2</v>
          </cell>
          <cell r="R425">
            <v>6.6900000000000001E-2</v>
          </cell>
          <cell r="S425">
            <v>6.6900000000000001E-2</v>
          </cell>
          <cell r="T425">
            <v>6.6900000000000001E-2</v>
          </cell>
          <cell r="U425">
            <v>1</v>
          </cell>
          <cell r="V425" t="str">
            <v>[P,W]</v>
          </cell>
        </row>
        <row r="426">
          <cell r="I426" t="str">
            <v>51960</v>
          </cell>
          <cell r="J426" t="str">
            <v>HOOK ASSY FR</v>
          </cell>
          <cell r="K426" t="str">
            <v>LOADS</v>
          </cell>
          <cell r="L426">
            <v>5191</v>
          </cell>
          <cell r="M426" t="str">
            <v>0101</v>
          </cell>
          <cell r="N426" t="str">
            <v>P</v>
          </cell>
          <cell r="O426" t="str">
            <v>P5-2</v>
          </cell>
          <cell r="P426">
            <v>3.78E-2</v>
          </cell>
          <cell r="Q426">
            <v>3.78E-2</v>
          </cell>
          <cell r="R426">
            <v>3.78E-2</v>
          </cell>
          <cell r="S426">
            <v>3.78E-2</v>
          </cell>
          <cell r="T426">
            <v>3.78E-2</v>
          </cell>
          <cell r="U426">
            <v>1</v>
          </cell>
          <cell r="V426" t="str">
            <v>[P,W]</v>
          </cell>
        </row>
        <row r="427">
          <cell r="I427" t="str">
            <v>53215</v>
          </cell>
          <cell r="J427" t="str">
            <v>SUPPORT HOOD LOCK</v>
          </cell>
          <cell r="K427" t="str">
            <v>ALI BROTHERS</v>
          </cell>
          <cell r="L427">
            <v>5320</v>
          </cell>
          <cell r="M427" t="str">
            <v>0201</v>
          </cell>
          <cell r="N427" t="str">
            <v>P</v>
          </cell>
          <cell r="O427" t="str">
            <v>P5-1</v>
          </cell>
          <cell r="P427">
            <v>1.022E-2</v>
          </cell>
          <cell r="Q427">
            <v>1.022E-2</v>
          </cell>
          <cell r="R427">
            <v>1.022E-2</v>
          </cell>
          <cell r="S427">
            <v>1.022E-2</v>
          </cell>
          <cell r="T427">
            <v>1.022E-2</v>
          </cell>
          <cell r="U427">
            <v>1</v>
          </cell>
          <cell r="V427" t="str">
            <v>[P,W]</v>
          </cell>
        </row>
        <row r="428">
          <cell r="I428" t="str">
            <v>53228</v>
          </cell>
          <cell r="J428" t="str">
            <v>BKT RADIATOR MOUNTING LWR NO.1</v>
          </cell>
          <cell r="K428" t="str">
            <v>ALI BROTHERS</v>
          </cell>
          <cell r="L428">
            <v>5320</v>
          </cell>
          <cell r="M428" t="str">
            <v>0301</v>
          </cell>
          <cell r="N428" t="str">
            <v>P</v>
          </cell>
          <cell r="O428" t="str">
            <v>P4-2</v>
          </cell>
          <cell r="P428">
            <v>8.8199999999999997E-3</v>
          </cell>
          <cell r="Q428">
            <v>8.8199999999999997E-3</v>
          </cell>
          <cell r="R428">
            <v>8.8199999999999997E-3</v>
          </cell>
          <cell r="S428">
            <v>8.8199999999999997E-3</v>
          </cell>
          <cell r="T428">
            <v>8.8199999999999997E-3</v>
          </cell>
          <cell r="U428">
            <v>1</v>
          </cell>
          <cell r="V428" t="str">
            <v>[P,W]</v>
          </cell>
        </row>
        <row r="429">
          <cell r="I429" t="str">
            <v>53706</v>
          </cell>
          <cell r="J429" t="str">
            <v>BRACE S/A, FENDER APRON, LH</v>
          </cell>
          <cell r="K429" t="str">
            <v>LUMINAIRES</v>
          </cell>
          <cell r="L429">
            <v>5710</v>
          </cell>
          <cell r="M429" t="str">
            <v>0303</v>
          </cell>
          <cell r="N429" t="str">
            <v>P</v>
          </cell>
          <cell r="O429" t="str">
            <v>P7-3</v>
          </cell>
          <cell r="P429" t="str">
            <v>NIL</v>
          </cell>
          <cell r="Q429" t="str">
            <v>NIL</v>
          </cell>
          <cell r="R429" t="str">
            <v>NIL</v>
          </cell>
          <cell r="S429" t="str">
            <v>NIL</v>
          </cell>
          <cell r="T429">
            <v>5.4199999999999998E-2</v>
          </cell>
          <cell r="U429">
            <v>1</v>
          </cell>
          <cell r="V429" t="str">
            <v>[P,W]</v>
          </cell>
        </row>
        <row r="430">
          <cell r="I430" t="str">
            <v>53713</v>
          </cell>
          <cell r="J430" t="str">
            <v>APRON FR FENDER, RR RH</v>
          </cell>
          <cell r="K430" t="str">
            <v>AEK</v>
          </cell>
          <cell r="L430">
            <v>5710</v>
          </cell>
          <cell r="M430" t="str">
            <v>0201/03</v>
          </cell>
          <cell r="N430" t="str">
            <v>P</v>
          </cell>
          <cell r="O430" t="str">
            <v>P7-4</v>
          </cell>
          <cell r="P430">
            <v>0.115</v>
          </cell>
          <cell r="Q430">
            <v>0.115</v>
          </cell>
          <cell r="R430">
            <v>0.115</v>
          </cell>
          <cell r="S430">
            <v>0.115</v>
          </cell>
          <cell r="T430">
            <v>0.115</v>
          </cell>
          <cell r="U430">
            <v>1</v>
          </cell>
          <cell r="V430" t="str">
            <v>[P,W]</v>
          </cell>
        </row>
        <row r="431">
          <cell r="I431" t="str">
            <v>53714</v>
          </cell>
          <cell r="J431" t="str">
            <v>APRON FR FENDER, RR LH</v>
          </cell>
          <cell r="K431" t="str">
            <v>AEK</v>
          </cell>
          <cell r="L431">
            <v>5710</v>
          </cell>
          <cell r="M431" t="str">
            <v>0301/03</v>
          </cell>
          <cell r="N431" t="str">
            <v>P</v>
          </cell>
          <cell r="O431" t="str">
            <v>P7-4</v>
          </cell>
          <cell r="P431">
            <v>0.06</v>
          </cell>
          <cell r="Q431">
            <v>0.06</v>
          </cell>
          <cell r="R431">
            <v>0.06</v>
          </cell>
          <cell r="S431">
            <v>0.06</v>
          </cell>
          <cell r="T431">
            <v>0.06</v>
          </cell>
          <cell r="U431">
            <v>1</v>
          </cell>
          <cell r="V431" t="str">
            <v>[P,W]</v>
          </cell>
        </row>
        <row r="432">
          <cell r="I432" t="str">
            <v>53771</v>
          </cell>
          <cell r="J432" t="str">
            <v>SUPPORT BATTERY CARRIER</v>
          </cell>
          <cell r="K432" t="str">
            <v>LUMINAIRES</v>
          </cell>
          <cell r="L432">
            <v>5710</v>
          </cell>
          <cell r="M432" t="str">
            <v>0301</v>
          </cell>
          <cell r="N432" t="str">
            <v>P</v>
          </cell>
          <cell r="O432" t="str">
            <v>P7-3</v>
          </cell>
          <cell r="P432">
            <v>5.4199999999999998E-2</v>
          </cell>
          <cell r="Q432">
            <v>5.4199999999999998E-2</v>
          </cell>
          <cell r="R432">
            <v>5.4199999999999998E-2</v>
          </cell>
          <cell r="S432">
            <v>5.4199999999999998E-2</v>
          </cell>
          <cell r="T432" t="str">
            <v>NIL</v>
          </cell>
          <cell r="U432">
            <v>1</v>
          </cell>
          <cell r="V432" t="str">
            <v>[P,W]</v>
          </cell>
        </row>
        <row r="433">
          <cell r="I433" t="str">
            <v>55713</v>
          </cell>
          <cell r="J433" t="str">
            <v>PANEL COWL TOP SIDE RH</v>
          </cell>
          <cell r="K433" t="str">
            <v>LUMINAIRES</v>
          </cell>
          <cell r="L433">
            <v>5570</v>
          </cell>
          <cell r="M433" t="str">
            <v>0120/0101/0103</v>
          </cell>
          <cell r="N433" t="str">
            <v>P</v>
          </cell>
          <cell r="O433" t="str">
            <v>P6-4</v>
          </cell>
          <cell r="P433">
            <v>3.0419999999999999E-2</v>
          </cell>
          <cell r="Q433">
            <v>3.0419999999999999E-2</v>
          </cell>
          <cell r="R433">
            <v>3.0419999999999999E-2</v>
          </cell>
          <cell r="S433">
            <v>3.0419999999999999E-2</v>
          </cell>
          <cell r="T433">
            <v>3.0419999999999999E-2</v>
          </cell>
          <cell r="U433">
            <v>1</v>
          </cell>
          <cell r="V433" t="str">
            <v>[P,W]</v>
          </cell>
        </row>
        <row r="434">
          <cell r="I434" t="str">
            <v>55714</v>
          </cell>
          <cell r="J434" t="str">
            <v>PANEL COWL TOP SIDE LH</v>
          </cell>
          <cell r="K434" t="str">
            <v>LUMINAIRES</v>
          </cell>
          <cell r="L434">
            <v>5570</v>
          </cell>
          <cell r="M434" t="str">
            <v>0120/0101/0103</v>
          </cell>
          <cell r="N434" t="str">
            <v>P</v>
          </cell>
          <cell r="O434" t="str">
            <v>P6-4</v>
          </cell>
          <cell r="P434">
            <v>3.0419999999999999E-2</v>
          </cell>
          <cell r="Q434">
            <v>3.0419999999999999E-2</v>
          </cell>
          <cell r="R434">
            <v>3.0419999999999999E-2</v>
          </cell>
          <cell r="S434">
            <v>3.0419999999999999E-2</v>
          </cell>
          <cell r="T434">
            <v>3.0419999999999999E-2</v>
          </cell>
          <cell r="U434">
            <v>1</v>
          </cell>
          <cell r="V434" t="str">
            <v>[P,W]</v>
          </cell>
        </row>
        <row r="435">
          <cell r="I435" t="str">
            <v>57115</v>
          </cell>
          <cell r="J435" t="str">
            <v>PLATE FR SIDE MBR OUTER RH</v>
          </cell>
          <cell r="K435" t="str">
            <v>LUMINAIRES</v>
          </cell>
          <cell r="L435">
            <v>5710</v>
          </cell>
          <cell r="M435" t="str">
            <v>0201/03</v>
          </cell>
          <cell r="N435" t="str">
            <v>P</v>
          </cell>
          <cell r="O435" t="str">
            <v>P7-3</v>
          </cell>
          <cell r="P435">
            <v>0.09</v>
          </cell>
          <cell r="Q435">
            <v>0.09</v>
          </cell>
          <cell r="R435">
            <v>0.09</v>
          </cell>
          <cell r="S435">
            <v>0.09</v>
          </cell>
          <cell r="T435">
            <v>0.09</v>
          </cell>
          <cell r="U435">
            <v>1</v>
          </cell>
          <cell r="V435" t="str">
            <v>[P,W]</v>
          </cell>
        </row>
        <row r="436">
          <cell r="I436" t="str">
            <v>57116</v>
          </cell>
          <cell r="J436" t="str">
            <v>PLATE FR SIDE MBR OUTER LH</v>
          </cell>
          <cell r="K436" t="str">
            <v>LUMINAIRES</v>
          </cell>
          <cell r="L436">
            <v>5710</v>
          </cell>
          <cell r="M436" t="str">
            <v>0301/03</v>
          </cell>
          <cell r="N436" t="str">
            <v>P</v>
          </cell>
          <cell r="O436" t="str">
            <v>P7-3</v>
          </cell>
          <cell r="P436">
            <v>5.6000000000000001E-2</v>
          </cell>
          <cell r="Q436">
            <v>5.6000000000000001E-2</v>
          </cell>
          <cell r="R436">
            <v>5.6000000000000001E-2</v>
          </cell>
          <cell r="S436">
            <v>5.6000000000000001E-2</v>
          </cell>
          <cell r="T436">
            <v>5.6000000000000001E-2</v>
          </cell>
          <cell r="U436">
            <v>1</v>
          </cell>
          <cell r="V436" t="str">
            <v>[P,W]</v>
          </cell>
        </row>
        <row r="437">
          <cell r="I437" t="str">
            <v>57271</v>
          </cell>
          <cell r="J437" t="str">
            <v>EXT STRG GEAR BOX MBR RH</v>
          </cell>
          <cell r="K437" t="str">
            <v>LUMINAIRES</v>
          </cell>
          <cell r="L437">
            <v>5710</v>
          </cell>
          <cell r="M437" t="str">
            <v>0401</v>
          </cell>
          <cell r="N437" t="str">
            <v>P</v>
          </cell>
          <cell r="O437" t="str">
            <v>P6-4</v>
          </cell>
          <cell r="P437">
            <v>1.325E-2</v>
          </cell>
          <cell r="Q437">
            <v>1.325E-2</v>
          </cell>
          <cell r="R437">
            <v>1.325E-2</v>
          </cell>
          <cell r="S437">
            <v>1.325E-2</v>
          </cell>
          <cell r="T437">
            <v>1.325E-2</v>
          </cell>
          <cell r="U437">
            <v>11</v>
          </cell>
          <cell r="V437" t="str">
            <v>[P,W]</v>
          </cell>
        </row>
        <row r="438">
          <cell r="I438" t="str">
            <v>57272</v>
          </cell>
          <cell r="J438" t="str">
            <v>EXT STRG GEAR BOX MBR LH</v>
          </cell>
          <cell r="K438" t="str">
            <v>LUMINAIRES</v>
          </cell>
          <cell r="L438">
            <v>5710</v>
          </cell>
          <cell r="M438" t="str">
            <v>0401</v>
          </cell>
          <cell r="N438" t="str">
            <v>P</v>
          </cell>
          <cell r="O438" t="str">
            <v>P6-4</v>
          </cell>
          <cell r="P438">
            <v>1.325E-2</v>
          </cell>
          <cell r="Q438">
            <v>1.325E-2</v>
          </cell>
          <cell r="R438">
            <v>1.325E-2</v>
          </cell>
          <cell r="S438">
            <v>1.325E-2</v>
          </cell>
          <cell r="T438">
            <v>1.325E-2</v>
          </cell>
          <cell r="U438">
            <v>1</v>
          </cell>
          <cell r="V438" t="str">
            <v>[P,W]</v>
          </cell>
        </row>
        <row r="439">
          <cell r="I439" t="str">
            <v>57311</v>
          </cell>
          <cell r="J439" t="str">
            <v>MBR STRG GEAR BOX SUPPT</v>
          </cell>
          <cell r="K439" t="str">
            <v>AFTAB</v>
          </cell>
          <cell r="L439">
            <v>5710</v>
          </cell>
          <cell r="M439" t="str">
            <v>0401</v>
          </cell>
          <cell r="N439" t="str">
            <v>P</v>
          </cell>
          <cell r="O439" t="str">
            <v>P8?</v>
          </cell>
          <cell r="P439">
            <v>0.50680000000000003</v>
          </cell>
          <cell r="Q439">
            <v>0.50680000000000003</v>
          </cell>
          <cell r="R439">
            <v>0.50680000000000003</v>
          </cell>
          <cell r="S439">
            <v>0.50680000000000003</v>
          </cell>
          <cell r="T439">
            <v>0.50680000000000003</v>
          </cell>
          <cell r="U439">
            <v>1</v>
          </cell>
          <cell r="V439" t="str">
            <v>[P,W]</v>
          </cell>
        </row>
        <row r="440">
          <cell r="I440" t="str">
            <v>57411</v>
          </cell>
          <cell r="J440" t="str">
            <v>MBR FLOOR SIDE INNER RH</v>
          </cell>
          <cell r="K440" t="str">
            <v>AEK</v>
          </cell>
          <cell r="L440" t="str">
            <v>5740</v>
          </cell>
          <cell r="M440" t="str">
            <v>0101</v>
          </cell>
          <cell r="N440" t="str">
            <v>P</v>
          </cell>
          <cell r="O440" t="str">
            <v>P5-2</v>
          </cell>
          <cell r="P440">
            <v>7.4859999999999996E-2</v>
          </cell>
          <cell r="Q440">
            <v>7.4859999999999996E-2</v>
          </cell>
          <cell r="R440">
            <v>7.4859999999999996E-2</v>
          </cell>
          <cell r="S440">
            <v>7.4859999999999996E-2</v>
          </cell>
          <cell r="T440">
            <v>7.4859999999999996E-2</v>
          </cell>
          <cell r="U440">
            <v>1</v>
          </cell>
          <cell r="V440" t="str">
            <v>[P,W]</v>
          </cell>
        </row>
        <row r="441">
          <cell r="I441" t="str">
            <v>57412</v>
          </cell>
          <cell r="J441" t="str">
            <v>MBR FLOOR SIDE INNER LH</v>
          </cell>
          <cell r="K441" t="str">
            <v>AEK</v>
          </cell>
          <cell r="L441" t="str">
            <v>5740</v>
          </cell>
          <cell r="M441" t="str">
            <v>0101</v>
          </cell>
          <cell r="N441" t="str">
            <v>P</v>
          </cell>
          <cell r="O441" t="str">
            <v>P5-2</v>
          </cell>
          <cell r="P441">
            <v>7.4859999999999996E-2</v>
          </cell>
          <cell r="Q441">
            <v>7.4859999999999996E-2</v>
          </cell>
          <cell r="R441">
            <v>7.4859999999999996E-2</v>
          </cell>
          <cell r="S441">
            <v>7.4859999999999996E-2</v>
          </cell>
          <cell r="T441">
            <v>7.4859999999999996E-2</v>
          </cell>
          <cell r="U441">
            <v>1</v>
          </cell>
          <cell r="V441" t="str">
            <v>[P,W]</v>
          </cell>
        </row>
        <row r="442">
          <cell r="I442" t="str">
            <v>57413</v>
          </cell>
          <cell r="J442" t="str">
            <v>MBR FLOOR SIDE INNER RR RH</v>
          </cell>
          <cell r="K442" t="str">
            <v>ALI BROTHERS</v>
          </cell>
          <cell r="L442" t="str">
            <v>5760</v>
          </cell>
          <cell r="M442" t="str">
            <v>0121</v>
          </cell>
          <cell r="N442" t="str">
            <v>P</v>
          </cell>
          <cell r="O442" t="str">
            <v>P5-2</v>
          </cell>
          <cell r="P442">
            <v>0.2059</v>
          </cell>
          <cell r="Q442">
            <v>0.2059</v>
          </cell>
          <cell r="R442">
            <v>0.2059</v>
          </cell>
          <cell r="S442">
            <v>0.2059</v>
          </cell>
          <cell r="T442">
            <v>0.2059</v>
          </cell>
          <cell r="U442">
            <v>1</v>
          </cell>
          <cell r="V442" t="str">
            <v>[P,W]</v>
          </cell>
        </row>
        <row r="443">
          <cell r="I443" t="str">
            <v>57414</v>
          </cell>
          <cell r="J443" t="str">
            <v>MBR FLOOR SIDE INNER RR RH</v>
          </cell>
          <cell r="K443" t="str">
            <v>ALI BROTHERS</v>
          </cell>
          <cell r="L443" t="str">
            <v>5760</v>
          </cell>
          <cell r="M443" t="str">
            <v>0121</v>
          </cell>
          <cell r="N443" t="str">
            <v>P</v>
          </cell>
          <cell r="O443" t="str">
            <v>P5-2</v>
          </cell>
          <cell r="P443">
            <v>0.2059</v>
          </cell>
          <cell r="Q443">
            <v>0.2059</v>
          </cell>
          <cell r="R443">
            <v>0.2059</v>
          </cell>
          <cell r="S443">
            <v>0.2059</v>
          </cell>
          <cell r="T443">
            <v>0.2059</v>
          </cell>
          <cell r="U443">
            <v>1</v>
          </cell>
          <cell r="V443" t="str">
            <v>[P,W]</v>
          </cell>
        </row>
        <row r="444">
          <cell r="I444" t="str">
            <v>57417</v>
          </cell>
          <cell r="J444" t="str">
            <v>R/F FR FLOOR UNDER RH</v>
          </cell>
          <cell r="K444" t="str">
            <v>ALI BROTHERS</v>
          </cell>
          <cell r="L444" t="str">
            <v>5810</v>
          </cell>
          <cell r="M444" t="str">
            <v>0102</v>
          </cell>
          <cell r="N444" t="str">
            <v>P</v>
          </cell>
          <cell r="O444" t="str">
            <v>P5-2</v>
          </cell>
          <cell r="P444">
            <v>4.8480000000000002E-2</v>
          </cell>
          <cell r="Q444">
            <v>4.8480000000000002E-2</v>
          </cell>
          <cell r="R444">
            <v>4.8480000000000002E-2</v>
          </cell>
          <cell r="S444">
            <v>4.8480000000000002E-2</v>
          </cell>
          <cell r="T444">
            <v>4.8480000000000002E-2</v>
          </cell>
          <cell r="U444">
            <v>1</v>
          </cell>
          <cell r="V444" t="str">
            <v>[P,W]</v>
          </cell>
        </row>
        <row r="445">
          <cell r="I445" t="str">
            <v>57418</v>
          </cell>
          <cell r="J445" t="str">
            <v>R/F FR FLOOR UNDER LH</v>
          </cell>
          <cell r="K445" t="str">
            <v>ALI BROTHERS</v>
          </cell>
          <cell r="L445" t="str">
            <v>5810</v>
          </cell>
          <cell r="M445" t="str">
            <v>0102</v>
          </cell>
          <cell r="N445" t="str">
            <v>P</v>
          </cell>
          <cell r="O445" t="str">
            <v>P5-2</v>
          </cell>
          <cell r="P445">
            <v>4.8480000000000002E-2</v>
          </cell>
          <cell r="Q445">
            <v>4.8480000000000002E-2</v>
          </cell>
          <cell r="R445">
            <v>4.8480000000000002E-2</v>
          </cell>
          <cell r="S445">
            <v>4.8480000000000002E-2</v>
          </cell>
          <cell r="T445">
            <v>4.8480000000000002E-2</v>
          </cell>
          <cell r="U445">
            <v>1</v>
          </cell>
          <cell r="V445" t="str">
            <v>[P,W]</v>
          </cell>
        </row>
        <row r="446">
          <cell r="I446" t="str">
            <v>57419</v>
          </cell>
          <cell r="J446" t="str">
            <v>R/F FR FLOOR UNDER RR</v>
          </cell>
          <cell r="K446" t="str">
            <v>ALI BROTHERS</v>
          </cell>
          <cell r="L446" t="str">
            <v>5760</v>
          </cell>
          <cell r="M446" t="str">
            <v>0121</v>
          </cell>
          <cell r="N446" t="str">
            <v>P</v>
          </cell>
          <cell r="O446" t="str">
            <v>P5-1</v>
          </cell>
          <cell r="P446">
            <v>6.43E-3</v>
          </cell>
          <cell r="Q446">
            <v>6.43E-3</v>
          </cell>
          <cell r="R446">
            <v>6.43E-3</v>
          </cell>
          <cell r="S446">
            <v>6.43E-3</v>
          </cell>
          <cell r="T446">
            <v>6.43E-3</v>
          </cell>
          <cell r="U446">
            <v>1</v>
          </cell>
          <cell r="V446" t="str">
            <v>[P,W]</v>
          </cell>
        </row>
        <row r="447">
          <cell r="I447" t="str">
            <v>57451</v>
          </cell>
          <cell r="J447" t="str">
            <v>MEMBER FR FLOOR CROSS</v>
          </cell>
          <cell r="K447" t="str">
            <v>BEWL</v>
          </cell>
          <cell r="L447">
            <v>5810</v>
          </cell>
          <cell r="M447" t="str">
            <v>0102</v>
          </cell>
          <cell r="N447" t="str">
            <v>P</v>
          </cell>
          <cell r="O447" t="str">
            <v>P7-3</v>
          </cell>
          <cell r="P447">
            <v>9.9250000000000005E-2</v>
          </cell>
          <cell r="Q447">
            <v>9.9250000000000005E-2</v>
          </cell>
          <cell r="R447">
            <v>9.9250000000000005E-2</v>
          </cell>
          <cell r="S447">
            <v>9.9250000000000005E-2</v>
          </cell>
          <cell r="T447">
            <v>9.9250000000000005E-2</v>
          </cell>
          <cell r="U447">
            <v>1</v>
          </cell>
          <cell r="V447" t="str">
            <v>[P,W]</v>
          </cell>
        </row>
        <row r="448">
          <cell r="I448" t="str">
            <v>57461</v>
          </cell>
          <cell r="J448" t="str">
            <v>MBR CTR FLOOR CROSS</v>
          </cell>
          <cell r="K448" t="str">
            <v>BEWL</v>
          </cell>
          <cell r="L448" t="str">
            <v>5760</v>
          </cell>
          <cell r="M448" t="str">
            <v>0121</v>
          </cell>
          <cell r="N448" t="str">
            <v>P</v>
          </cell>
          <cell r="O448" t="str">
            <v>P6-4</v>
          </cell>
          <cell r="P448">
            <v>6.4630000000000007E-2</v>
          </cell>
          <cell r="Q448">
            <v>6.4630000000000007E-2</v>
          </cell>
          <cell r="R448">
            <v>6.4630000000000007E-2</v>
          </cell>
          <cell r="S448">
            <v>6.4630000000000007E-2</v>
          </cell>
          <cell r="T448">
            <v>6.4630000000000007E-2</v>
          </cell>
          <cell r="U448">
            <v>1</v>
          </cell>
          <cell r="V448" t="str">
            <v>[P,W]</v>
          </cell>
        </row>
        <row r="449">
          <cell r="I449" t="str">
            <v>57463</v>
          </cell>
          <cell r="J449" t="str">
            <v>R/F CTR FLOOR CROSS MBR RH</v>
          </cell>
          <cell r="K449" t="str">
            <v>ALI BROTHERS</v>
          </cell>
          <cell r="L449" t="str">
            <v>5760</v>
          </cell>
          <cell r="M449" t="str">
            <v>0121</v>
          </cell>
          <cell r="N449" t="str">
            <v>P</v>
          </cell>
          <cell r="O449" t="str">
            <v>P5-1</v>
          </cell>
          <cell r="P449">
            <v>1.1379999999999999E-2</v>
          </cell>
          <cell r="Q449">
            <v>1.1379999999999999E-2</v>
          </cell>
          <cell r="R449">
            <v>1.1379999999999999E-2</v>
          </cell>
          <cell r="S449">
            <v>1.1379999999999999E-2</v>
          </cell>
          <cell r="T449">
            <v>1.1379999999999999E-2</v>
          </cell>
          <cell r="U449">
            <v>1</v>
          </cell>
          <cell r="V449" t="str">
            <v>[P,W]</v>
          </cell>
        </row>
        <row r="450">
          <cell r="I450" t="str">
            <v>57464</v>
          </cell>
          <cell r="J450" t="str">
            <v>R/F CTR FLOOR CROSS MBR LH</v>
          </cell>
          <cell r="K450" t="str">
            <v>ALI BROTHERS</v>
          </cell>
          <cell r="L450" t="str">
            <v>5760</v>
          </cell>
          <cell r="M450" t="str">
            <v>0121</v>
          </cell>
          <cell r="N450" t="str">
            <v>P</v>
          </cell>
          <cell r="O450" t="str">
            <v>P5-1</v>
          </cell>
          <cell r="P450">
            <v>6.43E-3</v>
          </cell>
          <cell r="Q450">
            <v>6.43E-3</v>
          </cell>
          <cell r="R450">
            <v>6.43E-3</v>
          </cell>
          <cell r="S450">
            <v>6.43E-3</v>
          </cell>
          <cell r="T450">
            <v>6.43E-3</v>
          </cell>
          <cell r="U450">
            <v>1</v>
          </cell>
          <cell r="V450" t="str">
            <v>[P,W]</v>
          </cell>
        </row>
        <row r="451">
          <cell r="I451" t="str">
            <v>57468</v>
          </cell>
          <cell r="J451" t="str">
            <v>BRACKET,FR SEAT,OUTSIDE</v>
          </cell>
          <cell r="K451" t="str">
            <v>LUMINAIRES</v>
          </cell>
          <cell r="L451">
            <v>5740</v>
          </cell>
          <cell r="M451" t="str">
            <v>0101</v>
          </cell>
          <cell r="N451" t="str">
            <v>P</v>
          </cell>
          <cell r="O451" t="str">
            <v>P8?</v>
          </cell>
          <cell r="P451">
            <v>1.4840000000000001E-2</v>
          </cell>
          <cell r="Q451">
            <v>1.4840000000000001E-2</v>
          </cell>
          <cell r="R451">
            <v>1.4840000000000001E-2</v>
          </cell>
          <cell r="S451">
            <v>1.4840000000000001E-2</v>
          </cell>
          <cell r="T451">
            <v>1.4840000000000001E-2</v>
          </cell>
          <cell r="U451">
            <v>1</v>
          </cell>
          <cell r="V451" t="str">
            <v>[P,W]</v>
          </cell>
        </row>
        <row r="452">
          <cell r="I452" t="str">
            <v>57611</v>
          </cell>
          <cell r="J452" t="str">
            <v>MBR RR FLOOR SIDE FR RH</v>
          </cell>
          <cell r="K452" t="str">
            <v>BEWL</v>
          </cell>
          <cell r="L452" t="str">
            <v>5760</v>
          </cell>
          <cell r="M452" t="str">
            <v>0121</v>
          </cell>
          <cell r="N452" t="str">
            <v>P</v>
          </cell>
          <cell r="O452" t="str">
            <v>P6-4</v>
          </cell>
          <cell r="P452">
            <v>0.13900999999999999</v>
          </cell>
          <cell r="Q452">
            <v>0.13900999999999999</v>
          </cell>
          <cell r="R452">
            <v>0.13900999999999999</v>
          </cell>
          <cell r="S452">
            <v>0.13900999999999999</v>
          </cell>
          <cell r="T452">
            <v>0.13900999999999999</v>
          </cell>
          <cell r="U452">
            <v>1</v>
          </cell>
          <cell r="V452" t="str">
            <v>[P,W]</v>
          </cell>
        </row>
        <row r="453">
          <cell r="I453" t="str">
            <v>57612</v>
          </cell>
          <cell r="J453" t="str">
            <v>MBR RR FLOOR SIDE FR LH</v>
          </cell>
          <cell r="K453" t="str">
            <v>BEWL</v>
          </cell>
          <cell r="L453" t="str">
            <v>5760</v>
          </cell>
          <cell r="M453" t="str">
            <v>0121</v>
          </cell>
          <cell r="N453" t="str">
            <v>P</v>
          </cell>
          <cell r="O453" t="str">
            <v>P6-4</v>
          </cell>
          <cell r="P453">
            <v>0.13900999999999999</v>
          </cell>
          <cell r="Q453">
            <v>0.13900999999999999</v>
          </cell>
          <cell r="R453">
            <v>0.13900999999999999</v>
          </cell>
          <cell r="S453">
            <v>0.13900999999999999</v>
          </cell>
          <cell r="T453">
            <v>0.13900999999999999</v>
          </cell>
          <cell r="U453">
            <v>1</v>
          </cell>
          <cell r="V453" t="str">
            <v>[P,W]</v>
          </cell>
        </row>
        <row r="454">
          <cell r="I454" t="str">
            <v>57615</v>
          </cell>
          <cell r="J454" t="str">
            <v>MBR RR FLOOR SIDE RR RH</v>
          </cell>
          <cell r="K454" t="str">
            <v>METALINE</v>
          </cell>
          <cell r="L454">
            <v>5760</v>
          </cell>
          <cell r="M454" t="str">
            <v>0121</v>
          </cell>
          <cell r="N454" t="str">
            <v>P</v>
          </cell>
          <cell r="O454" t="str">
            <v>P6-4</v>
          </cell>
          <cell r="P454">
            <v>6.7860000000000004E-2</v>
          </cell>
          <cell r="Q454">
            <v>6.7860000000000004E-2</v>
          </cell>
          <cell r="R454">
            <v>6.7860000000000004E-2</v>
          </cell>
          <cell r="S454">
            <v>6.7860000000000004E-2</v>
          </cell>
          <cell r="T454">
            <v>6.7860000000000004E-2</v>
          </cell>
          <cell r="U454">
            <v>1</v>
          </cell>
          <cell r="V454" t="str">
            <v>[P,W]</v>
          </cell>
        </row>
        <row r="455">
          <cell r="I455" t="str">
            <v>57616</v>
          </cell>
          <cell r="J455" t="str">
            <v>MBR RR FLOOR SIDE RR LH</v>
          </cell>
          <cell r="K455" t="str">
            <v>METALINE</v>
          </cell>
          <cell r="L455">
            <v>5760</v>
          </cell>
          <cell r="M455" t="str">
            <v>0121</v>
          </cell>
          <cell r="N455" t="str">
            <v>P</v>
          </cell>
          <cell r="O455" t="str">
            <v>P6-4</v>
          </cell>
          <cell r="P455">
            <v>6.7860000000000004E-2</v>
          </cell>
          <cell r="Q455">
            <v>6.7860000000000004E-2</v>
          </cell>
          <cell r="R455">
            <v>6.7860000000000004E-2</v>
          </cell>
          <cell r="S455">
            <v>6.7860000000000004E-2</v>
          </cell>
          <cell r="T455">
            <v>6.7860000000000004E-2</v>
          </cell>
          <cell r="U455">
            <v>1</v>
          </cell>
          <cell r="V455" t="str">
            <v>[P,W]</v>
          </cell>
        </row>
        <row r="456">
          <cell r="I456" t="str">
            <v>57656</v>
          </cell>
          <cell r="J456" t="str">
            <v>BKT EXHAUST PIPE MOUNTING No.1</v>
          </cell>
          <cell r="K456" t="str">
            <v>DAWN</v>
          </cell>
          <cell r="L456">
            <v>5810</v>
          </cell>
          <cell r="M456" t="str">
            <v>0103</v>
          </cell>
          <cell r="N456" t="str">
            <v>P</v>
          </cell>
          <cell r="O456" t="str">
            <v>P6-4</v>
          </cell>
          <cell r="P456">
            <v>1.4999999999999999E-2</v>
          </cell>
          <cell r="Q456">
            <v>1.4999999999999999E-2</v>
          </cell>
          <cell r="R456">
            <v>1.4999999999999999E-2</v>
          </cell>
          <cell r="S456">
            <v>1.4999999999999999E-2</v>
          </cell>
          <cell r="T456">
            <v>1.4999999999999999E-2</v>
          </cell>
          <cell r="U456">
            <v>1</v>
          </cell>
          <cell r="V456" t="str">
            <v>[P,W]</v>
          </cell>
        </row>
        <row r="457">
          <cell r="I457" t="str">
            <v>57683</v>
          </cell>
          <cell r="J457" t="str">
            <v>BKT FUEL TANK MOUNTING</v>
          </cell>
          <cell r="K457" t="str">
            <v>ALI BROS</v>
          </cell>
          <cell r="L457">
            <v>5760</v>
          </cell>
          <cell r="M457" t="str">
            <v>0121</v>
          </cell>
          <cell r="N457" t="str">
            <v>P</v>
          </cell>
          <cell r="O457" t="str">
            <v>P7-3</v>
          </cell>
          <cell r="P457">
            <v>1.388E-2</v>
          </cell>
          <cell r="Q457">
            <v>1.388E-2</v>
          </cell>
          <cell r="R457">
            <v>1.388E-2</v>
          </cell>
          <cell r="S457">
            <v>1.388E-2</v>
          </cell>
          <cell r="T457">
            <v>1.388E-2</v>
          </cell>
          <cell r="U457">
            <v>1</v>
          </cell>
          <cell r="V457" t="str">
            <v>[P,W]</v>
          </cell>
        </row>
        <row r="458">
          <cell r="I458" t="str">
            <v>57695</v>
          </cell>
          <cell r="J458" t="str">
            <v>EXT RR FLOOR CROSS RR SIDE RH</v>
          </cell>
          <cell r="K458" t="str">
            <v>AFTAB</v>
          </cell>
          <cell r="L458">
            <v>5760</v>
          </cell>
          <cell r="M458" t="str">
            <v>0121</v>
          </cell>
          <cell r="N458" t="str">
            <v>P</v>
          </cell>
          <cell r="O458" t="str">
            <v>P6-4</v>
          </cell>
          <cell r="P458">
            <v>4.036E-2</v>
          </cell>
          <cell r="Q458">
            <v>4.036E-2</v>
          </cell>
          <cell r="R458">
            <v>4.036E-2</v>
          </cell>
          <cell r="S458">
            <v>4.036E-2</v>
          </cell>
          <cell r="T458">
            <v>4.036E-2</v>
          </cell>
          <cell r="U458">
            <v>1</v>
          </cell>
          <cell r="V458" t="str">
            <v>[P,W]</v>
          </cell>
        </row>
        <row r="459">
          <cell r="I459" t="str">
            <v>57696</v>
          </cell>
          <cell r="J459" t="str">
            <v>EXT RR FLOOR CROSS RR SIDE LH</v>
          </cell>
          <cell r="K459" t="str">
            <v>AFTAB</v>
          </cell>
          <cell r="L459">
            <v>5760</v>
          </cell>
          <cell r="M459" t="str">
            <v>0121</v>
          </cell>
          <cell r="N459" t="str">
            <v>P</v>
          </cell>
          <cell r="O459" t="str">
            <v>P6-4</v>
          </cell>
          <cell r="P459">
            <v>4.036E-2</v>
          </cell>
          <cell r="Q459">
            <v>4.036E-2</v>
          </cell>
          <cell r="R459">
            <v>4.036E-2</v>
          </cell>
          <cell r="S459">
            <v>4.036E-2</v>
          </cell>
          <cell r="T459">
            <v>4.036E-2</v>
          </cell>
          <cell r="U459">
            <v>1</v>
          </cell>
          <cell r="V459" t="str">
            <v>[P,W]</v>
          </cell>
        </row>
        <row r="460">
          <cell r="I460" t="str">
            <v>57721</v>
          </cell>
          <cell r="J460" t="str">
            <v>BKT RR STRUT BAR,RH</v>
          </cell>
          <cell r="K460" t="str">
            <v>LUMINAIRES</v>
          </cell>
          <cell r="L460">
            <v>5760</v>
          </cell>
          <cell r="M460" t="str">
            <v>0121</v>
          </cell>
          <cell r="N460" t="str">
            <v>P</v>
          </cell>
          <cell r="O460" t="str">
            <v>P6-4</v>
          </cell>
          <cell r="P460">
            <v>1.4659999999999999E-2</v>
          </cell>
          <cell r="Q460">
            <v>1.4659999999999999E-2</v>
          </cell>
          <cell r="R460">
            <v>1.4659999999999999E-2</v>
          </cell>
          <cell r="S460">
            <v>1.4659999999999999E-2</v>
          </cell>
          <cell r="T460">
            <v>1.4659999999999999E-2</v>
          </cell>
          <cell r="U460">
            <v>1</v>
          </cell>
          <cell r="V460" t="str">
            <v>[P,W]</v>
          </cell>
        </row>
        <row r="461">
          <cell r="I461" t="str">
            <v>57722</v>
          </cell>
          <cell r="J461" t="str">
            <v>BKT RR STRUT BAR,LH</v>
          </cell>
          <cell r="K461" t="str">
            <v>LUMINAIRES</v>
          </cell>
          <cell r="L461">
            <v>5760</v>
          </cell>
          <cell r="M461" t="str">
            <v>0121</v>
          </cell>
          <cell r="N461" t="str">
            <v>P</v>
          </cell>
          <cell r="O461" t="str">
            <v>P6-4</v>
          </cell>
          <cell r="P461">
            <v>1.4659999999999999E-2</v>
          </cell>
          <cell r="Q461">
            <v>1.4659999999999999E-2</v>
          </cell>
          <cell r="R461">
            <v>1.4659999999999999E-2</v>
          </cell>
          <cell r="S461">
            <v>1.4659999999999999E-2</v>
          </cell>
          <cell r="T461">
            <v>1.4659999999999999E-2</v>
          </cell>
          <cell r="U461">
            <v>1</v>
          </cell>
          <cell r="V461" t="str">
            <v>[P,W]</v>
          </cell>
        </row>
        <row r="462">
          <cell r="I462" t="str">
            <v>57735</v>
          </cell>
          <cell r="J462" t="str">
            <v>R/F RR TORQUE BOX RH</v>
          </cell>
          <cell r="K462" t="str">
            <v>MALIK GAS</v>
          </cell>
          <cell r="L462">
            <v>5760</v>
          </cell>
          <cell r="M462" t="str">
            <v>0121</v>
          </cell>
          <cell r="N462" t="str">
            <v>P</v>
          </cell>
          <cell r="O462" t="str">
            <v>P7-3</v>
          </cell>
          <cell r="P462">
            <v>8.9999999999999993E-3</v>
          </cell>
          <cell r="Q462">
            <v>8.9999999999999993E-3</v>
          </cell>
          <cell r="R462">
            <v>8.9999999999999993E-3</v>
          </cell>
          <cell r="S462">
            <v>8.9999999999999993E-3</v>
          </cell>
          <cell r="T462">
            <v>8.9999999999999993E-3</v>
          </cell>
          <cell r="U462">
            <v>1</v>
          </cell>
          <cell r="V462" t="str">
            <v>[P,W]</v>
          </cell>
        </row>
        <row r="463">
          <cell r="I463" t="str">
            <v>57736</v>
          </cell>
          <cell r="J463" t="str">
            <v>R/F RR TORQUE BOX LH</v>
          </cell>
          <cell r="K463" t="str">
            <v>MALIK GAS</v>
          </cell>
          <cell r="L463">
            <v>5760</v>
          </cell>
          <cell r="M463" t="str">
            <v>0121</v>
          </cell>
          <cell r="N463" t="str">
            <v>P</v>
          </cell>
          <cell r="O463" t="str">
            <v>P7-3</v>
          </cell>
          <cell r="P463">
            <v>8.9999999999999993E-3</v>
          </cell>
          <cell r="Q463">
            <v>8.9999999999999993E-3</v>
          </cell>
          <cell r="R463">
            <v>8.9999999999999993E-3</v>
          </cell>
          <cell r="S463">
            <v>8.9999999999999993E-3</v>
          </cell>
          <cell r="T463">
            <v>8.9999999999999993E-3</v>
          </cell>
          <cell r="U463">
            <v>1</v>
          </cell>
          <cell r="V463" t="str">
            <v>[P,W]</v>
          </cell>
        </row>
        <row r="464">
          <cell r="I464" t="str">
            <v>58215</v>
          </cell>
          <cell r="J464" t="str">
            <v>R/F CTR FLOOR PANEL NO.2 RH</v>
          </cell>
          <cell r="K464" t="str">
            <v>ALI BROTHERS</v>
          </cell>
          <cell r="L464" t="str">
            <v>5820</v>
          </cell>
          <cell r="M464" t="str">
            <v>0101</v>
          </cell>
          <cell r="N464" t="str">
            <v>P</v>
          </cell>
          <cell r="O464" t="str">
            <v>P5-2</v>
          </cell>
          <cell r="P464">
            <v>1.0999999999999999E-2</v>
          </cell>
          <cell r="Q464">
            <v>1.0999999999999999E-2</v>
          </cell>
          <cell r="R464">
            <v>1.0999999999999999E-2</v>
          </cell>
          <cell r="S464">
            <v>1.0999999999999999E-2</v>
          </cell>
          <cell r="T464">
            <v>1.0999999999999999E-2</v>
          </cell>
          <cell r="U464">
            <v>1</v>
          </cell>
          <cell r="V464" t="str">
            <v>[P,W]</v>
          </cell>
        </row>
        <row r="465">
          <cell r="I465" t="str">
            <v>58216</v>
          </cell>
          <cell r="J465" t="str">
            <v>R/F CTR FLOOR PANEL NO.2 RH</v>
          </cell>
          <cell r="K465" t="str">
            <v>ALI BROTHERS</v>
          </cell>
          <cell r="L465" t="str">
            <v>5820</v>
          </cell>
          <cell r="M465" t="str">
            <v>0101</v>
          </cell>
          <cell r="N465" t="str">
            <v>P</v>
          </cell>
          <cell r="O465" t="str">
            <v>P5-2</v>
          </cell>
          <cell r="P465">
            <v>1.0999999999999999E-2</v>
          </cell>
          <cell r="Q465">
            <v>1.0999999999999999E-2</v>
          </cell>
          <cell r="R465">
            <v>1.0999999999999999E-2</v>
          </cell>
          <cell r="S465">
            <v>1.0999999999999999E-2</v>
          </cell>
          <cell r="T465">
            <v>1.0999999999999999E-2</v>
          </cell>
          <cell r="U465">
            <v>1</v>
          </cell>
          <cell r="V465" t="str">
            <v>[P,W]</v>
          </cell>
        </row>
        <row r="466">
          <cell r="I466" t="str">
            <v>58272</v>
          </cell>
          <cell r="J466" t="str">
            <v>R/F BELT ANC TO FLOOR PAN NO.4 RH</v>
          </cell>
          <cell r="K466" t="str">
            <v>LUMINAIRES</v>
          </cell>
          <cell r="L466">
            <v>5740</v>
          </cell>
          <cell r="M466" t="str">
            <v>0101</v>
          </cell>
          <cell r="N466" t="str">
            <v>P</v>
          </cell>
          <cell r="O466" t="str">
            <v>P7-3</v>
          </cell>
          <cell r="P466">
            <v>3.551E-2</v>
          </cell>
          <cell r="Q466">
            <v>3.551E-2</v>
          </cell>
          <cell r="R466">
            <v>3.551E-2</v>
          </cell>
          <cell r="S466">
            <v>3.551E-2</v>
          </cell>
          <cell r="T466">
            <v>3.551E-2</v>
          </cell>
          <cell r="U466">
            <v>1</v>
          </cell>
          <cell r="V466" t="str">
            <v>[P,W]</v>
          </cell>
        </row>
        <row r="467">
          <cell r="I467" t="str">
            <v>58273</v>
          </cell>
          <cell r="J467" t="str">
            <v>R/F BELT ANC TO FLOOR PAN NO.4 LH</v>
          </cell>
          <cell r="K467" t="str">
            <v>LUMINAIRES</v>
          </cell>
          <cell r="L467">
            <v>5740</v>
          </cell>
          <cell r="M467" t="str">
            <v>0101</v>
          </cell>
          <cell r="N467" t="str">
            <v>P</v>
          </cell>
          <cell r="O467" t="str">
            <v>P7-3</v>
          </cell>
          <cell r="P467" t="str">
            <v>INCL</v>
          </cell>
          <cell r="Q467" t="str">
            <v>INCL</v>
          </cell>
          <cell r="R467" t="str">
            <v>INCL</v>
          </cell>
          <cell r="S467" t="str">
            <v>INCL</v>
          </cell>
          <cell r="T467" t="str">
            <v>INCL</v>
          </cell>
          <cell r="U467">
            <v>1</v>
          </cell>
          <cell r="V467" t="str">
            <v>[P,W]</v>
          </cell>
        </row>
        <row r="468">
          <cell r="I468" t="str">
            <v>58313</v>
          </cell>
          <cell r="J468" t="str">
            <v>PNL RR RLOOR SIDE RH</v>
          </cell>
          <cell r="K468" t="str">
            <v>METALINE</v>
          </cell>
          <cell r="L468">
            <v>5830</v>
          </cell>
          <cell r="M468" t="str">
            <v>0101</v>
          </cell>
          <cell r="N468" t="str">
            <v>P</v>
          </cell>
          <cell r="O468" t="str">
            <v>P8?</v>
          </cell>
          <cell r="P468">
            <v>2.4799999999999999E-2</v>
          </cell>
          <cell r="Q468">
            <v>2.4799999999999999E-2</v>
          </cell>
          <cell r="R468">
            <v>2.4799999999999999E-2</v>
          </cell>
          <cell r="S468">
            <v>2.4799999999999999E-2</v>
          </cell>
          <cell r="T468">
            <v>2.4799999999999999E-2</v>
          </cell>
          <cell r="U468">
            <v>1</v>
          </cell>
          <cell r="V468" t="str">
            <v>[P,W]</v>
          </cell>
        </row>
        <row r="469">
          <cell r="I469" t="str">
            <v>58314</v>
          </cell>
          <cell r="J469" t="str">
            <v>PNL RR RLOOR SIDE LH</v>
          </cell>
          <cell r="K469" t="str">
            <v>METALINE</v>
          </cell>
          <cell r="L469">
            <v>5830</v>
          </cell>
          <cell r="M469" t="str">
            <v>0101</v>
          </cell>
          <cell r="N469" t="str">
            <v>P</v>
          </cell>
          <cell r="O469" t="str">
            <v>P8?</v>
          </cell>
          <cell r="P469">
            <v>2.4799999999999999E-2</v>
          </cell>
          <cell r="Q469">
            <v>2.4799999999999999E-2</v>
          </cell>
          <cell r="R469">
            <v>2.4799999999999999E-2</v>
          </cell>
          <cell r="S469">
            <v>2.4799999999999999E-2</v>
          </cell>
          <cell r="T469">
            <v>2.4799999999999999E-2</v>
          </cell>
          <cell r="U469">
            <v>1</v>
          </cell>
          <cell r="V469" t="str">
            <v>[P,W]</v>
          </cell>
        </row>
        <row r="470">
          <cell r="I470" t="str">
            <v>58315</v>
          </cell>
          <cell r="J470" t="str">
            <v>EXT RR FLOOR SIDE PANEL FR RH</v>
          </cell>
          <cell r="K470" t="str">
            <v>LUMINAIRES</v>
          </cell>
          <cell r="L470">
            <v>5830</v>
          </cell>
          <cell r="M470" t="str">
            <v>0101</v>
          </cell>
          <cell r="N470" t="str">
            <v>P</v>
          </cell>
          <cell r="O470" t="str">
            <v>P6-3</v>
          </cell>
          <cell r="P470">
            <v>4.5789999999999997E-2</v>
          </cell>
          <cell r="Q470">
            <v>4.5789999999999997E-2</v>
          </cell>
          <cell r="R470">
            <v>4.5789999999999997E-2</v>
          </cell>
          <cell r="S470">
            <v>4.5789999999999997E-2</v>
          </cell>
          <cell r="T470">
            <v>4.5789999999999997E-2</v>
          </cell>
          <cell r="U470">
            <v>1</v>
          </cell>
          <cell r="V470" t="str">
            <v>[P,W]</v>
          </cell>
        </row>
        <row r="471">
          <cell r="I471" t="str">
            <v>58351</v>
          </cell>
          <cell r="J471" t="str">
            <v>BKT SPARE WHEEL CLAMP</v>
          </cell>
          <cell r="K471" t="str">
            <v>LUMINAIRES</v>
          </cell>
          <cell r="L471">
            <v>5830</v>
          </cell>
          <cell r="M471" t="str">
            <v>0101</v>
          </cell>
          <cell r="N471" t="str">
            <v>P</v>
          </cell>
          <cell r="O471" t="str">
            <v>P6-2</v>
          </cell>
          <cell r="P471">
            <v>1.06E-2</v>
          </cell>
          <cell r="Q471">
            <v>1.06E-2</v>
          </cell>
          <cell r="R471">
            <v>1.06E-2</v>
          </cell>
          <cell r="S471">
            <v>1.06E-2</v>
          </cell>
          <cell r="T471">
            <v>1.06E-2</v>
          </cell>
          <cell r="U471">
            <v>1</v>
          </cell>
          <cell r="V471" t="str">
            <v>[P,W]</v>
          </cell>
        </row>
        <row r="472">
          <cell r="I472" t="str">
            <v>58791</v>
          </cell>
          <cell r="J472" t="str">
            <v>CARRIER JACK</v>
          </cell>
          <cell r="K472" t="str">
            <v>MALIK GAS</v>
          </cell>
          <cell r="L472">
            <v>5830</v>
          </cell>
          <cell r="M472" t="str">
            <v>0101</v>
          </cell>
          <cell r="N472" t="str">
            <v>P</v>
          </cell>
          <cell r="O472" t="str">
            <v>P6-4</v>
          </cell>
          <cell r="P472">
            <v>1.0500000000000001E-2</v>
          </cell>
          <cell r="Q472">
            <v>1.0500000000000001E-2</v>
          </cell>
          <cell r="R472">
            <v>1.0500000000000001E-2</v>
          </cell>
          <cell r="S472">
            <v>1.0500000000000001E-2</v>
          </cell>
          <cell r="T472">
            <v>1.0500000000000001E-2</v>
          </cell>
          <cell r="U472">
            <v>1</v>
          </cell>
          <cell r="V472" t="str">
            <v>[P,W]</v>
          </cell>
        </row>
        <row r="473">
          <cell r="I473" t="str">
            <v>61121</v>
          </cell>
          <cell r="J473" t="str">
            <v>PANEL COWL SIDE RH</v>
          </cell>
          <cell r="K473" t="str">
            <v>ALI BROTHERS</v>
          </cell>
          <cell r="L473" t="str">
            <v>6110</v>
          </cell>
          <cell r="M473" t="str">
            <v>0101</v>
          </cell>
          <cell r="N473" t="str">
            <v>P</v>
          </cell>
          <cell r="O473" t="str">
            <v>P5-2</v>
          </cell>
          <cell r="P473">
            <v>1.1599999999999999E-2</v>
          </cell>
          <cell r="Q473">
            <v>1.1599999999999999E-2</v>
          </cell>
          <cell r="R473">
            <v>1.1599999999999999E-2</v>
          </cell>
          <cell r="S473">
            <v>1.1599999999999999E-2</v>
          </cell>
          <cell r="T473">
            <v>1.1599999999999999E-2</v>
          </cell>
          <cell r="U473">
            <v>1</v>
          </cell>
          <cell r="V473" t="str">
            <v>[P,W]</v>
          </cell>
        </row>
        <row r="474">
          <cell r="I474" t="str">
            <v>61122</v>
          </cell>
          <cell r="J474" t="str">
            <v>PANEL COWL SIDE LH</v>
          </cell>
          <cell r="K474" t="str">
            <v>ALI BROTHERS</v>
          </cell>
          <cell r="L474" t="str">
            <v>6110</v>
          </cell>
          <cell r="M474" t="str">
            <v>0201</v>
          </cell>
          <cell r="N474" t="str">
            <v>P</v>
          </cell>
          <cell r="O474" t="str">
            <v>P5-2</v>
          </cell>
          <cell r="P474">
            <v>1.1599999999999999E-2</v>
          </cell>
          <cell r="Q474">
            <v>1.1599999999999999E-2</v>
          </cell>
          <cell r="R474">
            <v>1.1599999999999999E-2</v>
          </cell>
          <cell r="S474">
            <v>1.1599999999999999E-2</v>
          </cell>
          <cell r="T474">
            <v>1.1599999999999999E-2</v>
          </cell>
          <cell r="U474">
            <v>1</v>
          </cell>
          <cell r="V474" t="str">
            <v>[P,W]</v>
          </cell>
        </row>
        <row r="475">
          <cell r="I475" t="str">
            <v>61161</v>
          </cell>
          <cell r="J475" t="str">
            <v>PILLAR FR BODY UPR INNER RH</v>
          </cell>
          <cell r="K475" t="str">
            <v>ALI BROTHERS</v>
          </cell>
          <cell r="L475">
            <v>6110</v>
          </cell>
          <cell r="M475" t="str">
            <v>0101</v>
          </cell>
          <cell r="N475" t="str">
            <v>P</v>
          </cell>
          <cell r="O475" t="str">
            <v>P6-4</v>
          </cell>
          <cell r="P475">
            <v>7.6660000000000006E-2</v>
          </cell>
          <cell r="Q475">
            <v>7.6660000000000006E-2</v>
          </cell>
          <cell r="R475">
            <v>7.6660000000000006E-2</v>
          </cell>
          <cell r="S475">
            <v>7.6660000000000006E-2</v>
          </cell>
          <cell r="T475">
            <v>7.6660000000000006E-2</v>
          </cell>
          <cell r="U475">
            <v>1</v>
          </cell>
          <cell r="V475" t="str">
            <v>[P,W]</v>
          </cell>
        </row>
        <row r="476">
          <cell r="I476" t="str">
            <v>61162</v>
          </cell>
          <cell r="J476" t="str">
            <v>PILLAR FR BODY UPR INNER LH</v>
          </cell>
          <cell r="K476" t="str">
            <v>ALI BROTHERS</v>
          </cell>
          <cell r="L476">
            <v>6110</v>
          </cell>
          <cell r="M476" t="str">
            <v>0201</v>
          </cell>
          <cell r="N476" t="str">
            <v>P</v>
          </cell>
          <cell r="O476" t="str">
            <v>P6-4</v>
          </cell>
          <cell r="P476">
            <v>7.6660000000000006E-2</v>
          </cell>
          <cell r="Q476">
            <v>7.6660000000000006E-2</v>
          </cell>
          <cell r="R476">
            <v>7.6660000000000006E-2</v>
          </cell>
          <cell r="S476">
            <v>7.6660000000000006E-2</v>
          </cell>
          <cell r="T476">
            <v>7.6660000000000006E-2</v>
          </cell>
          <cell r="U476">
            <v>1</v>
          </cell>
          <cell r="V476" t="str">
            <v>[P,W]</v>
          </cell>
        </row>
        <row r="477">
          <cell r="I477" t="str">
            <v>61175</v>
          </cell>
          <cell r="J477" t="str">
            <v>R/F FR BODY PLR INN #2 RH</v>
          </cell>
          <cell r="K477" t="str">
            <v>LUMINAIRES</v>
          </cell>
          <cell r="L477">
            <v>6120</v>
          </cell>
          <cell r="M477" t="str">
            <v>0101</v>
          </cell>
          <cell r="N477" t="str">
            <v>P</v>
          </cell>
          <cell r="O477" t="str">
            <v>P6-2</v>
          </cell>
          <cell r="P477">
            <v>5.5199999999999997E-3</v>
          </cell>
          <cell r="Q477">
            <v>5.5199999999999997E-3</v>
          </cell>
          <cell r="R477">
            <v>5.5199999999999997E-3</v>
          </cell>
          <cell r="S477">
            <v>5.5199999999999997E-3</v>
          </cell>
          <cell r="T477">
            <v>5.5199999999999997E-3</v>
          </cell>
          <cell r="U477">
            <v>1</v>
          </cell>
          <cell r="V477" t="str">
            <v>[P,W]</v>
          </cell>
        </row>
        <row r="478">
          <cell r="I478" t="str">
            <v>61176</v>
          </cell>
          <cell r="J478" t="str">
            <v>R/F FR BODY PLR INN #2 LH</v>
          </cell>
          <cell r="K478" t="str">
            <v>LUMINAIRES</v>
          </cell>
          <cell r="L478">
            <v>6120</v>
          </cell>
          <cell r="M478" t="str">
            <v>0201</v>
          </cell>
          <cell r="N478" t="str">
            <v>P</v>
          </cell>
          <cell r="O478" t="str">
            <v>P6-2</v>
          </cell>
          <cell r="P478">
            <v>5.5199999999999997E-3</v>
          </cell>
          <cell r="Q478">
            <v>5.5199999999999997E-3</v>
          </cell>
          <cell r="R478">
            <v>5.5199999999999997E-3</v>
          </cell>
          <cell r="S478">
            <v>5.5199999999999997E-3</v>
          </cell>
          <cell r="T478">
            <v>5.5199999999999997E-3</v>
          </cell>
          <cell r="U478">
            <v>1</v>
          </cell>
          <cell r="V478" t="str">
            <v>[P,W]</v>
          </cell>
        </row>
        <row r="479">
          <cell r="I479" t="str">
            <v>61231</v>
          </cell>
          <cell r="J479" t="str">
            <v>RAIL ROOF SIDE INNER RH</v>
          </cell>
          <cell r="K479" t="str">
            <v>ALI BROTHERS</v>
          </cell>
          <cell r="L479">
            <v>6120</v>
          </cell>
          <cell r="M479" t="str">
            <v>0101</v>
          </cell>
          <cell r="N479" t="str">
            <v>P</v>
          </cell>
          <cell r="O479" t="str">
            <v>P6-4</v>
          </cell>
          <cell r="P479">
            <v>3.2489999999999998E-2</v>
          </cell>
          <cell r="Q479">
            <v>3.2489999999999998E-2</v>
          </cell>
          <cell r="R479">
            <v>3.2489999999999998E-2</v>
          </cell>
          <cell r="S479">
            <v>3.2489999999999998E-2</v>
          </cell>
          <cell r="T479">
            <v>3.2489999999999998E-2</v>
          </cell>
          <cell r="U479">
            <v>1</v>
          </cell>
          <cell r="V479" t="str">
            <v>[P,W]</v>
          </cell>
        </row>
        <row r="480">
          <cell r="I480" t="str">
            <v>61232</v>
          </cell>
          <cell r="J480" t="str">
            <v>RAIL ROOF SIDE INNER LH</v>
          </cell>
          <cell r="K480" t="str">
            <v>ALI BROTHERS</v>
          </cell>
          <cell r="L480">
            <v>6120</v>
          </cell>
          <cell r="M480" t="str">
            <v>0201</v>
          </cell>
          <cell r="N480" t="str">
            <v>P</v>
          </cell>
          <cell r="O480" t="str">
            <v>P6-4</v>
          </cell>
          <cell r="P480">
            <v>3.2489999999999998E-2</v>
          </cell>
          <cell r="Q480">
            <v>3.2489999999999998E-2</v>
          </cell>
          <cell r="R480">
            <v>3.2489999999999998E-2</v>
          </cell>
          <cell r="S480">
            <v>3.2489999999999998E-2</v>
          </cell>
          <cell r="T480">
            <v>3.2489999999999998E-2</v>
          </cell>
          <cell r="U480">
            <v>1</v>
          </cell>
          <cell r="V480" t="str">
            <v>[P,W]</v>
          </cell>
        </row>
        <row r="481">
          <cell r="I481" t="str">
            <v>61341</v>
          </cell>
          <cell r="J481" t="str">
            <v>PILLAR CTR BODY INNER UPR RH</v>
          </cell>
          <cell r="K481" t="str">
            <v>ALI BROTHERS</v>
          </cell>
          <cell r="L481" t="str">
            <v>6130</v>
          </cell>
          <cell r="M481" t="str">
            <v>0101</v>
          </cell>
          <cell r="N481" t="str">
            <v>P</v>
          </cell>
          <cell r="O481" t="str">
            <v>P5-2</v>
          </cell>
          <cell r="P481">
            <v>1.2290000000000001E-2</v>
          </cell>
          <cell r="Q481">
            <v>1.2290000000000001E-2</v>
          </cell>
          <cell r="R481">
            <v>1.2290000000000001E-2</v>
          </cell>
          <cell r="S481">
            <v>1.2290000000000001E-2</v>
          </cell>
          <cell r="T481">
            <v>1.2290000000000001E-2</v>
          </cell>
          <cell r="U481">
            <v>1</v>
          </cell>
          <cell r="V481" t="str">
            <v>[P,W]</v>
          </cell>
        </row>
        <row r="482">
          <cell r="I482" t="str">
            <v>61342</v>
          </cell>
          <cell r="J482" t="str">
            <v>PILLAR CTR BODY INNER UPR LH</v>
          </cell>
          <cell r="K482" t="str">
            <v>ALI BROTHERS</v>
          </cell>
          <cell r="L482" t="str">
            <v>6130</v>
          </cell>
          <cell r="M482" t="str">
            <v>0201</v>
          </cell>
          <cell r="N482" t="str">
            <v>P</v>
          </cell>
          <cell r="O482" t="str">
            <v>P5-2</v>
          </cell>
          <cell r="P482">
            <v>1.2290000000000001E-2</v>
          </cell>
          <cell r="Q482">
            <v>1.2290000000000001E-2</v>
          </cell>
          <cell r="R482">
            <v>1.2290000000000001E-2</v>
          </cell>
          <cell r="S482">
            <v>1.2290000000000001E-2</v>
          </cell>
          <cell r="T482">
            <v>1.2290000000000001E-2</v>
          </cell>
          <cell r="U482">
            <v>1</v>
          </cell>
          <cell r="V482" t="str">
            <v>[P,W]</v>
          </cell>
        </row>
        <row r="483">
          <cell r="I483" t="str">
            <v>61343</v>
          </cell>
          <cell r="J483" t="str">
            <v>PILLAR CTR BODY INNER RH</v>
          </cell>
          <cell r="K483" t="str">
            <v>AEK</v>
          </cell>
          <cell r="L483">
            <v>6130</v>
          </cell>
          <cell r="M483" t="str">
            <v>0101</v>
          </cell>
          <cell r="N483" t="str">
            <v>P</v>
          </cell>
          <cell r="O483" t="str">
            <v>P6-4</v>
          </cell>
          <cell r="P483">
            <v>1.6160000000000001E-2</v>
          </cell>
          <cell r="Q483">
            <v>1.6160000000000001E-2</v>
          </cell>
          <cell r="R483">
            <v>1.6160000000000001E-2</v>
          </cell>
          <cell r="S483">
            <v>1.6160000000000001E-2</v>
          </cell>
          <cell r="T483">
            <v>1.6160000000000001E-2</v>
          </cell>
          <cell r="U483">
            <v>1</v>
          </cell>
          <cell r="V483" t="str">
            <v>[P,W]</v>
          </cell>
        </row>
        <row r="484">
          <cell r="I484" t="str">
            <v>61344</v>
          </cell>
          <cell r="J484" t="str">
            <v>PILLAR CTR BODY INNER LH</v>
          </cell>
          <cell r="K484" t="str">
            <v>AEK</v>
          </cell>
          <cell r="L484">
            <v>6130</v>
          </cell>
          <cell r="M484" t="str">
            <v>0201</v>
          </cell>
          <cell r="N484" t="str">
            <v>P</v>
          </cell>
          <cell r="O484" t="str">
            <v>P6-4</v>
          </cell>
          <cell r="P484">
            <v>1.6160000000000001E-2</v>
          </cell>
          <cell r="Q484">
            <v>1.6160000000000001E-2</v>
          </cell>
          <cell r="R484">
            <v>1.6160000000000001E-2</v>
          </cell>
          <cell r="S484">
            <v>1.6160000000000001E-2</v>
          </cell>
          <cell r="T484">
            <v>1.6160000000000001E-2</v>
          </cell>
          <cell r="U484">
            <v>1</v>
          </cell>
          <cell r="V484" t="str">
            <v>[P,W]</v>
          </cell>
        </row>
        <row r="485">
          <cell r="I485" t="str">
            <v>61418</v>
          </cell>
          <cell r="J485" t="str">
            <v>REINFORCEMENT ROCKER PANEL #1 RH</v>
          </cell>
          <cell r="K485" t="str">
            <v>RAKSON</v>
          </cell>
          <cell r="L485">
            <v>6110</v>
          </cell>
          <cell r="M485" t="str">
            <v>0101</v>
          </cell>
          <cell r="N485" t="str">
            <v>P</v>
          </cell>
          <cell r="O485" t="str">
            <v>P6-3</v>
          </cell>
          <cell r="P485">
            <v>1.35E-2</v>
          </cell>
          <cell r="Q485">
            <v>1.35E-2</v>
          </cell>
          <cell r="R485">
            <v>1.35E-2</v>
          </cell>
          <cell r="S485">
            <v>1.35E-2</v>
          </cell>
          <cell r="T485">
            <v>1.35E-2</v>
          </cell>
          <cell r="U485">
            <v>1</v>
          </cell>
          <cell r="V485" t="str">
            <v>[P,W]</v>
          </cell>
        </row>
        <row r="486">
          <cell r="I486" t="str">
            <v>61419</v>
          </cell>
          <cell r="J486" t="str">
            <v>REINFORCEMENT ROCKER PANEL #1 LH</v>
          </cell>
          <cell r="K486" t="str">
            <v>RAKSON</v>
          </cell>
          <cell r="L486">
            <v>6110</v>
          </cell>
          <cell r="M486" t="str">
            <v>0201</v>
          </cell>
          <cell r="N486" t="str">
            <v>P</v>
          </cell>
          <cell r="O486" t="str">
            <v>P6-3</v>
          </cell>
          <cell r="P486">
            <v>1.35E-2</v>
          </cell>
          <cell r="Q486">
            <v>1.35E-2</v>
          </cell>
          <cell r="R486">
            <v>1.35E-2</v>
          </cell>
          <cell r="S486">
            <v>1.35E-2</v>
          </cell>
          <cell r="T486">
            <v>1.35E-2</v>
          </cell>
          <cell r="U486">
            <v>1</v>
          </cell>
          <cell r="V486" t="str">
            <v>[P,W]</v>
          </cell>
        </row>
        <row r="487">
          <cell r="I487" t="str">
            <v>61621</v>
          </cell>
          <cell r="J487" t="str">
            <v>TROUGH LUGG COMPT OPENING RH</v>
          </cell>
          <cell r="K487" t="str">
            <v>LUMINAIRES</v>
          </cell>
          <cell r="L487">
            <v>6160</v>
          </cell>
          <cell r="M487" t="str">
            <v>0105</v>
          </cell>
          <cell r="N487" t="str">
            <v>P</v>
          </cell>
          <cell r="O487" t="str">
            <v>P6-4</v>
          </cell>
          <cell r="P487">
            <v>3.7679999999999998E-2</v>
          </cell>
          <cell r="Q487">
            <v>3.7679999999999998E-2</v>
          </cell>
          <cell r="R487">
            <v>3.7679999999999998E-2</v>
          </cell>
          <cell r="S487">
            <v>3.7679999999999998E-2</v>
          </cell>
          <cell r="T487">
            <v>3.7679999999999998E-2</v>
          </cell>
          <cell r="U487">
            <v>1</v>
          </cell>
          <cell r="V487" t="str">
            <v>[P,W]</v>
          </cell>
        </row>
        <row r="488">
          <cell r="I488" t="str">
            <v>61622</v>
          </cell>
          <cell r="J488" t="str">
            <v>TROUGH LUGG COMPT OPENING LH</v>
          </cell>
          <cell r="K488" t="str">
            <v>LUMINAIRES</v>
          </cell>
          <cell r="L488">
            <v>6160</v>
          </cell>
          <cell r="M488" t="str">
            <v>0203</v>
          </cell>
          <cell r="N488" t="str">
            <v>P</v>
          </cell>
          <cell r="O488" t="str">
            <v>P6-4</v>
          </cell>
          <cell r="P488">
            <v>3.7679999999999998E-2</v>
          </cell>
          <cell r="Q488">
            <v>3.7679999999999998E-2</v>
          </cell>
          <cell r="R488">
            <v>3.7679999999999998E-2</v>
          </cell>
          <cell r="S488">
            <v>3.7679999999999998E-2</v>
          </cell>
          <cell r="T488">
            <v>3.7679999999999998E-2</v>
          </cell>
          <cell r="U488">
            <v>1</v>
          </cell>
          <cell r="V488" t="str">
            <v>[P,W]</v>
          </cell>
        </row>
        <row r="489">
          <cell r="I489" t="str">
            <v>61627</v>
          </cell>
          <cell r="J489" t="str">
            <v>EXTENSION QUARTER PANEL UPR RR RH</v>
          </cell>
          <cell r="K489" t="str">
            <v>LUMINAIRES</v>
          </cell>
          <cell r="L489">
            <v>6160</v>
          </cell>
          <cell r="M489" t="str">
            <v>0105</v>
          </cell>
          <cell r="N489" t="str">
            <v>P</v>
          </cell>
          <cell r="O489" t="str">
            <v>P6-2</v>
          </cell>
          <cell r="P489">
            <v>2.7789999999999999E-2</v>
          </cell>
          <cell r="Q489">
            <v>2.7789999999999999E-2</v>
          </cell>
          <cell r="R489">
            <v>2.7789999999999999E-2</v>
          </cell>
          <cell r="S489">
            <v>2.7789999999999999E-2</v>
          </cell>
          <cell r="T489">
            <v>2.7789999999999999E-2</v>
          </cell>
          <cell r="U489">
            <v>1</v>
          </cell>
          <cell r="V489" t="str">
            <v>[P,W]</v>
          </cell>
        </row>
        <row r="490">
          <cell r="I490" t="str">
            <v>61628</v>
          </cell>
          <cell r="J490" t="str">
            <v>EXTENSION QUARTER PANEL UPR RR LH</v>
          </cell>
          <cell r="K490" t="str">
            <v>LUMINAIRES</v>
          </cell>
          <cell r="L490">
            <v>6160</v>
          </cell>
          <cell r="M490" t="str">
            <v>0203</v>
          </cell>
          <cell r="N490" t="str">
            <v>P</v>
          </cell>
          <cell r="O490" t="str">
            <v>P6-2</v>
          </cell>
          <cell r="P490">
            <v>2.7789999999999999E-2</v>
          </cell>
          <cell r="Q490">
            <v>2.7789999999999999E-2</v>
          </cell>
          <cell r="R490">
            <v>2.7789999999999999E-2</v>
          </cell>
          <cell r="S490">
            <v>2.7789999999999999E-2</v>
          </cell>
          <cell r="T490">
            <v>2.7789999999999999E-2</v>
          </cell>
          <cell r="U490">
            <v>1</v>
          </cell>
          <cell r="V490" t="str">
            <v>[P,W]</v>
          </cell>
        </row>
        <row r="491">
          <cell r="I491" t="str">
            <v>61641</v>
          </cell>
          <cell r="J491" t="str">
            <v>GUSSET QTR WHEEL HOUSE OUTR RH</v>
          </cell>
          <cell r="K491" t="str">
            <v>LUMINAIRES</v>
          </cell>
          <cell r="L491">
            <v>6161</v>
          </cell>
          <cell r="M491" t="str">
            <v>0101</v>
          </cell>
          <cell r="N491" t="str">
            <v>P</v>
          </cell>
          <cell r="O491" t="str">
            <v>P6-2</v>
          </cell>
          <cell r="P491">
            <v>2.8900000000000002E-3</v>
          </cell>
          <cell r="Q491">
            <v>2.8900000000000002E-3</v>
          </cell>
          <cell r="R491">
            <v>2.8900000000000002E-3</v>
          </cell>
          <cell r="S491">
            <v>2.8900000000000002E-3</v>
          </cell>
          <cell r="T491">
            <v>2.8900000000000002E-3</v>
          </cell>
          <cell r="U491">
            <v>1</v>
          </cell>
          <cell r="V491" t="str">
            <v>[P,W]</v>
          </cell>
        </row>
        <row r="492">
          <cell r="I492" t="str">
            <v>61642</v>
          </cell>
          <cell r="J492" t="str">
            <v>GUSSET QTR WHEEL HOUSE OUTR LH</v>
          </cell>
          <cell r="K492" t="str">
            <v>LUMINAIRES</v>
          </cell>
          <cell r="L492">
            <v>6161</v>
          </cell>
          <cell r="M492" t="str">
            <v>0201</v>
          </cell>
          <cell r="N492" t="str">
            <v>P</v>
          </cell>
          <cell r="O492" t="str">
            <v>P6-2</v>
          </cell>
          <cell r="P492">
            <v>2.8900000000000002E-3</v>
          </cell>
          <cell r="Q492">
            <v>2.8900000000000002E-3</v>
          </cell>
          <cell r="R492">
            <v>2.8900000000000002E-3</v>
          </cell>
          <cell r="S492">
            <v>2.8900000000000002E-3</v>
          </cell>
          <cell r="T492">
            <v>2.8900000000000002E-3</v>
          </cell>
          <cell r="U492">
            <v>1</v>
          </cell>
          <cell r="V492" t="str">
            <v>[P,W]</v>
          </cell>
        </row>
        <row r="493">
          <cell r="I493" t="str">
            <v>61645</v>
          </cell>
          <cell r="J493" t="str">
            <v>GUSSET QTR WHEEL HOUSE INNER RH</v>
          </cell>
          <cell r="K493" t="str">
            <v>LUMINAIRES</v>
          </cell>
          <cell r="L493">
            <v>6161</v>
          </cell>
          <cell r="M493" t="str">
            <v>0101</v>
          </cell>
          <cell r="N493" t="str">
            <v>P</v>
          </cell>
          <cell r="O493" t="str">
            <v>P6-2</v>
          </cell>
          <cell r="P493">
            <v>6.8799999999999998E-3</v>
          </cell>
          <cell r="Q493">
            <v>6.8799999999999998E-3</v>
          </cell>
          <cell r="R493">
            <v>6.8799999999999998E-3</v>
          </cell>
          <cell r="S493">
            <v>6.8799999999999998E-3</v>
          </cell>
          <cell r="T493">
            <v>6.8799999999999998E-3</v>
          </cell>
          <cell r="U493">
            <v>1</v>
          </cell>
          <cell r="V493" t="str">
            <v>[P,W]</v>
          </cell>
        </row>
        <row r="494">
          <cell r="I494" t="str">
            <v>61646</v>
          </cell>
          <cell r="J494" t="str">
            <v>GUSSET QTR WHEEL HOUSE INNER LH</v>
          </cell>
          <cell r="K494" t="str">
            <v>LUMINAIRES</v>
          </cell>
          <cell r="L494">
            <v>6161</v>
          </cell>
          <cell r="M494" t="str">
            <v>0201</v>
          </cell>
          <cell r="N494" t="str">
            <v>P</v>
          </cell>
          <cell r="O494" t="str">
            <v>P6-2</v>
          </cell>
          <cell r="P494">
            <v>6.8399999999999997E-3</v>
          </cell>
          <cell r="Q494">
            <v>6.8399999999999997E-3</v>
          </cell>
          <cell r="R494">
            <v>6.8399999999999997E-3</v>
          </cell>
          <cell r="S494">
            <v>6.8399999999999997E-3</v>
          </cell>
          <cell r="T494">
            <v>6.8399999999999997E-3</v>
          </cell>
          <cell r="U494">
            <v>1</v>
          </cell>
          <cell r="V494" t="str">
            <v>[P,W]</v>
          </cell>
        </row>
        <row r="495">
          <cell r="I495" t="str">
            <v>61671</v>
          </cell>
          <cell r="J495" t="str">
            <v>SUPPORT RR SUSPENSION SPRING RH</v>
          </cell>
          <cell r="K495" t="str">
            <v>AEK</v>
          </cell>
          <cell r="L495" t="str">
            <v>6161</v>
          </cell>
          <cell r="M495" t="str">
            <v>0101</v>
          </cell>
          <cell r="N495" t="str">
            <v>P</v>
          </cell>
          <cell r="O495" t="str">
            <v>P5-2</v>
          </cell>
          <cell r="P495">
            <v>4.9099999999999998E-2</v>
          </cell>
          <cell r="Q495">
            <v>4.9099999999999998E-2</v>
          </cell>
          <cell r="R495">
            <v>4.9099999999999998E-2</v>
          </cell>
          <cell r="S495">
            <v>4.9099999999999998E-2</v>
          </cell>
          <cell r="T495">
            <v>4.9099999999999998E-2</v>
          </cell>
          <cell r="U495">
            <v>1</v>
          </cell>
          <cell r="V495" t="str">
            <v>[P,W]</v>
          </cell>
        </row>
        <row r="496">
          <cell r="I496" t="str">
            <v>61672</v>
          </cell>
          <cell r="J496" t="str">
            <v>SUPPORT RR SUSPENSION SPRING LH</v>
          </cell>
          <cell r="K496" t="str">
            <v>AEK</v>
          </cell>
          <cell r="L496" t="str">
            <v>6161</v>
          </cell>
          <cell r="M496" t="str">
            <v>0201</v>
          </cell>
          <cell r="N496" t="str">
            <v>P</v>
          </cell>
          <cell r="O496" t="str">
            <v>P5-2</v>
          </cell>
          <cell r="P496">
            <v>4.9099999999999998E-2</v>
          </cell>
          <cell r="Q496">
            <v>4.9099999999999998E-2</v>
          </cell>
          <cell r="R496">
            <v>4.9099999999999998E-2</v>
          </cell>
          <cell r="S496">
            <v>4.9099999999999998E-2</v>
          </cell>
          <cell r="T496">
            <v>4.9099999999999998E-2</v>
          </cell>
          <cell r="U496">
            <v>1</v>
          </cell>
          <cell r="V496" t="str">
            <v>[P,W]</v>
          </cell>
        </row>
        <row r="497">
          <cell r="I497" t="str">
            <v>61731</v>
          </cell>
          <cell r="J497" t="str">
            <v>PANEL ROOF SIDE INNER RH</v>
          </cell>
          <cell r="K497" t="str">
            <v>RAZI SONS</v>
          </cell>
          <cell r="L497">
            <v>6170</v>
          </cell>
          <cell r="M497" t="str">
            <v>0101</v>
          </cell>
          <cell r="N497" t="str">
            <v>P</v>
          </cell>
          <cell r="O497" t="str">
            <v>P6-4</v>
          </cell>
          <cell r="P497">
            <v>8.8900000000000007E-2</v>
          </cell>
          <cell r="Q497">
            <v>8.8900000000000007E-2</v>
          </cell>
          <cell r="R497">
            <v>8.8900000000000007E-2</v>
          </cell>
          <cell r="S497">
            <v>8.8900000000000007E-2</v>
          </cell>
          <cell r="T497">
            <v>8.8900000000000007E-2</v>
          </cell>
          <cell r="U497">
            <v>1</v>
          </cell>
          <cell r="V497" t="str">
            <v>[P,W]</v>
          </cell>
        </row>
        <row r="498">
          <cell r="I498" t="str">
            <v>61732</v>
          </cell>
          <cell r="J498" t="str">
            <v>PANEL ROOF SIDE INNER LH</v>
          </cell>
          <cell r="K498" t="str">
            <v>RAZI SONS</v>
          </cell>
          <cell r="L498">
            <v>6170</v>
          </cell>
          <cell r="M498" t="str">
            <v>0201</v>
          </cell>
          <cell r="N498" t="str">
            <v>P</v>
          </cell>
          <cell r="O498" t="str">
            <v>P6-4</v>
          </cell>
          <cell r="P498">
            <v>9.1200000000000003E-2</v>
          </cell>
          <cell r="Q498">
            <v>9.1200000000000003E-2</v>
          </cell>
          <cell r="R498">
            <v>9.1200000000000003E-2</v>
          </cell>
          <cell r="S498">
            <v>9.1200000000000003E-2</v>
          </cell>
          <cell r="T498">
            <v>9.1200000000000003E-2</v>
          </cell>
          <cell r="U498">
            <v>1</v>
          </cell>
          <cell r="V498" t="str">
            <v>[P,W]</v>
          </cell>
        </row>
        <row r="499">
          <cell r="I499" t="str">
            <v>61735</v>
          </cell>
          <cell r="J499" t="str">
            <v>PANEL ROOF SIDE INNER RR RH</v>
          </cell>
          <cell r="K499" t="str">
            <v>MALIK GAS</v>
          </cell>
          <cell r="L499">
            <v>6161</v>
          </cell>
          <cell r="M499" t="str">
            <v>0101</v>
          </cell>
          <cell r="N499" t="str">
            <v>P</v>
          </cell>
          <cell r="O499" t="str">
            <v>P6-4</v>
          </cell>
          <cell r="P499">
            <v>4.6739999999999997E-2</v>
          </cell>
          <cell r="Q499">
            <v>4.6739999999999997E-2</v>
          </cell>
          <cell r="R499">
            <v>4.6739999999999997E-2</v>
          </cell>
          <cell r="S499">
            <v>4.6739999999999997E-2</v>
          </cell>
          <cell r="T499">
            <v>4.6739999999999997E-2</v>
          </cell>
          <cell r="U499">
            <v>1</v>
          </cell>
          <cell r="V499" t="str">
            <v>[P,W]</v>
          </cell>
        </row>
        <row r="500">
          <cell r="I500" t="str">
            <v>61736</v>
          </cell>
          <cell r="J500" t="str">
            <v>PANEL ROOF SIDE INNER RR LH</v>
          </cell>
          <cell r="K500" t="str">
            <v>MALIK GAS</v>
          </cell>
          <cell r="L500">
            <v>6161</v>
          </cell>
          <cell r="M500" t="str">
            <v>0201</v>
          </cell>
          <cell r="N500" t="str">
            <v>P</v>
          </cell>
          <cell r="O500" t="str">
            <v>P6-4</v>
          </cell>
          <cell r="P500">
            <v>3.984E-2</v>
          </cell>
          <cell r="Q500">
            <v>3.984E-2</v>
          </cell>
          <cell r="R500">
            <v>3.984E-2</v>
          </cell>
          <cell r="S500">
            <v>3.984E-2</v>
          </cell>
          <cell r="T500">
            <v>3.984E-2</v>
          </cell>
          <cell r="U500">
            <v>1</v>
          </cell>
          <cell r="V500" t="str">
            <v>[P,W]</v>
          </cell>
        </row>
        <row r="501">
          <cell r="I501" t="str">
            <v>61747</v>
          </cell>
          <cell r="J501" t="str">
            <v>BRACE ROOF SIDE INN TO WHEEL HOUSE RH</v>
          </cell>
          <cell r="K501" t="str">
            <v>RAZI SONS</v>
          </cell>
          <cell r="L501">
            <v>6170</v>
          </cell>
          <cell r="M501" t="str">
            <v>0101</v>
          </cell>
          <cell r="N501" t="str">
            <v>P</v>
          </cell>
          <cell r="O501" t="str">
            <v>P6-4</v>
          </cell>
          <cell r="P501">
            <v>5.1119999999999999E-2</v>
          </cell>
          <cell r="Q501">
            <v>5.1119999999999999E-2</v>
          </cell>
          <cell r="R501">
            <v>5.1119999999999999E-2</v>
          </cell>
          <cell r="S501">
            <v>5.1119999999999999E-2</v>
          </cell>
          <cell r="T501">
            <v>5.1119999999999999E-2</v>
          </cell>
          <cell r="U501">
            <v>1</v>
          </cell>
          <cell r="V501" t="str">
            <v>[P,W]</v>
          </cell>
        </row>
        <row r="502">
          <cell r="I502" t="str">
            <v>61748</v>
          </cell>
          <cell r="J502" t="str">
            <v>BRACE ROOF SIDE INN TO WHEEL HOUSE LH</v>
          </cell>
          <cell r="K502" t="str">
            <v>RAZI SONS</v>
          </cell>
          <cell r="L502">
            <v>6170</v>
          </cell>
          <cell r="M502" t="str">
            <v>0201</v>
          </cell>
          <cell r="N502" t="str">
            <v>P</v>
          </cell>
          <cell r="O502" t="str">
            <v>P6-4</v>
          </cell>
          <cell r="P502">
            <v>5.1119999999999999E-2</v>
          </cell>
          <cell r="Q502">
            <v>5.1119999999999999E-2</v>
          </cell>
          <cell r="R502">
            <v>5.1119999999999999E-2</v>
          </cell>
          <cell r="S502">
            <v>5.1119999999999999E-2</v>
          </cell>
          <cell r="T502">
            <v>5.1119999999999999E-2</v>
          </cell>
          <cell r="U502">
            <v>1</v>
          </cell>
          <cell r="V502" t="str">
            <v>[P,W]</v>
          </cell>
        </row>
        <row r="503">
          <cell r="I503" t="str">
            <v>61766</v>
          </cell>
          <cell r="J503" t="str">
            <v>R/F BELT ANCHOR TO RF SI INR RH</v>
          </cell>
          <cell r="K503" t="str">
            <v>ALI BROS</v>
          </cell>
          <cell r="L503">
            <v>6170</v>
          </cell>
          <cell r="M503" t="str">
            <v>0101</v>
          </cell>
          <cell r="N503" t="str">
            <v>P</v>
          </cell>
          <cell r="O503" t="str">
            <v>P7-3</v>
          </cell>
          <cell r="P503">
            <v>6.2700000000000004E-3</v>
          </cell>
          <cell r="Q503">
            <v>6.2700000000000004E-3</v>
          </cell>
          <cell r="R503">
            <v>6.2700000000000004E-3</v>
          </cell>
          <cell r="S503">
            <v>6.2700000000000004E-3</v>
          </cell>
          <cell r="T503">
            <v>6.2700000000000004E-3</v>
          </cell>
          <cell r="U503">
            <v>1</v>
          </cell>
          <cell r="V503" t="str">
            <v>[P,W]</v>
          </cell>
        </row>
        <row r="504">
          <cell r="I504" t="str">
            <v>61767</v>
          </cell>
          <cell r="J504" t="str">
            <v>R/F BELT ANCHOR TO RF SI INR LH</v>
          </cell>
          <cell r="K504" t="str">
            <v>ALI BROS</v>
          </cell>
          <cell r="L504">
            <v>6170</v>
          </cell>
          <cell r="M504" t="str">
            <v>0201</v>
          </cell>
          <cell r="N504" t="str">
            <v>P</v>
          </cell>
          <cell r="O504" t="str">
            <v>P7-3</v>
          </cell>
          <cell r="P504">
            <v>6.2700000000000004E-3</v>
          </cell>
          <cell r="Q504">
            <v>6.2700000000000004E-3</v>
          </cell>
          <cell r="R504">
            <v>6.2700000000000004E-3</v>
          </cell>
          <cell r="S504">
            <v>6.2700000000000004E-3</v>
          </cell>
          <cell r="T504">
            <v>6.2700000000000004E-3</v>
          </cell>
          <cell r="U504">
            <v>1</v>
          </cell>
          <cell r="V504" t="str">
            <v>[P,W]</v>
          </cell>
        </row>
        <row r="505">
          <cell r="I505" t="str">
            <v>63132</v>
          </cell>
          <cell r="J505" t="str">
            <v>PNL WINDSHIELD HEADER INNER</v>
          </cell>
          <cell r="K505" t="str">
            <v>AEK</v>
          </cell>
          <cell r="L505">
            <v>6310</v>
          </cell>
          <cell r="M505" t="str">
            <v>0101</v>
          </cell>
          <cell r="N505" t="str">
            <v>P</v>
          </cell>
          <cell r="O505" t="str">
            <v>P6-4</v>
          </cell>
          <cell r="P505">
            <v>2.9950000000000001E-2</v>
          </cell>
          <cell r="Q505">
            <v>2.9950000000000001E-2</v>
          </cell>
          <cell r="R505">
            <v>2.9950000000000001E-2</v>
          </cell>
          <cell r="S505">
            <v>2.9950000000000001E-2</v>
          </cell>
          <cell r="T505">
            <v>2.9950000000000001E-2</v>
          </cell>
          <cell r="U505">
            <v>1</v>
          </cell>
          <cell r="V505" t="str">
            <v>[P,W]</v>
          </cell>
        </row>
        <row r="506">
          <cell r="I506" t="str">
            <v>63133</v>
          </cell>
          <cell r="J506" t="str">
            <v>FRAME BACK WINDOW UPR</v>
          </cell>
          <cell r="K506" t="str">
            <v>AEK</v>
          </cell>
          <cell r="L506">
            <v>6310</v>
          </cell>
          <cell r="M506" t="str">
            <v>0101</v>
          </cell>
          <cell r="N506" t="str">
            <v>P</v>
          </cell>
          <cell r="O506" t="str">
            <v>P6-4</v>
          </cell>
          <cell r="P506">
            <v>1.8460000000000001E-2</v>
          </cell>
          <cell r="Q506">
            <v>1.8460000000000001E-2</v>
          </cell>
          <cell r="R506">
            <v>1.8460000000000001E-2</v>
          </cell>
          <cell r="S506">
            <v>1.8460000000000001E-2</v>
          </cell>
          <cell r="T506">
            <v>1.8460000000000001E-2</v>
          </cell>
          <cell r="U506">
            <v>1</v>
          </cell>
          <cell r="V506" t="str">
            <v>[P,W]</v>
          </cell>
        </row>
        <row r="507">
          <cell r="I507" t="str">
            <v>63141</v>
          </cell>
          <cell r="J507" t="str">
            <v>REINFORCEMENT ROOF PANEL CTR</v>
          </cell>
          <cell r="K507" t="str">
            <v>ALI BROTHERS</v>
          </cell>
          <cell r="L507">
            <v>6310</v>
          </cell>
          <cell r="M507" t="str">
            <v>0101</v>
          </cell>
          <cell r="N507" t="str">
            <v>P</v>
          </cell>
          <cell r="O507" t="str">
            <v>P6-3</v>
          </cell>
          <cell r="P507">
            <v>1.0059999999999999E-2</v>
          </cell>
          <cell r="Q507">
            <v>1.0059999999999999E-2</v>
          </cell>
          <cell r="R507">
            <v>1.0059999999999999E-2</v>
          </cell>
          <cell r="S507">
            <v>1.0059999999999999E-2</v>
          </cell>
          <cell r="T507">
            <v>1.0059999999999999E-2</v>
          </cell>
          <cell r="U507">
            <v>1</v>
          </cell>
          <cell r="V507" t="str">
            <v>[P,W]</v>
          </cell>
        </row>
        <row r="508">
          <cell r="I508" t="str">
            <v>67231</v>
          </cell>
          <cell r="J508" t="str">
            <v>SUPPORT DOOR TRIM RH</v>
          </cell>
          <cell r="K508" t="str">
            <v>ALI BROTHERS</v>
          </cell>
          <cell r="L508" t="str">
            <v>6740</v>
          </cell>
          <cell r="M508" t="str">
            <v>0101</v>
          </cell>
          <cell r="N508" t="str">
            <v>P</v>
          </cell>
          <cell r="O508" t="str">
            <v>P5-1</v>
          </cell>
          <cell r="P508">
            <v>1.2290000000000001E-2</v>
          </cell>
          <cell r="Q508">
            <v>1.2290000000000001E-2</v>
          </cell>
          <cell r="R508">
            <v>1.2290000000000001E-2</v>
          </cell>
          <cell r="S508">
            <v>1.2290000000000001E-2</v>
          </cell>
          <cell r="T508">
            <v>1.2290000000000001E-2</v>
          </cell>
          <cell r="U508">
            <v>1</v>
          </cell>
          <cell r="V508" t="str">
            <v>[P,W]</v>
          </cell>
        </row>
        <row r="509">
          <cell r="I509" t="str">
            <v>67232</v>
          </cell>
          <cell r="J509" t="str">
            <v>SUPPORT DOOR TRIM LH</v>
          </cell>
          <cell r="K509" t="str">
            <v>ALI BROTHERS</v>
          </cell>
          <cell r="L509" t="str">
            <v>6470</v>
          </cell>
          <cell r="M509" t="str">
            <v>0101</v>
          </cell>
          <cell r="N509" t="str">
            <v>P</v>
          </cell>
          <cell r="O509" t="str">
            <v>P5-1</v>
          </cell>
          <cell r="P509">
            <v>1.2290000000000001E-2</v>
          </cell>
          <cell r="Q509">
            <v>1.2290000000000001E-2</v>
          </cell>
          <cell r="R509">
            <v>1.2290000000000001E-2</v>
          </cell>
          <cell r="S509">
            <v>1.2290000000000001E-2</v>
          </cell>
          <cell r="T509">
            <v>1.2290000000000001E-2</v>
          </cell>
          <cell r="U509">
            <v>1</v>
          </cell>
          <cell r="V509" t="str">
            <v>[P,W]</v>
          </cell>
        </row>
        <row r="510">
          <cell r="I510" t="str">
            <v/>
          </cell>
          <cell r="J510">
            <v>0</v>
          </cell>
          <cell r="K510">
            <v>0</v>
          </cell>
          <cell r="L510">
            <v>0</v>
          </cell>
          <cell r="M510">
            <v>0</v>
          </cell>
          <cell r="N510" t="str">
            <v xml:space="preserve"> P  Total</v>
          </cell>
          <cell r="O510">
            <v>0</v>
          </cell>
          <cell r="P510">
            <v>3.748770000000003</v>
          </cell>
          <cell r="Q510">
            <v>3.748770000000003</v>
          </cell>
          <cell r="R510">
            <v>3.748770000000003</v>
          </cell>
          <cell r="S510">
            <v>3.748770000000003</v>
          </cell>
          <cell r="T510">
            <v>3.748770000000003</v>
          </cell>
        </row>
        <row r="511">
          <cell r="I511" t="str">
            <v>51206</v>
          </cell>
          <cell r="J511" t="str">
            <v>MEMBER SUB ASSY RR SUSPENSION</v>
          </cell>
          <cell r="K511">
            <v>0</v>
          </cell>
          <cell r="L511">
            <v>0</v>
          </cell>
          <cell r="M511">
            <v>0</v>
          </cell>
          <cell r="N511" t="str">
            <v>W</v>
          </cell>
          <cell r="O511" t="str">
            <v>NEW</v>
          </cell>
          <cell r="P511">
            <v>0.16967160000000001</v>
          </cell>
          <cell r="Q511">
            <v>0.16967160000000001</v>
          </cell>
          <cell r="R511">
            <v>0.16967160000000001</v>
          </cell>
          <cell r="S511">
            <v>0.16967160000000001</v>
          </cell>
          <cell r="T511">
            <v>0.16967160000000001</v>
          </cell>
          <cell r="U511">
            <v>1</v>
          </cell>
          <cell r="V511" t="str">
            <v>[P,W]</v>
          </cell>
        </row>
        <row r="512">
          <cell r="I512" t="str">
            <v>53385</v>
          </cell>
          <cell r="J512" t="str">
            <v>BRACKET FENDER TO HOOD BUMPER RH</v>
          </cell>
          <cell r="K512">
            <v>0</v>
          </cell>
          <cell r="L512">
            <v>0</v>
          </cell>
          <cell r="M512">
            <v>0</v>
          </cell>
          <cell r="N512" t="str">
            <v>W</v>
          </cell>
          <cell r="O512" t="str">
            <v>NEW</v>
          </cell>
          <cell r="P512">
            <v>4.64E-3</v>
          </cell>
          <cell r="Q512">
            <v>4.64E-3</v>
          </cell>
          <cell r="R512">
            <v>4.64E-3</v>
          </cell>
          <cell r="S512">
            <v>4.64E-3</v>
          </cell>
          <cell r="T512">
            <v>4.64E-3</v>
          </cell>
          <cell r="U512">
            <v>1</v>
          </cell>
          <cell r="V512" t="str">
            <v>[P,W]</v>
          </cell>
        </row>
        <row r="513">
          <cell r="I513" t="str">
            <v>53386</v>
          </cell>
          <cell r="J513" t="str">
            <v>BRACKET FENDER TO HOOD BUMPER LH</v>
          </cell>
          <cell r="K513">
            <v>0</v>
          </cell>
          <cell r="L513">
            <v>0</v>
          </cell>
          <cell r="M513">
            <v>0</v>
          </cell>
          <cell r="N513" t="str">
            <v>W</v>
          </cell>
          <cell r="O513" t="str">
            <v>NEW</v>
          </cell>
          <cell r="P513">
            <v>4.64E-3</v>
          </cell>
          <cell r="Q513">
            <v>4.64E-3</v>
          </cell>
          <cell r="R513">
            <v>4.64E-3</v>
          </cell>
          <cell r="S513">
            <v>4.64E-3</v>
          </cell>
          <cell r="T513">
            <v>4.64E-3</v>
          </cell>
          <cell r="U513">
            <v>1</v>
          </cell>
          <cell r="V513" t="str">
            <v>[P,W]</v>
          </cell>
        </row>
        <row r="514">
          <cell r="I514" t="str">
            <v>53803</v>
          </cell>
          <cell r="J514" t="str">
            <v>REINFORCE SUB ASSY FR FENDER RR RH</v>
          </cell>
          <cell r="K514">
            <v>0</v>
          </cell>
          <cell r="L514">
            <v>0</v>
          </cell>
          <cell r="M514">
            <v>0</v>
          </cell>
          <cell r="N514" t="str">
            <v>W</v>
          </cell>
          <cell r="O514" t="str">
            <v>NEW</v>
          </cell>
          <cell r="P514">
            <v>1.8191599999999999E-2</v>
          </cell>
          <cell r="Q514">
            <v>1.8191599999999999E-2</v>
          </cell>
          <cell r="R514">
            <v>1.8191599999999999E-2</v>
          </cell>
          <cell r="S514">
            <v>1.8191599999999999E-2</v>
          </cell>
          <cell r="T514">
            <v>1.8191599999999999E-2</v>
          </cell>
          <cell r="U514">
            <v>1</v>
          </cell>
          <cell r="V514" t="str">
            <v>[P,W]</v>
          </cell>
        </row>
        <row r="515">
          <cell r="I515" t="str">
            <v>53804</v>
          </cell>
          <cell r="J515" t="str">
            <v>REINFORCE SUB ASSY FR FENDER RR LH</v>
          </cell>
          <cell r="K515">
            <v>0</v>
          </cell>
          <cell r="L515">
            <v>0</v>
          </cell>
          <cell r="M515">
            <v>0</v>
          </cell>
          <cell r="N515" t="str">
            <v>W</v>
          </cell>
          <cell r="O515" t="str">
            <v>NEW</v>
          </cell>
          <cell r="P515">
            <v>1.8191599999999999E-2</v>
          </cell>
          <cell r="Q515">
            <v>1.8191599999999999E-2</v>
          </cell>
          <cell r="R515">
            <v>1.8191599999999999E-2</v>
          </cell>
          <cell r="S515">
            <v>1.8191599999999999E-2</v>
          </cell>
          <cell r="T515">
            <v>1.8191599999999999E-2</v>
          </cell>
          <cell r="U515">
            <v>1</v>
          </cell>
          <cell r="V515" t="str">
            <v>[P,W]</v>
          </cell>
        </row>
        <row r="516">
          <cell r="I516" t="str">
            <v>53813</v>
          </cell>
          <cell r="J516" t="str">
            <v>EXTENSION FR FENDER</v>
          </cell>
          <cell r="K516">
            <v>0</v>
          </cell>
          <cell r="L516">
            <v>0</v>
          </cell>
          <cell r="M516">
            <v>0</v>
          </cell>
          <cell r="N516" t="str">
            <v>W</v>
          </cell>
          <cell r="O516" t="str">
            <v>NEW</v>
          </cell>
          <cell r="P516">
            <v>4.45E-3</v>
          </cell>
          <cell r="Q516">
            <v>4.45E-3</v>
          </cell>
          <cell r="R516">
            <v>4.45E-3</v>
          </cell>
          <cell r="S516">
            <v>4.45E-3</v>
          </cell>
          <cell r="T516">
            <v>4.45E-3</v>
          </cell>
          <cell r="U516">
            <v>1</v>
          </cell>
          <cell r="V516" t="str">
            <v>[P,W]</v>
          </cell>
        </row>
        <row r="517">
          <cell r="I517" t="str">
            <v>53818</v>
          </cell>
          <cell r="J517" t="str">
            <v>REINFORCEMENT FR FENDER RR RH</v>
          </cell>
          <cell r="K517">
            <v>0</v>
          </cell>
          <cell r="L517">
            <v>0</v>
          </cell>
          <cell r="M517">
            <v>0</v>
          </cell>
          <cell r="N517" t="str">
            <v>W</v>
          </cell>
          <cell r="O517" t="str">
            <v>NEW</v>
          </cell>
          <cell r="P517">
            <v>1.9224000000000001E-3</v>
          </cell>
          <cell r="Q517">
            <v>1.9224000000000001E-3</v>
          </cell>
          <cell r="R517">
            <v>1.9224000000000001E-3</v>
          </cell>
          <cell r="S517">
            <v>1.9224000000000001E-3</v>
          </cell>
          <cell r="T517">
            <v>1.9224000000000001E-3</v>
          </cell>
          <cell r="U517">
            <v>1</v>
          </cell>
          <cell r="V517" t="str">
            <v>[P,W]</v>
          </cell>
        </row>
        <row r="518">
          <cell r="I518" t="str">
            <v>55129</v>
          </cell>
          <cell r="J518" t="str">
            <v>COVER DASH PANEL HOLE</v>
          </cell>
          <cell r="K518">
            <v>0</v>
          </cell>
          <cell r="L518">
            <v>0</v>
          </cell>
          <cell r="M518">
            <v>0</v>
          </cell>
          <cell r="N518" t="str">
            <v>W</v>
          </cell>
          <cell r="O518" t="str">
            <v>NEW</v>
          </cell>
          <cell r="P518">
            <v>3.8804E-3</v>
          </cell>
          <cell r="Q518">
            <v>3.8804E-3</v>
          </cell>
          <cell r="R518">
            <v>3.8804E-3</v>
          </cell>
          <cell r="S518">
            <v>3.8804E-3</v>
          </cell>
          <cell r="T518">
            <v>3.8804E-3</v>
          </cell>
          <cell r="U518">
            <v>1</v>
          </cell>
          <cell r="V518" t="str">
            <v>[P,W]</v>
          </cell>
        </row>
        <row r="519">
          <cell r="I519" t="str">
            <v>58821</v>
          </cell>
          <cell r="J519" t="str">
            <v>PANEL CONSOLE UPR FR</v>
          </cell>
          <cell r="K519">
            <v>0</v>
          </cell>
          <cell r="L519">
            <v>0</v>
          </cell>
          <cell r="M519">
            <v>0</v>
          </cell>
          <cell r="N519" t="str">
            <v>W</v>
          </cell>
          <cell r="O519" t="str">
            <v>NEW</v>
          </cell>
          <cell r="P519">
            <v>2.104E-2</v>
          </cell>
          <cell r="Q519">
            <v>2.104E-2</v>
          </cell>
          <cell r="R519">
            <v>2.104E-2</v>
          </cell>
          <cell r="S519">
            <v>2.104E-2</v>
          </cell>
          <cell r="T519">
            <v>2.104E-2</v>
          </cell>
          <cell r="U519">
            <v>1</v>
          </cell>
          <cell r="V519" t="str">
            <v>[P,W]</v>
          </cell>
        </row>
        <row r="520">
          <cell r="I520" t="str">
            <v>61133</v>
          </cell>
          <cell r="J520" t="str">
            <v>BRACKET FR BODY PILLAR OUTER RH</v>
          </cell>
          <cell r="K520">
            <v>0</v>
          </cell>
          <cell r="L520">
            <v>0</v>
          </cell>
          <cell r="M520">
            <v>0</v>
          </cell>
          <cell r="N520" t="str">
            <v>W</v>
          </cell>
          <cell r="O520" t="str">
            <v>NEW</v>
          </cell>
          <cell r="P520">
            <v>2.6099999999999999E-3</v>
          </cell>
          <cell r="Q520">
            <v>2.6099999999999999E-3</v>
          </cell>
          <cell r="R520">
            <v>2.6099999999999999E-3</v>
          </cell>
          <cell r="S520">
            <v>2.6099999999999999E-3</v>
          </cell>
          <cell r="T520">
            <v>2.6099999999999999E-3</v>
          </cell>
          <cell r="U520">
            <v>1</v>
          </cell>
          <cell r="V520" t="str">
            <v>[P,W]</v>
          </cell>
        </row>
        <row r="521">
          <cell r="I521" t="str">
            <v>61181</v>
          </cell>
          <cell r="J521" t="str">
            <v>BRACKET INSTRUMENT PANEL SIDE</v>
          </cell>
          <cell r="K521">
            <v>0</v>
          </cell>
          <cell r="L521">
            <v>0</v>
          </cell>
          <cell r="M521">
            <v>0</v>
          </cell>
          <cell r="N521" t="str">
            <v>W</v>
          </cell>
          <cell r="O521" t="str">
            <v>NEW</v>
          </cell>
          <cell r="P521">
            <v>1.4E-3</v>
          </cell>
          <cell r="Q521">
            <v>1.4E-3</v>
          </cell>
          <cell r="R521">
            <v>1.4E-3</v>
          </cell>
          <cell r="S521">
            <v>1.4E-3</v>
          </cell>
          <cell r="T521">
            <v>1.4E-3</v>
          </cell>
          <cell r="U521">
            <v>1</v>
          </cell>
          <cell r="V521" t="str">
            <v>[P,W]</v>
          </cell>
        </row>
        <row r="522">
          <cell r="I522" t="str">
            <v>61183</v>
          </cell>
          <cell r="J522" t="str">
            <v>BRACKET INSTRUMENT PANEL SIDE NO. 2 RH</v>
          </cell>
          <cell r="K522">
            <v>0</v>
          </cell>
          <cell r="L522">
            <v>0</v>
          </cell>
          <cell r="M522">
            <v>0</v>
          </cell>
          <cell r="N522" t="str">
            <v>W</v>
          </cell>
          <cell r="O522" t="str">
            <v>NEW</v>
          </cell>
          <cell r="P522">
            <v>8.3700000000000007E-3</v>
          </cell>
          <cell r="Q522">
            <v>8.3700000000000007E-3</v>
          </cell>
          <cell r="R522">
            <v>8.3700000000000007E-3</v>
          </cell>
          <cell r="S522">
            <v>8.3700000000000007E-3</v>
          </cell>
          <cell r="T522">
            <v>8.3700000000000007E-3</v>
          </cell>
          <cell r="U522">
            <v>1</v>
          </cell>
          <cell r="V522" t="str">
            <v>[P,W]</v>
          </cell>
        </row>
        <row r="523">
          <cell r="I523" t="str">
            <v>61184</v>
          </cell>
          <cell r="J523" t="str">
            <v>BRACKET INSTRUMENT PANEL SIDE NO. 2 LH</v>
          </cell>
          <cell r="K523">
            <v>0</v>
          </cell>
          <cell r="L523">
            <v>0</v>
          </cell>
          <cell r="M523">
            <v>0</v>
          </cell>
          <cell r="N523" t="str">
            <v>W</v>
          </cell>
          <cell r="O523" t="str">
            <v>NEW</v>
          </cell>
          <cell r="P523">
            <v>1.0319999999999999E-2</v>
          </cell>
          <cell r="Q523">
            <v>1.0319999999999999E-2</v>
          </cell>
          <cell r="R523">
            <v>1.0319999999999999E-2</v>
          </cell>
          <cell r="S523">
            <v>1.0319999999999999E-2</v>
          </cell>
          <cell r="T523">
            <v>1.0319999999999999E-2</v>
          </cell>
          <cell r="U523">
            <v>1</v>
          </cell>
          <cell r="V523" t="str">
            <v>[P,W]</v>
          </cell>
        </row>
        <row r="524">
          <cell r="I524" t="str">
            <v>61637</v>
          </cell>
          <cell r="J524" t="str">
            <v>BRACKET QUARTER WHEEL HOSE</v>
          </cell>
          <cell r="K524">
            <v>0</v>
          </cell>
          <cell r="L524">
            <v>0</v>
          </cell>
          <cell r="M524">
            <v>0</v>
          </cell>
          <cell r="N524" t="str">
            <v>W</v>
          </cell>
          <cell r="O524" t="str">
            <v>NEW</v>
          </cell>
          <cell r="P524">
            <v>2.6099999999999999E-3</v>
          </cell>
          <cell r="Q524">
            <v>2.6099999999999999E-3</v>
          </cell>
          <cell r="R524">
            <v>2.6099999999999999E-3</v>
          </cell>
          <cell r="S524">
            <v>2.6099999999999999E-3</v>
          </cell>
          <cell r="T524">
            <v>2.6099999999999999E-3</v>
          </cell>
          <cell r="U524">
            <v>1</v>
          </cell>
          <cell r="V524" t="str">
            <v>[P,W]</v>
          </cell>
        </row>
        <row r="525">
          <cell r="I525" t="str">
            <v>61848</v>
          </cell>
          <cell r="J525" t="str">
            <v>RETAINER QUARTER PANEL LH</v>
          </cell>
          <cell r="K525">
            <v>0</v>
          </cell>
          <cell r="L525">
            <v>0</v>
          </cell>
          <cell r="M525">
            <v>0</v>
          </cell>
          <cell r="N525" t="str">
            <v>W</v>
          </cell>
          <cell r="O525" t="str">
            <v>NEW</v>
          </cell>
          <cell r="P525">
            <v>1.4355E-2</v>
          </cell>
          <cell r="Q525">
            <v>1.4355E-2</v>
          </cell>
          <cell r="R525">
            <v>1.4355E-2</v>
          </cell>
          <cell r="S525">
            <v>1.4355E-2</v>
          </cell>
          <cell r="T525">
            <v>1.4355E-2</v>
          </cell>
          <cell r="U525">
            <v>1</v>
          </cell>
          <cell r="V525" t="str">
            <v>[P,W]</v>
          </cell>
        </row>
        <row r="526">
          <cell r="I526" t="str">
            <v>63144</v>
          </cell>
          <cell r="J526" t="str">
            <v>REINFORCEMENT ROOF PANEL NO.4</v>
          </cell>
          <cell r="K526">
            <v>0</v>
          </cell>
          <cell r="L526">
            <v>0</v>
          </cell>
          <cell r="M526">
            <v>0</v>
          </cell>
          <cell r="N526" t="str">
            <v>W</v>
          </cell>
          <cell r="O526" t="str">
            <v>NEW</v>
          </cell>
          <cell r="P526">
            <v>6.43E-3</v>
          </cell>
          <cell r="Q526">
            <v>6.43E-3</v>
          </cell>
          <cell r="R526">
            <v>6.43E-3</v>
          </cell>
          <cell r="S526">
            <v>6.43E-3</v>
          </cell>
          <cell r="T526">
            <v>6.43E-3</v>
          </cell>
          <cell r="U526">
            <v>1</v>
          </cell>
          <cell r="V526" t="str">
            <v>[P,W]</v>
          </cell>
        </row>
        <row r="527">
          <cell r="I527" t="str">
            <v>63145</v>
          </cell>
          <cell r="J527" t="str">
            <v>REINFORCEMENT WINDSHIELD HEADER PANEL</v>
          </cell>
          <cell r="K527">
            <v>0</v>
          </cell>
          <cell r="L527">
            <v>0</v>
          </cell>
          <cell r="M527">
            <v>0</v>
          </cell>
          <cell r="N527" t="str">
            <v>W</v>
          </cell>
          <cell r="O527" t="str">
            <v>NEW</v>
          </cell>
          <cell r="P527">
            <v>3.0506261510128917E-3</v>
          </cell>
          <cell r="Q527">
            <v>3.0506261510128917E-3</v>
          </cell>
          <cell r="R527">
            <v>3.0506261510128917E-3</v>
          </cell>
          <cell r="S527">
            <v>3.0506261510128917E-3</v>
          </cell>
          <cell r="T527">
            <v>3.0506261510128917E-3</v>
          </cell>
          <cell r="U527">
            <v>1</v>
          </cell>
          <cell r="V527" t="str">
            <v>[P,W]</v>
          </cell>
        </row>
        <row r="528">
          <cell r="I528" t="str">
            <v>67401</v>
          </cell>
          <cell r="J528" t="str">
            <v>RETAINER DOOR DRIP SIDE RR RH</v>
          </cell>
          <cell r="K528">
            <v>0</v>
          </cell>
          <cell r="L528">
            <v>0</v>
          </cell>
          <cell r="M528">
            <v>0</v>
          </cell>
          <cell r="N528" t="str">
            <v>W</v>
          </cell>
          <cell r="O528" t="str">
            <v>NEW</v>
          </cell>
          <cell r="P528">
            <v>5.6800000000000002E-3</v>
          </cell>
          <cell r="Q528">
            <v>5.6800000000000002E-3</v>
          </cell>
          <cell r="R528">
            <v>5.6800000000000002E-3</v>
          </cell>
          <cell r="S528">
            <v>5.6800000000000002E-3</v>
          </cell>
          <cell r="T528">
            <v>5.6800000000000002E-3</v>
          </cell>
          <cell r="U528">
            <v>1</v>
          </cell>
          <cell r="V528" t="str">
            <v>[P,W]</v>
          </cell>
        </row>
        <row r="529">
          <cell r="I529" t="str">
            <v>67402</v>
          </cell>
          <cell r="J529" t="str">
            <v>RETAINER DOOR LOCK STRIKER</v>
          </cell>
          <cell r="K529">
            <v>0</v>
          </cell>
          <cell r="L529">
            <v>0</v>
          </cell>
          <cell r="M529">
            <v>0</v>
          </cell>
          <cell r="N529" t="str">
            <v>W</v>
          </cell>
          <cell r="O529" t="str">
            <v>NEW</v>
          </cell>
          <cell r="P529">
            <v>5.6800000000000002E-3</v>
          </cell>
          <cell r="Q529">
            <v>5.6800000000000002E-3</v>
          </cell>
          <cell r="R529">
            <v>5.6800000000000002E-3</v>
          </cell>
          <cell r="S529">
            <v>5.6800000000000002E-3</v>
          </cell>
          <cell r="T529">
            <v>5.6800000000000002E-3</v>
          </cell>
          <cell r="U529">
            <v>1</v>
          </cell>
          <cell r="V529" t="str">
            <v>[P,W]</v>
          </cell>
        </row>
        <row r="530">
          <cell r="I530" t="str">
            <v>90541</v>
          </cell>
          <cell r="J530" t="str">
            <v>FRAME SUB ASSY FR DOOR FR LWR LH</v>
          </cell>
          <cell r="K530">
            <v>0</v>
          </cell>
          <cell r="L530">
            <v>0</v>
          </cell>
          <cell r="M530">
            <v>0</v>
          </cell>
          <cell r="N530" t="str">
            <v>W</v>
          </cell>
          <cell r="O530" t="str">
            <v>NEW</v>
          </cell>
          <cell r="P530">
            <v>3.0960000000000001E-2</v>
          </cell>
          <cell r="Q530">
            <v>3.0960000000000001E-2</v>
          </cell>
          <cell r="R530">
            <v>3.0960000000000001E-2</v>
          </cell>
          <cell r="S530">
            <v>3.0960000000000001E-2</v>
          </cell>
          <cell r="T530">
            <v>3.0960000000000001E-2</v>
          </cell>
          <cell r="U530">
            <v>1</v>
          </cell>
          <cell r="V530" t="str">
            <v>[P,W]</v>
          </cell>
        </row>
        <row r="531">
          <cell r="I531" t="str">
            <v>90541</v>
          </cell>
          <cell r="J531" t="str">
            <v>FRAME SUB ASSY FR DOOR FR LWR RH</v>
          </cell>
          <cell r="K531">
            <v>0</v>
          </cell>
          <cell r="L531">
            <v>0</v>
          </cell>
          <cell r="M531">
            <v>0</v>
          </cell>
          <cell r="N531" t="str">
            <v>W</v>
          </cell>
          <cell r="O531" t="str">
            <v>NEW</v>
          </cell>
          <cell r="P531">
            <v>3.0960000000000001E-2</v>
          </cell>
          <cell r="Q531">
            <v>3.0960000000000001E-2</v>
          </cell>
          <cell r="R531">
            <v>3.0960000000000001E-2</v>
          </cell>
          <cell r="S531">
            <v>3.0960000000000001E-2</v>
          </cell>
          <cell r="T531">
            <v>3.0960000000000001E-2</v>
          </cell>
          <cell r="U531">
            <v>1</v>
          </cell>
          <cell r="V531" t="str">
            <v>[P,W]</v>
          </cell>
        </row>
        <row r="532">
          <cell r="I532" t="str">
            <v>51096</v>
          </cell>
          <cell r="J532" t="str">
            <v>HOOK S/A TRANSPORT RR LH</v>
          </cell>
          <cell r="K532" t="str">
            <v>UMI</v>
          </cell>
          <cell r="L532">
            <v>5760</v>
          </cell>
          <cell r="M532" t="str">
            <v>0121</v>
          </cell>
          <cell r="N532" t="str">
            <v>W</v>
          </cell>
          <cell r="O532" t="str">
            <v>P7-3</v>
          </cell>
          <cell r="P532">
            <v>1.9900000000000001E-2</v>
          </cell>
          <cell r="Q532">
            <v>1.9900000000000001E-2</v>
          </cell>
          <cell r="R532">
            <v>1.9900000000000001E-2</v>
          </cell>
          <cell r="S532">
            <v>1.9900000000000001E-2</v>
          </cell>
          <cell r="T532">
            <v>1.9900000000000001E-2</v>
          </cell>
          <cell r="U532">
            <v>1</v>
          </cell>
          <cell r="V532" t="str">
            <v>[P,W]</v>
          </cell>
        </row>
        <row r="533">
          <cell r="I533" t="str">
            <v>51204</v>
          </cell>
          <cell r="J533" t="str">
            <v>MEMBER S/A ENGINE MOUTING CTR</v>
          </cell>
          <cell r="K533" t="str">
            <v>RAZI SONS</v>
          </cell>
          <cell r="L533">
            <v>5120</v>
          </cell>
          <cell r="M533" t="str">
            <v>0101</v>
          </cell>
          <cell r="N533" t="str">
            <v>W</v>
          </cell>
          <cell r="O533" t="str">
            <v>P6-4</v>
          </cell>
          <cell r="P533">
            <v>0.19186</v>
          </cell>
          <cell r="Q533">
            <v>0.19186</v>
          </cell>
          <cell r="R533">
            <v>0.19186</v>
          </cell>
          <cell r="S533">
            <v>0.19186</v>
          </cell>
          <cell r="T533">
            <v>0.19186</v>
          </cell>
          <cell r="U533">
            <v>1</v>
          </cell>
          <cell r="V533" t="str">
            <v>[P,W]</v>
          </cell>
        </row>
        <row r="534">
          <cell r="I534" t="str">
            <v>51501</v>
          </cell>
          <cell r="J534" t="str">
            <v>R/F S/A FR SUSP MBR RH</v>
          </cell>
          <cell r="K534" t="str">
            <v>AFTAB</v>
          </cell>
          <cell r="L534">
            <v>5710</v>
          </cell>
          <cell r="M534" t="str">
            <v>0201/03</v>
          </cell>
          <cell r="N534" t="str">
            <v>W</v>
          </cell>
          <cell r="O534" t="str">
            <v>P7-4</v>
          </cell>
          <cell r="P534">
            <v>0.20899999999999999</v>
          </cell>
          <cell r="Q534">
            <v>0.20899999999999999</v>
          </cell>
          <cell r="R534">
            <v>0.20899999999999999</v>
          </cell>
          <cell r="S534">
            <v>0.20899999999999999</v>
          </cell>
          <cell r="T534">
            <v>0.20899999999999999</v>
          </cell>
          <cell r="U534">
            <v>1</v>
          </cell>
          <cell r="V534" t="str">
            <v>[P,W]</v>
          </cell>
        </row>
        <row r="535">
          <cell r="I535" t="str">
            <v>51502</v>
          </cell>
          <cell r="J535" t="str">
            <v>R/F S/A FR SUSP MBR LH</v>
          </cell>
          <cell r="K535" t="str">
            <v>AFTAB</v>
          </cell>
          <cell r="L535">
            <v>5710</v>
          </cell>
          <cell r="M535" t="str">
            <v>0301/03</v>
          </cell>
          <cell r="N535" t="str">
            <v>W</v>
          </cell>
          <cell r="O535" t="str">
            <v>P7-4</v>
          </cell>
          <cell r="P535">
            <v>0.17899999999999999</v>
          </cell>
          <cell r="Q535">
            <v>0.17899999999999999</v>
          </cell>
          <cell r="R535">
            <v>0.17899999999999999</v>
          </cell>
          <cell r="S535">
            <v>0.17899999999999999</v>
          </cell>
          <cell r="T535">
            <v>0.17899999999999999</v>
          </cell>
          <cell r="U535">
            <v>1</v>
          </cell>
          <cell r="V535" t="str">
            <v>[P,W]</v>
          </cell>
        </row>
        <row r="536">
          <cell r="I536" t="str">
            <v>53083</v>
          </cell>
          <cell r="J536" t="str">
            <v>PANEL S/A FR FENDER SIDE RH</v>
          </cell>
          <cell r="K536" t="str">
            <v>DAWN</v>
          </cell>
          <cell r="L536">
            <v>5380</v>
          </cell>
          <cell r="M536" t="str">
            <v>0101</v>
          </cell>
          <cell r="N536" t="str">
            <v>W</v>
          </cell>
          <cell r="O536" t="str">
            <v>P6-4</v>
          </cell>
          <cell r="P536">
            <v>3.0589999999999999E-2</v>
          </cell>
          <cell r="Q536">
            <v>3.0589999999999999E-2</v>
          </cell>
          <cell r="R536">
            <v>3.0589999999999999E-2</v>
          </cell>
          <cell r="S536">
            <v>3.0589999999999999E-2</v>
          </cell>
          <cell r="T536">
            <v>3.0589999999999999E-2</v>
          </cell>
          <cell r="U536">
            <v>1</v>
          </cell>
          <cell r="V536" t="str">
            <v>[P,W]</v>
          </cell>
        </row>
        <row r="537">
          <cell r="I537" t="str">
            <v>53084</v>
          </cell>
          <cell r="J537" t="str">
            <v>PANEL S/A FR FENDER SIDE LH</v>
          </cell>
          <cell r="K537" t="str">
            <v>DAWN</v>
          </cell>
          <cell r="L537">
            <v>5380</v>
          </cell>
          <cell r="M537" t="str">
            <v>0201</v>
          </cell>
          <cell r="N537" t="str">
            <v>W</v>
          </cell>
          <cell r="O537" t="str">
            <v>P6-4</v>
          </cell>
          <cell r="P537">
            <v>3.0839999999999999E-2</v>
          </cell>
          <cell r="Q537">
            <v>3.0839999999999999E-2</v>
          </cell>
          <cell r="R537">
            <v>3.0839999999999999E-2</v>
          </cell>
          <cell r="S537">
            <v>3.0839999999999999E-2</v>
          </cell>
          <cell r="T537">
            <v>3.0839999999999999E-2</v>
          </cell>
          <cell r="U537">
            <v>1</v>
          </cell>
          <cell r="V537" t="str">
            <v>[P,W]</v>
          </cell>
        </row>
        <row r="538">
          <cell r="I538" t="str">
            <v>53410</v>
          </cell>
          <cell r="J538" t="str">
            <v>HINGE ASSY HOOD RH</v>
          </cell>
          <cell r="K538" t="str">
            <v>?????</v>
          </cell>
          <cell r="L538">
            <v>5340</v>
          </cell>
          <cell r="M538" t="str">
            <v>0101</v>
          </cell>
          <cell r="N538" t="str">
            <v>W</v>
          </cell>
          <cell r="O538" t="str">
            <v>NEW</v>
          </cell>
          <cell r="P538">
            <v>1.789E-2</v>
          </cell>
          <cell r="Q538">
            <v>1.789E-2</v>
          </cell>
          <cell r="R538">
            <v>1.789E-2</v>
          </cell>
          <cell r="S538">
            <v>1.789E-2</v>
          </cell>
          <cell r="T538">
            <v>1.789E-2</v>
          </cell>
          <cell r="U538">
            <v>1</v>
          </cell>
          <cell r="V538" t="str">
            <v>[P,W]</v>
          </cell>
        </row>
        <row r="539">
          <cell r="I539" t="str">
            <v>53420</v>
          </cell>
          <cell r="J539" t="str">
            <v>HINGE ASSY HOOD LH</v>
          </cell>
          <cell r="K539" t="str">
            <v>?????</v>
          </cell>
          <cell r="L539">
            <v>5340</v>
          </cell>
          <cell r="M539" t="str">
            <v>0101</v>
          </cell>
          <cell r="N539" t="str">
            <v>W</v>
          </cell>
          <cell r="O539" t="str">
            <v>NEW</v>
          </cell>
          <cell r="P539">
            <v>1.789E-2</v>
          </cell>
          <cell r="Q539">
            <v>1.789E-2</v>
          </cell>
          <cell r="R539">
            <v>1.789E-2</v>
          </cell>
          <cell r="S539">
            <v>1.789E-2</v>
          </cell>
          <cell r="T539">
            <v>1.789E-2</v>
          </cell>
          <cell r="U539">
            <v>1</v>
          </cell>
          <cell r="V539" t="str">
            <v>[P,W]</v>
          </cell>
        </row>
        <row r="540">
          <cell r="I540" t="str">
            <v>55330</v>
          </cell>
          <cell r="J540" t="str">
            <v>R/F ASSY INSTRUMENT PANEL</v>
          </cell>
          <cell r="K540" t="str">
            <v>ALI BROTHERS</v>
          </cell>
          <cell r="L540" t="str">
            <v>5530</v>
          </cell>
          <cell r="M540" t="str">
            <v>0201</v>
          </cell>
          <cell r="N540" t="str">
            <v>W</v>
          </cell>
          <cell r="O540" t="str">
            <v>P5-2</v>
          </cell>
          <cell r="P540">
            <v>0.12005</v>
          </cell>
          <cell r="Q540">
            <v>0.12005</v>
          </cell>
          <cell r="R540">
            <v>0.12005</v>
          </cell>
          <cell r="S540">
            <v>0.12005</v>
          </cell>
          <cell r="T540">
            <v>0.12005</v>
          </cell>
          <cell r="U540">
            <v>1</v>
          </cell>
          <cell r="V540" t="str">
            <v>[P,W]</v>
          </cell>
        </row>
        <row r="541">
          <cell r="I541" t="str">
            <v>57016</v>
          </cell>
          <cell r="J541" t="str">
            <v>R/F S/A FR SIDE MBR RH</v>
          </cell>
          <cell r="K541" t="str">
            <v>AFTAB</v>
          </cell>
          <cell r="L541">
            <v>5710</v>
          </cell>
          <cell r="M541" t="str">
            <v>0201</v>
          </cell>
          <cell r="N541" t="str">
            <v>W</v>
          </cell>
          <cell r="O541" t="str">
            <v>P8?</v>
          </cell>
          <cell r="P541" t="str">
            <v>NIL</v>
          </cell>
          <cell r="Q541" t="str">
            <v>NIL</v>
          </cell>
          <cell r="R541">
            <v>0.26900000000000002</v>
          </cell>
          <cell r="S541">
            <v>0.26900000000000002</v>
          </cell>
          <cell r="T541" t="str">
            <v>NIL</v>
          </cell>
          <cell r="U541">
            <v>1</v>
          </cell>
          <cell r="V541" t="str">
            <v>[P,W]</v>
          </cell>
        </row>
        <row r="542">
          <cell r="I542" t="str">
            <v>57016</v>
          </cell>
          <cell r="J542" t="str">
            <v>R/F S/A FR SIDE MBR RH</v>
          </cell>
          <cell r="K542" t="str">
            <v>AFTAB</v>
          </cell>
          <cell r="L542">
            <v>5710</v>
          </cell>
          <cell r="M542" t="str">
            <v>0203</v>
          </cell>
          <cell r="N542" t="str">
            <v>W</v>
          </cell>
          <cell r="O542" t="str">
            <v>P8?</v>
          </cell>
          <cell r="P542">
            <v>0.26900000000000002</v>
          </cell>
          <cell r="Q542">
            <v>0.26900000000000002</v>
          </cell>
          <cell r="R542" t="str">
            <v>NIL</v>
          </cell>
          <cell r="S542" t="str">
            <v>NIL</v>
          </cell>
          <cell r="T542">
            <v>0.26900000000000002</v>
          </cell>
          <cell r="U542">
            <v>1</v>
          </cell>
          <cell r="V542" t="str">
            <v>[P,W]</v>
          </cell>
        </row>
        <row r="543">
          <cell r="I543" t="str">
            <v>57017</v>
          </cell>
          <cell r="J543" t="str">
            <v>R/F S/A FR SIDE MBR LH</v>
          </cell>
          <cell r="K543" t="str">
            <v>AFTAB</v>
          </cell>
          <cell r="L543">
            <v>5710</v>
          </cell>
          <cell r="M543" t="str">
            <v>0301/03</v>
          </cell>
          <cell r="N543" t="str">
            <v>W</v>
          </cell>
          <cell r="O543" t="str">
            <v>P8?</v>
          </cell>
          <cell r="P543">
            <v>0.11899999999999999</v>
          </cell>
          <cell r="Q543">
            <v>0.11899999999999999</v>
          </cell>
          <cell r="R543">
            <v>0.11899999999999999</v>
          </cell>
          <cell r="S543">
            <v>0.11899999999999999</v>
          </cell>
          <cell r="T543">
            <v>0.11899999999999999</v>
          </cell>
          <cell r="U543">
            <v>1</v>
          </cell>
          <cell r="V543" t="str">
            <v>[P,W]</v>
          </cell>
        </row>
        <row r="544">
          <cell r="I544" t="str">
            <v>57105</v>
          </cell>
          <cell r="J544" t="str">
            <v>PLATE S/A FR SIDE MEMBER RH</v>
          </cell>
          <cell r="K544" t="str">
            <v>DAWN</v>
          </cell>
          <cell r="L544" t="str">
            <v>5320</v>
          </cell>
          <cell r="M544" t="str">
            <v>0101</v>
          </cell>
          <cell r="N544" t="str">
            <v>W</v>
          </cell>
          <cell r="O544" t="str">
            <v>P5-1</v>
          </cell>
          <cell r="P544">
            <v>2.2100000000000002E-2</v>
          </cell>
          <cell r="Q544">
            <v>2.2100000000000002E-2</v>
          </cell>
          <cell r="R544">
            <v>2.2100000000000002E-2</v>
          </cell>
          <cell r="S544">
            <v>2.2100000000000002E-2</v>
          </cell>
          <cell r="T544">
            <v>2.2100000000000002E-2</v>
          </cell>
          <cell r="U544">
            <v>1</v>
          </cell>
          <cell r="V544" t="str">
            <v>[P,W]</v>
          </cell>
        </row>
        <row r="545">
          <cell r="I545" t="str">
            <v>57106</v>
          </cell>
          <cell r="J545" t="str">
            <v>PLATE S/A FR SIDE MEMBER LH</v>
          </cell>
          <cell r="K545" t="str">
            <v>DAWN</v>
          </cell>
          <cell r="L545" t="str">
            <v>5320</v>
          </cell>
          <cell r="M545" t="str">
            <v>0101</v>
          </cell>
          <cell r="N545" t="str">
            <v>W</v>
          </cell>
          <cell r="O545" t="str">
            <v>P5-1</v>
          </cell>
          <cell r="P545">
            <v>2.102E-2</v>
          </cell>
          <cell r="Q545">
            <v>2.102E-2</v>
          </cell>
          <cell r="R545">
            <v>2.102E-2</v>
          </cell>
          <cell r="S545">
            <v>2.102E-2</v>
          </cell>
          <cell r="T545">
            <v>2.102E-2</v>
          </cell>
          <cell r="U545">
            <v>1</v>
          </cell>
          <cell r="V545" t="str">
            <v>[P,W]</v>
          </cell>
        </row>
        <row r="546">
          <cell r="I546" t="str">
            <v>57305</v>
          </cell>
          <cell r="J546" t="str">
            <v>R/F S/A LWR ARM MTG RR RH</v>
          </cell>
          <cell r="K546" t="str">
            <v>AFTAB</v>
          </cell>
          <cell r="L546">
            <v>5710</v>
          </cell>
          <cell r="M546" t="str">
            <v>0401</v>
          </cell>
          <cell r="N546" t="str">
            <v>W</v>
          </cell>
          <cell r="O546" t="str">
            <v>P7-3</v>
          </cell>
          <cell r="P546">
            <v>0.11650000000000001</v>
          </cell>
          <cell r="Q546">
            <v>0.11650000000000001</v>
          </cell>
          <cell r="R546">
            <v>0.11650000000000001</v>
          </cell>
          <cell r="S546">
            <v>0.11650000000000001</v>
          </cell>
          <cell r="T546">
            <v>0.11650000000000001</v>
          </cell>
          <cell r="U546">
            <v>1</v>
          </cell>
          <cell r="V546" t="str">
            <v>[P,W]</v>
          </cell>
        </row>
        <row r="547">
          <cell r="I547" t="str">
            <v>57306</v>
          </cell>
          <cell r="J547" t="str">
            <v>R/F S/A LWR ARM MTG RR LH</v>
          </cell>
          <cell r="K547" t="str">
            <v>AFTAB</v>
          </cell>
          <cell r="L547">
            <v>5710</v>
          </cell>
          <cell r="M547" t="str">
            <v>0401</v>
          </cell>
          <cell r="N547" t="str">
            <v>W</v>
          </cell>
          <cell r="O547" t="str">
            <v>P7-3</v>
          </cell>
          <cell r="P547">
            <v>0.11650000000000001</v>
          </cell>
          <cell r="Q547">
            <v>0.11650000000000001</v>
          </cell>
          <cell r="R547">
            <v>0.11650000000000001</v>
          </cell>
          <cell r="S547">
            <v>0.11650000000000001</v>
          </cell>
          <cell r="T547">
            <v>0.11650000000000001</v>
          </cell>
          <cell r="U547">
            <v>1</v>
          </cell>
          <cell r="V547" t="str">
            <v>[P,W]</v>
          </cell>
        </row>
        <row r="548">
          <cell r="I548" t="str">
            <v>57605</v>
          </cell>
          <cell r="J548" t="str">
            <v>MBR S/A RR FLOOR CROSS</v>
          </cell>
          <cell r="K548" t="str">
            <v>ALI BROTHERS</v>
          </cell>
          <cell r="L548" t="str">
            <v>5760</v>
          </cell>
          <cell r="M548" t="str">
            <v>0121</v>
          </cell>
          <cell r="N548" t="str">
            <v>W</v>
          </cell>
          <cell r="O548" t="str">
            <v>P5-2</v>
          </cell>
          <cell r="P548">
            <v>2.5899999999999999E-2</v>
          </cell>
          <cell r="Q548">
            <v>2.5899999999999999E-2</v>
          </cell>
          <cell r="R548">
            <v>2.5899999999999999E-2</v>
          </cell>
          <cell r="S548">
            <v>2.5899999999999999E-2</v>
          </cell>
          <cell r="T548">
            <v>2.5899999999999999E-2</v>
          </cell>
          <cell r="U548">
            <v>1</v>
          </cell>
          <cell r="V548" t="str">
            <v>[P,W]</v>
          </cell>
        </row>
        <row r="549">
          <cell r="I549" t="str">
            <v>57801</v>
          </cell>
          <cell r="J549" t="str">
            <v>R/F S/A,RR FLR SIDE MBR FR RH</v>
          </cell>
          <cell r="K549" t="str">
            <v>BEWL</v>
          </cell>
          <cell r="L549">
            <v>5760</v>
          </cell>
          <cell r="M549" t="str">
            <v>0121</v>
          </cell>
          <cell r="N549" t="str">
            <v>W</v>
          </cell>
          <cell r="O549" t="str">
            <v>P6-4</v>
          </cell>
          <cell r="P549">
            <v>1.4999999999999999E-2</v>
          </cell>
          <cell r="Q549">
            <v>1.4999999999999999E-2</v>
          </cell>
          <cell r="R549">
            <v>1.4999999999999999E-2</v>
          </cell>
          <cell r="S549">
            <v>1.4999999999999999E-2</v>
          </cell>
          <cell r="T549">
            <v>1.4999999999999999E-2</v>
          </cell>
          <cell r="U549">
            <v>1</v>
          </cell>
          <cell r="V549" t="str">
            <v>[P,W]</v>
          </cell>
        </row>
        <row r="550">
          <cell r="I550" t="str">
            <v>57802</v>
          </cell>
          <cell r="J550" t="str">
            <v>R/F S/A,RR FLR SIDE MBR FR LH</v>
          </cell>
          <cell r="K550" t="str">
            <v>BEWL</v>
          </cell>
          <cell r="L550">
            <v>5760</v>
          </cell>
          <cell r="M550" t="str">
            <v>0121</v>
          </cell>
          <cell r="N550" t="str">
            <v>W</v>
          </cell>
          <cell r="O550" t="str">
            <v>P6-4</v>
          </cell>
          <cell r="P550">
            <v>1.4999999999999999E-2</v>
          </cell>
          <cell r="Q550">
            <v>1.4999999999999999E-2</v>
          </cell>
          <cell r="R550">
            <v>1.4999999999999999E-2</v>
          </cell>
          <cell r="S550">
            <v>1.4999999999999999E-2</v>
          </cell>
          <cell r="T550">
            <v>1.4999999999999999E-2</v>
          </cell>
          <cell r="U550">
            <v>1</v>
          </cell>
          <cell r="V550" t="str">
            <v>[P,W]</v>
          </cell>
        </row>
        <row r="551">
          <cell r="I551" t="str">
            <v>57803</v>
          </cell>
          <cell r="J551" t="str">
            <v>R/F S/A,RR FLR SIDE MBR RR RH</v>
          </cell>
          <cell r="K551" t="str">
            <v>BEWL</v>
          </cell>
          <cell r="L551">
            <v>5760</v>
          </cell>
          <cell r="M551" t="str">
            <v>0121</v>
          </cell>
          <cell r="N551" t="str">
            <v>W</v>
          </cell>
          <cell r="O551" t="str">
            <v>P6-4</v>
          </cell>
          <cell r="P551">
            <v>1.3299999999999999E-2</v>
          </cell>
          <cell r="Q551">
            <v>1.3299999999999999E-2</v>
          </cell>
          <cell r="R551">
            <v>1.3299999999999999E-2</v>
          </cell>
          <cell r="S551">
            <v>1.3299999999999999E-2</v>
          </cell>
          <cell r="T551">
            <v>1.3299999999999999E-2</v>
          </cell>
          <cell r="U551">
            <v>1</v>
          </cell>
          <cell r="V551" t="str">
            <v>[P,W]</v>
          </cell>
        </row>
        <row r="552">
          <cell r="I552" t="str">
            <v>58013</v>
          </cell>
          <cell r="J552" t="str">
            <v>SUPPORT S/A SHIFT &amp; SELECT LEVER</v>
          </cell>
          <cell r="K552" t="str">
            <v>METALINE</v>
          </cell>
          <cell r="L552">
            <v>5810</v>
          </cell>
          <cell r="M552" t="str">
            <v>0102</v>
          </cell>
          <cell r="N552" t="str">
            <v>W</v>
          </cell>
          <cell r="O552" t="str">
            <v>P6-4</v>
          </cell>
          <cell r="P552">
            <v>0.13700000000000001</v>
          </cell>
          <cell r="Q552">
            <v>0.13700000000000001</v>
          </cell>
          <cell r="R552">
            <v>0.13700000000000001</v>
          </cell>
          <cell r="S552">
            <v>0.13700000000000001</v>
          </cell>
          <cell r="T552">
            <v>0.13700000000000001</v>
          </cell>
          <cell r="U552">
            <v>1</v>
          </cell>
          <cell r="V552" t="str">
            <v>[P,W]</v>
          </cell>
        </row>
        <row r="553">
          <cell r="I553" t="str">
            <v>58027</v>
          </cell>
          <cell r="J553" t="str">
            <v>R/F S/A,SEAT BELT ANCHOR</v>
          </cell>
          <cell r="K553" t="str">
            <v>AFTAB</v>
          </cell>
          <cell r="L553">
            <v>5810</v>
          </cell>
          <cell r="M553" t="str">
            <v>0102</v>
          </cell>
          <cell r="N553" t="str">
            <v>W</v>
          </cell>
          <cell r="O553" t="str">
            <v>P6-4</v>
          </cell>
          <cell r="P553">
            <v>5.9909999999999998E-2</v>
          </cell>
          <cell r="Q553">
            <v>5.9909999999999998E-2</v>
          </cell>
          <cell r="R553">
            <v>5.9909999999999998E-2</v>
          </cell>
          <cell r="S553">
            <v>5.9909999999999998E-2</v>
          </cell>
          <cell r="T553">
            <v>5.9909999999999998E-2</v>
          </cell>
          <cell r="U553">
            <v>1</v>
          </cell>
          <cell r="V553" t="str">
            <v>[P,W]</v>
          </cell>
        </row>
        <row r="554">
          <cell r="I554" t="str">
            <v>58307</v>
          </cell>
          <cell r="J554" t="str">
            <v>PANEL SUB ASSY BODY LWR BACK</v>
          </cell>
          <cell r="K554" t="str">
            <v>ALI BROS</v>
          </cell>
          <cell r="L554">
            <v>5831</v>
          </cell>
          <cell r="M554" t="str">
            <v>0101</v>
          </cell>
          <cell r="N554" t="str">
            <v>W</v>
          </cell>
          <cell r="O554" t="str">
            <v>P7-4</v>
          </cell>
          <cell r="P554">
            <v>0.21387999999999999</v>
          </cell>
          <cell r="Q554">
            <v>0.21387999999999999</v>
          </cell>
          <cell r="R554">
            <v>0.21387999999999999</v>
          </cell>
          <cell r="S554">
            <v>0.21387999999999999</v>
          </cell>
          <cell r="T554">
            <v>0.21387999999999999</v>
          </cell>
          <cell r="U554">
            <v>1</v>
          </cell>
          <cell r="V554" t="str">
            <v>[P,W]</v>
          </cell>
        </row>
        <row r="555">
          <cell r="I555" t="str">
            <v>61036</v>
          </cell>
          <cell r="J555" t="str">
            <v>BRKT S/A,INST PNL SIDE LH</v>
          </cell>
          <cell r="K555" t="str">
            <v>DAWN</v>
          </cell>
          <cell r="L555" t="str">
            <v>6110</v>
          </cell>
          <cell r="M555" t="str">
            <v>0301</v>
          </cell>
          <cell r="N555" t="str">
            <v>W</v>
          </cell>
          <cell r="O555" t="str">
            <v>P6-3</v>
          </cell>
          <cell r="P555">
            <v>2.5499999999999998E-2</v>
          </cell>
          <cell r="Q555">
            <v>2.5499999999999998E-2</v>
          </cell>
          <cell r="R555">
            <v>2.5499999999999998E-2</v>
          </cell>
          <cell r="S555">
            <v>2.5499999999999998E-2</v>
          </cell>
          <cell r="T555">
            <v>2.5499999999999998E-2</v>
          </cell>
          <cell r="U555">
            <v>1</v>
          </cell>
          <cell r="V555" t="str">
            <v>[P,W]</v>
          </cell>
        </row>
        <row r="556">
          <cell r="I556" t="str">
            <v>61108</v>
          </cell>
          <cell r="J556" t="str">
            <v>R/F S/A FR BODY PILLAR LWR RH</v>
          </cell>
          <cell r="K556" t="str">
            <v>AEK</v>
          </cell>
          <cell r="L556">
            <v>6101</v>
          </cell>
          <cell r="M556" t="str">
            <v>0101</v>
          </cell>
          <cell r="N556" t="str">
            <v>W</v>
          </cell>
          <cell r="O556" t="str">
            <v>P8?</v>
          </cell>
          <cell r="P556">
            <v>0.13192000000000001</v>
          </cell>
          <cell r="Q556">
            <v>0.13192000000000001</v>
          </cell>
          <cell r="R556">
            <v>0.13192000000000001</v>
          </cell>
          <cell r="S556">
            <v>0.13192000000000001</v>
          </cell>
          <cell r="T556">
            <v>0.13192000000000001</v>
          </cell>
          <cell r="U556">
            <v>1</v>
          </cell>
          <cell r="V556" t="str">
            <v>[P,W]</v>
          </cell>
        </row>
        <row r="557">
          <cell r="I557" t="str">
            <v>61109</v>
          </cell>
          <cell r="J557" t="str">
            <v>R/F S/A FR BODY PILLAR LWR LH</v>
          </cell>
          <cell r="K557" t="str">
            <v>AEK</v>
          </cell>
          <cell r="L557">
            <v>6101</v>
          </cell>
          <cell r="M557" t="str">
            <v>0201</v>
          </cell>
          <cell r="N557" t="str">
            <v>W</v>
          </cell>
          <cell r="O557" t="str">
            <v>P8?</v>
          </cell>
          <cell r="P557">
            <v>0.13192000000000001</v>
          </cell>
          <cell r="Q557">
            <v>0.13192000000000001</v>
          </cell>
          <cell r="R557">
            <v>0.13192000000000001</v>
          </cell>
          <cell r="S557">
            <v>0.13192000000000001</v>
          </cell>
          <cell r="T557">
            <v>0.13192000000000001</v>
          </cell>
          <cell r="U557">
            <v>1</v>
          </cell>
          <cell r="V557" t="str">
            <v>[P,W]</v>
          </cell>
        </row>
        <row r="558">
          <cell r="I558" t="str">
            <v>61503</v>
          </cell>
          <cell r="J558" t="str">
            <v>R/F S/A FR QTR LOCK PLR RH</v>
          </cell>
          <cell r="K558" t="str">
            <v>UMI</v>
          </cell>
          <cell r="L558">
            <v>6160</v>
          </cell>
          <cell r="M558" t="str">
            <v>0105</v>
          </cell>
          <cell r="N558" t="str">
            <v>W</v>
          </cell>
          <cell r="O558" t="str">
            <v>P7-3</v>
          </cell>
          <cell r="P558">
            <v>6.3E-3</v>
          </cell>
          <cell r="Q558">
            <v>6.3E-3</v>
          </cell>
          <cell r="R558">
            <v>6.3E-3</v>
          </cell>
          <cell r="S558">
            <v>6.3E-3</v>
          </cell>
          <cell r="T558">
            <v>6.3E-3</v>
          </cell>
          <cell r="U558">
            <v>1</v>
          </cell>
          <cell r="V558" t="str">
            <v>[P,W]</v>
          </cell>
        </row>
        <row r="559">
          <cell r="I559" t="str">
            <v>61504</v>
          </cell>
          <cell r="J559" t="str">
            <v>R/F S/A FR QTR LOCK PLR LH</v>
          </cell>
          <cell r="K559" t="str">
            <v>UMI</v>
          </cell>
          <cell r="L559">
            <v>6160</v>
          </cell>
          <cell r="M559" t="str">
            <v>0203</v>
          </cell>
          <cell r="N559" t="str">
            <v>W</v>
          </cell>
          <cell r="O559" t="str">
            <v>P7-3</v>
          </cell>
          <cell r="P559">
            <v>6.4999999999999997E-3</v>
          </cell>
          <cell r="Q559">
            <v>6.4999999999999997E-3</v>
          </cell>
          <cell r="R559">
            <v>6.4999999999999997E-3</v>
          </cell>
          <cell r="S559">
            <v>6.4999999999999997E-3</v>
          </cell>
          <cell r="T559">
            <v>6.4999999999999997E-3</v>
          </cell>
          <cell r="U559">
            <v>1</v>
          </cell>
          <cell r="V559" t="str">
            <v>[P,W]</v>
          </cell>
        </row>
        <row r="560">
          <cell r="I560" t="str">
            <v>64101</v>
          </cell>
          <cell r="J560" t="str">
            <v>PNL S/A UPR BACK L/SUPPORT TO BAR</v>
          </cell>
          <cell r="K560" t="str">
            <v>AFTAB</v>
          </cell>
          <cell r="L560">
            <v>6410</v>
          </cell>
          <cell r="M560" t="str">
            <v>0101/03</v>
          </cell>
          <cell r="N560" t="str">
            <v>W</v>
          </cell>
          <cell r="O560" t="str">
            <v>P8?</v>
          </cell>
          <cell r="P560">
            <v>0.24249000000000001</v>
          </cell>
          <cell r="Q560">
            <v>0.24249000000000001</v>
          </cell>
          <cell r="R560">
            <v>0.24249000000000001</v>
          </cell>
          <cell r="S560">
            <v>0.24249000000000001</v>
          </cell>
          <cell r="T560">
            <v>0.24249000000000001</v>
          </cell>
          <cell r="U560">
            <v>1</v>
          </cell>
          <cell r="V560" t="str">
            <v>[P,W]</v>
          </cell>
        </row>
        <row r="561">
          <cell r="I561" t="str">
            <v>64301</v>
          </cell>
          <cell r="J561" t="str">
            <v>BRACKET SUB-ASSY,PACKAGE TRAY TRIM,RH</v>
          </cell>
          <cell r="K561" t="str">
            <v>BEWL</v>
          </cell>
          <cell r="L561" t="str">
            <v>6161</v>
          </cell>
          <cell r="M561" t="str">
            <v>0101</v>
          </cell>
          <cell r="N561" t="str">
            <v>W</v>
          </cell>
          <cell r="O561" t="str">
            <v>P8?</v>
          </cell>
          <cell r="P561">
            <v>7.2889999999999996E-2</v>
          </cell>
          <cell r="Q561">
            <v>7.2889999999999996E-2</v>
          </cell>
          <cell r="R561">
            <v>7.2889999999999996E-2</v>
          </cell>
          <cell r="S561">
            <v>7.2889999999999996E-2</v>
          </cell>
          <cell r="T561">
            <v>7.2889999999999996E-2</v>
          </cell>
          <cell r="U561">
            <v>1</v>
          </cell>
          <cell r="V561" t="str">
            <v>[P,W]</v>
          </cell>
        </row>
        <row r="562">
          <cell r="I562" t="str">
            <v>64302</v>
          </cell>
          <cell r="J562" t="str">
            <v>BRACKET SUB-ASSY,PACKAGE TRAY TRIM,LH</v>
          </cell>
          <cell r="K562" t="str">
            <v>BEWL</v>
          </cell>
          <cell r="L562" t="str">
            <v>6161</v>
          </cell>
          <cell r="M562" t="str">
            <v>0201</v>
          </cell>
          <cell r="N562" t="str">
            <v>W</v>
          </cell>
          <cell r="O562" t="str">
            <v>P8?</v>
          </cell>
          <cell r="P562">
            <v>7.2889999999999996E-2</v>
          </cell>
          <cell r="Q562">
            <v>7.2889999999999996E-2</v>
          </cell>
          <cell r="R562">
            <v>7.2889999999999996E-2</v>
          </cell>
          <cell r="S562">
            <v>7.2889999999999996E-2</v>
          </cell>
          <cell r="T562">
            <v>7.2889999999999996E-2</v>
          </cell>
          <cell r="U562">
            <v>1</v>
          </cell>
          <cell r="V562" t="str">
            <v>[P,W]</v>
          </cell>
        </row>
        <row r="563">
          <cell r="I563" t="str">
            <v>64510</v>
          </cell>
          <cell r="J563" t="str">
            <v>HINGE ASSY LUGGAGE COMPARTMENT DOOR RH</v>
          </cell>
          <cell r="K563" t="str">
            <v>HAWKS</v>
          </cell>
          <cell r="L563" t="str">
            <v>6450</v>
          </cell>
          <cell r="M563" t="str">
            <v>0101</v>
          </cell>
          <cell r="N563" t="str">
            <v>W</v>
          </cell>
          <cell r="O563" t="str">
            <v>P6-4</v>
          </cell>
          <cell r="P563">
            <v>4.9799817017799543E-2</v>
          </cell>
          <cell r="Q563">
            <v>4.9799817017799543E-2</v>
          </cell>
          <cell r="R563">
            <v>4.9799817017799543E-2</v>
          </cell>
          <cell r="S563">
            <v>4.9799817017799543E-2</v>
          </cell>
          <cell r="T563">
            <v>4.9799817017799543E-2</v>
          </cell>
          <cell r="U563">
            <v>1</v>
          </cell>
          <cell r="V563" t="str">
            <v>[P,W]</v>
          </cell>
        </row>
        <row r="564">
          <cell r="I564" t="str">
            <v>64520</v>
          </cell>
          <cell r="J564" t="str">
            <v>HINGE ASSY LUGGAGE COMPARTMENT DOOR LH</v>
          </cell>
          <cell r="K564" t="str">
            <v>HAWKS</v>
          </cell>
          <cell r="L564" t="str">
            <v>6450</v>
          </cell>
          <cell r="M564" t="str">
            <v>0101</v>
          </cell>
          <cell r="N564" t="str">
            <v>W</v>
          </cell>
          <cell r="O564" t="str">
            <v>P6-4</v>
          </cell>
          <cell r="P564">
            <v>4.9799817017799543E-2</v>
          </cell>
          <cell r="Q564">
            <v>4.9799817017799543E-2</v>
          </cell>
          <cell r="R564">
            <v>4.9799817017799543E-2</v>
          </cell>
          <cell r="S564">
            <v>4.9799817017799543E-2</v>
          </cell>
          <cell r="T564">
            <v>4.9799817017799543E-2</v>
          </cell>
          <cell r="U564">
            <v>1</v>
          </cell>
          <cell r="V564" t="str">
            <v>[P,W]</v>
          </cell>
        </row>
        <row r="565">
          <cell r="I565" t="str">
            <v>64531</v>
          </cell>
          <cell r="J565" t="str">
            <v>BAR HINGE TORSION RH</v>
          </cell>
          <cell r="K565" t="str">
            <v>METALINE</v>
          </cell>
          <cell r="L565" t="str">
            <v>6450</v>
          </cell>
          <cell r="M565" t="str">
            <v>0203</v>
          </cell>
          <cell r="N565" t="str">
            <v>W</v>
          </cell>
          <cell r="O565" t="str">
            <v>P2-2</v>
          </cell>
          <cell r="P565">
            <v>1.6459999999999999E-2</v>
          </cell>
          <cell r="Q565" t="str">
            <v>NIL</v>
          </cell>
          <cell r="R565" t="str">
            <v>NIL</v>
          </cell>
          <cell r="S565" t="str">
            <v>NIL</v>
          </cell>
          <cell r="T565">
            <v>1.6459999999999999E-2</v>
          </cell>
          <cell r="U565">
            <v>1</v>
          </cell>
          <cell r="V565" t="str">
            <v>[P,W]</v>
          </cell>
        </row>
        <row r="566">
          <cell r="I566" t="str">
            <v>64531</v>
          </cell>
          <cell r="J566" t="str">
            <v>BAR HINGE TORSION RH</v>
          </cell>
          <cell r="K566" t="str">
            <v>METALINE</v>
          </cell>
          <cell r="L566" t="str">
            <v>6450</v>
          </cell>
          <cell r="M566" t="str">
            <v>0204</v>
          </cell>
          <cell r="N566" t="str">
            <v>W</v>
          </cell>
          <cell r="O566" t="str">
            <v>P3-1</v>
          </cell>
          <cell r="P566" t="str">
            <v>NIL</v>
          </cell>
          <cell r="Q566">
            <v>1.6459999999999999E-2</v>
          </cell>
          <cell r="R566">
            <v>1.6459999999999999E-2</v>
          </cell>
          <cell r="S566">
            <v>1.6459999999999999E-2</v>
          </cell>
          <cell r="T566" t="str">
            <v>NIL</v>
          </cell>
          <cell r="U566">
            <v>1</v>
          </cell>
          <cell r="V566" t="str">
            <v>[P,W]</v>
          </cell>
        </row>
        <row r="567">
          <cell r="I567" t="str">
            <v>64532</v>
          </cell>
          <cell r="J567" t="str">
            <v>BAR HINGE TORSION LH</v>
          </cell>
          <cell r="K567" t="str">
            <v>METALINE</v>
          </cell>
          <cell r="L567" t="str">
            <v>6450</v>
          </cell>
          <cell r="M567" t="str">
            <v>0203</v>
          </cell>
          <cell r="N567" t="str">
            <v>W</v>
          </cell>
          <cell r="O567" t="str">
            <v>P2-2</v>
          </cell>
          <cell r="P567">
            <v>1.6459999999999999E-2</v>
          </cell>
          <cell r="Q567" t="str">
            <v>NIL</v>
          </cell>
          <cell r="R567" t="str">
            <v>NIL</v>
          </cell>
          <cell r="S567" t="str">
            <v>NIL</v>
          </cell>
          <cell r="T567">
            <v>1.6459999999999999E-2</v>
          </cell>
          <cell r="U567">
            <v>1</v>
          </cell>
          <cell r="V567" t="str">
            <v>[P,W]</v>
          </cell>
        </row>
        <row r="568">
          <cell r="I568" t="str">
            <v>64532</v>
          </cell>
          <cell r="J568" t="str">
            <v>BAR HINGE TORSION LH</v>
          </cell>
          <cell r="K568" t="str">
            <v>METALINE</v>
          </cell>
          <cell r="L568" t="str">
            <v>6450</v>
          </cell>
          <cell r="M568" t="str">
            <v>0204</v>
          </cell>
          <cell r="N568" t="str">
            <v>W</v>
          </cell>
          <cell r="O568" t="str">
            <v>P3-1</v>
          </cell>
          <cell r="P568" t="str">
            <v>NIL</v>
          </cell>
          <cell r="Q568">
            <v>1.6459999999999999E-2</v>
          </cell>
          <cell r="R568">
            <v>1.6459999999999999E-2</v>
          </cell>
          <cell r="S568">
            <v>1.6459999999999999E-2</v>
          </cell>
          <cell r="T568" t="str">
            <v>NIL</v>
          </cell>
          <cell r="U568">
            <v>1</v>
          </cell>
          <cell r="V568" t="str">
            <v>[P,W]</v>
          </cell>
        </row>
        <row r="569">
          <cell r="I569" t="str">
            <v>68710</v>
          </cell>
          <cell r="J569" t="str">
            <v>HINGE ASSY FR DOOR UPR RH</v>
          </cell>
          <cell r="K569" t="str">
            <v>?????</v>
          </cell>
          <cell r="L569">
            <v>6870</v>
          </cell>
          <cell r="M569" t="str">
            <v>0101</v>
          </cell>
          <cell r="N569" t="str">
            <v>W</v>
          </cell>
          <cell r="O569" t="str">
            <v>NEW</v>
          </cell>
          <cell r="P569">
            <v>0.18376999999999999</v>
          </cell>
          <cell r="Q569">
            <v>0.18376999999999999</v>
          </cell>
          <cell r="R569">
            <v>0.18376999999999999</v>
          </cell>
          <cell r="S569">
            <v>0.18376999999999999</v>
          </cell>
          <cell r="T569">
            <v>0.18376999999999999</v>
          </cell>
          <cell r="U569">
            <v>1</v>
          </cell>
          <cell r="V569" t="str">
            <v>[P,W]</v>
          </cell>
        </row>
        <row r="570">
          <cell r="I570" t="str">
            <v>68720</v>
          </cell>
          <cell r="J570" t="str">
            <v>HINGE ASSY FR DOOR UPR LH</v>
          </cell>
          <cell r="K570" t="str">
            <v>?????</v>
          </cell>
          <cell r="L570">
            <v>6870</v>
          </cell>
          <cell r="M570" t="str">
            <v>0101</v>
          </cell>
          <cell r="N570" t="str">
            <v>W</v>
          </cell>
          <cell r="O570" t="str">
            <v>NEW</v>
          </cell>
          <cell r="P570" t="str">
            <v>INCL</v>
          </cell>
          <cell r="Q570" t="str">
            <v>INCL</v>
          </cell>
          <cell r="R570" t="str">
            <v>INCL</v>
          </cell>
          <cell r="S570" t="str">
            <v>INCL</v>
          </cell>
          <cell r="T570" t="str">
            <v>INCL</v>
          </cell>
          <cell r="U570">
            <v>1</v>
          </cell>
          <cell r="V570" t="str">
            <v>[P,W]</v>
          </cell>
        </row>
        <row r="571">
          <cell r="I571" t="str">
            <v>68730</v>
          </cell>
          <cell r="J571" t="str">
            <v>HINGE ASSY FR DOOR LWR RH</v>
          </cell>
          <cell r="K571" t="str">
            <v>?????</v>
          </cell>
          <cell r="L571">
            <v>6870</v>
          </cell>
          <cell r="M571" t="str">
            <v>0101</v>
          </cell>
          <cell r="N571" t="str">
            <v>W</v>
          </cell>
          <cell r="O571" t="str">
            <v>NEW</v>
          </cell>
          <cell r="P571" t="str">
            <v>INCL</v>
          </cell>
          <cell r="Q571" t="str">
            <v>INCL</v>
          </cell>
          <cell r="R571" t="str">
            <v>INCL</v>
          </cell>
          <cell r="S571" t="str">
            <v>INCL</v>
          </cell>
          <cell r="T571" t="str">
            <v>INCL</v>
          </cell>
          <cell r="U571">
            <v>1</v>
          </cell>
          <cell r="V571" t="str">
            <v>[P,W]</v>
          </cell>
        </row>
        <row r="572">
          <cell r="I572" t="str">
            <v>68740</v>
          </cell>
          <cell r="J572" t="str">
            <v>HINGE ASSY FR DOOR LWR LH</v>
          </cell>
          <cell r="K572" t="str">
            <v>?????</v>
          </cell>
          <cell r="L572">
            <v>6870</v>
          </cell>
          <cell r="M572" t="str">
            <v>0101</v>
          </cell>
          <cell r="N572" t="str">
            <v>W</v>
          </cell>
          <cell r="O572" t="str">
            <v>NEW</v>
          </cell>
          <cell r="P572" t="str">
            <v>INCL</v>
          </cell>
          <cell r="Q572" t="str">
            <v>INCL</v>
          </cell>
          <cell r="R572" t="str">
            <v>INCL</v>
          </cell>
          <cell r="S572" t="str">
            <v>INCL</v>
          </cell>
          <cell r="T572" t="str">
            <v>INCL</v>
          </cell>
          <cell r="U572">
            <v>1</v>
          </cell>
          <cell r="V572" t="str">
            <v>[P,W]</v>
          </cell>
        </row>
        <row r="573">
          <cell r="I573" t="str">
            <v>68750</v>
          </cell>
          <cell r="J573" t="str">
            <v>HINGE ASSY RR DOOR UPR RH</v>
          </cell>
          <cell r="K573" t="str">
            <v>?????</v>
          </cell>
          <cell r="L573">
            <v>6870</v>
          </cell>
          <cell r="M573" t="str">
            <v>0101</v>
          </cell>
          <cell r="N573" t="str">
            <v>W</v>
          </cell>
          <cell r="O573" t="str">
            <v>NEW</v>
          </cell>
          <cell r="P573" t="str">
            <v>INCL</v>
          </cell>
          <cell r="Q573" t="str">
            <v>INCL</v>
          </cell>
          <cell r="R573" t="str">
            <v>INCL</v>
          </cell>
          <cell r="S573" t="str">
            <v>INCL</v>
          </cell>
          <cell r="T573" t="str">
            <v>INCL</v>
          </cell>
          <cell r="U573">
            <v>1</v>
          </cell>
          <cell r="V573" t="str">
            <v>[P,W]</v>
          </cell>
        </row>
        <row r="574">
          <cell r="I574" t="str">
            <v>68760</v>
          </cell>
          <cell r="J574" t="str">
            <v>HINGE ASSY RR DOOR UPR LH</v>
          </cell>
          <cell r="K574" t="str">
            <v>?????</v>
          </cell>
          <cell r="L574">
            <v>6870</v>
          </cell>
          <cell r="M574" t="str">
            <v>0101</v>
          </cell>
          <cell r="N574" t="str">
            <v>W</v>
          </cell>
          <cell r="O574" t="str">
            <v>NEW</v>
          </cell>
          <cell r="P574" t="str">
            <v>INCL</v>
          </cell>
          <cell r="Q574" t="str">
            <v>INCL</v>
          </cell>
          <cell r="R574" t="str">
            <v>INCL</v>
          </cell>
          <cell r="S574" t="str">
            <v>INCL</v>
          </cell>
          <cell r="T574" t="str">
            <v>INCL</v>
          </cell>
          <cell r="U574">
            <v>1</v>
          </cell>
          <cell r="V574" t="str">
            <v>[P,W]</v>
          </cell>
        </row>
        <row r="575">
          <cell r="I575" t="str">
            <v>68770</v>
          </cell>
          <cell r="J575" t="str">
            <v>HINGE ASSY RR DOOR LWR RH</v>
          </cell>
          <cell r="K575" t="str">
            <v>?????</v>
          </cell>
          <cell r="L575">
            <v>6870</v>
          </cell>
          <cell r="M575" t="str">
            <v>0101</v>
          </cell>
          <cell r="N575" t="str">
            <v>W</v>
          </cell>
          <cell r="O575" t="str">
            <v>NEW</v>
          </cell>
          <cell r="P575" t="str">
            <v>INCL</v>
          </cell>
          <cell r="Q575" t="str">
            <v>INCL</v>
          </cell>
          <cell r="R575" t="str">
            <v>INCL</v>
          </cell>
          <cell r="S575" t="str">
            <v>INCL</v>
          </cell>
          <cell r="T575" t="str">
            <v>INCL</v>
          </cell>
          <cell r="U575">
            <v>1</v>
          </cell>
          <cell r="V575" t="str">
            <v>[P,W]</v>
          </cell>
        </row>
        <row r="576">
          <cell r="I576" t="str">
            <v>68780</v>
          </cell>
          <cell r="J576" t="str">
            <v>HINGE ASSY RR DOOR LWR LH</v>
          </cell>
          <cell r="K576" t="str">
            <v>?????</v>
          </cell>
          <cell r="L576">
            <v>6870</v>
          </cell>
          <cell r="M576" t="str">
            <v>0101</v>
          </cell>
          <cell r="N576" t="str">
            <v>W</v>
          </cell>
          <cell r="O576" t="str">
            <v>NEW</v>
          </cell>
          <cell r="P576" t="str">
            <v>INCL</v>
          </cell>
          <cell r="Q576" t="str">
            <v>INCL</v>
          </cell>
          <cell r="R576" t="str">
            <v>INCL</v>
          </cell>
          <cell r="S576" t="str">
            <v>INCL</v>
          </cell>
          <cell r="T576" t="str">
            <v>INCL</v>
          </cell>
          <cell r="U576">
            <v>1</v>
          </cell>
          <cell r="V576" t="str">
            <v>[P,W]</v>
          </cell>
        </row>
        <row r="577">
          <cell r="I577" t="str">
            <v>77100</v>
          </cell>
          <cell r="J577" t="str">
            <v>TANK ASSY FUEL</v>
          </cell>
          <cell r="K577" t="str">
            <v>?????</v>
          </cell>
          <cell r="L577">
            <v>7710</v>
          </cell>
          <cell r="M577" t="str">
            <v>0134</v>
          </cell>
          <cell r="N577" t="str">
            <v>W</v>
          </cell>
          <cell r="O577" t="str">
            <v>NEW</v>
          </cell>
          <cell r="P577" t="str">
            <v>NIL</v>
          </cell>
          <cell r="Q577" t="str">
            <v>NIL</v>
          </cell>
          <cell r="R577">
            <v>0.36751</v>
          </cell>
          <cell r="S577">
            <v>0.36751</v>
          </cell>
          <cell r="T577" t="str">
            <v>NIL</v>
          </cell>
          <cell r="U577">
            <v>1</v>
          </cell>
          <cell r="V577" t="str">
            <v>[P,W]</v>
          </cell>
        </row>
        <row r="578">
          <cell r="I578" t="str">
            <v>77100</v>
          </cell>
          <cell r="J578" t="str">
            <v>TANK ASSY FUEL</v>
          </cell>
          <cell r="K578" t="str">
            <v>?????</v>
          </cell>
          <cell r="L578">
            <v>7710</v>
          </cell>
          <cell r="M578" t="str">
            <v>0144</v>
          </cell>
          <cell r="N578" t="str">
            <v>W</v>
          </cell>
          <cell r="O578" t="str">
            <v>NEW</v>
          </cell>
          <cell r="P578">
            <v>0.36751</v>
          </cell>
          <cell r="Q578">
            <v>0.36751</v>
          </cell>
          <cell r="R578" t="str">
            <v>NIL</v>
          </cell>
          <cell r="S578" t="str">
            <v>NIL</v>
          </cell>
          <cell r="T578" t="str">
            <v>NIL</v>
          </cell>
          <cell r="U578">
            <v>1</v>
          </cell>
          <cell r="V578" t="str">
            <v>[P,W]</v>
          </cell>
        </row>
        <row r="579">
          <cell r="I579" t="str">
            <v>77100</v>
          </cell>
          <cell r="J579" t="str">
            <v>TANK ASSY FUEL</v>
          </cell>
          <cell r="K579" t="str">
            <v>?????</v>
          </cell>
          <cell r="L579">
            <v>7710</v>
          </cell>
          <cell r="M579" t="str">
            <v>0164</v>
          </cell>
          <cell r="N579" t="str">
            <v>W</v>
          </cell>
          <cell r="O579" t="str">
            <v>NEW</v>
          </cell>
          <cell r="P579" t="str">
            <v>NIL</v>
          </cell>
          <cell r="Q579" t="str">
            <v>NIL</v>
          </cell>
          <cell r="R579" t="str">
            <v>NIL</v>
          </cell>
          <cell r="S579" t="str">
            <v>NIL</v>
          </cell>
          <cell r="T579">
            <v>0.36751</v>
          </cell>
          <cell r="U579">
            <v>1</v>
          </cell>
          <cell r="V579" t="str">
            <v>[P,W]</v>
          </cell>
        </row>
        <row r="580">
          <cell r="I580" t="str">
            <v>77399</v>
          </cell>
          <cell r="J580" t="str">
            <v>HANGER FUEL TANK CAP</v>
          </cell>
          <cell r="K580">
            <v>0</v>
          </cell>
          <cell r="L580">
            <v>0</v>
          </cell>
          <cell r="M580">
            <v>0</v>
          </cell>
          <cell r="N580" t="str">
            <v>W</v>
          </cell>
          <cell r="O580" t="str">
            <v>NEW</v>
          </cell>
          <cell r="P580">
            <v>5.75436E-3</v>
          </cell>
          <cell r="Q580">
            <v>5.75436E-3</v>
          </cell>
          <cell r="R580">
            <v>5.75436E-3</v>
          </cell>
          <cell r="S580">
            <v>5.75436E-3</v>
          </cell>
          <cell r="T580">
            <v>5.75436E-3</v>
          </cell>
          <cell r="U580">
            <v>1</v>
          </cell>
          <cell r="V580" t="str">
            <v>[P,W]</v>
          </cell>
        </row>
        <row r="581">
          <cell r="N581" t="str">
            <v xml:space="preserve"> W  Total</v>
          </cell>
          <cell r="O581">
            <v>0</v>
          </cell>
          <cell r="P581">
            <v>3.7101472201866121</v>
          </cell>
          <cell r="Q581">
            <v>3.7101472201866121</v>
          </cell>
          <cell r="R581">
            <v>3.7101472201866121</v>
          </cell>
          <cell r="S581">
            <v>3.7101472201866121</v>
          </cell>
          <cell r="T581">
            <v>3.7101472201866121</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S-VISIT"/>
      <sheetName val="MONITRING FORMAT"/>
      <sheetName val="557N-CEG-ALL"/>
      <sheetName val="final"/>
      <sheetName val="Tech. Info. Rcd Status (2)"/>
      <sheetName val="Tech. Info. Rcd Status"/>
      <sheetName val="Sheet4"/>
      <sheetName val="Sheet5"/>
      <sheetName val="557N_CEG_ALL"/>
      <sheetName val="Summary"/>
      <sheetName val="UNIDADESHS02MY"/>
      <sheetName val="FINAL-SHT"/>
      <sheetName val="Qalanderee"/>
      <sheetName val="consumables"/>
      <sheetName val="車両仕様"/>
      <sheetName val="MONITRING_FORMAT1"/>
      <sheetName val="Tech__Info__Rcd_Status_(2)1"/>
      <sheetName val="Tech__Info__Rcd_Status1"/>
      <sheetName val="MONITRING_FORMAT"/>
      <sheetName val="Tech__Info__Rcd_Status_(2)"/>
      <sheetName val="Tech__Info__Rcd_Status"/>
      <sheetName val="FANDBS"/>
      <sheetName val="GRDATA"/>
      <sheetName val="SHAFTDBSE"/>
      <sheetName val="MONITRING_FORMAT2"/>
      <sheetName val="Tech__Info__Rcd_Status_(2)2"/>
      <sheetName val="Tech__Info__Rcd_Status2"/>
      <sheetName val="MONITRING_FORMAT3"/>
      <sheetName val="Tech__Info__Rcd_Status_(2)3"/>
      <sheetName val="Tech__Info__Rcd_Status3"/>
      <sheetName val="MONITRING_FORMAT4"/>
      <sheetName val="Tech__Info__Rcd_Status_(2)4"/>
      <sheetName val="Tech__Info__Rcd_Status4"/>
      <sheetName val="Note 1-4.3"/>
      <sheetName val="t-tb"/>
    </sheetNames>
    <sheetDataSet>
      <sheetData sheetId="0"/>
      <sheetData sheetId="1"/>
      <sheetData sheetId="2" refreshError="1">
        <row r="13">
          <cell r="I13" t="str">
            <v>MANUAL OWNERS</v>
          </cell>
          <cell r="J13" t="str">
            <v>UNITED GRAPHICS</v>
          </cell>
          <cell r="K13" t="str">
            <v>UNITED GRAPHICS</v>
          </cell>
        </row>
        <row r="14">
          <cell r="I14" t="str">
            <v>TOOL SET STD L/JACK</v>
          </cell>
          <cell r="J14" t="str">
            <v>OMEGA</v>
          </cell>
          <cell r="K14" t="str">
            <v>OMEGA</v>
          </cell>
        </row>
        <row r="15">
          <cell r="I15" t="str">
            <v>JACK S/A PANTOGRAPH</v>
          </cell>
          <cell r="J15" t="str">
            <v>METALINE</v>
          </cell>
          <cell r="K15" t="str">
            <v>METALINE</v>
          </cell>
        </row>
        <row r="16">
          <cell r="I16" t="str">
            <v>HANDLE PANTOGRAPH JACK</v>
          </cell>
          <cell r="J16" t="str">
            <v>METALINE</v>
          </cell>
          <cell r="K16" t="str">
            <v>METALINE</v>
          </cell>
        </row>
        <row r="17">
          <cell r="I17" t="str">
            <v>PIPE ASSY,EXHAUST,FR</v>
          </cell>
          <cell r="J17" t="str">
            <v>LOADS</v>
          </cell>
          <cell r="K17" t="str">
            <v>LOADS</v>
          </cell>
        </row>
        <row r="18">
          <cell r="I18" t="str">
            <v>PIPE ASSY,EXHAUST,FR</v>
          </cell>
          <cell r="J18" t="str">
            <v>LOADS</v>
          </cell>
          <cell r="K18" t="str">
            <v>LOADS</v>
          </cell>
        </row>
        <row r="19">
          <cell r="I19" t="str">
            <v>PIPE ASSY,EXHAUST,FR</v>
          </cell>
          <cell r="J19" t="str">
            <v>LOADS</v>
          </cell>
          <cell r="K19" t="str">
            <v>LOADS</v>
          </cell>
        </row>
        <row r="20">
          <cell r="I20" t="str">
            <v>PIPE ASSY, EXHAUST, CTR</v>
          </cell>
          <cell r="J20" t="str">
            <v>LOADS</v>
          </cell>
          <cell r="K20" t="str">
            <v>LOADS</v>
          </cell>
        </row>
        <row r="21">
          <cell r="I21" t="str">
            <v>PIPE ASSY,EXHAUST,TAIL</v>
          </cell>
          <cell r="J21" t="str">
            <v>LOADS</v>
          </cell>
          <cell r="K21" t="str">
            <v>LOADS</v>
          </cell>
        </row>
        <row r="22">
          <cell r="I22" t="str">
            <v>PIPE ASSY,EXHAUST,TAIL</v>
          </cell>
          <cell r="J22" t="str">
            <v>LOADS</v>
          </cell>
          <cell r="K22" t="str">
            <v>LOADS</v>
          </cell>
        </row>
        <row r="23">
          <cell r="I23" t="str">
            <v>PIPE ASSY,EXHAUST,TAIL</v>
          </cell>
          <cell r="J23" t="str">
            <v>LOADS</v>
          </cell>
          <cell r="K23" t="str">
            <v>LOADS</v>
          </cell>
        </row>
        <row r="24">
          <cell r="I24" t="str">
            <v>COVER ENGINE UNDER RH</v>
          </cell>
          <cell r="J24" t="str">
            <v>PROCON</v>
          </cell>
          <cell r="K24" t="str">
            <v>PROCON</v>
          </cell>
        </row>
        <row r="25">
          <cell r="I25" t="str">
            <v>COVER ENGINE UNDER LH</v>
          </cell>
          <cell r="J25" t="str">
            <v>PROCON</v>
          </cell>
          <cell r="K25" t="str">
            <v>PROCON</v>
          </cell>
        </row>
        <row r="26">
          <cell r="I26" t="str">
            <v>COVER ENGINE UNDER LH</v>
          </cell>
          <cell r="J26" t="str">
            <v>PROCON</v>
          </cell>
          <cell r="K26" t="str">
            <v>PROCON</v>
          </cell>
        </row>
        <row r="27">
          <cell r="I27" t="str">
            <v>CARRIER ASSY SPARE WHEEL</v>
          </cell>
          <cell r="J27" t="str">
            <v>SHAHEEN</v>
          </cell>
          <cell r="K27" t="str">
            <v>SHAHEEN</v>
          </cell>
        </row>
        <row r="28">
          <cell r="I28" t="str">
            <v>HOOK TRANSPORT RR LH</v>
          </cell>
          <cell r="J28" t="str">
            <v>A.E.K.  INDUSTRIES</v>
          </cell>
          <cell r="K28" t="str">
            <v>A.E.K.  INDUSTRIES</v>
          </cell>
        </row>
        <row r="29">
          <cell r="I29" t="str">
            <v>SUPPORT FR BUMPER SIDE RH</v>
          </cell>
          <cell r="J29" t="str">
            <v>AVT</v>
          </cell>
          <cell r="K29" t="str">
            <v>AVT</v>
          </cell>
        </row>
        <row r="30">
          <cell r="I30" t="str">
            <v>SUPPORT FR BUMPER SIDE LH</v>
          </cell>
          <cell r="J30" t="str">
            <v>AVT</v>
          </cell>
          <cell r="K30" t="str">
            <v>AVT</v>
          </cell>
        </row>
        <row r="31">
          <cell r="I31" t="str">
            <v>COVER FR BUMPER</v>
          </cell>
          <cell r="J31" t="str">
            <v>OMAR JIBRAN</v>
          </cell>
          <cell r="K31" t="str">
            <v>OMAR JIBRAN</v>
          </cell>
        </row>
        <row r="32">
          <cell r="I32" t="str">
            <v>SUPPORT RR BUMPER SIDE</v>
          </cell>
          <cell r="J32" t="str">
            <v>AVT</v>
          </cell>
          <cell r="K32" t="str">
            <v>AVT</v>
          </cell>
        </row>
        <row r="33">
          <cell r="I33" t="str">
            <v>COVER RR BUMPER</v>
          </cell>
          <cell r="J33" t="str">
            <v>OMAR JIBRAN</v>
          </cell>
          <cell r="K33" t="str">
            <v>OMAR JIBRAN</v>
          </cell>
        </row>
        <row r="34">
          <cell r="I34" t="str">
            <v>BRACKET RR BUMPER SEAL RH</v>
          </cell>
          <cell r="J34" t="str">
            <v>MANDVIWALA</v>
          </cell>
          <cell r="K34" t="str">
            <v>MANDVIWALA</v>
          </cell>
        </row>
        <row r="35">
          <cell r="I35" t="str">
            <v>GRILLE, RADIATOR</v>
          </cell>
          <cell r="J35" t="str">
            <v>OMAR JIBRAN</v>
          </cell>
          <cell r="K35" t="str">
            <v>OMAR JIBRAN</v>
          </cell>
        </row>
        <row r="36">
          <cell r="I36" t="str">
            <v>ROD HOOD SUPPORT</v>
          </cell>
          <cell r="J36" t="str">
            <v>SHAHEEN</v>
          </cell>
          <cell r="K36" t="str">
            <v>SHAHEEN</v>
          </cell>
        </row>
        <row r="37">
          <cell r="I37" t="str">
            <v>LOCK ASSY,HOOD</v>
          </cell>
          <cell r="J37" t="str">
            <v>JAWED METAL</v>
          </cell>
          <cell r="K37" t="str">
            <v>JAWED METAL</v>
          </cell>
        </row>
        <row r="38">
          <cell r="I38" t="str">
            <v>LINER FR FENDER RH</v>
          </cell>
          <cell r="J38" t="str">
            <v>PROCON</v>
          </cell>
          <cell r="K38" t="str">
            <v>PROCON</v>
          </cell>
        </row>
        <row r="39">
          <cell r="I39" t="str">
            <v>LINER FR FENDER LH</v>
          </cell>
          <cell r="J39" t="str">
            <v>PROCON</v>
          </cell>
          <cell r="K39" t="str">
            <v>PROCON</v>
          </cell>
        </row>
        <row r="40">
          <cell r="I40" t="str">
            <v>SUPPORT S/A,BRAKE PEDAL</v>
          </cell>
          <cell r="J40" t="str">
            <v>BEWL</v>
          </cell>
          <cell r="K40" t="str">
            <v>BEWL</v>
          </cell>
        </row>
        <row r="41">
          <cell r="I41" t="str">
            <v>SUPPORT S/A,CLUTCH PEDAL</v>
          </cell>
          <cell r="J41" t="str">
            <v>BEWL</v>
          </cell>
          <cell r="K41" t="str">
            <v>BEWL</v>
          </cell>
        </row>
        <row r="42">
          <cell r="I42" t="str">
            <v>INSULATOR ASSY DASH PANEL</v>
          </cell>
          <cell r="J42" t="str">
            <v>PROCON</v>
          </cell>
          <cell r="K42" t="str">
            <v>AUTO SPARES</v>
          </cell>
        </row>
        <row r="43">
          <cell r="I43" t="str">
            <v>LOUVER SUB-ASSY, COWL TOP VENTILATOR RH</v>
          </cell>
          <cell r="J43" t="str">
            <v>OMAR JIBRAN</v>
          </cell>
          <cell r="K43" t="str">
            <v>MANDVIWALA</v>
          </cell>
        </row>
        <row r="44">
          <cell r="I44" t="str">
            <v>LOUVER SUB-ASSY, COWL TOP VENTILATOR LH</v>
          </cell>
          <cell r="J44" t="str">
            <v>OMAR JIBRAN</v>
          </cell>
          <cell r="K44" t="str">
            <v>MANDVIWALA</v>
          </cell>
        </row>
        <row r="45">
          <cell r="I45" t="str">
            <v>INSULATOR FR FLOOR HEAT NO.2</v>
          </cell>
          <cell r="J45" t="str">
            <v>LOADS</v>
          </cell>
          <cell r="K45" t="str">
            <v>LOADS</v>
          </cell>
        </row>
        <row r="46">
          <cell r="I46" t="str">
            <v xml:space="preserve">COVER RR FLOOR SERVICE HOLE </v>
          </cell>
          <cell r="J46" t="str">
            <v>FEROZ</v>
          </cell>
          <cell r="K46" t="str">
            <v>FEROZ</v>
          </cell>
        </row>
        <row r="47">
          <cell r="I47" t="str">
            <v>INSULATOR MAIN MUFFLER HEAT</v>
          </cell>
          <cell r="J47" t="str">
            <v>LOADS</v>
          </cell>
          <cell r="K47" t="str">
            <v>LOADS</v>
          </cell>
        </row>
        <row r="48">
          <cell r="I48" t="str">
            <v>SHEET FR FLOOR SILENCER NO.1</v>
          </cell>
          <cell r="J48" t="str">
            <v>MIAN TYRE</v>
          </cell>
          <cell r="K48" t="str">
            <v>MIAN TYRE</v>
          </cell>
        </row>
        <row r="49">
          <cell r="I49" t="str">
            <v>SHEET FR FLOOR SILENCER NO.2</v>
          </cell>
          <cell r="J49" t="str">
            <v>MIAN TYRE</v>
          </cell>
          <cell r="K49" t="str">
            <v>MIAN TYRE</v>
          </cell>
        </row>
        <row r="50">
          <cell r="I50" t="str">
            <v>SHEET CTR FLOOR SILENCER</v>
          </cell>
          <cell r="J50" t="str">
            <v>MIAN TYRE</v>
          </cell>
          <cell r="K50" t="str">
            <v>MIAN TYRE</v>
          </cell>
        </row>
        <row r="51">
          <cell r="I51" t="str">
            <v>SHEET CTR FLOOR SILENCER RR UPR</v>
          </cell>
          <cell r="J51" t="str">
            <v>MIAN TYRE</v>
          </cell>
          <cell r="K51" t="str">
            <v>MIAN TYRE</v>
          </cell>
        </row>
        <row r="52">
          <cell r="I52" t="str">
            <v>SHEET RR FLOOR SILENCER NO.2</v>
          </cell>
          <cell r="J52" t="str">
            <v>MIAN TYRE</v>
          </cell>
          <cell r="K52" t="str">
            <v>MIAN TYRE</v>
          </cell>
        </row>
        <row r="53">
          <cell r="I53" t="str">
            <v>DUCT ASSY,QUATER VENT,LH</v>
          </cell>
          <cell r="J53" t="str">
            <v>MERAJ</v>
          </cell>
          <cell r="K53" t="str">
            <v>THERMOSOLE</v>
          </cell>
        </row>
        <row r="54">
          <cell r="I54" t="str">
            <v>LEVER S/A LUGGAGE DOOR LOCK OPEN</v>
          </cell>
          <cell r="J54" t="str">
            <v>SHAHEEN</v>
          </cell>
          <cell r="K54" t="str">
            <v>SHAHEEN</v>
          </cell>
        </row>
        <row r="55">
          <cell r="I55" t="str">
            <v>LOCK ASSY, LUGGAGE COMPARTMENT DOOR</v>
          </cell>
          <cell r="J55" t="str">
            <v>JAWED METAL</v>
          </cell>
          <cell r="K55" t="str">
            <v>JAWED METAL</v>
          </cell>
        </row>
        <row r="56">
          <cell r="I56" t="str">
            <v>STRIKER LUGGAGE COMPARTMENT DOOR LOCK</v>
          </cell>
          <cell r="J56" t="str">
            <v>HAWKS</v>
          </cell>
          <cell r="K56" t="str">
            <v>HAWKS</v>
          </cell>
        </row>
        <row r="57">
          <cell r="I57" t="str">
            <v>COVER FR DOOR SERVICE HOLE RH</v>
          </cell>
          <cell r="J57" t="str">
            <v>MEHRAN COMMRCIAL</v>
          </cell>
          <cell r="K57" t="str">
            <v>MEHRAN COMMRCIAL</v>
          </cell>
        </row>
        <row r="58">
          <cell r="I58" t="str">
            <v>COVER FR DOOR SERVICE HOLE LH</v>
          </cell>
          <cell r="J58" t="str">
            <v>MEHRAN COMMRCIAL</v>
          </cell>
          <cell r="K58" t="str">
            <v>MEHRAN COMMRCIAL</v>
          </cell>
        </row>
        <row r="59">
          <cell r="I59" t="str">
            <v>COVER RR DOOR SERVICE HOLE RH</v>
          </cell>
          <cell r="J59" t="str">
            <v>MEHRAN COMMRCIAL</v>
          </cell>
          <cell r="K59" t="str">
            <v>MEHRAN COMMRCIAL</v>
          </cell>
        </row>
        <row r="60">
          <cell r="I60" t="str">
            <v>COVER RR DOOR SERVICE HOLE LH</v>
          </cell>
          <cell r="J60" t="str">
            <v>MEHRAN COMMRCIAL</v>
          </cell>
          <cell r="K60" t="str">
            <v>MEHRAN COMMRCIAL</v>
          </cell>
        </row>
        <row r="61">
          <cell r="I61" t="str">
            <v>FRAME S/A FR DOOR OUTSIDE HANDLE RH</v>
          </cell>
          <cell r="J61" t="str">
            <v>SPEL/AVT</v>
          </cell>
          <cell r="K61" t="str">
            <v>OMER JIBRAN</v>
          </cell>
        </row>
        <row r="62">
          <cell r="I62" t="str">
            <v>FRAME S/A FR DOOR OUTSIDE HANDLE LH</v>
          </cell>
          <cell r="J62" t="str">
            <v>SPEL/AVT</v>
          </cell>
          <cell r="K62" t="str">
            <v>OMER JIBRAN</v>
          </cell>
        </row>
        <row r="63">
          <cell r="I63" t="str">
            <v>FRAME S/A RR DOOR OUTSIDE HANDLE RH</v>
          </cell>
          <cell r="J63" t="str">
            <v>SPEL/AVT</v>
          </cell>
          <cell r="K63" t="str">
            <v>OMER JIBRAN</v>
          </cell>
        </row>
        <row r="64">
          <cell r="I64" t="str">
            <v>FRAME S/A RR DOOR OUTSIDE HANDLE LH</v>
          </cell>
          <cell r="J64" t="str">
            <v>SPEL/AVT</v>
          </cell>
          <cell r="K64" t="str">
            <v>OMER JIBRAN</v>
          </cell>
        </row>
        <row r="65">
          <cell r="I65" t="str">
            <v>HANDLE S/A DOOR INSIDE RH</v>
          </cell>
          <cell r="J65" t="str">
            <v>SPEL</v>
          </cell>
          <cell r="K65" t="str">
            <v>SPEL</v>
          </cell>
        </row>
        <row r="66">
          <cell r="I66" t="str">
            <v>HANDLE S/A DOOR INSIDE LH</v>
          </cell>
          <cell r="J66" t="str">
            <v>SPEL</v>
          </cell>
          <cell r="K66" t="str">
            <v>SPEL</v>
          </cell>
        </row>
        <row r="67">
          <cell r="I67" t="str">
            <v>HANDLE FR DOOR OUTSIDE RH</v>
          </cell>
          <cell r="J67" t="str">
            <v>SPEL/AVT</v>
          </cell>
          <cell r="K67" t="str">
            <v>OMER JIBRAN</v>
          </cell>
        </row>
        <row r="68">
          <cell r="I68" t="str">
            <v>COVER FR DOOR OUTSIDE HANDLE RH</v>
          </cell>
          <cell r="J68" t="str">
            <v>SPEL/AVT</v>
          </cell>
          <cell r="K68" t="str">
            <v>OMER JIBRAN</v>
          </cell>
        </row>
        <row r="69">
          <cell r="I69" t="str">
            <v>COVER RR DOOR OUTSIDE HANDLE RH</v>
          </cell>
          <cell r="J69" t="str">
            <v>SPEL/AVT</v>
          </cell>
          <cell r="K69" t="str">
            <v>OMER JIBRAN</v>
          </cell>
        </row>
        <row r="70">
          <cell r="I70" t="str">
            <v>PAD FR DOOR OUTSIDE HANDLE FR</v>
          </cell>
          <cell r="J70" t="str">
            <v>SPEL/AVT</v>
          </cell>
          <cell r="K70" t="str">
            <v>OMER JIBRAN</v>
          </cell>
        </row>
        <row r="71">
          <cell r="I71" t="str">
            <v>PAD FR DOOR OUTSIDE HANDLE RR</v>
          </cell>
          <cell r="J71" t="str">
            <v>SPEL/AVT</v>
          </cell>
          <cell r="K71" t="str">
            <v>OMER JIBRAN</v>
          </cell>
        </row>
        <row r="72">
          <cell r="I72" t="str">
            <v>HANDLE ASSY DOOR WINDOW REGULATOR</v>
          </cell>
          <cell r="J72" t="str">
            <v>OMAR JIBRAN</v>
          </cell>
          <cell r="K72" t="str">
            <v>OMAR JIBRAN</v>
          </cell>
        </row>
        <row r="73">
          <cell r="I73" t="str">
            <v>REGULATOR ASSY, FR DOOR POWER WINDOW RH</v>
          </cell>
          <cell r="J73" t="str">
            <v>METALINE</v>
          </cell>
          <cell r="K73" t="str">
            <v>METALINE</v>
          </cell>
        </row>
        <row r="74">
          <cell r="I74" t="str">
            <v>REGULATOR ASSY FR DOOR POWER WINDOW RH</v>
          </cell>
          <cell r="J74" t="str">
            <v>METALINE</v>
          </cell>
          <cell r="K74" t="str">
            <v>METALINE</v>
          </cell>
        </row>
        <row r="75">
          <cell r="I75" t="str">
            <v>REGULATOR ASSY, FR DOOR POWER WINDOW LH</v>
          </cell>
          <cell r="J75" t="str">
            <v>METALINE</v>
          </cell>
          <cell r="K75" t="str">
            <v>METALINE</v>
          </cell>
        </row>
        <row r="76">
          <cell r="I76" t="str">
            <v>REGULATOR ASSY, FR DOOR POWER WINDOW LH</v>
          </cell>
          <cell r="J76" t="str">
            <v>METALINE</v>
          </cell>
          <cell r="K76" t="str">
            <v>METALINE</v>
          </cell>
        </row>
        <row r="77">
          <cell r="I77" t="str">
            <v>REGULATOR ASSY. RR DOOR POWER WINDOW RH</v>
          </cell>
          <cell r="J77" t="str">
            <v>METALINE</v>
          </cell>
          <cell r="K77" t="str">
            <v>METALINE</v>
          </cell>
        </row>
        <row r="78">
          <cell r="I78" t="str">
            <v>REGULATOR ASSY. RR DOOR WINDOW RH</v>
          </cell>
          <cell r="J78" t="str">
            <v>METALINE</v>
          </cell>
          <cell r="K78" t="str">
            <v>METALINE</v>
          </cell>
        </row>
        <row r="79">
          <cell r="I79" t="str">
            <v>REGULATOR ASSY. RR DOOR POWER WINDOW LH</v>
          </cell>
          <cell r="J79" t="str">
            <v>METALINE</v>
          </cell>
          <cell r="K79" t="str">
            <v>METALINE</v>
          </cell>
        </row>
        <row r="80">
          <cell r="I80" t="str">
            <v>REGULATOR ASSY RR DOOR WINDOW LH</v>
          </cell>
          <cell r="J80" t="str">
            <v>METALINE</v>
          </cell>
          <cell r="K80" t="str">
            <v>METALINE</v>
          </cell>
        </row>
        <row r="81">
          <cell r="I81" t="str">
            <v>CLAMP S/A,BATTERY</v>
          </cell>
          <cell r="J81" t="str">
            <v>SHAHEEN</v>
          </cell>
          <cell r="K81" t="str">
            <v>SHAHEEN</v>
          </cell>
        </row>
        <row r="82">
          <cell r="I82" t="str">
            <v>TRAY,BATTERY</v>
          </cell>
          <cell r="J82" t="str">
            <v>PAK POLYMER</v>
          </cell>
          <cell r="K82" t="str">
            <v>PAK POLYMER</v>
          </cell>
        </row>
        <row r="83">
          <cell r="I83" t="str">
            <v>TRAY,BATTERY</v>
          </cell>
          <cell r="J83" t="str">
            <v>PAK POLYMER</v>
          </cell>
          <cell r="K83" t="str">
            <v>PAK POLYMER</v>
          </cell>
        </row>
        <row r="84">
          <cell r="I84" t="str">
            <v>BOLT,BATTERY CLAMP</v>
          </cell>
          <cell r="J84" t="str">
            <v>SHAHEEN</v>
          </cell>
          <cell r="K84" t="str">
            <v>SHAHEEN</v>
          </cell>
        </row>
        <row r="85">
          <cell r="I85" t="str">
            <v>EMBLEM, RADIATOR GRILL</v>
          </cell>
          <cell r="J85" t="str">
            <v>G. I.</v>
          </cell>
          <cell r="K85" t="str">
            <v>G. I.</v>
          </cell>
        </row>
        <row r="86">
          <cell r="I86" t="str">
            <v>MOLDING FR DOOR OUTSIDE RH</v>
          </cell>
          <cell r="J86" t="str">
            <v>RUBATECH</v>
          </cell>
          <cell r="K86" t="str">
            <v>RUBATECH</v>
          </cell>
        </row>
        <row r="87">
          <cell r="I87" t="str">
            <v>MOLDING FR DOOR OUTSIDE LH</v>
          </cell>
          <cell r="J87" t="str">
            <v>RUBATECH</v>
          </cell>
          <cell r="K87" t="str">
            <v>RUBATECH</v>
          </cell>
        </row>
        <row r="88">
          <cell r="I88" t="str">
            <v>MOLDING RR DOOR OUTSIDE RH</v>
          </cell>
          <cell r="J88" t="str">
            <v>RUBATECH</v>
          </cell>
          <cell r="K88" t="str">
            <v>RUBATECH</v>
          </cell>
        </row>
        <row r="89">
          <cell r="I89" t="str">
            <v>MOLDING RR DOOR OUTSIDE LH</v>
          </cell>
          <cell r="J89" t="str">
            <v>RUBATECH</v>
          </cell>
          <cell r="K89" t="str">
            <v>RUBATECH</v>
          </cell>
        </row>
        <row r="90">
          <cell r="I90" t="str">
            <v>MUDGUARD, FR FENDER, RH</v>
          </cell>
          <cell r="J90" t="str">
            <v>MANDVIWALA</v>
          </cell>
          <cell r="K90" t="str">
            <v>MANDVIWALA</v>
          </cell>
        </row>
        <row r="91">
          <cell r="I91" t="str">
            <v>MUDGUARD, FR FENDER, LH</v>
          </cell>
          <cell r="J91" t="str">
            <v>MANDVIWALA</v>
          </cell>
          <cell r="K91" t="str">
            <v>MANDVIWALA</v>
          </cell>
        </row>
        <row r="92">
          <cell r="I92" t="str">
            <v>MUDGUARD, QUARTER PANEL, RR RH</v>
          </cell>
          <cell r="J92" t="str">
            <v>MANDVIWALA</v>
          </cell>
          <cell r="K92" t="str">
            <v>MANDVIWALA</v>
          </cell>
        </row>
        <row r="93">
          <cell r="I93" t="str">
            <v>MUDGUARD, QUARTER PANEL, RR LH</v>
          </cell>
          <cell r="J93" t="str">
            <v>MANDVIWALA</v>
          </cell>
          <cell r="K93" t="str">
            <v>MANDVIWALA</v>
          </cell>
        </row>
        <row r="94">
          <cell r="I94" t="str">
            <v>GARNISH S/A LUGG COMPT DOOR OUTS</v>
          </cell>
          <cell r="J94" t="str">
            <v>OMAR JIBRAN</v>
          </cell>
          <cell r="K94" t="str">
            <v>OMAR JIBRAN</v>
          </cell>
        </row>
        <row r="95">
          <cell r="I95" t="str">
            <v>GARNISH S/A LUGG COMPT DOOR OUTS</v>
          </cell>
          <cell r="J95" t="str">
            <v>OMAR JIBRAN</v>
          </cell>
          <cell r="K95" t="str">
            <v>OMAR JIBRAN</v>
          </cell>
        </row>
        <row r="96">
          <cell r="I96" t="str">
            <v>TUBE ASSY,FUEL &amp; BRAKE W/CLAMP</v>
          </cell>
          <cell r="J96" t="str">
            <v>ALBA</v>
          </cell>
          <cell r="K96" t="str">
            <v>ALBA</v>
          </cell>
        </row>
        <row r="97">
          <cell r="I97" t="str">
            <v>TUBE ASSY FUEL &amp; BRAKE W/CLAMP</v>
          </cell>
          <cell r="J97" t="str">
            <v>ALBA</v>
          </cell>
          <cell r="K97" t="str">
            <v>ALBA</v>
          </cell>
        </row>
        <row r="98">
          <cell r="I98" t="str">
            <v>PROTECTOR FUEL TANK FILLER PIPE</v>
          </cell>
          <cell r="J98" t="str">
            <v>MANDVIWALA</v>
          </cell>
          <cell r="K98" t="str">
            <v>MANDVIWALA</v>
          </cell>
        </row>
        <row r="99">
          <cell r="I99" t="str">
            <v>SHIELD FUEL TANK FILLER PIPE</v>
          </cell>
          <cell r="J99" t="str">
            <v>A-ONE</v>
          </cell>
          <cell r="K99" t="str">
            <v>A-ONE</v>
          </cell>
        </row>
        <row r="100">
          <cell r="I100" t="str">
            <v>CLAMP S/A,BATTERY</v>
          </cell>
          <cell r="J100" t="str">
            <v>SHAHEEN</v>
          </cell>
          <cell r="K100" t="str">
            <v>SHAHEEN</v>
          </cell>
        </row>
        <row r="101">
          <cell r="I101" t="str">
            <v>BAND S/A,FUEL TANK RH</v>
          </cell>
          <cell r="J101" t="str">
            <v>METALINE</v>
          </cell>
          <cell r="K101" t="str">
            <v>METALINE</v>
          </cell>
        </row>
        <row r="102">
          <cell r="I102" t="str">
            <v>BAND S/A,FUEL TANK LH</v>
          </cell>
          <cell r="J102" t="str">
            <v>METALINE</v>
          </cell>
          <cell r="K102" t="str">
            <v>METALINE</v>
          </cell>
        </row>
        <row r="103">
          <cell r="I103" t="str">
            <v>PROTECTOR, FUEL TANK</v>
          </cell>
          <cell r="J103" t="str">
            <v>PENDING</v>
          </cell>
          <cell r="K103" t="str">
            <v>LOADS</v>
          </cell>
        </row>
        <row r="104">
          <cell r="I104" t="str">
            <v>ROD ASSY,ACCELERATOR PEDAL</v>
          </cell>
          <cell r="J104" t="str">
            <v>BEWL</v>
          </cell>
          <cell r="K104" t="str">
            <v>BEWL</v>
          </cell>
        </row>
        <row r="105">
          <cell r="I105" t="str">
            <v>HEAD LAMP ASSY,RH</v>
          </cell>
          <cell r="J105" t="str">
            <v>DROPPED</v>
          </cell>
          <cell r="K105" t="str">
            <v>AVT</v>
          </cell>
        </row>
        <row r="106">
          <cell r="I106" t="str">
            <v>HEAD LAMP ASSY,LH</v>
          </cell>
          <cell r="J106" t="str">
            <v>DROPPED</v>
          </cell>
          <cell r="K106" t="str">
            <v>AVT</v>
          </cell>
        </row>
        <row r="107">
          <cell r="I107" t="str">
            <v>LAMP ASSY,LICENSE PLATE,RH</v>
          </cell>
          <cell r="J107" t="str">
            <v>DROPPED</v>
          </cell>
          <cell r="K107" t="str">
            <v>AVT</v>
          </cell>
        </row>
        <row r="108">
          <cell r="I108" t="str">
            <v>LAMP ASSY,RR COMBINATION</v>
          </cell>
          <cell r="J108" t="str">
            <v>DROPPED</v>
          </cell>
          <cell r="K108" t="str">
            <v>AVT</v>
          </cell>
        </row>
        <row r="109">
          <cell r="I109" t="str">
            <v>LAMP ASSY,RR COMBINATION,LH</v>
          </cell>
          <cell r="J109" t="str">
            <v>DROPPED</v>
          </cell>
          <cell r="K109" t="str">
            <v>AVT</v>
          </cell>
        </row>
        <row r="110">
          <cell r="I110" t="str">
            <v>LAMP ASSY, STOP CTR</v>
          </cell>
          <cell r="J110" t="str">
            <v>DROPPED</v>
          </cell>
          <cell r="K110" t="str">
            <v>AVT</v>
          </cell>
        </row>
        <row r="111">
          <cell r="I111" t="str">
            <v>LAMP ASSY, RR RH</v>
          </cell>
          <cell r="J111" t="str">
            <v>DROPPED</v>
          </cell>
          <cell r="K111" t="str">
            <v>AVT</v>
          </cell>
        </row>
        <row r="112">
          <cell r="I112" t="str">
            <v>LAMP ASSY, RR LH</v>
          </cell>
          <cell r="J112" t="str">
            <v>DROPPED</v>
          </cell>
          <cell r="K112" t="str">
            <v>AVT</v>
          </cell>
        </row>
        <row r="113">
          <cell r="I113" t="str">
            <v>LAMP ASSY, LICENSE PLATE, LH</v>
          </cell>
          <cell r="J113" t="str">
            <v>DROPPED</v>
          </cell>
          <cell r="K113" t="str">
            <v>AVT</v>
          </cell>
        </row>
        <row r="114">
          <cell r="I114" t="str">
            <v>LAMP ASSY, SIDE TURN SIGNAL</v>
          </cell>
          <cell r="J114" t="str">
            <v>DROPPED</v>
          </cell>
          <cell r="K114" t="str">
            <v>AVT</v>
          </cell>
        </row>
        <row r="115">
          <cell r="I115" t="str">
            <v>JAR &amp; PUMP ASSY FR WASHER</v>
          </cell>
          <cell r="J115" t="str">
            <v>SPEL</v>
          </cell>
          <cell r="K115" t="str">
            <v>SPEL</v>
          </cell>
        </row>
        <row r="116">
          <cell r="I116" t="str">
            <v>MIRROR ASSY,INNER RR VIEW</v>
          </cell>
          <cell r="J116" t="str">
            <v>G. LOCK</v>
          </cell>
          <cell r="K116" t="str">
            <v>G. LOCK</v>
          </cell>
        </row>
        <row r="117">
          <cell r="I117" t="str">
            <v>MIRROR ASSY,OUTER RR VIEW RH</v>
          </cell>
          <cell r="J117" t="str">
            <v>G. LOCK</v>
          </cell>
          <cell r="K117" t="str">
            <v>G. LOCK</v>
          </cell>
        </row>
        <row r="118">
          <cell r="I118" t="str">
            <v>MIRROR ASSY, OUTER RR VIEW RH</v>
          </cell>
          <cell r="J118" t="str">
            <v>G. LOCK</v>
          </cell>
          <cell r="K118" t="str">
            <v>G. LOCK</v>
          </cell>
        </row>
        <row r="119">
          <cell r="I119" t="str">
            <v>COVER OUTER MIRROR RH</v>
          </cell>
          <cell r="J119" t="str">
            <v>G. LOCK</v>
          </cell>
          <cell r="K119" t="str">
            <v>AVT</v>
          </cell>
        </row>
        <row r="120">
          <cell r="I120" t="str">
            <v>MIRROR ASSY, OUTER RR VIEW LH</v>
          </cell>
          <cell r="J120" t="str">
            <v xml:space="preserve">G. LOCK </v>
          </cell>
          <cell r="K120" t="str">
            <v xml:space="preserve">G. LOCK </v>
          </cell>
        </row>
        <row r="121">
          <cell r="I121" t="str">
            <v>MIRROR ASSY,OUTER RR VIEW LH</v>
          </cell>
          <cell r="J121" t="str">
            <v xml:space="preserve">G. LOCK </v>
          </cell>
          <cell r="K121" t="str">
            <v xml:space="preserve">G. LOCK </v>
          </cell>
        </row>
        <row r="122">
          <cell r="I122" t="str">
            <v>COVER OUTER MIRROR LH</v>
          </cell>
          <cell r="J122" t="str">
            <v>G. LOCK</v>
          </cell>
          <cell r="K122" t="str">
            <v>AVT</v>
          </cell>
        </row>
        <row r="123">
          <cell r="I123" t="str">
            <v>SUPPORT ASSY CLUTCH PEDAL</v>
          </cell>
          <cell r="J123" t="str">
            <v>BEWL</v>
          </cell>
          <cell r="K123" t="str">
            <v>BEWL</v>
          </cell>
        </row>
        <row r="124">
          <cell r="I124" t="str">
            <v>TUBE MASTER CYLINDER TO TUBE CONNECTER</v>
          </cell>
          <cell r="J124" t="str">
            <v>ALBA</v>
          </cell>
          <cell r="K124" t="str">
            <v>ALBA</v>
          </cell>
        </row>
        <row r="125">
          <cell r="I125" t="str">
            <v>CAP S/A WHEEL</v>
          </cell>
          <cell r="J125" t="str">
            <v>SPEL</v>
          </cell>
          <cell r="K125" t="str">
            <v>SPEL</v>
          </cell>
        </row>
        <row r="126">
          <cell r="I126" t="str">
            <v>WHEEL DISC</v>
          </cell>
          <cell r="J126" t="str">
            <v>BWL</v>
          </cell>
          <cell r="K126" t="str">
            <v>BWL</v>
          </cell>
        </row>
        <row r="127">
          <cell r="I127" t="str">
            <v>WHEEL DISC</v>
          </cell>
          <cell r="J127" t="str">
            <v>BWL</v>
          </cell>
          <cell r="K127" t="str">
            <v>BWL</v>
          </cell>
        </row>
        <row r="128">
          <cell r="I128" t="str">
            <v>TIRE TUBELESS</v>
          </cell>
          <cell r="J128" t="str">
            <v>GTR</v>
          </cell>
          <cell r="K128" t="str">
            <v>GTR</v>
          </cell>
        </row>
        <row r="129">
          <cell r="I129" t="str">
            <v>HUB S/A,FR AXLE</v>
          </cell>
          <cell r="J129" t="str">
            <v>TRANSMISSION</v>
          </cell>
          <cell r="K129" t="str">
            <v>TRANSMISSION</v>
          </cell>
        </row>
        <row r="130">
          <cell r="I130" t="str">
            <v>STRUT ADJUSTING</v>
          </cell>
          <cell r="J130" t="str">
            <v>K. LUMINARIES</v>
          </cell>
          <cell r="K130" t="str">
            <v>K. LUMINARIES</v>
          </cell>
        </row>
        <row r="131">
          <cell r="I131" t="str">
            <v>COVER S/A STR COLUMN HOLE</v>
          </cell>
          <cell r="J131" t="str">
            <v>MALIK GAS</v>
          </cell>
          <cell r="K131" t="str">
            <v>MALIK GAS</v>
          </cell>
        </row>
        <row r="132">
          <cell r="I132" t="str">
            <v>COVER SET, STEERING COLUMN</v>
          </cell>
          <cell r="J132" t="str">
            <v>SPEL</v>
          </cell>
          <cell r="K132" t="str">
            <v>SPEL</v>
          </cell>
        </row>
        <row r="133">
          <cell r="I133" t="str">
            <v>COVER SET, STEERING COLUMN</v>
          </cell>
          <cell r="J133" t="str">
            <v>SPEL</v>
          </cell>
          <cell r="K133" t="str">
            <v>SPEL</v>
          </cell>
        </row>
        <row r="134">
          <cell r="I134" t="str">
            <v>SUPPORT ASSY BRAKE PEDAL (M/T)</v>
          </cell>
          <cell r="J134" t="str">
            <v>BEWL</v>
          </cell>
          <cell r="K134" t="str">
            <v>BEWL</v>
          </cell>
        </row>
        <row r="135">
          <cell r="I135" t="str">
            <v>SUPPORT ASSY,BRAKE PEDAL (A/T)</v>
          </cell>
          <cell r="J135" t="str">
            <v>BEWL</v>
          </cell>
          <cell r="K135" t="str">
            <v>BEWL</v>
          </cell>
        </row>
        <row r="136">
          <cell r="I136" t="str">
            <v>TUBE FR BRAKE NO.1</v>
          </cell>
          <cell r="J136" t="str">
            <v>ALBA</v>
          </cell>
          <cell r="K136" t="str">
            <v>ALBA</v>
          </cell>
        </row>
        <row r="137">
          <cell r="I137" t="str">
            <v>TUBE FR BRAKE NO.2</v>
          </cell>
          <cell r="J137" t="str">
            <v>ALBA</v>
          </cell>
          <cell r="K137" t="str">
            <v>ALBA</v>
          </cell>
        </row>
        <row r="138">
          <cell r="I138" t="str">
            <v>TUBE FR BRAKE NO.3</v>
          </cell>
          <cell r="J138" t="str">
            <v>ALBA</v>
          </cell>
          <cell r="K138" t="str">
            <v>ALBA</v>
          </cell>
        </row>
        <row r="139">
          <cell r="I139" t="str">
            <v>TUBE FR BRAKE NO.4</v>
          </cell>
          <cell r="J139" t="str">
            <v>ALBA</v>
          </cell>
          <cell r="K139" t="str">
            <v>ALBA</v>
          </cell>
        </row>
        <row r="140">
          <cell r="I140" t="str">
            <v>TUBE FR BRAKE NO.5</v>
          </cell>
          <cell r="J140" t="str">
            <v>ALBA</v>
          </cell>
          <cell r="K140" t="str">
            <v>ALBA</v>
          </cell>
        </row>
        <row r="141">
          <cell r="I141" t="str">
            <v>TUBE RR BRAKE NO.1</v>
          </cell>
          <cell r="J141" t="str">
            <v>ALBA</v>
          </cell>
          <cell r="K141" t="str">
            <v>ALBA</v>
          </cell>
        </row>
        <row r="142">
          <cell r="I142" t="str">
            <v>TUBE RR BRAKE NO.2</v>
          </cell>
          <cell r="J142" t="str">
            <v>ALBA</v>
          </cell>
          <cell r="K142" t="str">
            <v>ALBA</v>
          </cell>
        </row>
        <row r="143">
          <cell r="I143" t="str">
            <v>SEAT S/A FR SPRING</v>
          </cell>
          <cell r="J143" t="str">
            <v>PENDING</v>
          </cell>
          <cell r="K143" t="str">
            <v>A.E.K.  INDUSTRIES</v>
          </cell>
        </row>
        <row r="144">
          <cell r="I144" t="str">
            <v>ABSORBER ASSY SHOCK FR RH</v>
          </cell>
          <cell r="J144" t="str">
            <v>AGRIAUTO</v>
          </cell>
          <cell r="K144" t="str">
            <v>AGRIAUTO</v>
          </cell>
        </row>
        <row r="145">
          <cell r="I145" t="str">
            <v>ABSORBER ASSY SHOCK FR LH</v>
          </cell>
          <cell r="J145" t="str">
            <v>AGRIAUTO</v>
          </cell>
          <cell r="K145" t="str">
            <v>AGRIAUTO</v>
          </cell>
        </row>
        <row r="146">
          <cell r="I146" t="str">
            <v xml:space="preserve">ABSORBER ASSY SHOCK RR </v>
          </cell>
          <cell r="J146" t="str">
            <v>AGRIAUTO</v>
          </cell>
          <cell r="K146" t="str">
            <v>AGRIAUTO</v>
          </cell>
        </row>
        <row r="147">
          <cell r="I147" t="str">
            <v>WEIGHT BALANCE</v>
          </cell>
          <cell r="J147" t="str">
            <v>H.M. BROTHER</v>
          </cell>
          <cell r="K147" t="str">
            <v>H.M. BROTHER</v>
          </cell>
        </row>
        <row r="148">
          <cell r="I148" t="str">
            <v>DISC RR</v>
          </cell>
          <cell r="J148" t="str">
            <v xml:space="preserve">MECAS </v>
          </cell>
          <cell r="K148" t="str">
            <v xml:space="preserve">MECAS </v>
          </cell>
        </row>
        <row r="149">
          <cell r="I149" t="str">
            <v>DISC,FR</v>
          </cell>
          <cell r="J149" t="str">
            <v xml:space="preserve">MECAS </v>
          </cell>
          <cell r="K149" t="str">
            <v xml:space="preserve">MECAS </v>
          </cell>
        </row>
        <row r="150">
          <cell r="I150" t="str">
            <v>COVER DISC BRAKE DUST FR RH</v>
          </cell>
          <cell r="J150" t="str">
            <v>METALINE</v>
          </cell>
          <cell r="K150" t="str">
            <v>METALINE</v>
          </cell>
        </row>
        <row r="151">
          <cell r="I151" t="str">
            <v>COVER DISC BRAKE DUST FR LH</v>
          </cell>
          <cell r="J151" t="str">
            <v>METALINE</v>
          </cell>
          <cell r="K151" t="str">
            <v>METALINE</v>
          </cell>
        </row>
        <row r="152">
          <cell r="I152" t="str">
            <v>PROTECTOR TRANSMISSION CASE</v>
          </cell>
          <cell r="J152" t="str">
            <v>DAWN</v>
          </cell>
          <cell r="K152" t="str">
            <v>DAWN</v>
          </cell>
        </row>
        <row r="153">
          <cell r="I153" t="str">
            <v>BRKT,E/G MTG FR</v>
          </cell>
          <cell r="J153" t="str">
            <v>BEWL</v>
          </cell>
          <cell r="K153" t="str">
            <v>BEWL</v>
          </cell>
        </row>
        <row r="154">
          <cell r="I154" t="str">
            <v>BRKT,E/G MTG FR</v>
          </cell>
          <cell r="J154" t="str">
            <v>BEWL</v>
          </cell>
          <cell r="K154" t="str">
            <v>BEWL</v>
          </cell>
        </row>
        <row r="155">
          <cell r="I155" t="str">
            <v>BRKT,E/G MTG FR</v>
          </cell>
          <cell r="J155" t="str">
            <v>BEWL</v>
          </cell>
          <cell r="K155" t="str">
            <v>BEWL</v>
          </cell>
        </row>
        <row r="156">
          <cell r="I156" t="str">
            <v>BRKT,E/G MTG RR</v>
          </cell>
          <cell r="J156" t="str">
            <v>BEWL</v>
          </cell>
          <cell r="K156" t="str">
            <v>BEWL</v>
          </cell>
        </row>
        <row r="157">
          <cell r="I157" t="str">
            <v>BRKT,E/G MTG RR</v>
          </cell>
          <cell r="J157" t="str">
            <v>BEWL</v>
          </cell>
          <cell r="K157" t="str">
            <v>BEWL</v>
          </cell>
        </row>
        <row r="158">
          <cell r="I158" t="str">
            <v>BRKT,E/G MTG RR</v>
          </cell>
          <cell r="J158" t="str">
            <v>BEWL</v>
          </cell>
          <cell r="K158" t="str">
            <v>BEWL</v>
          </cell>
        </row>
        <row r="159">
          <cell r="I159" t="str">
            <v>BRKT,E/G MTG RR</v>
          </cell>
          <cell r="J159" t="str">
            <v>BEWL</v>
          </cell>
          <cell r="K159" t="str">
            <v>BEWL</v>
          </cell>
        </row>
        <row r="160">
          <cell r="I160" t="str">
            <v>FLYWHEEL SUB-ASSY</v>
          </cell>
          <cell r="J160" t="str">
            <v>RASTAGAR</v>
          </cell>
          <cell r="K160" t="str">
            <v>MECAS</v>
          </cell>
        </row>
        <row r="161">
          <cell r="I161" t="str">
            <v>FAN ASSY W/MOTOR</v>
          </cell>
          <cell r="J161" t="str">
            <v>SPEL</v>
          </cell>
          <cell r="K161" t="str">
            <v>SPEL</v>
          </cell>
        </row>
        <row r="162">
          <cell r="I162" t="str">
            <v>FAN ASSY W/MOTOR</v>
          </cell>
          <cell r="J162" t="str">
            <v>SPEL</v>
          </cell>
          <cell r="K162" t="str">
            <v>SPEL</v>
          </cell>
        </row>
        <row r="163">
          <cell r="I163" t="str">
            <v>CAP S/A RADIATOR</v>
          </cell>
          <cell r="J163" t="str">
            <v>LOADS</v>
          </cell>
          <cell r="K163" t="str">
            <v>LOADS</v>
          </cell>
        </row>
        <row r="164">
          <cell r="I164" t="str">
            <v>CAP S/A RADIATOR</v>
          </cell>
          <cell r="J164" t="str">
            <v>LOADS</v>
          </cell>
          <cell r="K164" t="str">
            <v>LOADS</v>
          </cell>
        </row>
        <row r="165">
          <cell r="I165" t="str">
            <v>RADIATOR ASSY L/CAP</v>
          </cell>
          <cell r="J165" t="str">
            <v>LOADS</v>
          </cell>
          <cell r="K165" t="str">
            <v>LOADS</v>
          </cell>
        </row>
        <row r="166">
          <cell r="I166" t="str">
            <v>RADIATOR ASSY,L/CAP</v>
          </cell>
          <cell r="J166" t="str">
            <v>LOADS</v>
          </cell>
          <cell r="K166" t="str">
            <v>LOADS</v>
          </cell>
        </row>
        <row r="167">
          <cell r="I167" t="str">
            <v>RADIATOR ASSY,L/CAP</v>
          </cell>
          <cell r="J167" t="str">
            <v>LOADS</v>
          </cell>
          <cell r="K167" t="str">
            <v>LOADS</v>
          </cell>
        </row>
        <row r="168">
          <cell r="I168" t="str">
            <v>RADIATOR ASSY,L/CAP</v>
          </cell>
          <cell r="J168" t="str">
            <v>LOADS</v>
          </cell>
          <cell r="K168" t="str">
            <v>LOADS</v>
          </cell>
        </row>
        <row r="169">
          <cell r="I169" t="str">
            <v>CLENER ASSY AIR W/ELEMENT</v>
          </cell>
          <cell r="J169" t="str">
            <v>OMAR JIBRAN</v>
          </cell>
          <cell r="K169" t="str">
            <v>OMAR JIBRAN</v>
          </cell>
        </row>
        <row r="170">
          <cell r="I170" t="str">
            <v>PANEL SUB ASSY INSTRUMENT LWR</v>
          </cell>
          <cell r="J170" t="str">
            <v>OMAR JIBRAN</v>
          </cell>
          <cell r="K170" t="str">
            <v>OMAR JIBRAN</v>
          </cell>
        </row>
        <row r="171">
          <cell r="I171" t="str">
            <v>BRACE S/A INSTRUMENT PANEL NO.1</v>
          </cell>
          <cell r="J171" t="str">
            <v>ALI BROS.</v>
          </cell>
          <cell r="K171" t="str">
            <v>ALI BROS.</v>
          </cell>
        </row>
        <row r="172">
          <cell r="I172" t="str">
            <v>BKT S/A INSTRUMENT PANEL CTR</v>
          </cell>
          <cell r="J172" t="str">
            <v>ALI BROS.</v>
          </cell>
          <cell r="K172" t="str">
            <v>ALI BROS.</v>
          </cell>
        </row>
        <row r="173">
          <cell r="I173" t="str">
            <v>R/F ASSY INSTRUMENT PANEL</v>
          </cell>
          <cell r="J173" t="str">
            <v>ALI BROS.</v>
          </cell>
          <cell r="K173" t="str">
            <v>ALI BROS.</v>
          </cell>
        </row>
        <row r="174">
          <cell r="I174" t="str">
            <v>HOOD S/A METER</v>
          </cell>
          <cell r="J174" t="str">
            <v>SPEL</v>
          </cell>
          <cell r="K174" t="str">
            <v>SPEL</v>
          </cell>
        </row>
        <row r="175">
          <cell r="I175" t="str">
            <v>BOX, INSTRUMENT PANEL</v>
          </cell>
          <cell r="J175" t="str">
            <v>OMER JIBRAN</v>
          </cell>
          <cell r="K175" t="str">
            <v>OMER JIBRAN</v>
          </cell>
        </row>
        <row r="176">
          <cell r="I176" t="str">
            <v>COVER STEREO OPENING</v>
          </cell>
          <cell r="J176" t="str">
            <v>OMER JIBRAN</v>
          </cell>
          <cell r="K176" t="str">
            <v>AVT</v>
          </cell>
        </row>
        <row r="177">
          <cell r="I177" t="str">
            <v>DOOR ASSY, GLOVE COMPARTMENT</v>
          </cell>
          <cell r="J177" t="str">
            <v>OMER JIBRAN</v>
          </cell>
          <cell r="K177" t="str">
            <v>OMER JIBRAN</v>
          </cell>
        </row>
        <row r="178">
          <cell r="I178" t="str">
            <v>DUCT HEATER TO REGISTER NO.1</v>
          </cell>
          <cell r="J178" t="str">
            <v>THERMOSOLE</v>
          </cell>
          <cell r="K178" t="str">
            <v>THERMOSOLE</v>
          </cell>
        </row>
        <row r="179">
          <cell r="I179" t="str">
            <v>DUCT HEATER TO REGISTER NO.2</v>
          </cell>
          <cell r="J179" t="str">
            <v>THERMOSOLE</v>
          </cell>
          <cell r="K179" t="str">
            <v>THERMOSOLE</v>
          </cell>
        </row>
        <row r="180">
          <cell r="I180" t="str">
            <v>NOZZLE ASSY, DEFROSTER</v>
          </cell>
          <cell r="J180" t="str">
            <v>OMER JIBRAN/MANDVIWALA</v>
          </cell>
          <cell r="K180" t="str">
            <v>OMER JIBRAN</v>
          </cell>
        </row>
        <row r="181">
          <cell r="I181" t="str">
            <v>PLATE, RR FLOOR FINISH</v>
          </cell>
          <cell r="J181" t="str">
            <v>MANDVIWALA</v>
          </cell>
          <cell r="K181" t="str">
            <v>AVT</v>
          </cell>
        </row>
        <row r="182">
          <cell r="I182" t="str">
            <v>CARPET ASSY FLOOR FR</v>
          </cell>
          <cell r="J182" t="str">
            <v>AUTO SPARES</v>
          </cell>
          <cell r="K182" t="str">
            <v>AUTO SPARES</v>
          </cell>
        </row>
        <row r="183">
          <cell r="I183" t="str">
            <v>CARPET ASSY FLOOR FR</v>
          </cell>
          <cell r="J183" t="str">
            <v>AUTO SPARES</v>
          </cell>
          <cell r="K183" t="str">
            <v>AUTO SPARES</v>
          </cell>
        </row>
        <row r="184">
          <cell r="I184" t="str">
            <v>COVER FLOOR CARPET</v>
          </cell>
          <cell r="J184" t="str">
            <v>MARKET</v>
          </cell>
          <cell r="K184" t="str">
            <v>MARKET</v>
          </cell>
        </row>
        <row r="185">
          <cell r="I185" t="str">
            <v>BOX S/A, CONSOLE, RR</v>
          </cell>
          <cell r="J185" t="str">
            <v>OMAR JIBRAN</v>
          </cell>
          <cell r="K185" t="str">
            <v>OMAR JIBRAN</v>
          </cell>
        </row>
        <row r="186">
          <cell r="I186" t="str">
            <v>BOARD COWL SIDE TRIM RH</v>
          </cell>
          <cell r="J186" t="str">
            <v>MANDVIWALA</v>
          </cell>
          <cell r="K186" t="str">
            <v>OMAR JIBRAN</v>
          </cell>
        </row>
        <row r="187">
          <cell r="I187" t="str">
            <v>BOARD COWL SIDE TRIM LH</v>
          </cell>
          <cell r="J187" t="str">
            <v>MANDVIWALA</v>
          </cell>
          <cell r="K187" t="str">
            <v>OMAR JIBRAN</v>
          </cell>
        </row>
        <row r="188">
          <cell r="I188" t="str">
            <v>GARNISH, FR PILLER, RH</v>
          </cell>
          <cell r="J188" t="str">
            <v>OMAR JIBRAN</v>
          </cell>
          <cell r="K188" t="str">
            <v>AVT</v>
          </cell>
        </row>
        <row r="189">
          <cell r="I189" t="str">
            <v>GARNISH, FR PILLER, LH</v>
          </cell>
          <cell r="J189" t="str">
            <v>OMAR JIBRAN</v>
          </cell>
          <cell r="K189" t="str">
            <v>AVT</v>
          </cell>
        </row>
        <row r="190">
          <cell r="I190" t="str">
            <v>GARNISH, CTR PILLAR, UPR RH</v>
          </cell>
          <cell r="J190" t="str">
            <v>OMAR JIBRAN</v>
          </cell>
          <cell r="K190" t="str">
            <v>AVT</v>
          </cell>
        </row>
        <row r="191">
          <cell r="I191" t="str">
            <v>GARNISH, CTR PILLAR, UPR LH</v>
          </cell>
          <cell r="J191" t="str">
            <v>OMAR JIBRAN</v>
          </cell>
          <cell r="K191" t="str">
            <v>AVT</v>
          </cell>
        </row>
        <row r="192">
          <cell r="I192" t="str">
            <v>GARNISH,CTR PILLAR,LWR RH</v>
          </cell>
          <cell r="J192" t="str">
            <v>OMAR JIBRAN</v>
          </cell>
          <cell r="K192" t="str">
            <v>AVT</v>
          </cell>
        </row>
        <row r="193">
          <cell r="I193" t="str">
            <v>GARNISH,CTR PILLAR,LWR LH</v>
          </cell>
          <cell r="J193" t="str">
            <v>OMAR JIBRAN</v>
          </cell>
          <cell r="K193" t="str">
            <v>AVT</v>
          </cell>
        </row>
        <row r="194">
          <cell r="I194" t="str">
            <v>GARNISH,ROOF SIDE,INNER RH</v>
          </cell>
          <cell r="J194" t="str">
            <v>OMAR JIBRAN</v>
          </cell>
          <cell r="K194" t="str">
            <v>AVT</v>
          </cell>
        </row>
        <row r="195">
          <cell r="I195" t="str">
            <v xml:space="preserve">GARNISH,ROOF SIDE,INNER LH </v>
          </cell>
          <cell r="J195" t="str">
            <v>OMAR JIBRAN</v>
          </cell>
          <cell r="K195" t="str">
            <v>AVT</v>
          </cell>
        </row>
        <row r="196">
          <cell r="I196" t="str">
            <v>HEADLINIG ASSY, ROOF</v>
          </cell>
          <cell r="J196" t="str">
            <v>PROCON</v>
          </cell>
          <cell r="K196" t="str">
            <v>PROCON</v>
          </cell>
        </row>
        <row r="197">
          <cell r="I197" t="str">
            <v>HEADLINIG ASSY, ROOF</v>
          </cell>
          <cell r="J197" t="str">
            <v>PROCON</v>
          </cell>
          <cell r="K197" t="str">
            <v>PROCON</v>
          </cell>
        </row>
        <row r="198">
          <cell r="I198" t="str">
            <v xml:space="preserve">PAD ROOF SILINCER </v>
          </cell>
          <cell r="J198" t="str">
            <v>AUTO SPARES</v>
          </cell>
          <cell r="K198" t="str">
            <v>AUTO SPARES</v>
          </cell>
        </row>
        <row r="199">
          <cell r="I199" t="str">
            <v>PAD ROOF SILINCER NO.2</v>
          </cell>
          <cell r="J199" t="str">
            <v>AUTO SPARES</v>
          </cell>
          <cell r="K199" t="str">
            <v>AUTO SPARES</v>
          </cell>
        </row>
        <row r="200">
          <cell r="I200" t="str">
            <v>PANEL ASSY,PACKAGE TRAY TRIM</v>
          </cell>
          <cell r="J200" t="str">
            <v>AUTO SPARES</v>
          </cell>
          <cell r="K200" t="str">
            <v>AUTO SPARES</v>
          </cell>
        </row>
        <row r="201">
          <cell r="I201" t="str">
            <v>COVER ASSY, LUGGAGE COMPT.TRIM RH</v>
          </cell>
          <cell r="J201" t="str">
            <v xml:space="preserve">AUTO SPARE </v>
          </cell>
          <cell r="K201" t="str">
            <v xml:space="preserve">AUTO SPARE </v>
          </cell>
        </row>
        <row r="202">
          <cell r="I202" t="str">
            <v>COVER ASSY, LUGGAGE COMPT.TRIM LH</v>
          </cell>
          <cell r="J202" t="str">
            <v>AUTO SPARE</v>
          </cell>
          <cell r="K202" t="str">
            <v>AUTO SPARE</v>
          </cell>
        </row>
        <row r="203">
          <cell r="I203" t="str">
            <v>COVER ASSY, SPARE WHEEL</v>
          </cell>
          <cell r="J203" t="str">
            <v>MEHRAN COMMRCIAL</v>
          </cell>
          <cell r="K203" t="str">
            <v>MEHRAN COMMRCIAL</v>
          </cell>
        </row>
        <row r="204">
          <cell r="I204" t="str">
            <v>PANEL SET, DOOR TRIM</v>
          </cell>
          <cell r="J204" t="str">
            <v>SPEL</v>
          </cell>
          <cell r="K204" t="str">
            <v>SPEL</v>
          </cell>
        </row>
        <row r="205">
          <cell r="I205" t="str">
            <v>PANEL SET, DOOR TRIM</v>
          </cell>
          <cell r="J205" t="str">
            <v>SPEL</v>
          </cell>
          <cell r="K205" t="str">
            <v>SPEL</v>
          </cell>
        </row>
        <row r="206">
          <cell r="I206" t="str">
            <v>GARNISH, FR DOOR LWR FRAME BRACKET. RH(OTHERS)</v>
          </cell>
          <cell r="J206" t="str">
            <v>MANDVIWALA</v>
          </cell>
          <cell r="K206" t="str">
            <v>MANDVIWALA</v>
          </cell>
        </row>
        <row r="207">
          <cell r="I207" t="str">
            <v>GARNISH, FR DOOR LWR FRAME BRACKET. RH(6SP)</v>
          </cell>
          <cell r="J207" t="str">
            <v>MANDVIWALA</v>
          </cell>
          <cell r="K207" t="str">
            <v>MANDVIWALA</v>
          </cell>
        </row>
        <row r="208">
          <cell r="I208" t="str">
            <v>GARNISH, FR DOOR LWR FRAME BRACKET. LH(OTHER)</v>
          </cell>
          <cell r="J208" t="str">
            <v>MANDVIWALA</v>
          </cell>
          <cell r="K208" t="str">
            <v>MANDVIWALA</v>
          </cell>
        </row>
        <row r="209">
          <cell r="I209" t="str">
            <v>GARNISH, FR DOOR LWR FRAME BRACKET. LH(6SP)</v>
          </cell>
          <cell r="J209" t="str">
            <v>MANDVIWALA</v>
          </cell>
          <cell r="K209" t="str">
            <v>MANDVIWALA</v>
          </cell>
        </row>
        <row r="210">
          <cell r="I210" t="str">
            <v>PLATE FR DOOR SCUFF RH</v>
          </cell>
          <cell r="J210" t="str">
            <v>MANDVIWALA</v>
          </cell>
          <cell r="K210" t="str">
            <v>AVT</v>
          </cell>
        </row>
        <row r="211">
          <cell r="I211" t="str">
            <v>PLATE FR DOOR SCUFF LH</v>
          </cell>
          <cell r="J211" t="str">
            <v>MANDVIWALA</v>
          </cell>
          <cell r="K211" t="str">
            <v>AVT</v>
          </cell>
        </row>
        <row r="212">
          <cell r="I212" t="str">
            <v>PLATE RR DOOR SCUFF RH</v>
          </cell>
          <cell r="J212" t="str">
            <v>MANDVIWALA</v>
          </cell>
          <cell r="K212" t="str">
            <v>AVT</v>
          </cell>
        </row>
        <row r="213">
          <cell r="I213" t="str">
            <v>PLATE RR DOOR SCUFF LH</v>
          </cell>
          <cell r="J213" t="str">
            <v>MANDVIWALA</v>
          </cell>
          <cell r="K213" t="str">
            <v>AVT</v>
          </cell>
        </row>
        <row r="214">
          <cell r="I214" t="str">
            <v>BELT ASSY FR SEAT OUTER RH</v>
          </cell>
          <cell r="J214" t="str">
            <v>PLASTECH</v>
          </cell>
          <cell r="K214" t="str">
            <v>PLASTECH</v>
          </cell>
        </row>
        <row r="215">
          <cell r="I215" t="str">
            <v>BELT ASSY FR SEAT OUTER LH</v>
          </cell>
          <cell r="J215" t="str">
            <v>PLASTECH</v>
          </cell>
          <cell r="K215" t="str">
            <v>PLASTECH</v>
          </cell>
        </row>
        <row r="216">
          <cell r="I216" t="str">
            <v>VISOR ASSY RH</v>
          </cell>
          <cell r="J216" t="str">
            <v>PROCON</v>
          </cell>
          <cell r="K216" t="str">
            <v>PROCON</v>
          </cell>
        </row>
        <row r="217">
          <cell r="I217" t="str">
            <v>VISOR ASSY RH</v>
          </cell>
          <cell r="J217" t="str">
            <v>PROCON</v>
          </cell>
          <cell r="K217" t="str">
            <v>PROCON</v>
          </cell>
        </row>
        <row r="218">
          <cell r="I218" t="str">
            <v>VISOR ASSY LH</v>
          </cell>
          <cell r="J218" t="str">
            <v>PROCON</v>
          </cell>
          <cell r="K218" t="str">
            <v>PROCON</v>
          </cell>
        </row>
        <row r="219">
          <cell r="I219" t="str">
            <v>GRIP S/A ASSIST</v>
          </cell>
          <cell r="J219" t="str">
            <v>SPEL</v>
          </cell>
          <cell r="K219" t="str">
            <v>SPEL</v>
          </cell>
        </row>
        <row r="220">
          <cell r="I220" t="str">
            <v>GRIP S/A ASSIST</v>
          </cell>
          <cell r="J220" t="str">
            <v>SPEL</v>
          </cell>
          <cell r="K220" t="str">
            <v>SPEL</v>
          </cell>
        </row>
        <row r="221">
          <cell r="I221" t="str">
            <v>BELT ASSY FR SEAT INNER</v>
          </cell>
          <cell r="J221" t="str">
            <v>PLASTECH</v>
          </cell>
          <cell r="K221" t="str">
            <v>PLASTECH</v>
          </cell>
        </row>
        <row r="222">
          <cell r="I222" t="str">
            <v>BELT ASSY FR SEAT INNER</v>
          </cell>
          <cell r="J222" t="str">
            <v>PLASTECH</v>
          </cell>
          <cell r="K222" t="str">
            <v>PLASTECH</v>
          </cell>
        </row>
        <row r="223">
          <cell r="I223" t="str">
            <v>COVER SEAT TRACK BRACKET INNER LH</v>
          </cell>
          <cell r="J223" t="str">
            <v>THERMOSOLE</v>
          </cell>
          <cell r="K223" t="str">
            <v>THERMOSOLE</v>
          </cell>
        </row>
        <row r="224">
          <cell r="I224" t="str">
            <v>COVER SEAT TRACK BRACKET INNER RR RH</v>
          </cell>
          <cell r="J224" t="str">
            <v>THERMOSOLE</v>
          </cell>
          <cell r="K224" t="str">
            <v>THERMOSOLE</v>
          </cell>
        </row>
        <row r="225">
          <cell r="I225" t="str">
            <v>COVER SEAT TRACK BRACKET OUTER RR RH</v>
          </cell>
          <cell r="J225" t="str">
            <v>THERMOSOLE</v>
          </cell>
          <cell r="K225" t="str">
            <v>THERMOSOLE</v>
          </cell>
        </row>
        <row r="226">
          <cell r="I226" t="str">
            <v>HANDLE RECLINING ADJUSTER RELEASE LH</v>
          </cell>
          <cell r="J226" t="str">
            <v>SPEL</v>
          </cell>
          <cell r="K226" t="str">
            <v>OMER JIBRAN</v>
          </cell>
        </row>
        <row r="227">
          <cell r="I227" t="str">
            <v>HANDLE RECLINING ADJUSTER RELEASE RH</v>
          </cell>
          <cell r="J227" t="str">
            <v>SPEL</v>
          </cell>
          <cell r="K227" t="str">
            <v>OMER JIBRAN</v>
          </cell>
        </row>
        <row r="228">
          <cell r="I228" t="str">
            <v>HOLDER RR SEAT BACK</v>
          </cell>
          <cell r="J228" t="str">
            <v>MERAJ</v>
          </cell>
          <cell r="K228" t="str">
            <v>MERAJ</v>
          </cell>
        </row>
        <row r="229">
          <cell r="I229" t="str">
            <v>SEAT SET</v>
          </cell>
          <cell r="J229" t="str">
            <v>PROCON / RAZI SONS (DUAL SOURCE)</v>
          </cell>
          <cell r="K229" t="str">
            <v>PROCON / RAZI SONS (DUAL SOURCE)</v>
          </cell>
        </row>
        <row r="230">
          <cell r="I230" t="str">
            <v>SEAT SET</v>
          </cell>
          <cell r="J230" t="str">
            <v>PROCON / RAZI SONS (DUAL SOURCE)</v>
          </cell>
          <cell r="K230" t="str">
            <v>PROCON / RAZI SONS (DUAL SOURCE)</v>
          </cell>
        </row>
        <row r="231">
          <cell r="I231" t="str">
            <v>SHIELD FR SEAT CUSHION INNER LH</v>
          </cell>
          <cell r="J231" t="str">
            <v>SPEL</v>
          </cell>
          <cell r="K231" t="str">
            <v>OMER JIBRAN</v>
          </cell>
        </row>
        <row r="232">
          <cell r="I232" t="str">
            <v>SHIELD FR SEAT CUSHION INNER RH</v>
          </cell>
          <cell r="J232" t="str">
            <v>SPEL</v>
          </cell>
          <cell r="K232" t="str">
            <v>OMER JIBRAN</v>
          </cell>
        </row>
        <row r="233">
          <cell r="I233" t="str">
            <v>SHIELD FR SEAT CUSHION LH</v>
          </cell>
          <cell r="J233" t="str">
            <v>SPEL</v>
          </cell>
          <cell r="K233" t="str">
            <v>OMER JIBRAN</v>
          </cell>
        </row>
        <row r="234">
          <cell r="I234" t="str">
            <v>SHIELD FR SEAT CUSHION RH</v>
          </cell>
          <cell r="J234" t="str">
            <v>SPEL</v>
          </cell>
          <cell r="K234" t="str">
            <v>OMER JIBRAN</v>
          </cell>
        </row>
        <row r="235">
          <cell r="I235" t="str">
            <v>BATTERY</v>
          </cell>
          <cell r="J235" t="str">
            <v>AUTOMOTIVE BATTERY</v>
          </cell>
          <cell r="K235" t="str">
            <v>AUTOMOTIVE BATTERY</v>
          </cell>
        </row>
        <row r="236">
          <cell r="I236" t="str">
            <v>BATTERY</v>
          </cell>
          <cell r="J236" t="str">
            <v>AUTOMOTIVE BATTERY</v>
          </cell>
          <cell r="K236" t="str">
            <v>AUTOMOTIVE BATTERY</v>
          </cell>
        </row>
        <row r="237">
          <cell r="I237" t="str">
            <v>WIRE ENGINE ROOM MAIN</v>
          </cell>
          <cell r="J237" t="str">
            <v xml:space="preserve">THAL ENGG. </v>
          </cell>
          <cell r="K237" t="str">
            <v xml:space="preserve">THAL ENGG. </v>
          </cell>
        </row>
        <row r="238">
          <cell r="I238" t="str">
            <v>WIRE ENGINE ROOM MAIN</v>
          </cell>
          <cell r="J238" t="str">
            <v xml:space="preserve">THAL ENGG. </v>
          </cell>
          <cell r="K238" t="str">
            <v xml:space="preserve">THAL ENGG. </v>
          </cell>
        </row>
        <row r="239">
          <cell r="I239" t="str">
            <v>WIRE ENGINE ROOM MAIN</v>
          </cell>
          <cell r="J239" t="str">
            <v xml:space="preserve">THAL ENGG. </v>
          </cell>
          <cell r="K239" t="str">
            <v xml:space="preserve">THAL ENGG. </v>
          </cell>
        </row>
        <row r="240">
          <cell r="I240" t="str">
            <v>WIRE ENGINE ROOM MAIN</v>
          </cell>
          <cell r="J240" t="str">
            <v xml:space="preserve">THAL ENGG. </v>
          </cell>
          <cell r="K240" t="str">
            <v xml:space="preserve">THAL ENGG. </v>
          </cell>
        </row>
        <row r="241">
          <cell r="I241" t="str">
            <v>WIRE INSTRUMENT PANEL</v>
          </cell>
          <cell r="J241" t="str">
            <v xml:space="preserve">THAL ENGG. </v>
          </cell>
          <cell r="K241" t="str">
            <v xml:space="preserve">THAL ENGG. </v>
          </cell>
        </row>
        <row r="242">
          <cell r="I242" t="str">
            <v>WIRE INSTRUMENT PANEL</v>
          </cell>
          <cell r="J242" t="str">
            <v xml:space="preserve">THAL ENGG. </v>
          </cell>
          <cell r="K242" t="str">
            <v xml:space="preserve">THAL ENGG. </v>
          </cell>
        </row>
        <row r="243">
          <cell r="I243" t="str">
            <v>WIRE INSTRUMENT PANEL</v>
          </cell>
          <cell r="J243" t="str">
            <v xml:space="preserve">THAL ENGG. </v>
          </cell>
          <cell r="K243" t="str">
            <v xml:space="preserve">THAL ENGG. </v>
          </cell>
        </row>
        <row r="244">
          <cell r="I244" t="str">
            <v>WIRE INSTRUMENT PANEL</v>
          </cell>
          <cell r="J244" t="str">
            <v xml:space="preserve">THAL ENGG. </v>
          </cell>
          <cell r="K244" t="str">
            <v xml:space="preserve">THAL ENGG. </v>
          </cell>
        </row>
        <row r="245">
          <cell r="I245" t="str">
            <v>WIRE INSTRUMENT PANEL</v>
          </cell>
          <cell r="J245" t="str">
            <v xml:space="preserve">THAL ENGG. </v>
          </cell>
          <cell r="K245" t="str">
            <v xml:space="preserve">THAL ENGG. </v>
          </cell>
        </row>
        <row r="246">
          <cell r="I246" t="str">
            <v>WIRE INSTRUMENT PANEL</v>
          </cell>
          <cell r="J246" t="str">
            <v xml:space="preserve">THAL ENGG. </v>
          </cell>
          <cell r="K246" t="str">
            <v xml:space="preserve">THAL ENGG. </v>
          </cell>
        </row>
        <row r="247">
          <cell r="I247" t="str">
            <v>WIRE ENGINE</v>
          </cell>
          <cell r="J247" t="str">
            <v xml:space="preserve">THAL ENGG. </v>
          </cell>
          <cell r="K247" t="str">
            <v xml:space="preserve">THAL ENGG. </v>
          </cell>
        </row>
        <row r="248">
          <cell r="I248" t="str">
            <v>WIRE ENGINE</v>
          </cell>
          <cell r="J248" t="str">
            <v xml:space="preserve">THAL ENGG. </v>
          </cell>
          <cell r="K248" t="str">
            <v xml:space="preserve">THAL ENGG. </v>
          </cell>
        </row>
        <row r="249">
          <cell r="I249" t="str">
            <v>WIRE ENGINE</v>
          </cell>
          <cell r="J249" t="str">
            <v xml:space="preserve">THAL ENGG. </v>
          </cell>
          <cell r="K249" t="str">
            <v xml:space="preserve">THAL ENGG. </v>
          </cell>
        </row>
        <row r="250">
          <cell r="I250" t="str">
            <v>WIRE ENGINE</v>
          </cell>
          <cell r="J250" t="str">
            <v xml:space="preserve">THAL ENGG. </v>
          </cell>
          <cell r="K250" t="str">
            <v xml:space="preserve">THAL ENGG. </v>
          </cell>
        </row>
        <row r="251">
          <cell r="I251" t="str">
            <v>WIRE ENGINE NO.3</v>
          </cell>
          <cell r="J251" t="str">
            <v xml:space="preserve">THAL ENGG. </v>
          </cell>
          <cell r="K251" t="str">
            <v xml:space="preserve">THAL ENGG. </v>
          </cell>
        </row>
        <row r="252">
          <cell r="I252" t="str">
            <v>WIRE ENGINE NO.3</v>
          </cell>
          <cell r="J252" t="str">
            <v xml:space="preserve">THAL ENGG. </v>
          </cell>
          <cell r="K252" t="str">
            <v xml:space="preserve">THAL ENGG. </v>
          </cell>
        </row>
        <row r="253">
          <cell r="I253" t="str">
            <v>WIRE ENGINE NO.3</v>
          </cell>
          <cell r="J253" t="str">
            <v xml:space="preserve">THAL ENGG. </v>
          </cell>
          <cell r="K253" t="str">
            <v xml:space="preserve">THAL ENGG. </v>
          </cell>
        </row>
        <row r="254">
          <cell r="I254" t="str">
            <v>WIRE ENGINE NO.4</v>
          </cell>
          <cell r="J254" t="str">
            <v xml:space="preserve">THAL ENGG. </v>
          </cell>
          <cell r="K254" t="str">
            <v xml:space="preserve">THAL ENGG. </v>
          </cell>
        </row>
        <row r="255">
          <cell r="I255" t="str">
            <v>WIRE FR DOOR RH</v>
          </cell>
          <cell r="J255" t="str">
            <v xml:space="preserve">THAL ENGG. </v>
          </cell>
          <cell r="K255" t="str">
            <v xml:space="preserve">THAL ENGG. </v>
          </cell>
        </row>
        <row r="256">
          <cell r="I256" t="str">
            <v>WIRE RR DOOR NO. 1</v>
          </cell>
          <cell r="J256" t="str">
            <v xml:space="preserve">THAL ENGG. </v>
          </cell>
          <cell r="K256" t="str">
            <v xml:space="preserve">THAL ENGG. </v>
          </cell>
        </row>
        <row r="257">
          <cell r="I257" t="str">
            <v>WIRE FLOOR</v>
          </cell>
          <cell r="J257" t="str">
            <v xml:space="preserve">THAL ENGG. </v>
          </cell>
          <cell r="K257" t="str">
            <v xml:space="preserve">THAL ENGG. </v>
          </cell>
        </row>
        <row r="258">
          <cell r="I258" t="str">
            <v>WIRE FLOOR</v>
          </cell>
          <cell r="J258" t="str">
            <v xml:space="preserve">THAL ENGG. </v>
          </cell>
          <cell r="K258" t="str">
            <v xml:space="preserve">THAL ENGG. </v>
          </cell>
        </row>
        <row r="259">
          <cell r="I259" t="str">
            <v>WIRE FLOOR</v>
          </cell>
          <cell r="J259" t="str">
            <v xml:space="preserve">THAL ENGG. </v>
          </cell>
          <cell r="K259" t="str">
            <v xml:space="preserve">THAL ENGG. </v>
          </cell>
        </row>
        <row r="260">
          <cell r="I260" t="str">
            <v>WIRE FLOOR</v>
          </cell>
          <cell r="J260" t="str">
            <v xml:space="preserve">THAL ENGG. </v>
          </cell>
          <cell r="K260" t="str">
            <v xml:space="preserve">THAL ENGG. </v>
          </cell>
        </row>
        <row r="261">
          <cell r="I261" t="str">
            <v>WIRE ROOF</v>
          </cell>
          <cell r="J261" t="str">
            <v xml:space="preserve">THAL ENGG. </v>
          </cell>
          <cell r="K261" t="str">
            <v xml:space="preserve">THAL ENGG. </v>
          </cell>
        </row>
        <row r="262">
          <cell r="I262" t="str">
            <v>WIRE ROOF</v>
          </cell>
          <cell r="J262" t="str">
            <v xml:space="preserve">THAL ENGG. </v>
          </cell>
          <cell r="K262" t="str">
            <v xml:space="preserve">THAL ENGG. </v>
          </cell>
        </row>
        <row r="263">
          <cell r="I263" t="str">
            <v>WIRE RR WINDOW NO. 2</v>
          </cell>
          <cell r="J263" t="str">
            <v xml:space="preserve">THAL ENGG. </v>
          </cell>
          <cell r="K263" t="str">
            <v xml:space="preserve">THAL ENGG. </v>
          </cell>
        </row>
        <row r="264">
          <cell r="I264" t="str">
            <v>WIRE FR DOOR RH</v>
          </cell>
          <cell r="J264" t="str">
            <v xml:space="preserve">THAL ENGG. </v>
          </cell>
          <cell r="K264" t="str">
            <v xml:space="preserve">THAL ENGG. </v>
          </cell>
        </row>
        <row r="265">
          <cell r="I265" t="str">
            <v>WIRE FR DOOR RH</v>
          </cell>
          <cell r="J265" t="str">
            <v xml:space="preserve">THAL ENGG. </v>
          </cell>
          <cell r="K265" t="str">
            <v xml:space="preserve">THAL ENGG. </v>
          </cell>
        </row>
        <row r="266">
          <cell r="I266" t="str">
            <v>WIRE FR DOOR LH</v>
          </cell>
          <cell r="J266" t="str">
            <v xml:space="preserve">THAL ENGG. </v>
          </cell>
          <cell r="K266" t="str">
            <v xml:space="preserve">THAL ENGG. </v>
          </cell>
        </row>
        <row r="267">
          <cell r="I267" t="str">
            <v>WIRE FR DOOR LH</v>
          </cell>
          <cell r="J267" t="str">
            <v xml:space="preserve">THAL ENGG. </v>
          </cell>
          <cell r="K267" t="str">
            <v xml:space="preserve">THAL ENGG. </v>
          </cell>
        </row>
        <row r="268">
          <cell r="I268" t="str">
            <v>COVER JUNCTION BLOCK</v>
          </cell>
          <cell r="J268" t="str">
            <v>AVT</v>
          </cell>
          <cell r="K268" t="str">
            <v>AVT</v>
          </cell>
        </row>
        <row r="269">
          <cell r="I269" t="str">
            <v>COVER  CONNECTOR</v>
          </cell>
          <cell r="J269" t="str">
            <v>MERAJ</v>
          </cell>
          <cell r="K269" t="str">
            <v>AVT</v>
          </cell>
        </row>
        <row r="270">
          <cell r="I270" t="str">
            <v>CLOCK ASSY.</v>
          </cell>
          <cell r="J270" t="str">
            <v>CROWN CORP.</v>
          </cell>
          <cell r="K270" t="str">
            <v>CROWN CORP.</v>
          </cell>
        </row>
        <row r="271">
          <cell r="I271" t="str">
            <v>RECEIVER ASSY RADIO</v>
          </cell>
          <cell r="J271" t="str">
            <v>AUTOMATE</v>
          </cell>
          <cell r="K271" t="str">
            <v>AUTOMATE</v>
          </cell>
        </row>
        <row r="272">
          <cell r="I272" t="str">
            <v>RECEIVER ASSY RADIO</v>
          </cell>
          <cell r="J272" t="str">
            <v>AUTOMATE</v>
          </cell>
          <cell r="K272" t="str">
            <v>AUTOMATE</v>
          </cell>
        </row>
        <row r="273">
          <cell r="I273" t="str">
            <v>RECEIVER ASSY RADIO</v>
          </cell>
          <cell r="J273" t="str">
            <v>AUTOMATE</v>
          </cell>
          <cell r="K273" t="str">
            <v>AUTOMATE</v>
          </cell>
        </row>
        <row r="274">
          <cell r="I274" t="str">
            <v>RECEIVER ASSY RADIO</v>
          </cell>
          <cell r="J274" t="str">
            <v>AUTOMATE</v>
          </cell>
          <cell r="K274" t="str">
            <v>AUTOMATE</v>
          </cell>
        </row>
        <row r="275">
          <cell r="I275" t="str">
            <v>SPEAKER ASSY, RADIO</v>
          </cell>
          <cell r="J275" t="str">
            <v>AUTOMATE</v>
          </cell>
          <cell r="K275" t="str">
            <v>AUTOMATE</v>
          </cell>
        </row>
        <row r="276">
          <cell r="I276" t="str">
            <v>SPEAKER ASSY, RADIO</v>
          </cell>
          <cell r="J276" t="str">
            <v>AUTOMATE</v>
          </cell>
          <cell r="K276" t="str">
            <v>AUTOMATE</v>
          </cell>
        </row>
        <row r="277">
          <cell r="I277" t="str">
            <v>BKT RADIO RECEIVER A</v>
          </cell>
          <cell r="J277" t="str">
            <v>AUTOMATE</v>
          </cell>
          <cell r="K277" t="str">
            <v>AUTOMATE</v>
          </cell>
        </row>
        <row r="278">
          <cell r="I278" t="str">
            <v>BKT RADIO RECEIVER B</v>
          </cell>
          <cell r="J278" t="str">
            <v>AUTOMATE</v>
          </cell>
          <cell r="K278" t="str">
            <v>AUTOMATE</v>
          </cell>
        </row>
        <row r="279">
          <cell r="I279" t="str">
            <v>ANTENNA ASSY W/HOLDER</v>
          </cell>
          <cell r="J279" t="str">
            <v>AUTOMATE</v>
          </cell>
          <cell r="K279" t="str">
            <v>AUTOMATE</v>
          </cell>
        </row>
        <row r="280">
          <cell r="I280" t="str">
            <v>HORN ASSY HIGH PITCHED</v>
          </cell>
          <cell r="J280" t="str">
            <v xml:space="preserve">HYBRID </v>
          </cell>
          <cell r="K280" t="str">
            <v xml:space="preserve">HYBRID </v>
          </cell>
        </row>
        <row r="281">
          <cell r="I281" t="str">
            <v>HORN ASSY LOW PITCHED</v>
          </cell>
          <cell r="J281" t="str">
            <v xml:space="preserve">HYBRID </v>
          </cell>
          <cell r="K281" t="str">
            <v xml:space="preserve">HYBRID </v>
          </cell>
        </row>
        <row r="282">
          <cell r="I282" t="str">
            <v>UNIT ASSY, AIR CONDITIONER</v>
          </cell>
          <cell r="J282" t="str">
            <v xml:space="preserve">THAL ENGG. </v>
          </cell>
          <cell r="K282" t="str">
            <v xml:space="preserve">THAL ENGG. </v>
          </cell>
        </row>
        <row r="283">
          <cell r="I283" t="str">
            <v>COMPRESSOR ASSY W/MAGNET CLUTCH</v>
          </cell>
          <cell r="J283" t="str">
            <v xml:space="preserve">THAL ENGG. </v>
          </cell>
          <cell r="K283" t="str">
            <v xml:space="preserve">THAL ENGG. </v>
          </cell>
        </row>
        <row r="284">
          <cell r="I284" t="str">
            <v>COMPRESSOR ASSY W/MAGNET CLUTCH</v>
          </cell>
          <cell r="J284" t="str">
            <v xml:space="preserve">THAL ENGG. </v>
          </cell>
          <cell r="K284" t="str">
            <v xml:space="preserve">THAL ENGG. </v>
          </cell>
        </row>
        <row r="285">
          <cell r="I285" t="str">
            <v>COMPRESSOR ASSY W/MAGNET CLUTCH</v>
          </cell>
          <cell r="J285" t="str">
            <v xml:space="preserve">THAL ENGG. </v>
          </cell>
          <cell r="K285" t="str">
            <v xml:space="preserve">THAL ENGG. </v>
          </cell>
        </row>
        <row r="286">
          <cell r="I286" t="str">
            <v>CONDENSOR ASSY, W/RECEIVER</v>
          </cell>
          <cell r="J286" t="str">
            <v xml:space="preserve">THAL ENGG. </v>
          </cell>
          <cell r="K286" t="str">
            <v xml:space="preserve">THAL ENGG. </v>
          </cell>
        </row>
        <row r="287">
          <cell r="I287" t="str">
            <v>CONDENSOR ASSY, W/RECEIVER</v>
          </cell>
          <cell r="J287" t="str">
            <v xml:space="preserve">THAL ENGG. </v>
          </cell>
          <cell r="K287" t="str">
            <v xml:space="preserve">THAL ENGG. </v>
          </cell>
        </row>
        <row r="288">
          <cell r="I288" t="str">
            <v>BRACKET,COOLER</v>
          </cell>
          <cell r="J288" t="str">
            <v xml:space="preserve">THAL ENGG. </v>
          </cell>
          <cell r="K288" t="str">
            <v xml:space="preserve">THAL ENGG. </v>
          </cell>
        </row>
        <row r="289">
          <cell r="I289" t="str">
            <v>BRACKET,COOLER</v>
          </cell>
          <cell r="J289" t="str">
            <v xml:space="preserve">THAL ENGG. </v>
          </cell>
          <cell r="K289" t="str">
            <v xml:space="preserve">THAL ENGG. </v>
          </cell>
        </row>
        <row r="290">
          <cell r="I290" t="str">
            <v>BRACKET,COOLER</v>
          </cell>
          <cell r="J290" t="str">
            <v xml:space="preserve">THAL ENGG. </v>
          </cell>
          <cell r="K290" t="str">
            <v xml:space="preserve">THAL ENGG. </v>
          </cell>
        </row>
        <row r="291">
          <cell r="I291" t="str">
            <v>HOSE S/A,DISCHARGE</v>
          </cell>
          <cell r="J291" t="str">
            <v xml:space="preserve">THAL ENGG. </v>
          </cell>
          <cell r="K291" t="str">
            <v xml:space="preserve">THAL ENGG. </v>
          </cell>
        </row>
        <row r="292">
          <cell r="I292" t="str">
            <v>HOSE S/A,DISCHARGE</v>
          </cell>
          <cell r="J292" t="str">
            <v xml:space="preserve">THAL ENGG. </v>
          </cell>
          <cell r="K292" t="str">
            <v xml:space="preserve">THAL ENGG. </v>
          </cell>
        </row>
        <row r="293">
          <cell r="I293" t="str">
            <v>HOSE S/A,DISCHARGE</v>
          </cell>
          <cell r="J293" t="str">
            <v xml:space="preserve">THAL ENGG. </v>
          </cell>
          <cell r="K293" t="str">
            <v xml:space="preserve">THAL ENGG. </v>
          </cell>
        </row>
        <row r="294">
          <cell r="I294" t="str">
            <v>HOSE S/A,SUCTION</v>
          </cell>
          <cell r="J294" t="str">
            <v xml:space="preserve">THAL ENGG. </v>
          </cell>
          <cell r="K294" t="str">
            <v xml:space="preserve">THAL ENGG. </v>
          </cell>
        </row>
        <row r="295">
          <cell r="I295" t="str">
            <v>HOSE S/A,SUCTION</v>
          </cell>
          <cell r="J295" t="str">
            <v xml:space="preserve">THAL ENGG. </v>
          </cell>
          <cell r="K295" t="str">
            <v xml:space="preserve">THAL ENGG. </v>
          </cell>
        </row>
        <row r="296">
          <cell r="I296" t="str">
            <v>HOSE S/A,SUCTION</v>
          </cell>
          <cell r="J296" t="str">
            <v xml:space="preserve">THAL ENGG. </v>
          </cell>
          <cell r="K296" t="str">
            <v xml:space="preserve">THAL ENGG. </v>
          </cell>
        </row>
        <row r="297">
          <cell r="I297" t="str">
            <v>TUBE &amp; ACC ASSY A/C</v>
          </cell>
          <cell r="J297" t="str">
            <v xml:space="preserve">THAL ENGG. </v>
          </cell>
          <cell r="K297" t="str">
            <v xml:space="preserve">THAL ENGG. </v>
          </cell>
        </row>
        <row r="298">
          <cell r="I298" t="str">
            <v>TUBE &amp; ACC ASSY A/C</v>
          </cell>
          <cell r="J298" t="str">
            <v xml:space="preserve">THAL ENGG. </v>
          </cell>
          <cell r="K298" t="str">
            <v xml:space="preserve">THAL ENGG. </v>
          </cell>
        </row>
        <row r="299">
          <cell r="I299" t="str">
            <v>CLAMP,PIPNG</v>
          </cell>
          <cell r="J299" t="str">
            <v xml:space="preserve">THAL ENGG. </v>
          </cell>
          <cell r="K299" t="str">
            <v xml:space="preserve">THAL ENGG. </v>
          </cell>
        </row>
        <row r="300">
          <cell r="I300" t="str">
            <v>CLAMP,PIPNG</v>
          </cell>
          <cell r="J300" t="str">
            <v xml:space="preserve">THAL ENGG. </v>
          </cell>
          <cell r="K300" t="str">
            <v xml:space="preserve">THAL ENGG. </v>
          </cell>
        </row>
        <row r="301">
          <cell r="I301" t="str">
            <v>CABLE BOND</v>
          </cell>
          <cell r="J301" t="str">
            <v>AUTOMATE</v>
          </cell>
          <cell r="K301" t="str">
            <v>AUTOMATE</v>
          </cell>
        </row>
        <row r="302">
          <cell r="I302" t="str">
            <v>CABLE BOND</v>
          </cell>
          <cell r="J302" t="str">
            <v>AUTOMATE</v>
          </cell>
          <cell r="K302" t="str">
            <v>AUTOMATE</v>
          </cell>
        </row>
        <row r="303">
          <cell r="I303" t="str">
            <v>CABLE BOND</v>
          </cell>
          <cell r="J303" t="str">
            <v>AUTOMATE</v>
          </cell>
          <cell r="K303" t="str">
            <v>AUTOMATE</v>
          </cell>
        </row>
        <row r="304">
          <cell r="I304" t="str">
            <v>CABLE BOND</v>
          </cell>
          <cell r="J304" t="str">
            <v>AUTOMATE</v>
          </cell>
          <cell r="K304" t="str">
            <v>AUTOMATE</v>
          </cell>
        </row>
        <row r="305">
          <cell r="I305" t="str">
            <v>BATTERY</v>
          </cell>
          <cell r="J305" t="str">
            <v>AUTOMOTIVE BATTERY</v>
          </cell>
          <cell r="K305" t="str">
            <v>AUTOMOTIVE BATTERY</v>
          </cell>
        </row>
        <row r="306">
          <cell r="I306" t="str">
            <v>BATTERY</v>
          </cell>
          <cell r="J306" t="str">
            <v>AUTOMOTIVE BATTERY</v>
          </cell>
          <cell r="K306" t="str">
            <v>AUTOMOTIVE BATTERY</v>
          </cell>
        </row>
        <row r="307">
          <cell r="I307" t="str">
            <v>BATTERY</v>
          </cell>
          <cell r="J307" t="str">
            <v>AUTOMOTIVE BATTERY</v>
          </cell>
          <cell r="K307" t="str">
            <v>AUTOMOTIVE BATTERY</v>
          </cell>
        </row>
        <row r="308">
          <cell r="I308" t="str">
            <v>BATTERY</v>
          </cell>
          <cell r="J308" t="str">
            <v>AUTOMOTIVE BATTERY</v>
          </cell>
          <cell r="K308" t="str">
            <v>AUTOMOTIVE BATTERY</v>
          </cell>
        </row>
        <row r="309">
          <cell r="I309" t="str">
            <v>BATTERY</v>
          </cell>
          <cell r="J309" t="str">
            <v>AUTOMOTIVE BATTERY</v>
          </cell>
          <cell r="K309" t="str">
            <v>AUTOMOTIVE BATTERY</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TABLE OF CONT"/>
      <sheetName val="Financial Highlight"/>
      <sheetName val="Bank-Stocks"/>
      <sheetName val="ADM_EXP"/>
      <sheetName val="Sal-ED"/>
      <sheetName val="BudgetComp"/>
      <sheetName val="P&amp;L"/>
      <sheetName val="P&amp;L-Com"/>
      <sheetName val="Bal-Co m"/>
      <sheetName val="AVG_COST"/>
      <sheetName val="Variance"/>
      <sheetName val="Margin_FG"/>
      <sheetName val="SALES_VAR"/>
      <sheetName val="WASTAGE"/>
      <sheetName val="BAL_SHEET"/>
      <sheetName val="LIB_INVEST"/>
      <sheetName val="FIXED_ASSETS"/>
      <sheetName val="ADV_REC"/>
      <sheetName val="CASHFLOW"/>
      <sheetName val="Stocks"/>
      <sheetName val="SELLING_EXP"/>
      <sheetName val="RATIOS"/>
      <sheetName val="MREP"/>
      <sheetName val="Fin-Ratio"/>
      <sheetName val="Rj_Var"/>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Major Activities-Actions"/>
      <sheetName val="SALE &amp; PROD"/>
      <sheetName val="Sheet3"/>
      <sheetName val="BAL_SHT"/>
      <sheetName val="P&amp;L"/>
      <sheetName val="One Page"/>
      <sheetName val="RATIO"/>
      <sheetName val="F-Flow"/>
      <sheetName val="COGS-CON"/>
      <sheetName val="Sheet2"/>
      <sheetName val="Shox"/>
      <sheetName val="Sleeve"/>
      <sheetName val="Camshaft"/>
      <sheetName val="CMC"/>
      <sheetName val="Gasket"/>
      <sheetName val="Valves"/>
      <sheetName val="Mobike"/>
      <sheetName val="Exp-Dtl"/>
      <sheetName val="Stock Position "/>
      <sheetName val="Cust-Sale"/>
      <sheetName val="Aging"/>
      <sheetName val="Other Information"/>
      <sheetName val="Oth Liab"/>
      <sheetName val="Debtors"/>
      <sheetName val="Allocation Sheet"/>
      <sheetName val="WIP"/>
      <sheetName val="Production Qty"/>
      <sheetName val="Sales Qty"/>
      <sheetName val="Sales"/>
      <sheetName val="Admin &amp; Selling Exp."/>
      <sheetName val="ALO_FIN"/>
      <sheetName val="Sheet1"/>
      <sheetName val="Fund Flow"/>
      <sheetName val="Sheet5"/>
      <sheetName val="条件"/>
      <sheetName val="プリモ_S0"/>
      <sheetName val="プリモ_S1"/>
      <sheetName val="プリモ_S2"/>
      <sheetName val="プリモ_S3"/>
      <sheetName val="budget sales"/>
      <sheetName val="budget_sales"/>
      <sheetName val="MAT ALTO"/>
      <sheetName val="PACKSTRD"/>
      <sheetName val="COMPLETE"/>
    </sheetNames>
    <sheetDataSet>
      <sheetData sheetId="0"/>
      <sheetData sheetId="1" refreshError="1"/>
      <sheetData sheetId="2"/>
      <sheetData sheetId="3" refreshError="1"/>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ENGINE"/>
      <sheetName val="P&amp;T"/>
      <sheetName val="BODY"/>
      <sheetName val="I&amp;T"/>
      <sheetName val="ELEC"/>
    </sheetNames>
    <sheetDataSet>
      <sheetData sheetId="0"/>
      <sheetData sheetId="1"/>
      <sheetData sheetId="2"/>
      <sheetData sheetId="3"/>
      <sheetData sheetId="4"/>
      <sheetData sheetId="5"/>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
      <sheetName val="ASMP"/>
      <sheetName val="SALES_QTY"/>
      <sheetName val="SALIENT FEATURE"/>
      <sheetName val="PL"/>
      <sheetName val="COS1-J"/>
      <sheetName val="Purchases"/>
      <sheetName val="Admin,Selling,Fin"/>
      <sheetName val="Fixed Assets"/>
      <sheetName val="ASSUMPTION"/>
      <sheetName val="Cost card Comparative"/>
      <sheetName val="BudgetForBoard"/>
      <sheetName val="BudgetForBoard (2)"/>
      <sheetName val="BALSHEET Consolidated"/>
      <sheetName val="CONS CASH FLOW"/>
      <sheetName val="Sheet1"/>
      <sheetName val="Reconciliation"/>
      <sheetName val="Budgeted Expenses"/>
      <sheetName val="P&amp;L-Financial Format"/>
      <sheetName val="RAW MATERIAL"/>
      <sheetName val="BALSHEET"/>
      <sheetName val="consolidated capital invest"/>
      <sheetName val="Dept budgets"/>
      <sheetName val="COST SHEET (2)"/>
      <sheetName val="E"/>
      <sheetName val="COST SHEET"/>
      <sheetName val="Optg.Exps."/>
      <sheetName val="ASSUMPTION2"/>
      <sheetName val="OEM'S REQUIRMEN"/>
      <sheetName val="Incre.Expenses"/>
      <sheetName val="MAN POWER"/>
      <sheetName val="Aircon Fixed Assets Schedule"/>
      <sheetName val="PSQuerySave1"/>
    </sheetNames>
    <sheetDataSet>
      <sheetData sheetId="0" refreshError="1">
        <row r="3">
          <cell r="A3" t="str">
            <v>CASH FLOW</v>
          </cell>
        </row>
        <row r="5">
          <cell r="D5" t="str">
            <v xml:space="preserve">TOTAL </v>
          </cell>
          <cell r="E5" t="str">
            <v>JUL' 03</v>
          </cell>
          <cell r="F5" t="str">
            <v>AUG' 03</v>
          </cell>
          <cell r="G5" t="str">
            <v>SEP' 03</v>
          </cell>
          <cell r="H5" t="str">
            <v>OCT' 03</v>
          </cell>
          <cell r="I5" t="str">
            <v>NOV' 03</v>
          </cell>
          <cell r="J5" t="str">
            <v>DEC' 03</v>
          </cell>
          <cell r="K5" t="str">
            <v>JAN' 04</v>
          </cell>
          <cell r="L5" t="str">
            <v>FEB' 04</v>
          </cell>
          <cell r="M5" t="str">
            <v>MAR' 04</v>
          </cell>
          <cell r="N5" t="str">
            <v>APR' 04</v>
          </cell>
          <cell r="O5" t="str">
            <v>MAY' 04</v>
          </cell>
          <cell r="P5" t="str">
            <v>JUN' 04</v>
          </cell>
        </row>
        <row r="6">
          <cell r="D6" t="str">
            <v>03-04</v>
          </cell>
          <cell r="E6" t="str">
            <v>Rs. 000's</v>
          </cell>
          <cell r="F6" t="str">
            <v>Rs. 000's</v>
          </cell>
          <cell r="G6" t="str">
            <v>Rs. 000's</v>
          </cell>
          <cell r="H6" t="str">
            <v>Rs. 000's</v>
          </cell>
          <cell r="I6" t="str">
            <v>Rs. 000's</v>
          </cell>
          <cell r="J6" t="str">
            <v>Rs. 000's</v>
          </cell>
          <cell r="K6" t="str">
            <v>Rs. 000's</v>
          </cell>
          <cell r="L6" t="str">
            <v>Rs. 000's</v>
          </cell>
          <cell r="M6" t="str">
            <v>Rs. 000's</v>
          </cell>
          <cell r="N6" t="str">
            <v>Rs. 000's</v>
          </cell>
          <cell r="O6" t="str">
            <v>Rs. 000's</v>
          </cell>
          <cell r="P6" t="str">
            <v>Rs. 000's</v>
          </cell>
        </row>
        <row r="7">
          <cell r="B7" t="str">
            <v>INFLOW :</v>
          </cell>
        </row>
        <row r="9">
          <cell r="C9" t="str">
            <v xml:space="preserve">Sale proceeds </v>
          </cell>
          <cell r="D9">
            <v>1234563.2062966665</v>
          </cell>
          <cell r="E9">
            <v>96710.399999999994</v>
          </cell>
          <cell r="F9">
            <v>106448.13854333332</v>
          </cell>
          <cell r="G9">
            <v>109965.06808333333</v>
          </cell>
          <cell r="H9">
            <v>110750.42608333331</v>
          </cell>
          <cell r="I9">
            <v>110738.89158333332</v>
          </cell>
          <cell r="J9">
            <v>67734.756583333336</v>
          </cell>
          <cell r="K9">
            <v>104294.61358333332</v>
          </cell>
          <cell r="L9">
            <v>95099.294543333323</v>
          </cell>
          <cell r="M9">
            <v>99442.188583333336</v>
          </cell>
          <cell r="N9">
            <v>109110.66408333332</v>
          </cell>
          <cell r="O9">
            <v>111445.62454333332</v>
          </cell>
          <cell r="P9">
            <v>112823.14008333333</v>
          </cell>
        </row>
        <row r="11">
          <cell r="C11" t="str">
            <v>IMC Loan (1+3 year)</v>
          </cell>
          <cell r="D11">
            <v>0</v>
          </cell>
        </row>
        <row r="13">
          <cell r="C13" t="str">
            <v>Income on call deposit</v>
          </cell>
          <cell r="D13">
            <v>1182.8744289039259</v>
          </cell>
          <cell r="E13">
            <v>46.640673666558342</v>
          </cell>
          <cell r="F13">
            <v>29.232990601103847</v>
          </cell>
          <cell r="G13">
            <v>50.110416214072011</v>
          </cell>
          <cell r="H13">
            <v>99.638698784493684</v>
          </cell>
          <cell r="I13">
            <v>132.56703380888237</v>
          </cell>
          <cell r="J13">
            <v>118.89901445416092</v>
          </cell>
          <cell r="K13">
            <v>87.174241913304272</v>
          </cell>
          <cell r="L13">
            <v>90.374356322647387</v>
          </cell>
          <cell r="M13">
            <v>98.309170182052284</v>
          </cell>
          <cell r="N13">
            <v>117.41459702235885</v>
          </cell>
          <cell r="O13">
            <v>141.7089085608927</v>
          </cell>
          <cell r="P13">
            <v>170.80432737339925</v>
          </cell>
        </row>
        <row r="14">
          <cell r="C14" t="str">
            <v>Interest Income</v>
          </cell>
          <cell r="D14">
            <v>0</v>
          </cell>
          <cell r="E14">
            <v>0</v>
          </cell>
          <cell r="F14">
            <v>0</v>
          </cell>
          <cell r="G14">
            <v>0</v>
          </cell>
          <cell r="H14">
            <v>0</v>
          </cell>
          <cell r="I14">
            <v>0</v>
          </cell>
          <cell r="J14">
            <v>0</v>
          </cell>
          <cell r="K14">
            <v>0</v>
          </cell>
          <cell r="L14">
            <v>0</v>
          </cell>
          <cell r="M14">
            <v>0</v>
          </cell>
          <cell r="N14">
            <v>0</v>
          </cell>
          <cell r="O14">
            <v>0</v>
          </cell>
          <cell r="P14">
            <v>0</v>
          </cell>
        </row>
        <row r="15">
          <cell r="C15" t="str">
            <v>Maturity of Call Deposit</v>
          </cell>
          <cell r="D15">
            <v>0</v>
          </cell>
          <cell r="E15">
            <v>0</v>
          </cell>
          <cell r="F15">
            <v>0</v>
          </cell>
          <cell r="G15">
            <v>0</v>
          </cell>
          <cell r="H15">
            <v>0</v>
          </cell>
          <cell r="I15">
            <v>0</v>
          </cell>
          <cell r="J15">
            <v>0</v>
          </cell>
          <cell r="K15">
            <v>0</v>
          </cell>
          <cell r="L15">
            <v>0</v>
          </cell>
          <cell r="M15">
            <v>0</v>
          </cell>
          <cell r="N15">
            <v>0</v>
          </cell>
          <cell r="O15">
            <v>0</v>
          </cell>
        </row>
        <row r="17">
          <cell r="C17" t="str">
            <v>Maturity of S. Term Investment</v>
          </cell>
          <cell r="D17">
            <v>27000</v>
          </cell>
          <cell r="I17">
            <v>5500</v>
          </cell>
          <cell r="J17">
            <v>8000</v>
          </cell>
          <cell r="K17">
            <v>2000</v>
          </cell>
          <cell r="L17">
            <v>1000</v>
          </cell>
          <cell r="M17">
            <v>10500</v>
          </cell>
        </row>
        <row r="19">
          <cell r="C19" t="str">
            <v>Interest Income</v>
          </cell>
          <cell r="D19">
            <v>0</v>
          </cell>
          <cell r="E19">
            <v>0</v>
          </cell>
          <cell r="F19">
            <v>0</v>
          </cell>
          <cell r="G19">
            <v>0</v>
          </cell>
          <cell r="H19">
            <v>0</v>
          </cell>
          <cell r="I19">
            <v>0</v>
          </cell>
          <cell r="J19">
            <v>0</v>
          </cell>
          <cell r="K19">
            <v>0</v>
          </cell>
          <cell r="L19">
            <v>0</v>
          </cell>
          <cell r="M19">
            <v>0</v>
          </cell>
          <cell r="N19">
            <v>0</v>
          </cell>
          <cell r="O19">
            <v>0</v>
          </cell>
          <cell r="P19">
            <v>0</v>
          </cell>
        </row>
        <row r="21">
          <cell r="C21" t="str">
            <v>LMM</v>
          </cell>
          <cell r="D21">
            <v>0</v>
          </cell>
        </row>
        <row r="22">
          <cell r="C22" t="str">
            <v>TOTAL INFLOW</v>
          </cell>
          <cell r="D22">
            <v>1235746.0807255704</v>
          </cell>
          <cell r="E22">
            <v>96757.040673666546</v>
          </cell>
          <cell r="F22">
            <v>106477.37153393442</v>
          </cell>
          <cell r="G22">
            <v>110015.1784995474</v>
          </cell>
          <cell r="H22">
            <v>110850.0647821178</v>
          </cell>
          <cell r="I22">
            <v>110871.4586171422</v>
          </cell>
          <cell r="J22">
            <v>67853.655597787496</v>
          </cell>
          <cell r="K22">
            <v>104381.78782524663</v>
          </cell>
          <cell r="L22">
            <v>95189.668899655968</v>
          </cell>
          <cell r="M22">
            <v>99540.497753515388</v>
          </cell>
          <cell r="N22">
            <v>109228.07868035568</v>
          </cell>
          <cell r="O22">
            <v>111587.33345189421</v>
          </cell>
          <cell r="P22">
            <v>112993.94441070672</v>
          </cell>
        </row>
        <row r="25">
          <cell r="B25" t="str">
            <v>OUTFLOW :</v>
          </cell>
        </row>
        <row r="27">
          <cell r="C27" t="str">
            <v>Plant &amp; Machinery  (Local)</v>
          </cell>
          <cell r="D27">
            <v>23910</v>
          </cell>
          <cell r="E27">
            <v>11955</v>
          </cell>
          <cell r="F27">
            <v>11955</v>
          </cell>
          <cell r="G27">
            <v>0</v>
          </cell>
          <cell r="H27">
            <v>0</v>
          </cell>
          <cell r="I27">
            <v>0</v>
          </cell>
          <cell r="J27">
            <v>0</v>
          </cell>
          <cell r="K27">
            <v>0</v>
          </cell>
          <cell r="L27">
            <v>0</v>
          </cell>
          <cell r="M27">
            <v>0</v>
          </cell>
          <cell r="N27">
            <v>0</v>
          </cell>
          <cell r="O27">
            <v>0</v>
          </cell>
          <cell r="P27">
            <v>0</v>
          </cell>
        </row>
        <row r="28">
          <cell r="C28" t="str">
            <v>Other Fixed Assets</v>
          </cell>
          <cell r="D28">
            <v>26768</v>
          </cell>
          <cell r="E28">
            <v>13384</v>
          </cell>
          <cell r="F28">
            <v>13384</v>
          </cell>
          <cell r="G28">
            <v>0</v>
          </cell>
          <cell r="H28">
            <v>0</v>
          </cell>
          <cell r="I28">
            <v>0</v>
          </cell>
          <cell r="J28">
            <v>0</v>
          </cell>
          <cell r="K28">
            <v>0</v>
          </cell>
          <cell r="L28">
            <v>0</v>
          </cell>
          <cell r="M28">
            <v>0</v>
          </cell>
          <cell r="N28">
            <v>0</v>
          </cell>
          <cell r="O28">
            <v>0</v>
          </cell>
          <cell r="P28">
            <v>0</v>
          </cell>
        </row>
        <row r="29">
          <cell r="C29" t="str">
            <v>DA Bills - Heat Exchanger</v>
          </cell>
          <cell r="D29">
            <v>0</v>
          </cell>
          <cell r="E29">
            <v>0</v>
          </cell>
          <cell r="F29">
            <v>0</v>
          </cell>
          <cell r="G29">
            <v>0</v>
          </cell>
          <cell r="H29">
            <v>0</v>
          </cell>
          <cell r="I29">
            <v>0</v>
          </cell>
          <cell r="J29">
            <v>0</v>
          </cell>
          <cell r="K29">
            <v>0</v>
          </cell>
          <cell r="L29">
            <v>0</v>
          </cell>
          <cell r="M29">
            <v>0</v>
          </cell>
          <cell r="N29">
            <v>0</v>
          </cell>
          <cell r="O29">
            <v>0</v>
          </cell>
          <cell r="P29">
            <v>0</v>
          </cell>
        </row>
        <row r="31">
          <cell r="C31" t="str">
            <v>Lease Deposits (New Cars)</v>
          </cell>
          <cell r="D31">
            <v>135</v>
          </cell>
          <cell r="E31">
            <v>0</v>
          </cell>
          <cell r="F31">
            <v>135</v>
          </cell>
          <cell r="G31">
            <v>0</v>
          </cell>
          <cell r="H31">
            <v>0</v>
          </cell>
          <cell r="I31">
            <v>0</v>
          </cell>
          <cell r="J31">
            <v>0</v>
          </cell>
          <cell r="K31">
            <v>0</v>
          </cell>
          <cell r="L31">
            <v>0</v>
          </cell>
          <cell r="M31">
            <v>0</v>
          </cell>
          <cell r="N31">
            <v>0</v>
          </cell>
          <cell r="O31">
            <v>0</v>
          </cell>
          <cell r="P31">
            <v>0</v>
          </cell>
        </row>
        <row r="33">
          <cell r="C33" t="str">
            <v xml:space="preserve">Manufacturing Expenses </v>
          </cell>
          <cell r="D33">
            <v>38873.4</v>
          </cell>
          <cell r="E33">
            <v>3629.0333333333338</v>
          </cell>
          <cell r="F33">
            <v>3495.7</v>
          </cell>
          <cell r="G33">
            <v>3308.2</v>
          </cell>
          <cell r="H33">
            <v>3308.2000000000007</v>
          </cell>
          <cell r="I33">
            <v>3141.5333333333338</v>
          </cell>
          <cell r="J33">
            <v>3141.5333333333338</v>
          </cell>
          <cell r="K33">
            <v>3141.5333333333338</v>
          </cell>
          <cell r="L33">
            <v>3141.5333333333338</v>
          </cell>
          <cell r="M33">
            <v>3141.5333333333338</v>
          </cell>
          <cell r="N33">
            <v>3141.5333333333338</v>
          </cell>
          <cell r="O33">
            <v>3141.5333333333338</v>
          </cell>
          <cell r="P33">
            <v>3141.5333333333338</v>
          </cell>
        </row>
        <row r="35">
          <cell r="C35" t="str">
            <v>Royalty</v>
          </cell>
          <cell r="D35">
            <v>8361.1116333333339</v>
          </cell>
          <cell r="E35">
            <v>0</v>
          </cell>
          <cell r="F35">
            <v>3591.333333333333</v>
          </cell>
          <cell r="G35">
            <v>0</v>
          </cell>
          <cell r="H35">
            <v>0</v>
          </cell>
          <cell r="I35">
            <v>0</v>
          </cell>
          <cell r="J35">
            <v>0</v>
          </cell>
          <cell r="K35">
            <v>0</v>
          </cell>
          <cell r="L35">
            <v>4769.7783000000009</v>
          </cell>
          <cell r="M35">
            <v>0</v>
          </cell>
          <cell r="N35">
            <v>0</v>
          </cell>
          <cell r="O35">
            <v>0</v>
          </cell>
          <cell r="P35">
            <v>0</v>
          </cell>
        </row>
        <row r="37">
          <cell r="C37" t="str">
            <v>Vendor Bills Payable</v>
          </cell>
          <cell r="D37">
            <v>170608.26456440019</v>
          </cell>
          <cell r="E37">
            <v>7373.2573634743021</v>
          </cell>
          <cell r="F37">
            <v>16045.892407559864</v>
          </cell>
          <cell r="G37">
            <v>15999.713475345514</v>
          </cell>
          <cell r="H37">
            <v>10273.882592246433</v>
          </cell>
          <cell r="I37">
            <v>14754.121614920976</v>
          </cell>
          <cell r="J37">
            <v>13477.615086032973</v>
          </cell>
          <cell r="K37">
            <v>14429.08234750446</v>
          </cell>
          <cell r="L37">
            <v>15130.933101061941</v>
          </cell>
          <cell r="M37">
            <v>15847.526852838386</v>
          </cell>
          <cell r="N37">
            <v>16373.28351751708</v>
          </cell>
          <cell r="O37">
            <v>16547.694971045603</v>
          </cell>
          <cell r="P37">
            <v>14355.261234852645</v>
          </cell>
        </row>
        <row r="40">
          <cell r="C40" t="str">
            <v xml:space="preserve">CNF Value </v>
          </cell>
          <cell r="D40">
            <v>405934.38448891835</v>
          </cell>
          <cell r="E40">
            <v>27301.027807461927</v>
          </cell>
          <cell r="F40">
            <v>36880.994003978267</v>
          </cell>
          <cell r="G40">
            <v>36536.053585510861</v>
          </cell>
          <cell r="H40">
            <v>23677.449290657609</v>
          </cell>
          <cell r="I40">
            <v>34536.59711817935</v>
          </cell>
          <cell r="J40">
            <v>32342.908602896739</v>
          </cell>
          <cell r="K40">
            <v>32941.814620418481</v>
          </cell>
          <cell r="L40">
            <v>35698.616282217379</v>
          </cell>
          <cell r="M40">
            <v>37099.114107173904</v>
          </cell>
          <cell r="N40">
            <v>37683.346785141301</v>
          </cell>
          <cell r="O40">
            <v>35751.998753445652</v>
          </cell>
          <cell r="P40">
            <v>35484.463531836955</v>
          </cell>
        </row>
        <row r="44">
          <cell r="C44" t="str">
            <v>Material Consumption-Other Products</v>
          </cell>
          <cell r="D44">
            <v>83274.543343500001</v>
          </cell>
          <cell r="E44">
            <v>5076.2349915000004</v>
          </cell>
          <cell r="F44">
            <v>5909.9377855000002</v>
          </cell>
          <cell r="G44">
            <v>6309.1240959999996</v>
          </cell>
          <cell r="H44">
            <v>7861.0280045</v>
          </cell>
          <cell r="I44">
            <v>4820.9924563749992</v>
          </cell>
          <cell r="J44">
            <v>7239.9428142500001</v>
          </cell>
          <cell r="K44">
            <v>7089.948401874999</v>
          </cell>
          <cell r="L44">
            <v>7188.55393</v>
          </cell>
          <cell r="M44">
            <v>9278.726737500001</v>
          </cell>
          <cell r="N44">
            <v>7431.9029809999993</v>
          </cell>
          <cell r="O44">
            <v>7457.6581094999992</v>
          </cell>
          <cell r="P44">
            <v>7610.4930354999997</v>
          </cell>
        </row>
        <row r="45">
          <cell r="C45" t="str">
            <v xml:space="preserve">Custom Duty </v>
          </cell>
          <cell r="D45">
            <v>60890.15767333773</v>
          </cell>
          <cell r="E45">
            <v>4095.1541711192867</v>
          </cell>
          <cell r="F45">
            <v>5532.1491005967364</v>
          </cell>
          <cell r="G45">
            <v>5480.4080378266262</v>
          </cell>
          <cell r="H45">
            <v>3551.6173935986394</v>
          </cell>
          <cell r="I45">
            <v>5180.4895677268996</v>
          </cell>
          <cell r="J45">
            <v>4851.436290434508</v>
          </cell>
          <cell r="K45">
            <v>4941.2721930627695</v>
          </cell>
          <cell r="L45">
            <v>5354.792442332604</v>
          </cell>
          <cell r="M45">
            <v>5564.8671160760823</v>
          </cell>
          <cell r="N45">
            <v>5652.5020177711922</v>
          </cell>
          <cell r="O45">
            <v>5362.7998130168444</v>
          </cell>
          <cell r="P45">
            <v>5322.6695297755405</v>
          </cell>
        </row>
        <row r="47">
          <cell r="C47" t="str">
            <v>Tax deduction at source</v>
          </cell>
          <cell r="D47">
            <v>37522.216242000002</v>
          </cell>
          <cell r="E47">
            <v>3202.3928556666669</v>
          </cell>
          <cell r="F47">
            <v>3309.429841666667</v>
          </cell>
          <cell r="G47">
            <v>3333.3320416666666</v>
          </cell>
          <cell r="H47">
            <v>3332.9809916666663</v>
          </cell>
          <cell r="I47">
            <v>2024.1594916666668</v>
          </cell>
          <cell r="J47">
            <v>3136.8507916666672</v>
          </cell>
          <cell r="K47">
            <v>2856.9932556666668</v>
          </cell>
          <cell r="L47">
            <v>2989.1682916666668</v>
          </cell>
          <cell r="M47">
            <v>3265.926241666667</v>
          </cell>
          <cell r="N47">
            <v>3336.9902556666666</v>
          </cell>
          <cell r="O47">
            <v>3378.9146416666672</v>
          </cell>
          <cell r="P47">
            <v>3355.0775416666665</v>
          </cell>
        </row>
        <row r="48">
          <cell r="C48" t="str">
            <v xml:space="preserve">Income Tax     </v>
          </cell>
          <cell r="D48">
            <v>28009.472529735369</v>
          </cell>
          <cell r="E48">
            <v>1883.7709187148728</v>
          </cell>
          <cell r="F48">
            <v>2544.7885862745002</v>
          </cell>
          <cell r="G48">
            <v>2520.9876974002491</v>
          </cell>
          <cell r="H48">
            <v>1633.7440010553748</v>
          </cell>
          <cell r="I48">
            <v>2383.0252011543748</v>
          </cell>
          <cell r="J48">
            <v>2231.6606935998748</v>
          </cell>
          <cell r="K48">
            <v>2272.9852088088746</v>
          </cell>
          <cell r="L48">
            <v>2463.204523472999</v>
          </cell>
          <cell r="M48">
            <v>2559.8388733949992</v>
          </cell>
          <cell r="N48">
            <v>2600.1509281747494</v>
          </cell>
          <cell r="O48">
            <v>2466.8879139877495</v>
          </cell>
          <cell r="P48">
            <v>2448.4279836967498</v>
          </cell>
        </row>
        <row r="50">
          <cell r="C50" t="str">
            <v>Sales Tax</v>
          </cell>
          <cell r="D50">
            <v>161184.27139898745</v>
          </cell>
          <cell r="E50">
            <v>12620.483566130421</v>
          </cell>
          <cell r="F50">
            <v>13888.352808774056</v>
          </cell>
          <cell r="G50">
            <v>14349.805891245313</v>
          </cell>
          <cell r="H50">
            <v>14458.704102015367</v>
          </cell>
          <cell r="I50">
            <v>14461.494602235938</v>
          </cell>
          <cell r="J50">
            <v>8850.4768171027172</v>
          </cell>
          <cell r="K50">
            <v>13615.015803293039</v>
          </cell>
          <cell r="L50">
            <v>12416.043769520344</v>
          </cell>
          <cell r="M50">
            <v>12983.543185241138</v>
          </cell>
          <cell r="N50">
            <v>14247.140697437699</v>
          </cell>
          <cell r="O50">
            <v>14554.869580681856</v>
          </cell>
          <cell r="P50">
            <v>14738.340575309572</v>
          </cell>
        </row>
        <row r="52">
          <cell r="C52" t="str">
            <v>Dividend</v>
          </cell>
          <cell r="D52">
            <v>45000</v>
          </cell>
          <cell r="K52">
            <v>45000</v>
          </cell>
        </row>
        <row r="54">
          <cell r="C54" t="str">
            <v>WPPF-2001/2002</v>
          </cell>
          <cell r="D54">
            <v>6980.0058049999989</v>
          </cell>
          <cell r="E54">
            <v>4886.0040634999996</v>
          </cell>
          <cell r="G54">
            <v>2094.0017414999998</v>
          </cell>
        </row>
        <row r="56">
          <cell r="C56" t="str">
            <v>A/C Payable &amp; Accruals 99-00</v>
          </cell>
          <cell r="D56">
            <v>0</v>
          </cell>
          <cell r="E56">
            <v>0</v>
          </cell>
          <cell r="F56">
            <v>0</v>
          </cell>
          <cell r="G56">
            <v>0</v>
          </cell>
          <cell r="H56">
            <v>0</v>
          </cell>
          <cell r="I56">
            <v>0</v>
          </cell>
          <cell r="J56">
            <v>0</v>
          </cell>
          <cell r="K56">
            <v>0</v>
          </cell>
          <cell r="L56">
            <v>0</v>
          </cell>
          <cell r="M56">
            <v>0</v>
          </cell>
          <cell r="N56">
            <v>0</v>
          </cell>
          <cell r="O56">
            <v>0</v>
          </cell>
          <cell r="P56">
            <v>0</v>
          </cell>
        </row>
        <row r="58">
          <cell r="C58" t="str">
            <v xml:space="preserve">Administrative &amp; Selling Expenses </v>
          </cell>
          <cell r="D58">
            <v>23708.866666666669</v>
          </cell>
          <cell r="E58">
            <v>1988.3222222222225</v>
          </cell>
          <cell r="F58">
            <v>2410.8222222222225</v>
          </cell>
          <cell r="G58">
            <v>2010.8222222222225</v>
          </cell>
          <cell r="H58">
            <v>1938.3222222222225</v>
          </cell>
          <cell r="I58">
            <v>1920.8222222222225</v>
          </cell>
          <cell r="J58">
            <v>1920.8222222222225</v>
          </cell>
          <cell r="K58">
            <v>1919.8222222222225</v>
          </cell>
          <cell r="L58">
            <v>1919.8222222222225</v>
          </cell>
          <cell r="M58">
            <v>1919.8222222222225</v>
          </cell>
          <cell r="N58">
            <v>1919.8222222222225</v>
          </cell>
          <cell r="O58">
            <v>1919.8222222222225</v>
          </cell>
          <cell r="P58">
            <v>1919.8222222222225</v>
          </cell>
        </row>
        <row r="60">
          <cell r="C60" t="str">
            <v>Financial Expenses :</v>
          </cell>
        </row>
        <row r="61">
          <cell r="C61" t="str">
            <v xml:space="preserve">     RFL</v>
          </cell>
          <cell r="D61">
            <v>0</v>
          </cell>
        </row>
        <row r="62">
          <cell r="C62" t="str">
            <v xml:space="preserve">     Others</v>
          </cell>
          <cell r="D62">
            <v>500.00000000000017</v>
          </cell>
          <cell r="E62">
            <v>41.666666666666671</v>
          </cell>
          <cell r="F62">
            <v>41.666666666666671</v>
          </cell>
          <cell r="G62">
            <v>41.666666666666671</v>
          </cell>
          <cell r="H62">
            <v>41.666666666666671</v>
          </cell>
          <cell r="I62">
            <v>41.666666666666671</v>
          </cell>
          <cell r="J62">
            <v>41.666666666666671</v>
          </cell>
          <cell r="K62">
            <v>41.666666666666671</v>
          </cell>
          <cell r="L62">
            <v>41.666666666666671</v>
          </cell>
          <cell r="M62">
            <v>41.666666666666671</v>
          </cell>
          <cell r="N62">
            <v>41.666666666666671</v>
          </cell>
          <cell r="O62">
            <v>41.666666666666671</v>
          </cell>
          <cell r="P62">
            <v>41.666666666666671</v>
          </cell>
        </row>
        <row r="64">
          <cell r="C64" t="str">
            <v>Payment of LTL</v>
          </cell>
          <cell r="D64">
            <v>0</v>
          </cell>
          <cell r="E64">
            <v>0</v>
          </cell>
          <cell r="F64">
            <v>0</v>
          </cell>
          <cell r="G64">
            <v>0</v>
          </cell>
          <cell r="H64">
            <v>0</v>
          </cell>
          <cell r="I64">
            <v>0</v>
          </cell>
          <cell r="J64">
            <v>0</v>
          </cell>
          <cell r="K64">
            <v>0</v>
          </cell>
          <cell r="L64">
            <v>0</v>
          </cell>
          <cell r="M64">
            <v>0</v>
          </cell>
          <cell r="N64">
            <v>0</v>
          </cell>
          <cell r="O64">
            <v>0</v>
          </cell>
          <cell r="P64">
            <v>0</v>
          </cell>
        </row>
        <row r="65">
          <cell r="C65" t="str">
            <v>Payment of Lease Rentals</v>
          </cell>
          <cell r="D65">
            <v>2602.4149999999995</v>
          </cell>
          <cell r="E65">
            <v>216.86791666666667</v>
          </cell>
          <cell r="F65">
            <v>216.86791666666667</v>
          </cell>
          <cell r="G65">
            <v>216.86791666666667</v>
          </cell>
          <cell r="H65">
            <v>216.86791666666667</v>
          </cell>
          <cell r="I65">
            <v>216.86791666666667</v>
          </cell>
          <cell r="J65">
            <v>216.86791666666667</v>
          </cell>
          <cell r="K65">
            <v>216.86791666666667</v>
          </cell>
          <cell r="L65">
            <v>216.86791666666667</v>
          </cell>
          <cell r="M65">
            <v>216.86791666666667</v>
          </cell>
          <cell r="N65">
            <v>216.86791666666667</v>
          </cell>
          <cell r="O65">
            <v>216.86791666666667</v>
          </cell>
          <cell r="P65">
            <v>216.86791666666667</v>
          </cell>
        </row>
        <row r="67">
          <cell r="C67" t="str">
            <v>Payment of Interest on LTL</v>
          </cell>
          <cell r="D67">
            <v>0</v>
          </cell>
          <cell r="E67">
            <v>0</v>
          </cell>
          <cell r="F67">
            <v>0</v>
          </cell>
          <cell r="G67">
            <v>0</v>
          </cell>
          <cell r="H67">
            <v>0</v>
          </cell>
          <cell r="I67">
            <v>0</v>
          </cell>
          <cell r="J67">
            <v>0</v>
          </cell>
          <cell r="K67">
            <v>0</v>
          </cell>
          <cell r="L67">
            <v>0</v>
          </cell>
          <cell r="M67">
            <v>0</v>
          </cell>
          <cell r="N67">
            <v>0</v>
          </cell>
          <cell r="O67">
            <v>0</v>
          </cell>
          <cell r="P67">
            <v>0</v>
          </cell>
        </row>
        <row r="69">
          <cell r="C69" t="str">
            <v>Call Deposit</v>
          </cell>
          <cell r="D69">
            <v>0</v>
          </cell>
          <cell r="H69">
            <v>0</v>
          </cell>
          <cell r="I69">
            <v>0</v>
          </cell>
          <cell r="J69">
            <v>0</v>
          </cell>
          <cell r="K69">
            <v>0</v>
          </cell>
          <cell r="L69">
            <v>0</v>
          </cell>
          <cell r="N69">
            <v>0</v>
          </cell>
        </row>
        <row r="72">
          <cell r="C72" t="str">
            <v xml:space="preserve">TOTAL OUTFLOW </v>
          </cell>
          <cell r="D72">
            <v>1124262.1093458792</v>
          </cell>
          <cell r="E72">
            <v>97653.215876456379</v>
          </cell>
          <cell r="F72">
            <v>119341.93467323901</v>
          </cell>
          <cell r="G72">
            <v>92200.983372050803</v>
          </cell>
          <cell r="H72">
            <v>70294.46318129565</v>
          </cell>
          <cell r="I72">
            <v>83481.770191148098</v>
          </cell>
          <cell r="J72">
            <v>77451.781234872367</v>
          </cell>
          <cell r="K72">
            <v>128467.00196951818</v>
          </cell>
          <cell r="L72">
            <v>91330.980779160833</v>
          </cell>
          <cell r="M72">
            <v>91919.433252780073</v>
          </cell>
          <cell r="N72">
            <v>92645.207321597583</v>
          </cell>
          <cell r="O72">
            <v>90840.713922233277</v>
          </cell>
          <cell r="P72">
            <v>88634.62357152703</v>
          </cell>
        </row>
        <row r="74">
          <cell r="C74" t="str">
            <v xml:space="preserve">Surplus /  (Short fall) </v>
          </cell>
          <cell r="D74">
            <v>111483.97137969127</v>
          </cell>
          <cell r="E74">
            <v>-896.17520278983284</v>
          </cell>
          <cell r="F74">
            <v>-12864.563139304591</v>
          </cell>
          <cell r="G74">
            <v>17814.195127496598</v>
          </cell>
          <cell r="H74">
            <v>40555.601600822149</v>
          </cell>
          <cell r="I74">
            <v>27389.6884259941</v>
          </cell>
          <cell r="J74">
            <v>-9598.1256370848714</v>
          </cell>
          <cell r="K74">
            <v>-24085.214144271551</v>
          </cell>
          <cell r="L74">
            <v>3858.6881204951351</v>
          </cell>
          <cell r="M74">
            <v>7621.064500735316</v>
          </cell>
          <cell r="N74">
            <v>16582.871358758101</v>
          </cell>
          <cell r="O74">
            <v>20746.619529660937</v>
          </cell>
          <cell r="P74">
            <v>24359.320839179694</v>
          </cell>
        </row>
        <row r="75">
          <cell r="C75" t="str">
            <v xml:space="preserve">Running Finance (Opening) </v>
          </cell>
          <cell r="D75">
            <v>40000</v>
          </cell>
          <cell r="E75">
            <v>40000</v>
          </cell>
          <cell r="F75">
            <v>39103.824797210167</v>
          </cell>
          <cell r="G75">
            <v>26239.261657905576</v>
          </cell>
          <cell r="H75">
            <v>44053.456785402173</v>
          </cell>
          <cell r="I75">
            <v>84609.058386224322</v>
          </cell>
          <cell r="J75">
            <v>111998.74681221842</v>
          </cell>
          <cell r="K75">
            <v>102400.62117513355</v>
          </cell>
          <cell r="L75">
            <v>78315.407030861999</v>
          </cell>
          <cell r="M75">
            <v>82174.095151357134</v>
          </cell>
          <cell r="N75">
            <v>89795.15965209245</v>
          </cell>
          <cell r="O75">
            <v>106378.03101085055</v>
          </cell>
          <cell r="P75">
            <v>127124.65054051149</v>
          </cell>
        </row>
        <row r="77">
          <cell r="C77" t="str">
            <v xml:space="preserve">Running Finance (Closing) </v>
          </cell>
          <cell r="D77">
            <v>151483.97137969127</v>
          </cell>
          <cell r="E77">
            <v>39103.824797210167</v>
          </cell>
          <cell r="F77">
            <v>26239.261657905576</v>
          </cell>
          <cell r="G77">
            <v>44053.456785402173</v>
          </cell>
          <cell r="H77">
            <v>84609.058386224322</v>
          </cell>
          <cell r="I77">
            <v>111998.74681221842</v>
          </cell>
          <cell r="J77">
            <v>102400.62117513355</v>
          </cell>
          <cell r="K77">
            <v>78315.407030861999</v>
          </cell>
          <cell r="L77">
            <v>82174.095151357134</v>
          </cell>
          <cell r="M77">
            <v>89795.15965209245</v>
          </cell>
          <cell r="N77">
            <v>106378.03101085055</v>
          </cell>
          <cell r="O77">
            <v>127124.65054051149</v>
          </cell>
          <cell r="P77">
            <v>151483.97137969118</v>
          </cell>
        </row>
        <row r="78">
          <cell r="C78" t="str">
            <v>NOTE</v>
          </cell>
        </row>
        <row r="79">
          <cell r="C79" t="str">
            <v>Interest income on call deposit taken @1.5% P.A. on month end balance</v>
          </cell>
        </row>
        <row r="80">
          <cell r="D80">
            <v>40000</v>
          </cell>
          <cell r="E80">
            <v>39551.912398605084</v>
          </cell>
          <cell r="F80">
            <v>32671.543227557871</v>
          </cell>
          <cell r="G80">
            <v>35146.359221653875</v>
          </cell>
          <cell r="H80">
            <v>64331.257585813248</v>
          </cell>
          <cell r="I80">
            <v>98303.902599221372</v>
          </cell>
          <cell r="J80">
            <v>107199.68399367598</v>
          </cell>
          <cell r="K80">
            <v>90358.014102997782</v>
          </cell>
          <cell r="L80">
            <v>80244.75109110956</v>
          </cell>
          <cell r="M80">
            <v>85984.627401724792</v>
          </cell>
          <cell r="N80">
            <v>98086.595331471501</v>
          </cell>
          <cell r="O80">
            <v>116751.34077568102</v>
          </cell>
          <cell r="P80">
            <v>139304.31096010134</v>
          </cell>
        </row>
        <row r="82">
          <cell r="D82">
            <v>1304.5953554743237</v>
          </cell>
          <cell r="E82">
            <v>48.8797809965127</v>
          </cell>
          <cell r="F82">
            <v>32.799077072381969</v>
          </cell>
          <cell r="G82">
            <v>55.06682098175272</v>
          </cell>
          <cell r="H82">
            <v>105.76132298278038</v>
          </cell>
          <cell r="I82">
            <v>139.99843351527304</v>
          </cell>
          <cell r="J82">
            <v>128.00077646891694</v>
          </cell>
          <cell r="K82">
            <v>97.894258788577488</v>
          </cell>
          <cell r="L82">
            <v>102.71761893919641</v>
          </cell>
          <cell r="M82">
            <v>112.24394956511556</v>
          </cell>
          <cell r="N82">
            <v>132.97253876356319</v>
          </cell>
          <cell r="O82">
            <v>158.90581317563934</v>
          </cell>
          <cell r="P82">
            <v>189.35496422461395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Sheet7"/>
      <sheetName val="Sheet8"/>
      <sheetName val="Sheet9"/>
      <sheetName val="Sheet10"/>
      <sheetName val="Sheet11"/>
      <sheetName val="Sheet12"/>
      <sheetName val="Sheet13"/>
      <sheetName val="Sheet14"/>
      <sheetName val="Sheet2(3)"/>
      <sheetName val="data"/>
      <sheetName val="Module3"/>
      <sheetName val="Sheet13 (2)"/>
      <sheetName val="PROD-1"/>
      <sheetName val="603853"/>
      <sheetName val="master data"/>
    </sheetNames>
    <definedNames>
      <definedName name="Macro2"/>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refreshError="1"/>
      <sheetData sheetId="18" refreshError="1"/>
      <sheetData sheetId="1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hatsu-tech-inf"/>
    </sheetNames>
    <definedNames>
      <definedName name="Macro3"/>
    </defined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CPL"/>
      <sheetName val="IMC Parts Summary"/>
      <sheetName val="IMC"/>
      <sheetName val="List"/>
      <sheetName val="DIES"/>
      <sheetName val="Machines"/>
      <sheetName val="Aux F "/>
      <sheetName val="Q.C (YMC)"/>
      <sheetName val="Q.C (IMC)"/>
      <sheetName val="Q.C (H.A.C.P.L)"/>
      <sheetName val="PRODUC JIGS"/>
      <sheetName val="venodorized Dies"/>
      <sheetName val="DIES 300 T Hyd (DYL )"/>
      <sheetName val="DIES 300 T Hyd ( OEM )"/>
      <sheetName val="DIES 300 T Mech (DYL)"/>
      <sheetName val="DIE 300 T Mech (OEM)"/>
      <sheetName val="DIES 150 TON Presses (DYL)"/>
      <sheetName val="DIES 150 T Presses (IMC)"/>
      <sheetName val="DIES 150 T Presses ( HACPL )"/>
      <sheetName val="DIES 110 TON Presses (DYL)"/>
      <sheetName val="DIES 110 TON Presses (IMC)"/>
      <sheetName val="DIES 110 TON Presses (HACPL)"/>
      <sheetName val="DIES 50 TON Presses (DYL)"/>
      <sheetName val="DIES 50 TON Presses (IMC)"/>
      <sheetName val="DIES 50 TON PRESSES (HACPL)"/>
      <sheetName val="TOOLS AND GUAGES"/>
      <sheetName val="BEWL Costing"/>
      <sheetName val="Attachment-4(2)"/>
    </sheetNames>
    <sheetDataSet>
      <sheetData sheetId="0">
        <row r="3">
          <cell r="F3" t="str">
            <v>SSW</v>
          </cell>
        </row>
      </sheetData>
      <sheetData sheetId="1"/>
      <sheetData sheetId="2"/>
      <sheetData sheetId="3">
        <row r="3">
          <cell r="F3" t="str">
            <v>SSW</v>
          </cell>
        </row>
        <row r="4">
          <cell r="F4" t="str">
            <v>SSW1</v>
          </cell>
        </row>
        <row r="5">
          <cell r="F5" t="str">
            <v>SSW2</v>
          </cell>
        </row>
        <row r="6">
          <cell r="F6" t="str">
            <v>SW</v>
          </cell>
        </row>
        <row r="7">
          <cell r="F7" t="str">
            <v>HSW</v>
          </cell>
        </row>
        <row r="8">
          <cell r="F8" t="str">
            <v>OPR</v>
          </cell>
        </row>
        <row r="9">
          <cell r="F9" t="str">
            <v>PA</v>
          </cell>
        </row>
        <row r="10">
          <cell r="F10" t="str">
            <v>HSW + SSW1</v>
          </cell>
        </row>
        <row r="11">
          <cell r="F11" t="str">
            <v>*** END ***</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y"/>
      <sheetName val="MASTER DATA"/>
      <sheetName val="MASTER FILE"/>
      <sheetName val="JULY 98"/>
    </sheetNames>
    <sheetDataSet>
      <sheetData sheetId="0" refreshError="1">
        <row r="2">
          <cell r="B2" t="str">
            <v>ORDER MONTH :</v>
          </cell>
          <cell r="D2" t="str">
            <v>MAY 2000</v>
          </cell>
        </row>
        <row r="3">
          <cell r="C3" t="str">
            <v>N+1 MONTH :</v>
          </cell>
          <cell r="D3" t="str">
            <v>JUNE</v>
          </cell>
          <cell r="AE3" t="str">
            <v>CKD BUY</v>
          </cell>
          <cell r="AF3">
            <v>60</v>
          </cell>
          <cell r="AG3">
            <v>100</v>
          </cell>
          <cell r="AH3">
            <v>150</v>
          </cell>
          <cell r="AI3">
            <v>290</v>
          </cell>
          <cell r="AJ3">
            <v>100</v>
          </cell>
          <cell r="AK3">
            <v>370</v>
          </cell>
          <cell r="AL3">
            <v>100</v>
          </cell>
          <cell r="AM3">
            <v>0</v>
          </cell>
          <cell r="AN3">
            <v>0</v>
          </cell>
          <cell r="AO3">
            <v>0</v>
          </cell>
          <cell r="AP3">
            <v>0</v>
          </cell>
          <cell r="AQ3">
            <v>0</v>
          </cell>
          <cell r="AR3">
            <v>0</v>
          </cell>
          <cell r="AS3">
            <v>10</v>
          </cell>
          <cell r="AT3">
            <v>0</v>
          </cell>
          <cell r="AU3">
            <v>10</v>
          </cell>
        </row>
        <row r="4">
          <cell r="C4" t="str">
            <v>N+2 MONTH :</v>
          </cell>
          <cell r="D4" t="str">
            <v>JULY</v>
          </cell>
          <cell r="E4">
            <v>5</v>
          </cell>
          <cell r="F4" t="str">
            <v>= ORDER MONTH</v>
          </cell>
          <cell r="AE4" t="str">
            <v xml:space="preserve">N+1 </v>
          </cell>
          <cell r="AF4">
            <v>100</v>
          </cell>
          <cell r="AG4">
            <v>240</v>
          </cell>
          <cell r="AH4">
            <v>220</v>
          </cell>
          <cell r="AI4">
            <v>180</v>
          </cell>
          <cell r="AJ4">
            <v>20</v>
          </cell>
          <cell r="AK4">
            <v>230</v>
          </cell>
          <cell r="AL4">
            <v>30</v>
          </cell>
          <cell r="AM4">
            <v>0</v>
          </cell>
          <cell r="AN4">
            <v>0</v>
          </cell>
          <cell r="AO4">
            <v>10</v>
          </cell>
          <cell r="AP4">
            <v>20</v>
          </cell>
          <cell r="AQ4">
            <v>10</v>
          </cell>
          <cell r="AR4">
            <v>20</v>
          </cell>
          <cell r="AS4">
            <v>20</v>
          </cell>
          <cell r="AT4">
            <v>20</v>
          </cell>
          <cell r="AU4">
            <v>30</v>
          </cell>
        </row>
        <row r="5">
          <cell r="B5" t="str">
            <v>ORDER TYPE :</v>
          </cell>
          <cell r="D5" t="str">
            <v>TENTATIVE</v>
          </cell>
          <cell r="E5">
            <v>1</v>
          </cell>
          <cell r="F5" t="str">
            <v>1 = TENTATIVE    2 = FIRM</v>
          </cell>
          <cell r="AE5" t="str">
            <v>N+2</v>
          </cell>
          <cell r="AF5">
            <v>90</v>
          </cell>
          <cell r="AG5">
            <v>190</v>
          </cell>
          <cell r="AH5">
            <v>100</v>
          </cell>
          <cell r="AI5">
            <v>220</v>
          </cell>
          <cell r="AJ5">
            <v>30</v>
          </cell>
          <cell r="AK5">
            <v>300</v>
          </cell>
          <cell r="AL5">
            <v>80</v>
          </cell>
          <cell r="AM5">
            <v>0</v>
          </cell>
          <cell r="AN5">
            <v>10</v>
          </cell>
          <cell r="AO5">
            <v>10</v>
          </cell>
          <cell r="AP5">
            <v>50</v>
          </cell>
          <cell r="AQ5">
            <v>10</v>
          </cell>
          <cell r="AR5">
            <v>0</v>
          </cell>
          <cell r="AS5">
            <v>10</v>
          </cell>
          <cell r="AT5">
            <v>0</v>
          </cell>
          <cell r="AU5">
            <v>0</v>
          </cell>
        </row>
        <row r="6">
          <cell r="B6" t="str">
            <v>PART NUMBER</v>
          </cell>
          <cell r="C6" t="str">
            <v>MODEL CODE</v>
          </cell>
          <cell r="D6" t="str">
            <v>DESCRIPTION</v>
          </cell>
          <cell r="E6" t="str">
            <v>CASE  NO</v>
          </cell>
          <cell r="F6" t="str">
            <v>PACK  QTY</v>
          </cell>
          <cell r="G6" t="str">
            <v>UNIT PRICE</v>
          </cell>
          <cell r="H6" t="str">
            <v>REQ'D PACK</v>
          </cell>
          <cell r="I6" t="str">
            <v>ORDER PACKS</v>
          </cell>
          <cell r="J6" t="str">
            <v>N+1 PACKS</v>
          </cell>
          <cell r="K6" t="str">
            <v>N+1 ORDER PACKS</v>
          </cell>
          <cell r="L6" t="str">
            <v>N+2 PACKS</v>
          </cell>
          <cell r="M6" t="str">
            <v>N+2 ORDER PACKS</v>
          </cell>
          <cell r="N6" t="str">
            <v>PREV B/LOG</v>
          </cell>
          <cell r="O6" t="str">
            <v>PREV VAR</v>
          </cell>
          <cell r="P6" t="str">
            <v>PREV N+1 VAR</v>
          </cell>
          <cell r="Q6" t="str">
            <v>PREV N+2 VAR</v>
          </cell>
          <cell r="R6" t="str">
            <v>CKD BUY</v>
          </cell>
          <cell r="S6" t="str">
            <v>N+ 1</v>
          </cell>
          <cell r="T6" t="str">
            <v>N+2</v>
          </cell>
          <cell r="U6" t="str">
            <v>BUY+ B/LOG -VAR</v>
          </cell>
          <cell r="V6" t="str">
            <v>N+1 + VAR</v>
          </cell>
          <cell r="W6" t="str">
            <v>N+2 + VAR</v>
          </cell>
          <cell r="X6" t="str">
            <v>ORDER QTY</v>
          </cell>
          <cell r="Y6" t="str">
            <v>N+1</v>
          </cell>
          <cell r="Z6" t="str">
            <v>N+2</v>
          </cell>
          <cell r="AA6" t="str">
            <v>NEW VAR</v>
          </cell>
          <cell r="AB6" t="str">
            <v>NEW N+1 VAR</v>
          </cell>
          <cell r="AC6" t="str">
            <v>NEW N+2 VAR</v>
          </cell>
          <cell r="AD6" t="str">
            <v>ORDER VALUE</v>
          </cell>
          <cell r="AF6" t="str">
            <v>CA</v>
          </cell>
          <cell r="AG6" t="str">
            <v>CB</v>
          </cell>
          <cell r="AH6" t="str">
            <v>CC</v>
          </cell>
          <cell r="AI6" t="str">
            <v>CD</v>
          </cell>
          <cell r="AJ6" t="str">
            <v>CF</v>
          </cell>
          <cell r="AK6" t="str">
            <v>CE</v>
          </cell>
          <cell r="AL6" t="str">
            <v>CG</v>
          </cell>
          <cell r="AM6" t="str">
            <v>CH</v>
          </cell>
          <cell r="AN6" t="str">
            <v>CJ</v>
          </cell>
          <cell r="AO6" t="str">
            <v>CK</v>
          </cell>
          <cell r="AP6" t="str">
            <v>CL</v>
          </cell>
          <cell r="AQ6" t="str">
            <v>F2</v>
          </cell>
          <cell r="AR6" t="str">
            <v>F3</v>
          </cell>
          <cell r="AS6" t="str">
            <v>F5</v>
          </cell>
          <cell r="AT6" t="str">
            <v>F4</v>
          </cell>
          <cell r="AU6" t="str">
            <v>F6</v>
          </cell>
          <cell r="AX6" t="str">
            <v>MODEL</v>
          </cell>
          <cell r="AY6" t="str">
            <v>MAY</v>
          </cell>
          <cell r="AZ6" t="str">
            <v>N+1</v>
          </cell>
          <cell r="BA6" t="str">
            <v>N+2</v>
          </cell>
        </row>
        <row r="7">
          <cell r="B7" t="str">
            <v xml:space="preserve">TSAM - </v>
          </cell>
          <cell r="C7" t="str">
            <v>STM</v>
          </cell>
          <cell r="D7">
            <v>200005</v>
          </cell>
          <cell r="E7" t="str">
            <v>R001</v>
          </cell>
          <cell r="AW7">
            <v>7</v>
          </cell>
        </row>
        <row r="8">
          <cell r="B8" t="str">
            <v>ORDER NO</v>
          </cell>
          <cell r="C8" t="str">
            <v>TSAM - STM200005R001</v>
          </cell>
          <cell r="AW8">
            <v>8</v>
          </cell>
        </row>
        <row r="9">
          <cell r="B9" t="str">
            <v>12000-05300</v>
          </cell>
          <cell r="C9" t="str">
            <v>TUV - UF (CF, CL, F5)</v>
          </cell>
          <cell r="D9" t="str">
            <v>ENGINE ASSY,</v>
          </cell>
          <cell r="E9" t="str">
            <v>21A/B</v>
          </cell>
          <cell r="F9">
            <v>10</v>
          </cell>
          <cell r="G9">
            <v>11946.80025</v>
          </cell>
          <cell r="H9">
            <v>7</v>
          </cell>
          <cell r="I9">
            <v>7</v>
          </cell>
          <cell r="J9">
            <v>6</v>
          </cell>
          <cell r="K9">
            <v>6</v>
          </cell>
          <cell r="L9">
            <v>9</v>
          </cell>
          <cell r="M9">
            <v>9</v>
          </cell>
          <cell r="O9">
            <v>40</v>
          </cell>
          <cell r="R9">
            <v>110</v>
          </cell>
          <cell r="S9">
            <v>60</v>
          </cell>
          <cell r="T9">
            <v>90</v>
          </cell>
          <cell r="U9">
            <v>70</v>
          </cell>
          <cell r="V9">
            <v>60</v>
          </cell>
          <cell r="W9">
            <v>90</v>
          </cell>
          <cell r="X9">
            <v>70</v>
          </cell>
          <cell r="Y9">
            <v>60</v>
          </cell>
          <cell r="Z9">
            <v>90</v>
          </cell>
          <cell r="AA9">
            <v>0</v>
          </cell>
          <cell r="AB9">
            <v>0</v>
          </cell>
          <cell r="AC9">
            <v>0</v>
          </cell>
          <cell r="AD9">
            <v>836276.01750000007</v>
          </cell>
          <cell r="AJ9">
            <v>1</v>
          </cell>
          <cell r="AP9">
            <v>1</v>
          </cell>
          <cell r="AS9">
            <v>1</v>
          </cell>
          <cell r="AW9">
            <v>9</v>
          </cell>
        </row>
        <row r="10">
          <cell r="B10" t="str">
            <v>12000-05310</v>
          </cell>
          <cell r="C10" t="str">
            <v>TUV - UG (CG, F6)</v>
          </cell>
          <cell r="D10" t="str">
            <v>ENGINE ASSY,</v>
          </cell>
          <cell r="E10" t="str">
            <v>21A/B</v>
          </cell>
          <cell r="F10">
            <v>10</v>
          </cell>
          <cell r="G10">
            <v>11993.691009999999</v>
          </cell>
          <cell r="H10">
            <v>7</v>
          </cell>
          <cell r="I10">
            <v>7</v>
          </cell>
          <cell r="J10">
            <v>6</v>
          </cell>
          <cell r="K10">
            <v>6</v>
          </cell>
          <cell r="L10">
            <v>8</v>
          </cell>
          <cell r="M10">
            <v>8</v>
          </cell>
          <cell r="O10">
            <v>40</v>
          </cell>
          <cell r="R10">
            <v>110</v>
          </cell>
          <cell r="S10">
            <v>60</v>
          </cell>
          <cell r="T10">
            <v>80</v>
          </cell>
          <cell r="U10">
            <v>70</v>
          </cell>
          <cell r="V10">
            <v>60</v>
          </cell>
          <cell r="W10">
            <v>80</v>
          </cell>
          <cell r="X10">
            <v>70</v>
          </cell>
          <cell r="Y10">
            <v>60</v>
          </cell>
          <cell r="Z10">
            <v>80</v>
          </cell>
          <cell r="AA10">
            <v>0</v>
          </cell>
          <cell r="AB10">
            <v>0</v>
          </cell>
          <cell r="AC10">
            <v>0</v>
          </cell>
          <cell r="AD10">
            <v>839558.37069999985</v>
          </cell>
          <cell r="AL10">
            <v>1</v>
          </cell>
          <cell r="AU10">
            <v>1</v>
          </cell>
          <cell r="AW10">
            <v>10</v>
          </cell>
        </row>
        <row r="11">
          <cell r="B11" t="str">
            <v>12000-05320</v>
          </cell>
          <cell r="C11" t="str">
            <v>TUV - UH (CK)</v>
          </cell>
          <cell r="D11" t="str">
            <v>ENGINE ASSY,</v>
          </cell>
          <cell r="E11" t="str">
            <v>21A/B</v>
          </cell>
          <cell r="F11">
            <v>10</v>
          </cell>
          <cell r="G11">
            <v>12009.551119999998</v>
          </cell>
          <cell r="H11">
            <v>0</v>
          </cell>
          <cell r="I11">
            <v>0</v>
          </cell>
          <cell r="J11">
            <v>1</v>
          </cell>
          <cell r="K11">
            <v>1</v>
          </cell>
          <cell r="L11">
            <v>1</v>
          </cell>
          <cell r="M11">
            <v>1</v>
          </cell>
          <cell r="O11">
            <v>0</v>
          </cell>
          <cell r="R11">
            <v>0</v>
          </cell>
          <cell r="S11">
            <v>10</v>
          </cell>
          <cell r="T11">
            <v>10</v>
          </cell>
          <cell r="U11">
            <v>0</v>
          </cell>
          <cell r="V11">
            <v>10</v>
          </cell>
          <cell r="W11">
            <v>10</v>
          </cell>
          <cell r="X11">
            <v>0</v>
          </cell>
          <cell r="Y11">
            <v>10</v>
          </cell>
          <cell r="Z11">
            <v>10</v>
          </cell>
          <cell r="AA11">
            <v>0</v>
          </cell>
          <cell r="AB11">
            <v>0</v>
          </cell>
          <cell r="AC11">
            <v>0</v>
          </cell>
          <cell r="AD11">
            <v>0</v>
          </cell>
          <cell r="AO11">
            <v>1</v>
          </cell>
          <cell r="AW11">
            <v>11</v>
          </cell>
        </row>
        <row r="12">
          <cell r="B12" t="str">
            <v xml:space="preserve">TSAM - </v>
          </cell>
          <cell r="C12" t="str">
            <v>T&amp;K</v>
          </cell>
          <cell r="D12">
            <v>200005</v>
          </cell>
          <cell r="E12" t="str">
            <v>R001</v>
          </cell>
          <cell r="AW12">
            <v>12</v>
          </cell>
        </row>
        <row r="13">
          <cell r="B13" t="str">
            <v>ORDER NO</v>
          </cell>
          <cell r="C13" t="str">
            <v>TSAM - T&amp;K200005R001</v>
          </cell>
          <cell r="AW13">
            <v>13</v>
          </cell>
        </row>
        <row r="14">
          <cell r="B14" t="str">
            <v>44200-0B050</v>
          </cell>
          <cell r="C14" t="str">
            <v>TUV - (CE, CG, F2, F6)</v>
          </cell>
          <cell r="D14" t="str">
            <v>LINK ASSY, PWR STEERING</v>
          </cell>
          <cell r="F14">
            <v>40</v>
          </cell>
          <cell r="G14">
            <v>1088.555202</v>
          </cell>
          <cell r="H14">
            <v>9.25</v>
          </cell>
          <cell r="I14">
            <v>10</v>
          </cell>
          <cell r="J14">
            <v>7.75</v>
          </cell>
          <cell r="K14">
            <v>8</v>
          </cell>
          <cell r="L14">
            <v>9.5</v>
          </cell>
          <cell r="M14">
            <v>10</v>
          </cell>
          <cell r="O14">
            <v>110</v>
          </cell>
          <cell r="R14">
            <v>480</v>
          </cell>
          <cell r="S14">
            <v>310</v>
          </cell>
          <cell r="T14">
            <v>380</v>
          </cell>
          <cell r="U14">
            <v>370</v>
          </cell>
          <cell r="V14">
            <v>310</v>
          </cell>
          <cell r="W14">
            <v>380</v>
          </cell>
          <cell r="X14">
            <v>400</v>
          </cell>
          <cell r="Y14">
            <v>320</v>
          </cell>
          <cell r="Z14">
            <v>400</v>
          </cell>
          <cell r="AA14">
            <v>30</v>
          </cell>
          <cell r="AB14">
            <v>10</v>
          </cell>
          <cell r="AC14">
            <v>20</v>
          </cell>
          <cell r="AD14">
            <v>435422.0808</v>
          </cell>
          <cell r="AK14">
            <v>1</v>
          </cell>
          <cell r="AL14">
            <v>1</v>
          </cell>
          <cell r="AT14">
            <v>1</v>
          </cell>
          <cell r="AU14">
            <v>1</v>
          </cell>
          <cell r="AW14">
            <v>14</v>
          </cell>
        </row>
        <row r="15">
          <cell r="B15" t="str">
            <v>44200-0B060</v>
          </cell>
          <cell r="C15" t="str">
            <v>TUV  - (CC, CD, CF, F2, F3, F5)</v>
          </cell>
          <cell r="D15" t="str">
            <v>LINK ASSY, PWR STEERING</v>
          </cell>
          <cell r="F15">
            <v>40</v>
          </cell>
          <cell r="G15">
            <v>950.43433100000004</v>
          </cell>
          <cell r="H15">
            <v>12.25</v>
          </cell>
          <cell r="I15">
            <v>13</v>
          </cell>
          <cell r="J15">
            <v>11.75</v>
          </cell>
          <cell r="K15">
            <v>12</v>
          </cell>
          <cell r="L15">
            <v>9.25</v>
          </cell>
          <cell r="M15">
            <v>10</v>
          </cell>
          <cell r="O15">
            <v>60</v>
          </cell>
          <cell r="R15">
            <v>550</v>
          </cell>
          <cell r="S15">
            <v>470</v>
          </cell>
          <cell r="T15">
            <v>370</v>
          </cell>
          <cell r="U15">
            <v>490</v>
          </cell>
          <cell r="V15">
            <v>470</v>
          </cell>
          <cell r="W15">
            <v>370</v>
          </cell>
          <cell r="X15">
            <v>520</v>
          </cell>
          <cell r="Y15">
            <v>480</v>
          </cell>
          <cell r="Z15">
            <v>400</v>
          </cell>
          <cell r="AA15">
            <v>30</v>
          </cell>
          <cell r="AB15">
            <v>10</v>
          </cell>
          <cell r="AC15">
            <v>30</v>
          </cell>
          <cell r="AD15">
            <v>494225.85212</v>
          </cell>
          <cell r="AH15">
            <v>1</v>
          </cell>
          <cell r="AI15">
            <v>1</v>
          </cell>
          <cell r="AJ15">
            <v>1</v>
          </cell>
          <cell r="AQ15">
            <v>1</v>
          </cell>
          <cell r="AR15">
            <v>1</v>
          </cell>
          <cell r="AS15">
            <v>1</v>
          </cell>
          <cell r="AW15">
            <v>15</v>
          </cell>
        </row>
        <row r="16">
          <cell r="B16" t="str">
            <v>44200-0B070</v>
          </cell>
          <cell r="C16" t="str">
            <v>TUV  - (CK, CL)</v>
          </cell>
          <cell r="D16" t="str">
            <v>LINK ASSY, PWR STEERING</v>
          </cell>
          <cell r="F16">
            <v>30</v>
          </cell>
          <cell r="G16">
            <v>941.33200699999986</v>
          </cell>
          <cell r="H16">
            <v>-0.33333333333333331</v>
          </cell>
          <cell r="I16">
            <v>-1</v>
          </cell>
          <cell r="J16">
            <v>1</v>
          </cell>
          <cell r="K16">
            <v>1</v>
          </cell>
          <cell r="L16">
            <v>2</v>
          </cell>
          <cell r="M16">
            <v>2</v>
          </cell>
          <cell r="O16">
            <v>10</v>
          </cell>
          <cell r="R16">
            <v>0</v>
          </cell>
          <cell r="S16">
            <v>30</v>
          </cell>
          <cell r="T16">
            <v>60</v>
          </cell>
          <cell r="U16">
            <v>-10</v>
          </cell>
          <cell r="V16">
            <v>30</v>
          </cell>
          <cell r="W16">
            <v>60</v>
          </cell>
          <cell r="X16">
            <v>0</v>
          </cell>
          <cell r="Y16">
            <v>30</v>
          </cell>
          <cell r="Z16">
            <v>60</v>
          </cell>
          <cell r="AA16">
            <v>10</v>
          </cell>
          <cell r="AB16">
            <v>0</v>
          </cell>
          <cell r="AC16">
            <v>0</v>
          </cell>
          <cell r="AD16">
            <v>0</v>
          </cell>
          <cell r="AO16">
            <v>1</v>
          </cell>
          <cell r="AP16">
            <v>1</v>
          </cell>
          <cell r="AW16">
            <v>16</v>
          </cell>
        </row>
        <row r="17">
          <cell r="B17" t="str">
            <v>45500-0B011</v>
          </cell>
          <cell r="C17" t="str">
            <v>TUV - (CA, CB)</v>
          </cell>
          <cell r="D17" t="str">
            <v>LINK ASSY, STEERING</v>
          </cell>
          <cell r="F17">
            <v>30</v>
          </cell>
          <cell r="G17">
            <v>623.57815100000005</v>
          </cell>
          <cell r="H17">
            <v>4</v>
          </cell>
          <cell r="I17">
            <v>4</v>
          </cell>
          <cell r="J17">
            <v>11.333333333333334</v>
          </cell>
          <cell r="K17">
            <v>12</v>
          </cell>
          <cell r="L17">
            <v>9.3333333333333339</v>
          </cell>
          <cell r="M17">
            <v>10</v>
          </cell>
          <cell r="O17">
            <v>40</v>
          </cell>
          <cell r="R17">
            <v>160</v>
          </cell>
          <cell r="S17">
            <v>340</v>
          </cell>
          <cell r="T17">
            <v>280</v>
          </cell>
          <cell r="U17">
            <v>120</v>
          </cell>
          <cell r="V17">
            <v>340</v>
          </cell>
          <cell r="W17">
            <v>280</v>
          </cell>
          <cell r="X17">
            <v>120</v>
          </cell>
          <cell r="Y17">
            <v>360</v>
          </cell>
          <cell r="Z17">
            <v>300</v>
          </cell>
          <cell r="AA17">
            <v>0</v>
          </cell>
          <cell r="AB17">
            <v>20</v>
          </cell>
          <cell r="AC17">
            <v>20</v>
          </cell>
          <cell r="AD17">
            <v>74829.378120000008</v>
          </cell>
          <cell r="AF17">
            <v>1</v>
          </cell>
          <cell r="AG17">
            <v>1</v>
          </cell>
          <cell r="AW17">
            <v>17</v>
          </cell>
        </row>
        <row r="18">
          <cell r="B18" t="str">
            <v>45500-0B021</v>
          </cell>
          <cell r="C18" t="str">
            <v>TUV - (CH, CJ)</v>
          </cell>
          <cell r="D18" t="str">
            <v>LINK ASSY, STEERING</v>
          </cell>
          <cell r="F18">
            <v>30</v>
          </cell>
          <cell r="G18">
            <v>625.64686100000006</v>
          </cell>
          <cell r="H18">
            <v>-0.33333333333333331</v>
          </cell>
          <cell r="I18">
            <v>-1</v>
          </cell>
          <cell r="J18">
            <v>0</v>
          </cell>
          <cell r="K18">
            <v>0</v>
          </cell>
          <cell r="L18">
            <v>0.33333333333333331</v>
          </cell>
          <cell r="M18">
            <v>1</v>
          </cell>
          <cell r="O18">
            <v>10</v>
          </cell>
          <cell r="R18">
            <v>0</v>
          </cell>
          <cell r="S18">
            <v>0</v>
          </cell>
          <cell r="T18">
            <v>10</v>
          </cell>
          <cell r="U18">
            <v>-10</v>
          </cell>
          <cell r="V18">
            <v>0</v>
          </cell>
          <cell r="W18">
            <v>10</v>
          </cell>
          <cell r="X18">
            <v>0</v>
          </cell>
          <cell r="Y18">
            <v>0</v>
          </cell>
          <cell r="Z18">
            <v>30</v>
          </cell>
          <cell r="AA18">
            <v>10</v>
          </cell>
          <cell r="AB18">
            <v>0</v>
          </cell>
          <cell r="AC18">
            <v>20</v>
          </cell>
          <cell r="AD18">
            <v>0</v>
          </cell>
          <cell r="AM18">
            <v>1</v>
          </cell>
          <cell r="AN18">
            <v>1</v>
          </cell>
          <cell r="AW18">
            <v>18</v>
          </cell>
        </row>
        <row r="19">
          <cell r="B19" t="str">
            <v xml:space="preserve">TSAM - </v>
          </cell>
          <cell r="C19" t="str">
            <v>ASSB</v>
          </cell>
          <cell r="D19">
            <v>200005</v>
          </cell>
          <cell r="E19" t="str">
            <v>R001</v>
          </cell>
          <cell r="AW19">
            <v>19</v>
          </cell>
        </row>
        <row r="20">
          <cell r="B20" t="str">
            <v>ORDER NO</v>
          </cell>
          <cell r="C20" t="str">
            <v>TSAM - ASSB200005R001</v>
          </cell>
          <cell r="AW20">
            <v>20</v>
          </cell>
        </row>
        <row r="21">
          <cell r="B21" t="str">
            <v>85211-0B020</v>
          </cell>
          <cell r="C21" t="str">
            <v>TUV -  (CH, CJ, CK, CL)</v>
          </cell>
          <cell r="D21" t="str">
            <v>ARM, FR WIPER, RH</v>
          </cell>
          <cell r="E21" t="str">
            <v>TUV</v>
          </cell>
          <cell r="F21">
            <v>40</v>
          </cell>
          <cell r="G21">
            <v>22.204153999999999</v>
          </cell>
          <cell r="H21">
            <v>0</v>
          </cell>
          <cell r="I21">
            <v>0</v>
          </cell>
          <cell r="J21">
            <v>0.75</v>
          </cell>
          <cell r="K21">
            <v>1</v>
          </cell>
          <cell r="L21">
            <v>1.75</v>
          </cell>
          <cell r="M21">
            <v>2</v>
          </cell>
          <cell r="O21">
            <v>0</v>
          </cell>
          <cell r="R21">
            <v>0</v>
          </cell>
          <cell r="S21">
            <v>30</v>
          </cell>
          <cell r="T21">
            <v>70</v>
          </cell>
          <cell r="U21">
            <v>0</v>
          </cell>
          <cell r="V21">
            <v>30</v>
          </cell>
          <cell r="W21">
            <v>70</v>
          </cell>
          <cell r="X21">
            <v>0</v>
          </cell>
          <cell r="Y21">
            <v>40</v>
          </cell>
          <cell r="Z21">
            <v>80</v>
          </cell>
          <cell r="AA21">
            <v>0</v>
          </cell>
          <cell r="AB21">
            <v>10</v>
          </cell>
          <cell r="AC21">
            <v>10</v>
          </cell>
          <cell r="AD21">
            <v>0</v>
          </cell>
          <cell r="AM21">
            <v>1</v>
          </cell>
          <cell r="AN21">
            <v>1</v>
          </cell>
          <cell r="AO21">
            <v>1</v>
          </cell>
          <cell r="AP21">
            <v>1</v>
          </cell>
          <cell r="AW21">
            <v>21</v>
          </cell>
        </row>
        <row r="22">
          <cell r="B22" t="str">
            <v>85212-0B010</v>
          </cell>
          <cell r="C22" t="str">
            <v>TUV - (CH, CJ, CK, CL)</v>
          </cell>
          <cell r="D22" t="str">
            <v>BLADE, FR WIPER, RH</v>
          </cell>
          <cell r="E22" t="str">
            <v>TUV</v>
          </cell>
          <cell r="F22">
            <v>40</v>
          </cell>
          <cell r="G22">
            <v>14.480969999999999</v>
          </cell>
          <cell r="H22">
            <v>0</v>
          </cell>
          <cell r="I22">
            <v>0</v>
          </cell>
          <cell r="J22">
            <v>0.75</v>
          </cell>
          <cell r="K22">
            <v>1</v>
          </cell>
          <cell r="L22">
            <v>1.75</v>
          </cell>
          <cell r="M22">
            <v>2</v>
          </cell>
          <cell r="O22">
            <v>0</v>
          </cell>
          <cell r="R22">
            <v>0</v>
          </cell>
          <cell r="S22">
            <v>30</v>
          </cell>
          <cell r="T22">
            <v>70</v>
          </cell>
          <cell r="U22">
            <v>0</v>
          </cell>
          <cell r="V22">
            <v>30</v>
          </cell>
          <cell r="W22">
            <v>70</v>
          </cell>
          <cell r="X22">
            <v>0</v>
          </cell>
          <cell r="Y22">
            <v>40</v>
          </cell>
          <cell r="Z22">
            <v>80</v>
          </cell>
          <cell r="AA22">
            <v>0</v>
          </cell>
          <cell r="AB22">
            <v>10</v>
          </cell>
          <cell r="AC22">
            <v>10</v>
          </cell>
          <cell r="AD22">
            <v>0</v>
          </cell>
          <cell r="AM22">
            <v>1</v>
          </cell>
          <cell r="AN22">
            <v>1</v>
          </cell>
          <cell r="AO22">
            <v>1</v>
          </cell>
          <cell r="AP22">
            <v>1</v>
          </cell>
          <cell r="AW22">
            <v>22</v>
          </cell>
        </row>
        <row r="23">
          <cell r="B23" t="str">
            <v>85221-0B020</v>
          </cell>
          <cell r="C23" t="str">
            <v>TUV - (CH, CJ, CK, CL)</v>
          </cell>
          <cell r="D23" t="str">
            <v>ARM, FR WIPER, LH</v>
          </cell>
          <cell r="E23" t="str">
            <v>TUV</v>
          </cell>
          <cell r="F23">
            <v>40</v>
          </cell>
          <cell r="G23">
            <v>21.859368999999997</v>
          </cell>
          <cell r="H23">
            <v>0</v>
          </cell>
          <cell r="I23">
            <v>0</v>
          </cell>
          <cell r="J23">
            <v>0.75</v>
          </cell>
          <cell r="K23">
            <v>1</v>
          </cell>
          <cell r="L23">
            <v>1.75</v>
          </cell>
          <cell r="M23">
            <v>2</v>
          </cell>
          <cell r="O23">
            <v>0</v>
          </cell>
          <cell r="R23">
            <v>0</v>
          </cell>
          <cell r="S23">
            <v>30</v>
          </cell>
          <cell r="T23">
            <v>70</v>
          </cell>
          <cell r="U23">
            <v>0</v>
          </cell>
          <cell r="V23">
            <v>30</v>
          </cell>
          <cell r="W23">
            <v>70</v>
          </cell>
          <cell r="X23">
            <v>0</v>
          </cell>
          <cell r="Y23">
            <v>40</v>
          </cell>
          <cell r="Z23">
            <v>80</v>
          </cell>
          <cell r="AA23">
            <v>0</v>
          </cell>
          <cell r="AB23">
            <v>10</v>
          </cell>
          <cell r="AC23">
            <v>10</v>
          </cell>
          <cell r="AD23">
            <v>0</v>
          </cell>
          <cell r="AM23">
            <v>1</v>
          </cell>
          <cell r="AN23">
            <v>1</v>
          </cell>
          <cell r="AO23">
            <v>1</v>
          </cell>
          <cell r="AP23">
            <v>1</v>
          </cell>
          <cell r="AW23">
            <v>23</v>
          </cell>
        </row>
        <row r="24">
          <cell r="B24" t="str">
            <v>85222-0B010</v>
          </cell>
          <cell r="C24" t="str">
            <v>TUV - (CH, CJ, CK, CL)</v>
          </cell>
          <cell r="D24" t="str">
            <v>BLADE, FR WIPER, LH</v>
          </cell>
          <cell r="E24" t="str">
            <v>TUV</v>
          </cell>
          <cell r="F24">
            <v>40</v>
          </cell>
          <cell r="G24">
            <v>14.480969999999999</v>
          </cell>
          <cell r="H24">
            <v>0</v>
          </cell>
          <cell r="I24">
            <v>0</v>
          </cell>
          <cell r="J24">
            <v>0.75</v>
          </cell>
          <cell r="K24">
            <v>1</v>
          </cell>
          <cell r="L24">
            <v>1.75</v>
          </cell>
          <cell r="M24">
            <v>2</v>
          </cell>
          <cell r="O24">
            <v>0</v>
          </cell>
          <cell r="R24">
            <v>0</v>
          </cell>
          <cell r="S24">
            <v>30</v>
          </cell>
          <cell r="T24">
            <v>70</v>
          </cell>
          <cell r="U24">
            <v>0</v>
          </cell>
          <cell r="V24">
            <v>30</v>
          </cell>
          <cell r="W24">
            <v>70</v>
          </cell>
          <cell r="X24">
            <v>0</v>
          </cell>
          <cell r="Y24">
            <v>40</v>
          </cell>
          <cell r="Z24">
            <v>80</v>
          </cell>
          <cell r="AA24">
            <v>0</v>
          </cell>
          <cell r="AB24">
            <v>10</v>
          </cell>
          <cell r="AC24">
            <v>10</v>
          </cell>
          <cell r="AD24">
            <v>0</v>
          </cell>
          <cell r="AM24">
            <v>1</v>
          </cell>
          <cell r="AN24">
            <v>1</v>
          </cell>
          <cell r="AO24">
            <v>1</v>
          </cell>
          <cell r="AP24">
            <v>1</v>
          </cell>
          <cell r="AW24">
            <v>24</v>
          </cell>
        </row>
        <row r="25">
          <cell r="B25" t="str">
            <v xml:space="preserve">TSAM - </v>
          </cell>
          <cell r="C25" t="str">
            <v>TAP</v>
          </cell>
          <cell r="D25">
            <v>200005</v>
          </cell>
          <cell r="E25" t="str">
            <v>R001</v>
          </cell>
          <cell r="AW25">
            <v>25</v>
          </cell>
        </row>
        <row r="26">
          <cell r="B26" t="str">
            <v>ORDER NO</v>
          </cell>
          <cell r="C26" t="str">
            <v>TSAM - TAP200005R001</v>
          </cell>
          <cell r="AW26">
            <v>26</v>
          </cell>
        </row>
        <row r="27">
          <cell r="B27" t="str">
            <v>33030-0W660</v>
          </cell>
          <cell r="C27" t="str">
            <v>TUV - (CA, CB, CH, CJ)</v>
          </cell>
          <cell r="D27" t="str">
            <v>TRANSMISSION</v>
          </cell>
          <cell r="E27" t="str">
            <v>TUV</v>
          </cell>
          <cell r="F27">
            <v>10</v>
          </cell>
          <cell r="G27">
            <v>2285.9935069999997</v>
          </cell>
          <cell r="H27">
            <v>12</v>
          </cell>
          <cell r="I27">
            <v>12</v>
          </cell>
          <cell r="J27">
            <v>34</v>
          </cell>
          <cell r="K27">
            <v>34</v>
          </cell>
          <cell r="L27">
            <v>29</v>
          </cell>
          <cell r="M27">
            <v>29</v>
          </cell>
          <cell r="O27">
            <v>40</v>
          </cell>
          <cell r="R27">
            <v>160</v>
          </cell>
          <cell r="S27">
            <v>340</v>
          </cell>
          <cell r="T27">
            <v>290</v>
          </cell>
          <cell r="U27">
            <v>120</v>
          </cell>
          <cell r="V27">
            <v>340</v>
          </cell>
          <cell r="W27">
            <v>290</v>
          </cell>
          <cell r="X27">
            <v>120</v>
          </cell>
          <cell r="Y27">
            <v>340</v>
          </cell>
          <cell r="Z27">
            <v>290</v>
          </cell>
          <cell r="AA27">
            <v>0</v>
          </cell>
          <cell r="AB27">
            <v>0</v>
          </cell>
          <cell r="AC27">
            <v>0</v>
          </cell>
          <cell r="AD27">
            <v>274319.22083999997</v>
          </cell>
          <cell r="AF27">
            <v>1</v>
          </cell>
          <cell r="AG27">
            <v>1</v>
          </cell>
          <cell r="AM27">
            <v>1</v>
          </cell>
          <cell r="AN27">
            <v>1</v>
          </cell>
          <cell r="AW27">
            <v>27</v>
          </cell>
        </row>
        <row r="28">
          <cell r="B28" t="str">
            <v>33030-0W670</v>
          </cell>
          <cell r="C28" t="str">
            <v>TUV - (CC, CD, F2, F3)</v>
          </cell>
          <cell r="D28" t="str">
            <v>TRANSMISSION</v>
          </cell>
          <cell r="E28" t="str">
            <v>TUV</v>
          </cell>
          <cell r="F28">
            <v>10</v>
          </cell>
          <cell r="G28">
            <v>2359.2258409999999</v>
          </cell>
          <cell r="H28">
            <v>40</v>
          </cell>
          <cell r="I28">
            <v>40</v>
          </cell>
          <cell r="J28">
            <v>43</v>
          </cell>
          <cell r="K28">
            <v>43</v>
          </cell>
          <cell r="L28">
            <v>33</v>
          </cell>
          <cell r="M28">
            <v>33</v>
          </cell>
          <cell r="O28">
            <v>40</v>
          </cell>
          <cell r="R28">
            <v>440</v>
          </cell>
          <cell r="S28">
            <v>430</v>
          </cell>
          <cell r="T28">
            <v>330</v>
          </cell>
          <cell r="U28">
            <v>400</v>
          </cell>
          <cell r="V28">
            <v>430</v>
          </cell>
          <cell r="W28">
            <v>330</v>
          </cell>
          <cell r="X28">
            <v>400</v>
          </cell>
          <cell r="Y28">
            <v>430</v>
          </cell>
          <cell r="Z28">
            <v>330</v>
          </cell>
          <cell r="AA28">
            <v>0</v>
          </cell>
          <cell r="AB28">
            <v>0</v>
          </cell>
          <cell r="AC28">
            <v>0</v>
          </cell>
          <cell r="AD28">
            <v>943690.33640000003</v>
          </cell>
          <cell r="AH28">
            <v>1</v>
          </cell>
          <cell r="AI28">
            <v>1</v>
          </cell>
          <cell r="AQ28">
            <v>1</v>
          </cell>
          <cell r="AR28">
            <v>1</v>
          </cell>
          <cell r="AW28">
            <v>28</v>
          </cell>
        </row>
        <row r="29">
          <cell r="B29" t="str">
            <v>33030-0W680</v>
          </cell>
          <cell r="C29" t="str">
            <v>TUV  - (CE, F4)</v>
          </cell>
          <cell r="D29" t="str">
            <v>TRANSMISSION</v>
          </cell>
          <cell r="E29" t="str">
            <v>TUV</v>
          </cell>
          <cell r="F29">
            <v>8</v>
          </cell>
          <cell r="G29">
            <v>2036.5760379999997</v>
          </cell>
          <cell r="H29">
            <v>44.25</v>
          </cell>
          <cell r="I29">
            <v>45</v>
          </cell>
          <cell r="J29">
            <v>31.25</v>
          </cell>
          <cell r="K29">
            <v>32</v>
          </cell>
          <cell r="L29">
            <v>37.5</v>
          </cell>
          <cell r="M29">
            <v>38</v>
          </cell>
          <cell r="O29">
            <v>16</v>
          </cell>
          <cell r="R29">
            <v>370</v>
          </cell>
          <cell r="S29">
            <v>250</v>
          </cell>
          <cell r="T29">
            <v>300</v>
          </cell>
          <cell r="U29">
            <v>354</v>
          </cell>
          <cell r="V29">
            <v>250</v>
          </cell>
          <cell r="W29">
            <v>300</v>
          </cell>
          <cell r="X29">
            <v>360</v>
          </cell>
          <cell r="Y29">
            <v>256</v>
          </cell>
          <cell r="Z29">
            <v>304</v>
          </cell>
          <cell r="AA29">
            <v>6</v>
          </cell>
          <cell r="AB29">
            <v>6</v>
          </cell>
          <cell r="AC29">
            <v>4</v>
          </cell>
          <cell r="AD29">
            <v>733167.37367999984</v>
          </cell>
          <cell r="AK29">
            <v>1</v>
          </cell>
          <cell r="AT29">
            <v>1</v>
          </cell>
          <cell r="AW29">
            <v>29</v>
          </cell>
        </row>
        <row r="30">
          <cell r="B30" t="str">
            <v>33030-0W690</v>
          </cell>
          <cell r="C30" t="str">
            <v>TUV -  (CF, CK, CL, F5)</v>
          </cell>
          <cell r="D30" t="str">
            <v>TRANSMISSION</v>
          </cell>
          <cell r="E30" t="str">
            <v>TUV</v>
          </cell>
          <cell r="F30">
            <v>10</v>
          </cell>
          <cell r="G30">
            <v>2196.1425359999998</v>
          </cell>
          <cell r="H30">
            <v>7</v>
          </cell>
          <cell r="I30">
            <v>7</v>
          </cell>
          <cell r="J30">
            <v>7</v>
          </cell>
          <cell r="K30">
            <v>7</v>
          </cell>
          <cell r="L30">
            <v>10</v>
          </cell>
          <cell r="M30">
            <v>10</v>
          </cell>
          <cell r="O30">
            <v>40</v>
          </cell>
          <cell r="R30">
            <v>110</v>
          </cell>
          <cell r="S30">
            <v>70</v>
          </cell>
          <cell r="T30">
            <v>100</v>
          </cell>
          <cell r="U30">
            <v>70</v>
          </cell>
          <cell r="V30">
            <v>70</v>
          </cell>
          <cell r="W30">
            <v>100</v>
          </cell>
          <cell r="X30">
            <v>70</v>
          </cell>
          <cell r="Y30">
            <v>70</v>
          </cell>
          <cell r="Z30">
            <v>100</v>
          </cell>
          <cell r="AA30">
            <v>0</v>
          </cell>
          <cell r="AB30">
            <v>0</v>
          </cell>
          <cell r="AC30">
            <v>0</v>
          </cell>
          <cell r="AD30">
            <v>153729.97751999999</v>
          </cell>
          <cell r="AJ30">
            <v>1</v>
          </cell>
          <cell r="AO30">
            <v>1</v>
          </cell>
          <cell r="AP30">
            <v>1</v>
          </cell>
          <cell r="AS30">
            <v>1</v>
          </cell>
          <cell r="AW30">
            <v>30</v>
          </cell>
        </row>
        <row r="31">
          <cell r="B31" t="str">
            <v>33030-0W700</v>
          </cell>
          <cell r="C31" t="str">
            <v>TUV - (CG, F6)</v>
          </cell>
          <cell r="D31" t="str">
            <v>TRANSMISSION</v>
          </cell>
          <cell r="E31" t="str">
            <v>TUV</v>
          </cell>
          <cell r="F31">
            <v>8</v>
          </cell>
          <cell r="G31">
            <v>2038.851619</v>
          </cell>
          <cell r="H31">
            <v>11</v>
          </cell>
          <cell r="I31">
            <v>11</v>
          </cell>
          <cell r="J31">
            <v>7.5</v>
          </cell>
          <cell r="K31">
            <v>8</v>
          </cell>
          <cell r="L31">
            <v>10</v>
          </cell>
          <cell r="M31">
            <v>10</v>
          </cell>
          <cell r="O31">
            <v>22</v>
          </cell>
          <cell r="R31">
            <v>110</v>
          </cell>
          <cell r="S31">
            <v>60</v>
          </cell>
          <cell r="T31">
            <v>80</v>
          </cell>
          <cell r="U31">
            <v>88</v>
          </cell>
          <cell r="V31">
            <v>60</v>
          </cell>
          <cell r="W31">
            <v>80</v>
          </cell>
          <cell r="X31">
            <v>88</v>
          </cell>
          <cell r="Y31">
            <v>64</v>
          </cell>
          <cell r="Z31">
            <v>80</v>
          </cell>
          <cell r="AA31">
            <v>0</v>
          </cell>
          <cell r="AB31">
            <v>4</v>
          </cell>
          <cell r="AC31">
            <v>0</v>
          </cell>
          <cell r="AD31">
            <v>179418.942472</v>
          </cell>
          <cell r="AL31">
            <v>1</v>
          </cell>
          <cell r="AU31">
            <v>1</v>
          </cell>
          <cell r="AW31">
            <v>31</v>
          </cell>
        </row>
        <row r="32">
          <cell r="B32" t="str">
            <v xml:space="preserve">TSAM - </v>
          </cell>
          <cell r="C32" t="str">
            <v>TMT</v>
          </cell>
          <cell r="D32">
            <v>200005</v>
          </cell>
          <cell r="E32" t="str">
            <v>R001</v>
          </cell>
          <cell r="AW32">
            <v>32</v>
          </cell>
        </row>
        <row r="33">
          <cell r="B33" t="str">
            <v>ORDER NO</v>
          </cell>
          <cell r="C33" t="str">
            <v>TSAM - TMT200005R001</v>
          </cell>
          <cell r="AW33">
            <v>33</v>
          </cell>
          <cell r="AY33">
            <v>0</v>
          </cell>
          <cell r="AZ33">
            <v>0</v>
          </cell>
          <cell r="BA33">
            <v>0</v>
          </cell>
        </row>
        <row r="34">
          <cell r="B34" t="str">
            <v>44320-0B030</v>
          </cell>
          <cell r="C34" t="str">
            <v xml:space="preserve">TUV </v>
          </cell>
          <cell r="D34" t="str">
            <v>PUMP ASSY, L/PULLEY</v>
          </cell>
          <cell r="E34" t="str">
            <v>TUV</v>
          </cell>
          <cell r="F34">
            <v>40</v>
          </cell>
          <cell r="G34">
            <v>277.29902382336007</v>
          </cell>
          <cell r="H34">
            <v>8.75</v>
          </cell>
          <cell r="I34">
            <v>9</v>
          </cell>
          <cell r="J34">
            <v>10.75</v>
          </cell>
          <cell r="K34">
            <v>11</v>
          </cell>
          <cell r="L34">
            <v>8.25</v>
          </cell>
          <cell r="M34">
            <v>9</v>
          </cell>
          <cell r="O34">
            <v>90</v>
          </cell>
          <cell r="R34">
            <v>440</v>
          </cell>
          <cell r="S34">
            <v>430</v>
          </cell>
          <cell r="T34">
            <v>330</v>
          </cell>
          <cell r="U34">
            <v>350</v>
          </cell>
          <cell r="V34">
            <v>430</v>
          </cell>
          <cell r="W34">
            <v>330</v>
          </cell>
          <cell r="X34">
            <v>360</v>
          </cell>
          <cell r="Y34">
            <v>440</v>
          </cell>
          <cell r="Z34">
            <v>360</v>
          </cell>
          <cell r="AA34">
            <v>10</v>
          </cell>
          <cell r="AB34">
            <v>10</v>
          </cell>
          <cell r="AC34">
            <v>30</v>
          </cell>
          <cell r="AD34">
            <v>99827.648576409629</v>
          </cell>
          <cell r="AH34">
            <v>1</v>
          </cell>
          <cell r="AI34">
            <v>1</v>
          </cell>
          <cell r="AQ34">
            <v>1</v>
          </cell>
          <cell r="AR34">
            <v>1</v>
          </cell>
          <cell r="AW34">
            <v>34</v>
          </cell>
          <cell r="AX34" t="str">
            <v>CA</v>
          </cell>
          <cell r="AY34">
            <v>60</v>
          </cell>
          <cell r="AZ34">
            <v>100</v>
          </cell>
          <cell r="BA34">
            <v>90</v>
          </cell>
        </row>
        <row r="35">
          <cell r="B35" t="str">
            <v>44320-0B040</v>
          </cell>
          <cell r="C35" t="str">
            <v xml:space="preserve">TUV </v>
          </cell>
          <cell r="D35" t="str">
            <v>PUMP ASSY, L/PULLEY</v>
          </cell>
          <cell r="E35" t="str">
            <v>TUV</v>
          </cell>
          <cell r="F35">
            <v>40</v>
          </cell>
          <cell r="G35">
            <v>263.31844994784007</v>
          </cell>
          <cell r="H35">
            <v>1</v>
          </cell>
          <cell r="I35">
            <v>1</v>
          </cell>
          <cell r="J35">
            <v>1.75</v>
          </cell>
          <cell r="K35">
            <v>2</v>
          </cell>
          <cell r="L35">
            <v>2.5</v>
          </cell>
          <cell r="M35">
            <v>3</v>
          </cell>
          <cell r="O35">
            <v>70</v>
          </cell>
          <cell r="R35">
            <v>110</v>
          </cell>
          <cell r="S35">
            <v>70</v>
          </cell>
          <cell r="T35">
            <v>100</v>
          </cell>
          <cell r="U35">
            <v>40</v>
          </cell>
          <cell r="V35">
            <v>70</v>
          </cell>
          <cell r="W35">
            <v>100</v>
          </cell>
          <cell r="X35">
            <v>40</v>
          </cell>
          <cell r="Y35">
            <v>80</v>
          </cell>
          <cell r="Z35">
            <v>120</v>
          </cell>
          <cell r="AA35">
            <v>0</v>
          </cell>
          <cell r="AB35">
            <v>10</v>
          </cell>
          <cell r="AC35">
            <v>20</v>
          </cell>
          <cell r="AD35">
            <v>10532.737997913602</v>
          </cell>
          <cell r="AJ35">
            <v>1</v>
          </cell>
          <cell r="AO35">
            <v>1</v>
          </cell>
          <cell r="AP35">
            <v>1</v>
          </cell>
          <cell r="AS35">
            <v>1</v>
          </cell>
          <cell r="AW35">
            <v>35</v>
          </cell>
          <cell r="AX35" t="str">
            <v>CB</v>
          </cell>
          <cell r="AY35">
            <v>100</v>
          </cell>
          <cell r="AZ35">
            <v>240</v>
          </cell>
          <cell r="BA35">
            <v>190</v>
          </cell>
        </row>
        <row r="36">
          <cell r="B36" t="str">
            <v>44320-0B050</v>
          </cell>
          <cell r="C36" t="str">
            <v xml:space="preserve">TUV </v>
          </cell>
          <cell r="D36" t="str">
            <v>PUMP ASSY, L/PULLEY</v>
          </cell>
          <cell r="E36" t="str">
            <v>TUV</v>
          </cell>
          <cell r="F36">
            <v>40</v>
          </cell>
          <cell r="G36">
            <v>277.22981306160005</v>
          </cell>
          <cell r="H36">
            <v>8.25</v>
          </cell>
          <cell r="I36">
            <v>9</v>
          </cell>
          <cell r="J36">
            <v>6.25</v>
          </cell>
          <cell r="K36">
            <v>7</v>
          </cell>
          <cell r="L36">
            <v>7.5</v>
          </cell>
          <cell r="M36">
            <v>8</v>
          </cell>
          <cell r="O36">
            <v>40</v>
          </cell>
          <cell r="R36">
            <v>370</v>
          </cell>
          <cell r="S36">
            <v>250</v>
          </cell>
          <cell r="T36">
            <v>300</v>
          </cell>
          <cell r="U36">
            <v>330</v>
          </cell>
          <cell r="V36">
            <v>250</v>
          </cell>
          <cell r="W36">
            <v>300</v>
          </cell>
          <cell r="X36">
            <v>360</v>
          </cell>
          <cell r="Y36">
            <v>280</v>
          </cell>
          <cell r="Z36">
            <v>320</v>
          </cell>
          <cell r="AA36">
            <v>30</v>
          </cell>
          <cell r="AB36">
            <v>30</v>
          </cell>
          <cell r="AC36">
            <v>20</v>
          </cell>
          <cell r="AD36">
            <v>99802.732702176014</v>
          </cell>
          <cell r="AK36">
            <v>1</v>
          </cell>
          <cell r="AT36">
            <v>1</v>
          </cell>
          <cell r="AW36">
            <v>36</v>
          </cell>
          <cell r="AX36" t="str">
            <v>CC</v>
          </cell>
          <cell r="AY36">
            <v>150</v>
          </cell>
          <cell r="AZ36">
            <v>220</v>
          </cell>
          <cell r="BA36">
            <v>100</v>
          </cell>
        </row>
        <row r="37">
          <cell r="B37" t="str">
            <v>44320-0B060</v>
          </cell>
          <cell r="C37" t="str">
            <v xml:space="preserve">TUV </v>
          </cell>
          <cell r="D37" t="str">
            <v>PUMP ASSY, L/PULLEY</v>
          </cell>
          <cell r="E37" t="str">
            <v>TUV</v>
          </cell>
          <cell r="F37">
            <v>40</v>
          </cell>
          <cell r="G37">
            <v>263.31844994784007</v>
          </cell>
          <cell r="H37">
            <v>1</v>
          </cell>
          <cell r="I37">
            <v>1</v>
          </cell>
          <cell r="J37">
            <v>1.5</v>
          </cell>
          <cell r="K37">
            <v>2</v>
          </cell>
          <cell r="L37">
            <v>2</v>
          </cell>
          <cell r="M37">
            <v>2</v>
          </cell>
          <cell r="O37">
            <v>70</v>
          </cell>
          <cell r="R37">
            <v>110</v>
          </cell>
          <cell r="S37">
            <v>60</v>
          </cell>
          <cell r="T37">
            <v>80</v>
          </cell>
          <cell r="U37">
            <v>40</v>
          </cell>
          <cell r="V37">
            <v>60</v>
          </cell>
          <cell r="W37">
            <v>80</v>
          </cell>
          <cell r="X37">
            <v>40</v>
          </cell>
          <cell r="Y37">
            <v>80</v>
          </cell>
          <cell r="Z37">
            <v>80</v>
          </cell>
          <cell r="AA37">
            <v>0</v>
          </cell>
          <cell r="AB37">
            <v>20</v>
          </cell>
          <cell r="AC37">
            <v>0</v>
          </cell>
          <cell r="AD37">
            <v>10532.737997913602</v>
          </cell>
          <cell r="AL37">
            <v>1</v>
          </cell>
          <cell r="AU37">
            <v>1</v>
          </cell>
          <cell r="AW37">
            <v>37</v>
          </cell>
          <cell r="AX37" t="str">
            <v>CD</v>
          </cell>
          <cell r="AY37">
            <v>290</v>
          </cell>
          <cell r="AZ37">
            <v>180</v>
          </cell>
          <cell r="BA37">
            <v>220</v>
          </cell>
        </row>
        <row r="38">
          <cell r="B38" t="str">
            <v>44406-0B020</v>
          </cell>
          <cell r="C38" t="str">
            <v xml:space="preserve">TUV </v>
          </cell>
          <cell r="D38" t="str">
            <v>TUBE SUB-ASSY, RETURN</v>
          </cell>
          <cell r="E38" t="str">
            <v>TUV</v>
          </cell>
          <cell r="F38">
            <v>30</v>
          </cell>
          <cell r="G38">
            <v>32.489702888160011</v>
          </cell>
          <cell r="H38">
            <v>-0.33333333333333331</v>
          </cell>
          <cell r="I38">
            <v>-1</v>
          </cell>
          <cell r="J38">
            <v>1</v>
          </cell>
          <cell r="K38">
            <v>1</v>
          </cell>
          <cell r="L38">
            <v>2</v>
          </cell>
          <cell r="M38">
            <v>2</v>
          </cell>
          <cell r="O38">
            <v>10</v>
          </cell>
          <cell r="R38">
            <v>0</v>
          </cell>
          <cell r="S38">
            <v>30</v>
          </cell>
          <cell r="T38">
            <v>60</v>
          </cell>
          <cell r="U38">
            <v>-10</v>
          </cell>
          <cell r="V38">
            <v>30</v>
          </cell>
          <cell r="W38">
            <v>60</v>
          </cell>
          <cell r="X38">
            <v>0</v>
          </cell>
          <cell r="Y38">
            <v>30</v>
          </cell>
          <cell r="Z38">
            <v>60</v>
          </cell>
          <cell r="AA38">
            <v>10</v>
          </cell>
          <cell r="AB38">
            <v>0</v>
          </cell>
          <cell r="AC38">
            <v>0</v>
          </cell>
          <cell r="AD38">
            <v>0</v>
          </cell>
          <cell r="AO38">
            <v>1</v>
          </cell>
          <cell r="AP38">
            <v>1</v>
          </cell>
          <cell r="AW38">
            <v>38</v>
          </cell>
          <cell r="AX38" t="str">
            <v>CE</v>
          </cell>
          <cell r="AY38">
            <v>370</v>
          </cell>
          <cell r="AZ38">
            <v>230</v>
          </cell>
          <cell r="BA38">
            <v>300</v>
          </cell>
        </row>
        <row r="39">
          <cell r="B39" t="str">
            <v>44410-0B020</v>
          </cell>
          <cell r="C39" t="str">
            <v xml:space="preserve">TUV </v>
          </cell>
          <cell r="D39" t="str">
            <v>TUBE ASSY, PRESSURE FEED</v>
          </cell>
          <cell r="E39" t="str">
            <v>TUV</v>
          </cell>
          <cell r="F39">
            <v>30</v>
          </cell>
          <cell r="G39">
            <v>204.48523123056</v>
          </cell>
          <cell r="H39">
            <v>12.666666666666666</v>
          </cell>
          <cell r="I39">
            <v>13</v>
          </cell>
          <cell r="J39">
            <v>14.333333333333334</v>
          </cell>
          <cell r="K39">
            <v>15</v>
          </cell>
          <cell r="L39">
            <v>11</v>
          </cell>
          <cell r="M39">
            <v>11</v>
          </cell>
          <cell r="O39">
            <v>60</v>
          </cell>
          <cell r="R39">
            <v>440</v>
          </cell>
          <cell r="S39">
            <v>430</v>
          </cell>
          <cell r="T39">
            <v>330</v>
          </cell>
          <cell r="U39">
            <v>380</v>
          </cell>
          <cell r="V39">
            <v>430</v>
          </cell>
          <cell r="W39">
            <v>330</v>
          </cell>
          <cell r="X39">
            <v>390</v>
          </cell>
          <cell r="Y39">
            <v>450</v>
          </cell>
          <cell r="Z39">
            <v>330</v>
          </cell>
          <cell r="AA39">
            <v>10</v>
          </cell>
          <cell r="AB39">
            <v>20</v>
          </cell>
          <cell r="AC39">
            <v>0</v>
          </cell>
          <cell r="AD39">
            <v>79749.240179918401</v>
          </cell>
          <cell r="AH39">
            <v>1</v>
          </cell>
          <cell r="AI39">
            <v>1</v>
          </cell>
          <cell r="AQ39">
            <v>1</v>
          </cell>
          <cell r="AR39">
            <v>1</v>
          </cell>
          <cell r="AW39">
            <v>39</v>
          </cell>
          <cell r="AX39" t="str">
            <v>CF</v>
          </cell>
          <cell r="AY39">
            <v>100</v>
          </cell>
          <cell r="AZ39">
            <v>20</v>
          </cell>
          <cell r="BA39">
            <v>30</v>
          </cell>
        </row>
        <row r="40">
          <cell r="B40" t="str">
            <v>44410-0B030</v>
          </cell>
          <cell r="C40" t="str">
            <v xml:space="preserve">TUV </v>
          </cell>
          <cell r="D40" t="str">
            <v>TUBE ASSY, PRESSURE FEED</v>
          </cell>
          <cell r="E40" t="str">
            <v>TUV</v>
          </cell>
          <cell r="F40">
            <v>30</v>
          </cell>
          <cell r="G40">
            <v>149.67030791664001</v>
          </cell>
          <cell r="H40">
            <v>2</v>
          </cell>
          <cell r="I40">
            <v>2</v>
          </cell>
          <cell r="J40">
            <v>1.3333333333333333</v>
          </cell>
          <cell r="K40">
            <v>2</v>
          </cell>
          <cell r="L40">
            <v>1.3333333333333333</v>
          </cell>
          <cell r="M40">
            <v>2</v>
          </cell>
          <cell r="O40">
            <v>50</v>
          </cell>
          <cell r="R40">
            <v>110</v>
          </cell>
          <cell r="S40">
            <v>40</v>
          </cell>
          <cell r="T40">
            <v>40</v>
          </cell>
          <cell r="U40">
            <v>60</v>
          </cell>
          <cell r="V40">
            <v>40</v>
          </cell>
          <cell r="W40">
            <v>40</v>
          </cell>
          <cell r="X40">
            <v>60</v>
          </cell>
          <cell r="Y40">
            <v>60</v>
          </cell>
          <cell r="Z40">
            <v>60</v>
          </cell>
          <cell r="AA40">
            <v>0</v>
          </cell>
          <cell r="AB40">
            <v>20</v>
          </cell>
          <cell r="AC40">
            <v>20</v>
          </cell>
          <cell r="AD40">
            <v>8980.2184749984008</v>
          </cell>
          <cell r="AJ40">
            <v>1</v>
          </cell>
          <cell r="AS40">
            <v>1</v>
          </cell>
          <cell r="AW40">
            <v>40</v>
          </cell>
          <cell r="AX40" t="str">
            <v>CG</v>
          </cell>
          <cell r="AY40">
            <v>100</v>
          </cell>
          <cell r="AZ40">
            <v>30</v>
          </cell>
          <cell r="BA40">
            <v>80</v>
          </cell>
        </row>
        <row r="41">
          <cell r="B41" t="str">
            <v>44410-0B041</v>
          </cell>
          <cell r="C41" t="str">
            <v xml:space="preserve">TUV </v>
          </cell>
          <cell r="D41" t="str">
            <v>TUBE ASSY, PRESSURE FEED</v>
          </cell>
          <cell r="E41" t="str">
            <v>TUV</v>
          </cell>
          <cell r="F41">
            <v>30</v>
          </cell>
          <cell r="H41">
            <v>10.333333333333334</v>
          </cell>
          <cell r="I41">
            <v>11</v>
          </cell>
          <cell r="J41">
            <v>8.3333333333333339</v>
          </cell>
          <cell r="K41">
            <v>9</v>
          </cell>
          <cell r="L41">
            <v>10</v>
          </cell>
          <cell r="M41">
            <v>10</v>
          </cell>
          <cell r="O41">
            <v>60</v>
          </cell>
          <cell r="R41">
            <v>370</v>
          </cell>
          <cell r="S41">
            <v>250</v>
          </cell>
          <cell r="T41">
            <v>300</v>
          </cell>
          <cell r="U41">
            <v>310</v>
          </cell>
          <cell r="V41">
            <v>250</v>
          </cell>
          <cell r="W41">
            <v>300</v>
          </cell>
          <cell r="X41">
            <v>330</v>
          </cell>
          <cell r="Y41">
            <v>270</v>
          </cell>
          <cell r="Z41">
            <v>300</v>
          </cell>
          <cell r="AA41">
            <v>20</v>
          </cell>
          <cell r="AB41">
            <v>20</v>
          </cell>
          <cell r="AC41">
            <v>0</v>
          </cell>
          <cell r="AD41">
            <v>0</v>
          </cell>
          <cell r="AK41">
            <v>1</v>
          </cell>
          <cell r="AT41">
            <v>1</v>
          </cell>
          <cell r="AW41">
            <v>41</v>
          </cell>
          <cell r="AX41" t="str">
            <v>CJ</v>
          </cell>
          <cell r="AY41">
            <v>0</v>
          </cell>
          <cell r="AZ41">
            <v>0</v>
          </cell>
          <cell r="BA41">
            <v>10</v>
          </cell>
        </row>
        <row r="42">
          <cell r="B42" t="str">
            <v>44410-0B051</v>
          </cell>
          <cell r="C42" t="str">
            <v xml:space="preserve">TUV </v>
          </cell>
          <cell r="D42" t="str">
            <v>TUBE ASSY, PRESSURE FEED</v>
          </cell>
          <cell r="E42" t="str">
            <v>TUV</v>
          </cell>
          <cell r="F42">
            <v>30</v>
          </cell>
          <cell r="H42">
            <v>2.6666666666666665</v>
          </cell>
          <cell r="I42">
            <v>3</v>
          </cell>
          <cell r="J42">
            <v>2</v>
          </cell>
          <cell r="K42">
            <v>2</v>
          </cell>
          <cell r="L42">
            <v>2.6666666666666665</v>
          </cell>
          <cell r="M42">
            <v>3</v>
          </cell>
          <cell r="O42">
            <v>30</v>
          </cell>
          <cell r="R42">
            <v>110</v>
          </cell>
          <cell r="S42">
            <v>60</v>
          </cell>
          <cell r="T42">
            <v>80</v>
          </cell>
          <cell r="U42">
            <v>80</v>
          </cell>
          <cell r="V42">
            <v>60</v>
          </cell>
          <cell r="W42">
            <v>80</v>
          </cell>
          <cell r="X42">
            <v>90</v>
          </cell>
          <cell r="Y42">
            <v>60</v>
          </cell>
          <cell r="Z42">
            <v>90</v>
          </cell>
          <cell r="AA42">
            <v>10</v>
          </cell>
          <cell r="AB42">
            <v>0</v>
          </cell>
          <cell r="AC42">
            <v>10</v>
          </cell>
          <cell r="AD42">
            <v>0</v>
          </cell>
          <cell r="AL42">
            <v>1</v>
          </cell>
          <cell r="AU42">
            <v>1</v>
          </cell>
          <cell r="AW42">
            <v>42</v>
          </cell>
          <cell r="AX42" t="str">
            <v>CL</v>
          </cell>
          <cell r="AY42">
            <v>0</v>
          </cell>
          <cell r="AZ42">
            <v>20</v>
          </cell>
          <cell r="BA42">
            <v>50</v>
          </cell>
        </row>
        <row r="43">
          <cell r="B43" t="str">
            <v>44411-0B090</v>
          </cell>
          <cell r="C43" t="str">
            <v xml:space="preserve">TUV </v>
          </cell>
          <cell r="D43" t="str">
            <v>HOSE, PRESSURE FEED</v>
          </cell>
          <cell r="E43" t="str">
            <v>TUV</v>
          </cell>
          <cell r="F43">
            <v>30</v>
          </cell>
          <cell r="G43">
            <v>114.30360865728001</v>
          </cell>
          <cell r="H43">
            <v>-0.33333333333333331</v>
          </cell>
          <cell r="I43">
            <v>-1</v>
          </cell>
          <cell r="J43">
            <v>1</v>
          </cell>
          <cell r="K43">
            <v>1</v>
          </cell>
          <cell r="L43">
            <v>2</v>
          </cell>
          <cell r="M43">
            <v>2</v>
          </cell>
          <cell r="O43">
            <v>10</v>
          </cell>
          <cell r="R43">
            <v>0</v>
          </cell>
          <cell r="S43">
            <v>30</v>
          </cell>
          <cell r="T43">
            <v>60</v>
          </cell>
          <cell r="U43">
            <v>-10</v>
          </cell>
          <cell r="V43">
            <v>30</v>
          </cell>
          <cell r="W43">
            <v>60</v>
          </cell>
          <cell r="X43">
            <v>0</v>
          </cell>
          <cell r="Y43">
            <v>30</v>
          </cell>
          <cell r="Z43">
            <v>60</v>
          </cell>
          <cell r="AA43">
            <v>10</v>
          </cell>
          <cell r="AB43">
            <v>0</v>
          </cell>
          <cell r="AC43">
            <v>0</v>
          </cell>
          <cell r="AD43">
            <v>0</v>
          </cell>
          <cell r="AO43">
            <v>1</v>
          </cell>
          <cell r="AP43">
            <v>1</v>
          </cell>
          <cell r="AW43">
            <v>43</v>
          </cell>
          <cell r="AX43" t="str">
            <v>CH</v>
          </cell>
          <cell r="AY43">
            <v>0</v>
          </cell>
          <cell r="AZ43">
            <v>0</v>
          </cell>
          <cell r="BA43">
            <v>0</v>
          </cell>
        </row>
        <row r="44">
          <cell r="B44" t="str">
            <v>45250-0B040</v>
          </cell>
          <cell r="C44" t="str">
            <v xml:space="preserve">TUV </v>
          </cell>
          <cell r="D44" t="str">
            <v>COLUMN ASSY, STEERING</v>
          </cell>
          <cell r="E44" t="str">
            <v>TUV</v>
          </cell>
          <cell r="F44">
            <v>60</v>
          </cell>
          <cell r="G44">
            <v>326.86342875984008</v>
          </cell>
          <cell r="H44">
            <v>0.83333333333333337</v>
          </cell>
          <cell r="I44">
            <v>1</v>
          </cell>
          <cell r="J44">
            <v>5.666666666666667</v>
          </cell>
          <cell r="K44">
            <v>6</v>
          </cell>
          <cell r="L44">
            <v>4.833333333333333</v>
          </cell>
          <cell r="M44">
            <v>5</v>
          </cell>
          <cell r="O44">
            <v>110</v>
          </cell>
          <cell r="R44">
            <v>160</v>
          </cell>
          <cell r="S44">
            <v>340</v>
          </cell>
          <cell r="T44">
            <v>290</v>
          </cell>
          <cell r="U44">
            <v>50</v>
          </cell>
          <cell r="V44">
            <v>340</v>
          </cell>
          <cell r="W44">
            <v>290</v>
          </cell>
          <cell r="X44">
            <v>60</v>
          </cell>
          <cell r="Y44">
            <v>360</v>
          </cell>
          <cell r="Z44">
            <v>300</v>
          </cell>
          <cell r="AA44">
            <v>10</v>
          </cell>
          <cell r="AB44">
            <v>20</v>
          </cell>
          <cell r="AC44">
            <v>10</v>
          </cell>
          <cell r="AD44">
            <v>19611.805725590406</v>
          </cell>
          <cell r="AF44">
            <v>1</v>
          </cell>
          <cell r="AG44">
            <v>1</v>
          </cell>
          <cell r="AM44">
            <v>1</v>
          </cell>
          <cell r="AN44">
            <v>1</v>
          </cell>
          <cell r="AW44">
            <v>44</v>
          </cell>
          <cell r="AX44" t="str">
            <v>CK</v>
          </cell>
          <cell r="AY44">
            <v>0</v>
          </cell>
          <cell r="AZ44">
            <v>10</v>
          </cell>
          <cell r="BA44">
            <v>10</v>
          </cell>
        </row>
        <row r="45">
          <cell r="B45" t="str">
            <v>45250-0B060</v>
          </cell>
          <cell r="C45" t="str">
            <v xml:space="preserve">TUV </v>
          </cell>
          <cell r="D45" t="str">
            <v>COLUMN ASSY, STEERING</v>
          </cell>
          <cell r="E45" t="str">
            <v>TUV</v>
          </cell>
          <cell r="F45">
            <v>60</v>
          </cell>
          <cell r="G45">
            <v>324.85631666879999</v>
          </cell>
          <cell r="H45">
            <v>15.666666666666666</v>
          </cell>
          <cell r="I45">
            <v>16</v>
          </cell>
          <cell r="J45">
            <v>13.5</v>
          </cell>
          <cell r="K45">
            <v>14</v>
          </cell>
          <cell r="L45">
            <v>13.5</v>
          </cell>
          <cell r="M45">
            <v>14</v>
          </cell>
          <cell r="O45">
            <v>90</v>
          </cell>
          <cell r="R45">
            <v>1030</v>
          </cell>
          <cell r="S45">
            <v>810</v>
          </cell>
          <cell r="T45">
            <v>810</v>
          </cell>
          <cell r="U45">
            <v>940</v>
          </cell>
          <cell r="V45">
            <v>810</v>
          </cell>
          <cell r="W45">
            <v>810</v>
          </cell>
          <cell r="X45">
            <v>960</v>
          </cell>
          <cell r="Y45">
            <v>840</v>
          </cell>
          <cell r="Z45">
            <v>840</v>
          </cell>
          <cell r="AA45">
            <v>20</v>
          </cell>
          <cell r="AB45">
            <v>30</v>
          </cell>
          <cell r="AC45">
            <v>30</v>
          </cell>
          <cell r="AD45">
            <v>311862.06400204799</v>
          </cell>
          <cell r="AH45">
            <v>1</v>
          </cell>
          <cell r="AI45">
            <v>1</v>
          </cell>
          <cell r="AJ45">
            <v>1</v>
          </cell>
          <cell r="AK45">
            <v>1</v>
          </cell>
          <cell r="AL45">
            <v>1</v>
          </cell>
          <cell r="AO45">
            <v>1</v>
          </cell>
          <cell r="AP45">
            <v>1</v>
          </cell>
          <cell r="AQ45">
            <v>1</v>
          </cell>
          <cell r="AR45">
            <v>1</v>
          </cell>
          <cell r="AS45">
            <v>1</v>
          </cell>
          <cell r="AT45">
            <v>1</v>
          </cell>
          <cell r="AU45">
            <v>1</v>
          </cell>
          <cell r="AW45">
            <v>45</v>
          </cell>
          <cell r="AX45" t="str">
            <v>F2</v>
          </cell>
          <cell r="AY45">
            <v>0</v>
          </cell>
          <cell r="AZ45">
            <v>10</v>
          </cell>
          <cell r="BA45">
            <v>10</v>
          </cell>
        </row>
        <row r="46">
          <cell r="B46" t="str">
            <v>81110-0B170</v>
          </cell>
          <cell r="C46" t="str">
            <v xml:space="preserve">TUV </v>
          </cell>
          <cell r="D46" t="str">
            <v>HEADLAMP ASSY, RH</v>
          </cell>
          <cell r="E46" t="str">
            <v>TUV</v>
          </cell>
          <cell r="F46">
            <v>30</v>
          </cell>
          <cell r="G46">
            <v>163.00355760864005</v>
          </cell>
          <cell r="H46">
            <v>36.666666666666664</v>
          </cell>
          <cell r="I46">
            <v>37</v>
          </cell>
          <cell r="J46">
            <v>34</v>
          </cell>
          <cell r="K46">
            <v>34</v>
          </cell>
          <cell r="L46">
            <v>31.333333333333332</v>
          </cell>
          <cell r="M46">
            <v>32</v>
          </cell>
          <cell r="O46">
            <v>30</v>
          </cell>
          <cell r="R46">
            <v>1130</v>
          </cell>
          <cell r="S46">
            <v>1020</v>
          </cell>
          <cell r="T46">
            <v>940</v>
          </cell>
          <cell r="U46">
            <v>1100</v>
          </cell>
          <cell r="V46">
            <v>1020</v>
          </cell>
          <cell r="W46">
            <v>940</v>
          </cell>
          <cell r="X46">
            <v>1110</v>
          </cell>
          <cell r="Y46">
            <v>1020</v>
          </cell>
          <cell r="Z46">
            <v>960</v>
          </cell>
          <cell r="AA46">
            <v>10</v>
          </cell>
          <cell r="AB46">
            <v>0</v>
          </cell>
          <cell r="AC46">
            <v>20</v>
          </cell>
          <cell r="AD46">
            <v>180933.94894559047</v>
          </cell>
          <cell r="AG46">
            <v>1</v>
          </cell>
          <cell r="AH46">
            <v>1</v>
          </cell>
          <cell r="AI46">
            <v>1</v>
          </cell>
          <cell r="AJ46">
            <v>1</v>
          </cell>
          <cell r="AK46">
            <v>1</v>
          </cell>
          <cell r="AL46">
            <v>1</v>
          </cell>
          <cell r="AQ46">
            <v>1</v>
          </cell>
          <cell r="AR46">
            <v>1</v>
          </cell>
          <cell r="AS46">
            <v>1</v>
          </cell>
          <cell r="AT46">
            <v>1</v>
          </cell>
          <cell r="AU46">
            <v>1</v>
          </cell>
          <cell r="AW46">
            <v>46</v>
          </cell>
          <cell r="AX46" t="str">
            <v>F3</v>
          </cell>
          <cell r="AY46">
            <v>0</v>
          </cell>
          <cell r="AZ46">
            <v>20</v>
          </cell>
          <cell r="BA46">
            <v>0</v>
          </cell>
        </row>
        <row r="47">
          <cell r="B47" t="str">
            <v>81150-0B170</v>
          </cell>
          <cell r="C47" t="str">
            <v xml:space="preserve">TUV </v>
          </cell>
          <cell r="D47" t="str">
            <v>HEADLAMP ASSY, LH</v>
          </cell>
          <cell r="E47" t="str">
            <v>TUV</v>
          </cell>
          <cell r="F47">
            <v>30</v>
          </cell>
          <cell r="G47">
            <v>163.00355760864005</v>
          </cell>
          <cell r="H47">
            <v>36.666666666666664</v>
          </cell>
          <cell r="I47">
            <v>37</v>
          </cell>
          <cell r="J47">
            <v>34</v>
          </cell>
          <cell r="K47">
            <v>34</v>
          </cell>
          <cell r="L47">
            <v>31.333333333333332</v>
          </cell>
          <cell r="M47">
            <v>32</v>
          </cell>
          <cell r="O47">
            <v>30</v>
          </cell>
          <cell r="R47">
            <v>1130</v>
          </cell>
          <cell r="S47">
            <v>1020</v>
          </cell>
          <cell r="T47">
            <v>940</v>
          </cell>
          <cell r="U47">
            <v>1100</v>
          </cell>
          <cell r="V47">
            <v>1020</v>
          </cell>
          <cell r="W47">
            <v>940</v>
          </cell>
          <cell r="X47">
            <v>1110</v>
          </cell>
          <cell r="Y47">
            <v>1020</v>
          </cell>
          <cell r="Z47">
            <v>960</v>
          </cell>
          <cell r="AA47">
            <v>10</v>
          </cell>
          <cell r="AB47">
            <v>0</v>
          </cell>
          <cell r="AC47">
            <v>20</v>
          </cell>
          <cell r="AD47">
            <v>180933.94894559047</v>
          </cell>
          <cell r="AG47">
            <v>1</v>
          </cell>
          <cell r="AH47">
            <v>1</v>
          </cell>
          <cell r="AI47">
            <v>1</v>
          </cell>
          <cell r="AJ47">
            <v>1</v>
          </cell>
          <cell r="AK47">
            <v>1</v>
          </cell>
          <cell r="AL47">
            <v>1</v>
          </cell>
          <cell r="AQ47">
            <v>1</v>
          </cell>
          <cell r="AR47">
            <v>1</v>
          </cell>
          <cell r="AS47">
            <v>1</v>
          </cell>
          <cell r="AT47">
            <v>1</v>
          </cell>
          <cell r="AU47">
            <v>1</v>
          </cell>
          <cell r="AW47">
            <v>47</v>
          </cell>
          <cell r="AX47" t="str">
            <v>F2</v>
          </cell>
          <cell r="AY47">
            <v>0</v>
          </cell>
          <cell r="AZ47">
            <v>20</v>
          </cell>
          <cell r="BA47">
            <v>0</v>
          </cell>
        </row>
        <row r="48">
          <cell r="B48" t="str">
            <v>81270-0B010</v>
          </cell>
          <cell r="C48" t="str">
            <v xml:space="preserve">TUV </v>
          </cell>
          <cell r="D48" t="str">
            <v>LAMP ASSY, LICENSE PLATE</v>
          </cell>
          <cell r="E48" t="str">
            <v>TUV</v>
          </cell>
          <cell r="F48">
            <v>30</v>
          </cell>
          <cell r="G48">
            <v>71.531357889600002</v>
          </cell>
          <cell r="H48">
            <v>37</v>
          </cell>
          <cell r="I48">
            <v>37</v>
          </cell>
          <cell r="J48">
            <v>38.333333333333336</v>
          </cell>
          <cell r="K48">
            <v>39</v>
          </cell>
          <cell r="L48">
            <v>36.666666666666664</v>
          </cell>
          <cell r="M48">
            <v>37</v>
          </cell>
          <cell r="O48">
            <v>80</v>
          </cell>
          <cell r="R48">
            <v>1190</v>
          </cell>
          <cell r="S48">
            <v>1150</v>
          </cell>
          <cell r="T48">
            <v>1100</v>
          </cell>
          <cell r="U48">
            <v>1110</v>
          </cell>
          <cell r="V48">
            <v>1150</v>
          </cell>
          <cell r="W48">
            <v>1100</v>
          </cell>
          <cell r="X48">
            <v>1110</v>
          </cell>
          <cell r="Y48">
            <v>1170</v>
          </cell>
          <cell r="Z48">
            <v>1110</v>
          </cell>
          <cell r="AA48">
            <v>0</v>
          </cell>
          <cell r="AB48">
            <v>20</v>
          </cell>
          <cell r="AC48">
            <v>10</v>
          </cell>
          <cell r="AD48">
            <v>79399.807257456006</v>
          </cell>
          <cell r="AF48">
            <v>1</v>
          </cell>
          <cell r="AG48">
            <v>1</v>
          </cell>
          <cell r="AH48">
            <v>1</v>
          </cell>
          <cell r="AI48">
            <v>1</v>
          </cell>
          <cell r="AJ48">
            <v>1</v>
          </cell>
          <cell r="AK48">
            <v>1</v>
          </cell>
          <cell r="AL48">
            <v>1</v>
          </cell>
          <cell r="AM48">
            <v>1</v>
          </cell>
          <cell r="AN48">
            <v>1</v>
          </cell>
          <cell r="AO48">
            <v>1</v>
          </cell>
          <cell r="AP48">
            <v>1</v>
          </cell>
          <cell r="AQ48">
            <v>1</v>
          </cell>
          <cell r="AR48">
            <v>1</v>
          </cell>
          <cell r="AS48">
            <v>1</v>
          </cell>
          <cell r="AT48">
            <v>1</v>
          </cell>
          <cell r="AU48">
            <v>1</v>
          </cell>
          <cell r="AW48">
            <v>48</v>
          </cell>
          <cell r="AX48" t="str">
            <v>F5</v>
          </cell>
          <cell r="AY48">
            <v>10</v>
          </cell>
          <cell r="AZ48">
            <v>20</v>
          </cell>
          <cell r="BA48">
            <v>10</v>
          </cell>
        </row>
        <row r="49">
          <cell r="B49" t="str">
            <v>81510-0B050</v>
          </cell>
          <cell r="C49" t="str">
            <v xml:space="preserve">TUV </v>
          </cell>
          <cell r="D49" t="str">
            <v>LAMP ASSY, FR TURN SIGNAL, RH</v>
          </cell>
          <cell r="E49" t="str">
            <v>TUV</v>
          </cell>
          <cell r="F49">
            <v>10</v>
          </cell>
          <cell r="G49">
            <v>64.683563696640022</v>
          </cell>
          <cell r="H49">
            <v>109</v>
          </cell>
          <cell r="I49">
            <v>109</v>
          </cell>
          <cell r="J49">
            <v>102</v>
          </cell>
          <cell r="K49">
            <v>102</v>
          </cell>
          <cell r="L49">
            <v>94</v>
          </cell>
          <cell r="M49">
            <v>94</v>
          </cell>
          <cell r="O49">
            <v>40</v>
          </cell>
          <cell r="R49">
            <v>1130</v>
          </cell>
          <cell r="S49">
            <v>1020</v>
          </cell>
          <cell r="T49">
            <v>940</v>
          </cell>
          <cell r="U49">
            <v>1090</v>
          </cell>
          <cell r="V49">
            <v>1020</v>
          </cell>
          <cell r="W49">
            <v>940</v>
          </cell>
          <cell r="X49">
            <v>1090</v>
          </cell>
          <cell r="Y49">
            <v>1020</v>
          </cell>
          <cell r="Z49">
            <v>940</v>
          </cell>
          <cell r="AA49">
            <v>0</v>
          </cell>
          <cell r="AB49">
            <v>0</v>
          </cell>
          <cell r="AC49">
            <v>0</v>
          </cell>
          <cell r="AD49">
            <v>70505.084429337629</v>
          </cell>
          <cell r="AG49">
            <v>1</v>
          </cell>
          <cell r="AH49">
            <v>1</v>
          </cell>
          <cell r="AI49">
            <v>1</v>
          </cell>
          <cell r="AJ49">
            <v>1</v>
          </cell>
          <cell r="AK49">
            <v>1</v>
          </cell>
          <cell r="AL49">
            <v>1</v>
          </cell>
          <cell r="AQ49">
            <v>1</v>
          </cell>
          <cell r="AR49">
            <v>1</v>
          </cell>
          <cell r="AS49">
            <v>1</v>
          </cell>
          <cell r="AT49">
            <v>1</v>
          </cell>
          <cell r="AU49">
            <v>1</v>
          </cell>
          <cell r="AW49">
            <v>49</v>
          </cell>
          <cell r="AX49" t="str">
            <v>F6</v>
          </cell>
          <cell r="AY49">
            <v>10</v>
          </cell>
          <cell r="AZ49">
            <v>30</v>
          </cell>
          <cell r="BA49">
            <v>0</v>
          </cell>
        </row>
        <row r="50">
          <cell r="B50" t="str">
            <v>81520-0B050</v>
          </cell>
          <cell r="C50" t="str">
            <v xml:space="preserve">TUV </v>
          </cell>
          <cell r="D50" t="str">
            <v>LAMP ASSY, FR TURN SIGNAL, LH</v>
          </cell>
          <cell r="E50" t="str">
            <v>TUV</v>
          </cell>
          <cell r="F50">
            <v>10</v>
          </cell>
          <cell r="G50">
            <v>64.683563696640022</v>
          </cell>
          <cell r="H50">
            <v>109</v>
          </cell>
          <cell r="I50">
            <v>109</v>
          </cell>
          <cell r="J50">
            <v>102</v>
          </cell>
          <cell r="K50">
            <v>102</v>
          </cell>
          <cell r="L50">
            <v>94</v>
          </cell>
          <cell r="M50">
            <v>94</v>
          </cell>
          <cell r="O50">
            <v>40</v>
          </cell>
          <cell r="R50">
            <v>1130</v>
          </cell>
          <cell r="S50">
            <v>1020</v>
          </cell>
          <cell r="T50">
            <v>940</v>
          </cell>
          <cell r="U50">
            <v>1090</v>
          </cell>
          <cell r="V50">
            <v>1020</v>
          </cell>
          <cell r="W50">
            <v>940</v>
          </cell>
          <cell r="X50">
            <v>1090</v>
          </cell>
          <cell r="Y50">
            <v>1020</v>
          </cell>
          <cell r="Z50">
            <v>940</v>
          </cell>
          <cell r="AA50">
            <v>0</v>
          </cell>
          <cell r="AB50">
            <v>0</v>
          </cell>
          <cell r="AC50">
            <v>0</v>
          </cell>
          <cell r="AD50">
            <v>70505.084429337629</v>
          </cell>
          <cell r="AG50">
            <v>1</v>
          </cell>
          <cell r="AH50">
            <v>1</v>
          </cell>
          <cell r="AI50">
            <v>1</v>
          </cell>
          <cell r="AJ50">
            <v>1</v>
          </cell>
          <cell r="AK50">
            <v>1</v>
          </cell>
          <cell r="AL50">
            <v>1</v>
          </cell>
          <cell r="AQ50">
            <v>1</v>
          </cell>
          <cell r="AR50">
            <v>1</v>
          </cell>
          <cell r="AS50">
            <v>1</v>
          </cell>
          <cell r="AT50">
            <v>1</v>
          </cell>
          <cell r="AU50">
            <v>1</v>
          </cell>
          <cell r="AW50">
            <v>50</v>
          </cell>
          <cell r="AY50">
            <v>1190</v>
          </cell>
          <cell r="AZ50">
            <v>1150</v>
          </cell>
          <cell r="BA50">
            <v>1100</v>
          </cell>
        </row>
        <row r="51">
          <cell r="B51" t="str">
            <v>83800-0B180</v>
          </cell>
          <cell r="C51" t="str">
            <v xml:space="preserve">TUV </v>
          </cell>
          <cell r="D51" t="str">
            <v>METER ASSY, COMBINATION</v>
          </cell>
          <cell r="E51" t="str">
            <v>TUV</v>
          </cell>
          <cell r="F51">
            <v>10</v>
          </cell>
          <cell r="G51">
            <v>260.03704559616</v>
          </cell>
          <cell r="H51">
            <v>77</v>
          </cell>
          <cell r="I51">
            <v>77</v>
          </cell>
          <cell r="J51">
            <v>68</v>
          </cell>
          <cell r="K51">
            <v>68</v>
          </cell>
          <cell r="L51">
            <v>63</v>
          </cell>
          <cell r="M51">
            <v>63</v>
          </cell>
          <cell r="O51">
            <v>40</v>
          </cell>
          <cell r="R51">
            <v>810</v>
          </cell>
          <cell r="S51">
            <v>680</v>
          </cell>
          <cell r="T51">
            <v>630</v>
          </cell>
          <cell r="U51">
            <v>770</v>
          </cell>
          <cell r="V51">
            <v>680</v>
          </cell>
          <cell r="W51">
            <v>630</v>
          </cell>
          <cell r="X51">
            <v>770</v>
          </cell>
          <cell r="Y51">
            <v>680</v>
          </cell>
          <cell r="Z51">
            <v>630</v>
          </cell>
          <cell r="AA51">
            <v>0</v>
          </cell>
          <cell r="AB51">
            <v>0</v>
          </cell>
          <cell r="AC51">
            <v>0</v>
          </cell>
          <cell r="AD51">
            <v>200228.5251090432</v>
          </cell>
          <cell r="AH51">
            <v>1</v>
          </cell>
          <cell r="AI51">
            <v>1</v>
          </cell>
          <cell r="AK51">
            <v>1</v>
          </cell>
          <cell r="AQ51">
            <v>1</v>
          </cell>
          <cell r="AR51">
            <v>1</v>
          </cell>
          <cell r="AT51">
            <v>1</v>
          </cell>
          <cell r="AW51">
            <v>51</v>
          </cell>
          <cell r="AX51" t="str">
            <v>FH</v>
          </cell>
        </row>
        <row r="52">
          <cell r="B52" t="str">
            <v>83800-0B190</v>
          </cell>
          <cell r="C52" t="str">
            <v xml:space="preserve">TUV </v>
          </cell>
          <cell r="D52" t="str">
            <v>METER ASSY, COMBINATION</v>
          </cell>
          <cell r="E52" t="str">
            <v>TUV</v>
          </cell>
          <cell r="F52">
            <v>10</v>
          </cell>
          <cell r="G52">
            <v>255.53834608176001</v>
          </cell>
          <cell r="H52">
            <v>6</v>
          </cell>
          <cell r="I52">
            <v>6</v>
          </cell>
          <cell r="J52">
            <v>24</v>
          </cell>
          <cell r="K52">
            <v>24</v>
          </cell>
          <cell r="L52">
            <v>20</v>
          </cell>
          <cell r="M52">
            <v>20</v>
          </cell>
          <cell r="O52">
            <v>40</v>
          </cell>
          <cell r="R52">
            <v>100</v>
          </cell>
          <cell r="S52">
            <v>240</v>
          </cell>
          <cell r="T52">
            <v>200</v>
          </cell>
          <cell r="U52">
            <v>60</v>
          </cell>
          <cell r="V52">
            <v>240</v>
          </cell>
          <cell r="W52">
            <v>200</v>
          </cell>
          <cell r="X52">
            <v>60</v>
          </cell>
          <cell r="Y52">
            <v>240</v>
          </cell>
          <cell r="Z52">
            <v>200</v>
          </cell>
          <cell r="AA52">
            <v>0</v>
          </cell>
          <cell r="AB52">
            <v>0</v>
          </cell>
          <cell r="AC52">
            <v>0</v>
          </cell>
          <cell r="AD52">
            <v>15332.3007649056</v>
          </cell>
          <cell r="AG52">
            <v>1</v>
          </cell>
          <cell r="AN52">
            <v>1</v>
          </cell>
          <cell r="AW52">
            <v>52</v>
          </cell>
          <cell r="AX52" t="str">
            <v>FK</v>
          </cell>
        </row>
        <row r="53">
          <cell r="B53" t="str">
            <v>83800-0B200</v>
          </cell>
          <cell r="C53" t="str">
            <v xml:space="preserve">TUV </v>
          </cell>
          <cell r="D53" t="str">
            <v>METER ASSY, COMBINATION</v>
          </cell>
          <cell r="E53" t="str">
            <v>TUV</v>
          </cell>
          <cell r="F53">
            <v>10</v>
          </cell>
          <cell r="G53">
            <v>295.74979866432005</v>
          </cell>
          <cell r="H53">
            <v>18</v>
          </cell>
          <cell r="I53">
            <v>18</v>
          </cell>
          <cell r="J53">
            <v>12</v>
          </cell>
          <cell r="K53">
            <v>12</v>
          </cell>
          <cell r="L53">
            <v>17</v>
          </cell>
          <cell r="M53">
            <v>17</v>
          </cell>
          <cell r="O53">
            <v>40</v>
          </cell>
          <cell r="R53">
            <v>220</v>
          </cell>
          <cell r="S53">
            <v>120</v>
          </cell>
          <cell r="T53">
            <v>170</v>
          </cell>
          <cell r="U53">
            <v>180</v>
          </cell>
          <cell r="V53">
            <v>120</v>
          </cell>
          <cell r="W53">
            <v>170</v>
          </cell>
          <cell r="X53">
            <v>180</v>
          </cell>
          <cell r="Y53">
            <v>120</v>
          </cell>
          <cell r="Z53">
            <v>170</v>
          </cell>
          <cell r="AA53">
            <v>0</v>
          </cell>
          <cell r="AB53">
            <v>0</v>
          </cell>
          <cell r="AC53">
            <v>0</v>
          </cell>
          <cell r="AD53">
            <v>53234.963759577608</v>
          </cell>
          <cell r="AJ53">
            <v>1</v>
          </cell>
          <cell r="AL53">
            <v>1</v>
          </cell>
          <cell r="AP53">
            <v>1</v>
          </cell>
          <cell r="AS53">
            <v>1</v>
          </cell>
          <cell r="AU53">
            <v>1</v>
          </cell>
          <cell r="AW53">
            <v>53</v>
          </cell>
          <cell r="AX53" t="str">
            <v>FL</v>
          </cell>
        </row>
        <row r="54">
          <cell r="B54" t="str">
            <v>83800-0B210</v>
          </cell>
          <cell r="C54" t="str">
            <v xml:space="preserve">TUV </v>
          </cell>
          <cell r="D54" t="str">
            <v>METER ASSY, COMBINATION</v>
          </cell>
          <cell r="E54" t="str">
            <v>TUV</v>
          </cell>
          <cell r="F54">
            <v>10</v>
          </cell>
          <cell r="G54">
            <v>195.67103715936003</v>
          </cell>
          <cell r="H54">
            <v>2</v>
          </cell>
          <cell r="I54">
            <v>2</v>
          </cell>
          <cell r="J54">
            <v>10</v>
          </cell>
          <cell r="K54">
            <v>10</v>
          </cell>
          <cell r="L54">
            <v>9</v>
          </cell>
          <cell r="M54">
            <v>9</v>
          </cell>
          <cell r="O54">
            <v>40</v>
          </cell>
          <cell r="R54">
            <v>60</v>
          </cell>
          <cell r="S54">
            <v>100</v>
          </cell>
          <cell r="T54">
            <v>90</v>
          </cell>
          <cell r="U54">
            <v>20</v>
          </cell>
          <cell r="V54">
            <v>100</v>
          </cell>
          <cell r="W54">
            <v>90</v>
          </cell>
          <cell r="X54">
            <v>20</v>
          </cell>
          <cell r="Y54">
            <v>100</v>
          </cell>
          <cell r="Z54">
            <v>90</v>
          </cell>
          <cell r="AA54">
            <v>0</v>
          </cell>
          <cell r="AB54">
            <v>0</v>
          </cell>
          <cell r="AC54">
            <v>0</v>
          </cell>
          <cell r="AD54">
            <v>3913.4207431872005</v>
          </cell>
          <cell r="AF54">
            <v>1</v>
          </cell>
          <cell r="AM54">
            <v>1</v>
          </cell>
          <cell r="AW54">
            <v>54</v>
          </cell>
          <cell r="AX54" t="str">
            <v>FP</v>
          </cell>
        </row>
        <row r="55">
          <cell r="B55" t="str">
            <v>83800-0B220</v>
          </cell>
          <cell r="C55" t="str">
            <v xml:space="preserve">TUV </v>
          </cell>
          <cell r="D55" t="str">
            <v>METER ASSY, COMBINATION</v>
          </cell>
          <cell r="E55" t="str">
            <v>TUV</v>
          </cell>
          <cell r="F55">
            <v>10</v>
          </cell>
          <cell r="G55">
            <v>212.55846302880005</v>
          </cell>
          <cell r="H55">
            <v>0</v>
          </cell>
          <cell r="I55">
            <v>0</v>
          </cell>
          <cell r="J55">
            <v>1</v>
          </cell>
          <cell r="K55">
            <v>1</v>
          </cell>
          <cell r="L55">
            <v>1</v>
          </cell>
          <cell r="M55">
            <v>1</v>
          </cell>
          <cell r="O55">
            <v>0</v>
          </cell>
          <cell r="R55">
            <v>0</v>
          </cell>
          <cell r="S55">
            <v>10</v>
          </cell>
          <cell r="T55">
            <v>10</v>
          </cell>
          <cell r="U55">
            <v>0</v>
          </cell>
          <cell r="V55">
            <v>10</v>
          </cell>
          <cell r="W55">
            <v>10</v>
          </cell>
          <cell r="X55">
            <v>0</v>
          </cell>
          <cell r="Y55">
            <v>10</v>
          </cell>
          <cell r="Z55">
            <v>10</v>
          </cell>
          <cell r="AA55">
            <v>0</v>
          </cell>
          <cell r="AB55">
            <v>0</v>
          </cell>
          <cell r="AC55">
            <v>0</v>
          </cell>
          <cell r="AD55">
            <v>0</v>
          </cell>
          <cell r="AO55">
            <v>1</v>
          </cell>
          <cell r="AW55">
            <v>55</v>
          </cell>
          <cell r="AX55" t="str">
            <v>G3</v>
          </cell>
        </row>
        <row r="56">
          <cell r="B56" t="str">
            <v>84340-04010</v>
          </cell>
          <cell r="C56" t="str">
            <v xml:space="preserve">TUV </v>
          </cell>
          <cell r="D56" t="str">
            <v>SWITCH ASSY, STOP LAMP</v>
          </cell>
          <cell r="E56" t="str">
            <v>TUV</v>
          </cell>
          <cell r="F56">
            <v>30</v>
          </cell>
          <cell r="G56">
            <v>10.549891410239999</v>
          </cell>
          <cell r="H56">
            <v>37</v>
          </cell>
          <cell r="I56">
            <v>37</v>
          </cell>
          <cell r="J56">
            <v>38.333333333333336</v>
          </cell>
          <cell r="K56">
            <v>39</v>
          </cell>
          <cell r="L56">
            <v>36.666666666666664</v>
          </cell>
          <cell r="M56">
            <v>37</v>
          </cell>
          <cell r="O56">
            <v>80</v>
          </cell>
          <cell r="R56">
            <v>1190</v>
          </cell>
          <cell r="S56">
            <v>1150</v>
          </cell>
          <cell r="T56">
            <v>1100</v>
          </cell>
          <cell r="U56">
            <v>1110</v>
          </cell>
          <cell r="V56">
            <v>1150</v>
          </cell>
          <cell r="W56">
            <v>1100</v>
          </cell>
          <cell r="X56">
            <v>1110</v>
          </cell>
          <cell r="Y56">
            <v>1170</v>
          </cell>
          <cell r="Z56">
            <v>1110</v>
          </cell>
          <cell r="AA56">
            <v>0</v>
          </cell>
          <cell r="AB56">
            <v>20</v>
          </cell>
          <cell r="AC56">
            <v>10</v>
          </cell>
          <cell r="AD56">
            <v>11710.379465366399</v>
          </cell>
          <cell r="AF56">
            <v>1</v>
          </cell>
          <cell r="AG56">
            <v>1</v>
          </cell>
          <cell r="AH56">
            <v>1</v>
          </cell>
          <cell r="AI56">
            <v>1</v>
          </cell>
          <cell r="AJ56">
            <v>1</v>
          </cell>
          <cell r="AK56">
            <v>1</v>
          </cell>
          <cell r="AL56">
            <v>1</v>
          </cell>
          <cell r="AM56">
            <v>1</v>
          </cell>
          <cell r="AN56">
            <v>1</v>
          </cell>
          <cell r="AO56">
            <v>1</v>
          </cell>
          <cell r="AP56">
            <v>1</v>
          </cell>
          <cell r="AQ56">
            <v>1</v>
          </cell>
          <cell r="AR56">
            <v>1</v>
          </cell>
          <cell r="AS56">
            <v>1</v>
          </cell>
          <cell r="AT56">
            <v>1</v>
          </cell>
          <cell r="AU56">
            <v>1</v>
          </cell>
          <cell r="AW56">
            <v>56</v>
          </cell>
          <cell r="AX56" t="str">
            <v>G4</v>
          </cell>
        </row>
        <row r="57">
          <cell r="B57" t="str">
            <v xml:space="preserve">TSAM - </v>
          </cell>
          <cell r="C57" t="str">
            <v>TMP</v>
          </cell>
          <cell r="D57">
            <v>200005</v>
          </cell>
          <cell r="E57" t="str">
            <v>R001</v>
          </cell>
          <cell r="AW57">
            <v>57</v>
          </cell>
          <cell r="AX57" t="str">
            <v>G5</v>
          </cell>
        </row>
      </sheetData>
      <sheetData sheetId="1" refreshError="1"/>
      <sheetData sheetId="2" refreshError="1"/>
      <sheetData sheetId="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SALE &amp; PROD"/>
      <sheetName val="Major Activities"/>
      <sheetName val="One Page"/>
      <sheetName val="BAL_SHT"/>
      <sheetName val="P&amp;L"/>
      <sheetName val="Profit Recon"/>
      <sheetName val="Cost Variances"/>
      <sheetName val="Recon Plantwise"/>
      <sheetName val="Recon"/>
      <sheetName val="RATIO"/>
      <sheetName val="F-Flow"/>
      <sheetName val="COGS-CON"/>
      <sheetName val="Con GP"/>
      <sheetName val="Month GP"/>
      <sheetName val="Shox"/>
      <sheetName val="Sleeve"/>
      <sheetName val="Camshaft"/>
      <sheetName val="CMC"/>
      <sheetName val="St. Box"/>
      <sheetName val="Gasket"/>
      <sheetName val="TwoWheeler"/>
      <sheetName val="Valves"/>
      <sheetName val="Mobike"/>
      <sheetName val="Stock Position "/>
      <sheetName val="Exp-Dtl"/>
      <sheetName val="Cust-Sale"/>
      <sheetName val="Aging"/>
      <sheetName val="Debtors"/>
      <sheetName val="Other Information"/>
      <sheetName val="Oth Liab"/>
      <sheetName val="Allocation Sheet"/>
      <sheetName val="WIP"/>
      <sheetName val="Production Qty"/>
      <sheetName val="Sales Qty"/>
      <sheetName val="Sales"/>
      <sheetName val="Admin &amp; Selling Exp."/>
      <sheetName val="ALO_FIN"/>
      <sheetName val="Partywise_Monthwise Sale"/>
      <sheetName val="Ac-Feb06"/>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Of-Mat-Sept."/>
      <sheetName val="Proc-Sept.-97"/>
      <sheetName val="Reqd.-Bgt-97-8"/>
      <sheetName val="Rev.-Bgt-97-8 (C)"/>
      <sheetName val="PACKSTRD"/>
      <sheetName val="Bill Of Mat June"/>
      <sheetName val="Proc-June-97"/>
      <sheetName val="Exchange Rate"/>
    </sheetNames>
    <sheetDataSet>
      <sheetData sheetId="0" refreshError="1"/>
      <sheetData sheetId="1" refreshError="1"/>
      <sheetData sheetId="2" refreshError="1"/>
      <sheetData sheetId="3" refreshError="1"/>
      <sheetData sheetId="4"/>
      <sheetData sheetId="5" refreshError="1"/>
      <sheetData sheetId="6" refreshError="1"/>
      <sheetData sheetId="7"/>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RY"/>
      <sheetName val="TSQ-557N-May-26"/>
      <sheetName val="Sheet1"/>
      <sheetName val="TSQ-557N-May-26-01"/>
      <sheetName val="TSQ-557N-May-26-01 (FINAL)"/>
      <sheetName val="OPDD"/>
      <sheetName val="P&amp;W"/>
      <sheetName val="P&amp;W (2)"/>
      <sheetName val="SRP FH"/>
      <sheetName val="TSQ-557N-EDB-May-26"/>
      <sheetName val="Sheet6"/>
      <sheetName val="371国内試設変通知（日車記入）"/>
      <sheetName val="関連ファイル読込"/>
      <sheetName val="MASTER"/>
      <sheetName val="MAIN-QUOTdwgs (2)"/>
      <sheetName val="PP Suppliers list"/>
      <sheetName val="Project Management Main"/>
      <sheetName val="107L 鋼板メーカー"/>
      <sheetName val="Table Contents"/>
      <sheetName val="Rates"/>
      <sheetName val="accumulated"/>
      <sheetName val="main"/>
      <sheetName val="Lookup"/>
      <sheetName val="t歩留集計データ"/>
      <sheetName val="MORI DATA 3 JUN"/>
      <sheetName val="S-PARTS-XE"/>
      <sheetName val="Mgmt"/>
      <sheetName val="Comp. orç x real ABR_05 sim"/>
      <sheetName val="Data設備"/>
      <sheetName val="494N天井"/>
      <sheetName val="TSQ-557N-May-26-01_(FINAL)1"/>
      <sheetName val="P&amp;W_(2)1"/>
      <sheetName val="SRP_FH1"/>
      <sheetName val="MAIN-QUOTdwgs_(2)1"/>
      <sheetName val="PP_Suppliers_list1"/>
      <sheetName val="Project_Management_Main1"/>
      <sheetName val="107L_鋼板メーカー1"/>
      <sheetName val="Table_Contents1"/>
      <sheetName val="TSQ-557N-May-26-01_(FINAL)"/>
      <sheetName val="P&amp;W_(2)"/>
      <sheetName val="SRP_FH"/>
      <sheetName val="MAIN-QUOTdwgs_(2)"/>
      <sheetName val="PP_Suppliers_list"/>
      <sheetName val="Project_Management_Main"/>
      <sheetName val="107L_鋼板メーカー"/>
      <sheetName val="Table_Contents"/>
      <sheetName val="New A-Rept"/>
      <sheetName val="TSQ-557N-May-26-01_(FINAL)2"/>
      <sheetName val="P&amp;W_(2)2"/>
      <sheetName val="SRP_FH2"/>
      <sheetName val="MAIN-QUOTdwgs_(2)2"/>
      <sheetName val="PP_Suppliers_list2"/>
      <sheetName val="Project_Management_Main2"/>
      <sheetName val="107L_鋼板メーカー2"/>
      <sheetName val="Table_Contents2"/>
      <sheetName val="Prepaid Sheet"/>
      <sheetName val="MORI_DATA_3_JUN"/>
      <sheetName val="Basis"/>
    </sheetNames>
    <sheetDataSet>
      <sheetData sheetId="0" refreshError="1"/>
      <sheetData sheetId="1" refreshError="1"/>
      <sheetData sheetId="2" refreshError="1"/>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refreshError="1"/>
      <sheetData sheetId="56"/>
      <sheetData sheetId="5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参考"/>
      <sheetName val="設備計画表"/>
      <sheetName val="現号比較"/>
      <sheetName val="【プ技】特調発行用"/>
      <sheetName val="稟議書用まとめ"/>
      <sheetName val="調達規模と専汎投資額"/>
      <sheetName val="投資見積シート"/>
      <sheetName val="原単位LineMst"/>
      <sheetName val="原単位工程間治具"/>
      <sheetName val="原単位HEM"/>
      <sheetName val="_投資まとめ"/>
      <sheetName val="条件"/>
      <sheetName val="設備投資"/>
      <sheetName val="設備投資詳細"/>
      <sheetName val="★生準工数"/>
      <sheetName val="説明用"/>
      <sheetName val="見積推移グラフ"/>
      <sheetName val="回答書"/>
      <sheetName val="見積推移グラフ (2)"/>
      <sheetName val="080904"/>
      <sheetName val="ﾎﾞﾃﾞｰﾌﾟﾚｽ"/>
      <sheetName val="共通項目"/>
      <sheetName val="770L内製部品リスト"/>
    </sheetNames>
    <sheetDataSet>
      <sheetData sheetId="0">
        <row r="2">
          <cell r="G2">
            <v>13</v>
          </cell>
        </row>
        <row r="4">
          <cell r="G4">
            <v>107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440A-E"/>
      <sheetName val="11466A-E"/>
      <sheetName val="7905"/>
      <sheetName val="8170"/>
      <sheetName val="8149"/>
      <sheetName val="11550A1"/>
      <sheetName val="11550A2"/>
      <sheetName val="11550A3"/>
      <sheetName val="11550A4"/>
      <sheetName val="11550A4(2)"/>
      <sheetName val="11550B1"/>
      <sheetName val="11550B2"/>
      <sheetName val="11550B2 (2)"/>
      <sheetName val="11550B3"/>
      <sheetName val="11441A"/>
      <sheetName val="11550A "/>
      <sheetName val="11550B"/>
      <sheetName val="11569A"/>
      <sheetName val="11569B"/>
      <sheetName val="11569C"/>
      <sheetName val="11569D"/>
      <sheetName val="11569E"/>
      <sheetName val="11569F"/>
      <sheetName val="11569G)"/>
      <sheetName val="11697"/>
      <sheetName val="11737"/>
      <sheetName val="11720A"/>
      <sheetName val="11720B"/>
      <sheetName val="11720C"/>
      <sheetName val="11720D"/>
      <sheetName val="11720E"/>
      <sheetName val="11722A"/>
      <sheetName val="11722B"/>
      <sheetName val="11722C"/>
      <sheetName val="11722D"/>
      <sheetName val="11723A "/>
      <sheetName val="11723B "/>
      <sheetName val="11723C"/>
      <sheetName val="11723D"/>
      <sheetName val="11721A"/>
      <sheetName val="11721B"/>
      <sheetName val="11721C"/>
      <sheetName val="11721D"/>
      <sheetName val="11721E"/>
      <sheetName val="11721F"/>
      <sheetName val="11721G"/>
      <sheetName val="11721H"/>
      <sheetName val="11875A"/>
      <sheetName val="11875B"/>
      <sheetName val="11911A"/>
      <sheetName val="11911B"/>
      <sheetName val="11911C"/>
      <sheetName val="11931A"/>
      <sheetName val="11931B"/>
      <sheetName val="11931C"/>
      <sheetName val="11931D"/>
      <sheetName val="11931E"/>
      <sheetName val="11995A"/>
      <sheetName val="11995B"/>
      <sheetName val="11996A"/>
      <sheetName val="11996B"/>
      <sheetName val="11996C"/>
      <sheetName val="11996D"/>
      <sheetName val="第3案 "/>
      <sheetName val="12118"/>
      <sheetName val="501N DB"/>
      <sheetName val="12204A"/>
      <sheetName val="12204B"/>
      <sheetName val="12204C"/>
      <sheetName val="12205A1"/>
      <sheetName val="12205B1"/>
      <sheetName val="12205B2"/>
      <sheetName val="12205C"/>
      <sheetName val="12206A"/>
      <sheetName val="12206B"/>
      <sheetName val="12206C"/>
      <sheetName val="12206A (2)"/>
      <sheetName val="12206B (2)"/>
      <sheetName val="12207A"/>
      <sheetName val="12207B"/>
      <sheetName val="231W"/>
      <sheetName val="5311"/>
      <sheetName val="5312"/>
      <sheetName val="5313"/>
      <sheetName val="5314"/>
      <sheetName val="5310"/>
      <sheetName val="5319"/>
      <sheetName val="5320"/>
      <sheetName val="5318"/>
      <sheetName val="5313 (2)"/>
      <sheetName val="231W-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43">
          <cell r="T43">
            <v>3</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表紙"/>
      <sheetName val="生産台数"/>
      <sheetName val="機立計算シート"/>
      <sheetName val="ヘミング設備計画"/>
      <sheetName val="旧設備表"/>
      <sheetName val="予算見積り"/>
      <sheetName val="ヘム型タイプ標準計画金額表"/>
      <sheetName val="工場ｺｰﾄﾞ表"/>
      <sheetName val="計画No設定"/>
      <sheetName val="Module1"/>
      <sheetName val="Module2"/>
      <sheetName val="Module3"/>
      <sheetName val="Module4"/>
      <sheetName val="Module6"/>
      <sheetName val="Module5"/>
      <sheetName val="Module7"/>
      <sheetName val="ﾍﾑ原動力一覧表"/>
      <sheetName val="製品品番一覧"/>
      <sheetName val="支給品価格表"/>
      <sheetName val="その他、覚え、控え、"/>
      <sheetName val="Module8P生準1"/>
      <sheetName val="Module8P生準2"/>
      <sheetName val="Module8P生準3"/>
      <sheetName val="Module8P生準4"/>
      <sheetName val="CRITERIA1"/>
      <sheetName val="CRITERIA2"/>
      <sheetName val="CRITERIA3"/>
      <sheetName val="190XS設計室1128"/>
      <sheetName val="DATASHEET"/>
      <sheetName val="ｽｸﾗｯﾌﾟ@"/>
      <sheetName val="列数"/>
      <sheetName val="ｴｷｽﾄﾗ"/>
      <sheetName val="行数"/>
      <sheetName val="ﾍﾞｰｽ"/>
      <sheetName val="品番別まとめ(記入例)"/>
      <sheetName val="第3集計"/>
      <sheetName val="600以下"/>
      <sheetName val="組付１集計"/>
      <sheetName val="00HEM設備計画最新2000"/>
      <sheetName val="Sheet1"/>
    </sheetNames>
    <sheetDataSet>
      <sheetData sheetId="0" refreshError="1"/>
      <sheetData sheetId="1" refreshError="1"/>
      <sheetData sheetId="2" refreshError="1"/>
      <sheetData sheetId="3" refreshError="1"/>
      <sheetData sheetId="4" refreshError="1"/>
      <sheetData sheetId="5" refreshError="1"/>
      <sheetData sheetId="6" refreshError="1">
        <row r="2">
          <cell r="B2" t="str">
            <v>標準計画金額表品番、タイプ</v>
          </cell>
          <cell r="D2" t="str">
            <v>TYPE</v>
          </cell>
          <cell r="F2" t="str">
            <v>内製の場合の型設計費</v>
          </cell>
          <cell r="G2" t="str">
            <v>外製の場合の型設計費</v>
          </cell>
          <cell r="H2" t="str">
            <v>型費</v>
          </cell>
          <cell r="I2" t="str">
            <v>支給品イモノポリ</v>
          </cell>
          <cell r="J2" t="str">
            <v>型小計</v>
          </cell>
          <cell r="K2" t="str">
            <v>本体費新作</v>
          </cell>
          <cell r="L2" t="str">
            <v>支給品シリンダーポンプ</v>
          </cell>
          <cell r="M2" t="str">
            <v>本体新小計</v>
          </cell>
          <cell r="N2" t="str">
            <v>本体費転用</v>
          </cell>
          <cell r="O2" t="str">
            <v>支給品シリンダーポンプ-O.H</v>
          </cell>
          <cell r="P2" t="str">
            <v>本体転小計</v>
          </cell>
          <cell r="Q2" t="str">
            <v>先行型対応費</v>
          </cell>
          <cell r="R2" t="str">
            <v>号試付帯設備費</v>
          </cell>
          <cell r="S2" t="str">
            <v>仕様変更</v>
          </cell>
          <cell r="T2" t="str">
            <v>工程整備費</v>
          </cell>
          <cell r="U2" t="str">
            <v>ス関係費</v>
          </cell>
          <cell r="V2" t="str">
            <v>転用本体運搬等諸経費</v>
          </cell>
          <cell r="W2" t="str">
            <v>号口ライン改造費</v>
          </cell>
        </row>
        <row r="3">
          <cell r="B3" t="str">
            <v>53301A</v>
          </cell>
          <cell r="D3" t="str">
            <v>A</v>
          </cell>
          <cell r="E3" t="str">
            <v>ノーマル</v>
          </cell>
          <cell r="F3">
            <v>1000</v>
          </cell>
          <cell r="G3">
            <v>1200</v>
          </cell>
          <cell r="H3">
            <v>12000</v>
          </cell>
          <cell r="I3">
            <v>1000</v>
          </cell>
          <cell r="J3">
            <v>13000</v>
          </cell>
          <cell r="K3">
            <v>13400</v>
          </cell>
          <cell r="L3">
            <v>6220</v>
          </cell>
          <cell r="M3">
            <v>19620</v>
          </cell>
          <cell r="N3">
            <v>9000</v>
          </cell>
          <cell r="O3">
            <v>3530</v>
          </cell>
          <cell r="P3">
            <v>12530</v>
          </cell>
          <cell r="Q3">
            <v>500</v>
          </cell>
          <cell r="R3">
            <v>600</v>
          </cell>
          <cell r="S3">
            <v>1000</v>
          </cell>
          <cell r="T3">
            <v>1000</v>
          </cell>
          <cell r="U3">
            <v>300</v>
          </cell>
          <cell r="V3">
            <v>1000</v>
          </cell>
          <cell r="W3">
            <v>500</v>
          </cell>
        </row>
        <row r="4">
          <cell r="B4" t="str">
            <v>53301B</v>
          </cell>
          <cell r="D4" t="str">
            <v>B</v>
          </cell>
          <cell r="E4" t="str">
            <v>ツノ</v>
          </cell>
          <cell r="F4">
            <v>1000</v>
          </cell>
          <cell r="G4">
            <v>1400</v>
          </cell>
          <cell r="H4">
            <v>14000</v>
          </cell>
          <cell r="I4">
            <v>1000</v>
          </cell>
          <cell r="J4">
            <v>15000</v>
          </cell>
          <cell r="K4">
            <v>13400</v>
          </cell>
          <cell r="L4">
            <v>6220</v>
          </cell>
          <cell r="M4">
            <v>19620</v>
          </cell>
          <cell r="N4">
            <v>9000</v>
          </cell>
          <cell r="O4">
            <v>3530</v>
          </cell>
          <cell r="P4">
            <v>12530</v>
          </cell>
          <cell r="Q4">
            <v>500</v>
          </cell>
          <cell r="R4">
            <v>600</v>
          </cell>
          <cell r="S4">
            <v>1000</v>
          </cell>
          <cell r="T4">
            <v>1000</v>
          </cell>
          <cell r="U4">
            <v>300</v>
          </cell>
          <cell r="V4">
            <v>1000</v>
          </cell>
          <cell r="W4">
            <v>500</v>
          </cell>
        </row>
        <row r="5">
          <cell r="B5" t="str">
            <v>53301C</v>
          </cell>
          <cell r="D5" t="str">
            <v>C</v>
          </cell>
          <cell r="E5" t="str">
            <v>グリル一体</v>
          </cell>
          <cell r="F5">
            <v>1000</v>
          </cell>
          <cell r="G5">
            <v>1700</v>
          </cell>
          <cell r="H5">
            <v>17000</v>
          </cell>
          <cell r="I5">
            <v>1000</v>
          </cell>
          <cell r="J5">
            <v>18000</v>
          </cell>
          <cell r="K5">
            <v>13400</v>
          </cell>
          <cell r="L5">
            <v>6220</v>
          </cell>
          <cell r="M5">
            <v>19620</v>
          </cell>
          <cell r="N5">
            <v>9000</v>
          </cell>
          <cell r="O5">
            <v>3530</v>
          </cell>
          <cell r="P5">
            <v>12530</v>
          </cell>
          <cell r="Q5">
            <v>500</v>
          </cell>
          <cell r="R5">
            <v>600</v>
          </cell>
          <cell r="S5">
            <v>1000</v>
          </cell>
          <cell r="T5">
            <v>1000</v>
          </cell>
          <cell r="U5">
            <v>300</v>
          </cell>
          <cell r="V5">
            <v>1000</v>
          </cell>
          <cell r="W5">
            <v>500</v>
          </cell>
        </row>
        <row r="6">
          <cell r="Q6">
            <v>500</v>
          </cell>
          <cell r="R6">
            <v>600</v>
          </cell>
          <cell r="S6">
            <v>1000</v>
          </cell>
          <cell r="T6">
            <v>1000</v>
          </cell>
          <cell r="U6">
            <v>300</v>
          </cell>
          <cell r="V6">
            <v>1000</v>
          </cell>
          <cell r="W6">
            <v>500</v>
          </cell>
        </row>
        <row r="7">
          <cell r="B7" t="str">
            <v>67001A</v>
          </cell>
          <cell r="C7" t="str">
            <v>67002A</v>
          </cell>
          <cell r="D7" t="str">
            <v>A</v>
          </cell>
          <cell r="E7" t="str">
            <v>ノーマル</v>
          </cell>
          <cell r="F7">
            <v>1000</v>
          </cell>
          <cell r="G7">
            <v>1200</v>
          </cell>
          <cell r="H7">
            <v>24000</v>
          </cell>
          <cell r="I7">
            <v>1500</v>
          </cell>
          <cell r="J7">
            <v>25500</v>
          </cell>
          <cell r="K7">
            <v>25000</v>
          </cell>
          <cell r="L7">
            <v>12440</v>
          </cell>
          <cell r="M7">
            <v>37440</v>
          </cell>
          <cell r="N7">
            <v>18000</v>
          </cell>
          <cell r="O7">
            <v>7060</v>
          </cell>
          <cell r="P7">
            <v>25060</v>
          </cell>
          <cell r="Q7">
            <v>1000</v>
          </cell>
          <cell r="R7">
            <v>1200</v>
          </cell>
          <cell r="S7">
            <v>2000</v>
          </cell>
          <cell r="T7">
            <v>2000</v>
          </cell>
          <cell r="U7">
            <v>600</v>
          </cell>
          <cell r="V7">
            <v>2000</v>
          </cell>
          <cell r="W7">
            <v>1000</v>
          </cell>
        </row>
        <row r="8">
          <cell r="B8" t="str">
            <v>67001B</v>
          </cell>
          <cell r="C8" t="str">
            <v>67002B</v>
          </cell>
          <cell r="D8" t="str">
            <v>B</v>
          </cell>
          <cell r="E8" t="str">
            <v>パネルドア</v>
          </cell>
          <cell r="F8">
            <v>1000</v>
          </cell>
          <cell r="G8">
            <v>1850</v>
          </cell>
          <cell r="H8">
            <v>37000</v>
          </cell>
          <cell r="I8">
            <v>1500</v>
          </cell>
          <cell r="J8">
            <v>38500</v>
          </cell>
          <cell r="K8">
            <v>25000</v>
          </cell>
          <cell r="L8">
            <v>12440</v>
          </cell>
          <cell r="M8">
            <v>37440</v>
          </cell>
          <cell r="N8">
            <v>18000</v>
          </cell>
          <cell r="O8">
            <v>7060</v>
          </cell>
          <cell r="P8">
            <v>25060</v>
          </cell>
          <cell r="Q8">
            <v>1000</v>
          </cell>
          <cell r="R8">
            <v>1200</v>
          </cell>
          <cell r="S8">
            <v>2000</v>
          </cell>
          <cell r="T8">
            <v>2000</v>
          </cell>
          <cell r="U8">
            <v>600</v>
          </cell>
          <cell r="V8">
            <v>2000</v>
          </cell>
          <cell r="W8">
            <v>1000</v>
          </cell>
        </row>
        <row r="9">
          <cell r="Q9">
            <v>1000</v>
          </cell>
          <cell r="R9">
            <v>1200</v>
          </cell>
          <cell r="S9">
            <v>2000</v>
          </cell>
          <cell r="T9">
            <v>2000</v>
          </cell>
          <cell r="U9">
            <v>600</v>
          </cell>
          <cell r="V9">
            <v>2000</v>
          </cell>
          <cell r="W9">
            <v>1000</v>
          </cell>
        </row>
        <row r="10">
          <cell r="B10" t="str">
            <v>67003A</v>
          </cell>
          <cell r="C10" t="str">
            <v>67004A</v>
          </cell>
          <cell r="D10" t="str">
            <v>A</v>
          </cell>
          <cell r="E10" t="str">
            <v>ノーマル</v>
          </cell>
          <cell r="F10">
            <v>1000</v>
          </cell>
          <cell r="G10">
            <v>1100</v>
          </cell>
          <cell r="H10">
            <v>22000</v>
          </cell>
          <cell r="I10">
            <v>1500</v>
          </cell>
          <cell r="J10">
            <v>23500</v>
          </cell>
          <cell r="K10">
            <v>25000</v>
          </cell>
          <cell r="L10">
            <v>12440</v>
          </cell>
          <cell r="M10">
            <v>37440</v>
          </cell>
          <cell r="N10">
            <v>18000</v>
          </cell>
          <cell r="O10">
            <v>7060</v>
          </cell>
          <cell r="P10">
            <v>25060</v>
          </cell>
          <cell r="Q10">
            <v>1000</v>
          </cell>
          <cell r="R10">
            <v>1200</v>
          </cell>
          <cell r="S10">
            <v>2000</v>
          </cell>
          <cell r="T10">
            <v>2000</v>
          </cell>
          <cell r="U10">
            <v>600</v>
          </cell>
          <cell r="V10">
            <v>2000</v>
          </cell>
          <cell r="W10">
            <v>1000</v>
          </cell>
        </row>
        <row r="11">
          <cell r="B11" t="str">
            <v>67003B</v>
          </cell>
          <cell r="C11" t="str">
            <v>67004B</v>
          </cell>
          <cell r="D11" t="str">
            <v>B</v>
          </cell>
          <cell r="E11" t="str">
            <v>パネルドア</v>
          </cell>
          <cell r="F11">
            <v>1000</v>
          </cell>
          <cell r="G11">
            <v>2000</v>
          </cell>
          <cell r="H11">
            <v>40000</v>
          </cell>
          <cell r="I11">
            <v>1500</v>
          </cell>
          <cell r="J11">
            <v>41500</v>
          </cell>
          <cell r="K11">
            <v>25000</v>
          </cell>
          <cell r="L11">
            <v>12440</v>
          </cell>
          <cell r="M11">
            <v>37440</v>
          </cell>
          <cell r="N11">
            <v>18000</v>
          </cell>
          <cell r="O11">
            <v>7060</v>
          </cell>
          <cell r="P11">
            <v>25060</v>
          </cell>
          <cell r="Q11">
            <v>1000</v>
          </cell>
          <cell r="R11">
            <v>1200</v>
          </cell>
          <cell r="S11">
            <v>2000</v>
          </cell>
          <cell r="T11">
            <v>2000</v>
          </cell>
          <cell r="U11">
            <v>600</v>
          </cell>
          <cell r="V11">
            <v>2000</v>
          </cell>
          <cell r="W11">
            <v>1000</v>
          </cell>
        </row>
        <row r="12">
          <cell r="Q12">
            <v>1000</v>
          </cell>
          <cell r="R12">
            <v>1200</v>
          </cell>
          <cell r="S12">
            <v>2000</v>
          </cell>
          <cell r="T12">
            <v>2000</v>
          </cell>
          <cell r="U12">
            <v>600</v>
          </cell>
          <cell r="V12">
            <v>2000</v>
          </cell>
          <cell r="W12">
            <v>1000</v>
          </cell>
        </row>
        <row r="13">
          <cell r="B13" t="str">
            <v>64401A</v>
          </cell>
          <cell r="D13" t="str">
            <v>A</v>
          </cell>
          <cell r="E13" t="str">
            <v>ノーマル</v>
          </cell>
          <cell r="F13">
            <v>1000</v>
          </cell>
          <cell r="G13">
            <v>1500</v>
          </cell>
          <cell r="H13">
            <v>15000</v>
          </cell>
          <cell r="I13">
            <v>1000</v>
          </cell>
          <cell r="J13">
            <v>16000</v>
          </cell>
          <cell r="K13">
            <v>12000</v>
          </cell>
          <cell r="L13">
            <v>6220</v>
          </cell>
          <cell r="M13">
            <v>18220</v>
          </cell>
          <cell r="N13">
            <v>9000</v>
          </cell>
          <cell r="O13">
            <v>3530</v>
          </cell>
          <cell r="P13">
            <v>12530</v>
          </cell>
          <cell r="Q13">
            <v>500</v>
          </cell>
          <cell r="R13">
            <v>600</v>
          </cell>
          <cell r="S13">
            <v>1000</v>
          </cell>
          <cell r="T13">
            <v>1000</v>
          </cell>
          <cell r="U13">
            <v>300</v>
          </cell>
          <cell r="V13">
            <v>1000</v>
          </cell>
          <cell r="W13">
            <v>500</v>
          </cell>
        </row>
        <row r="14">
          <cell r="Q14">
            <v>500</v>
          </cell>
          <cell r="R14">
            <v>600</v>
          </cell>
          <cell r="S14">
            <v>1000</v>
          </cell>
          <cell r="T14">
            <v>1000</v>
          </cell>
          <cell r="U14">
            <v>300</v>
          </cell>
          <cell r="V14">
            <v>1000</v>
          </cell>
          <cell r="W14">
            <v>500</v>
          </cell>
        </row>
        <row r="15">
          <cell r="Q15">
            <v>500</v>
          </cell>
          <cell r="R15">
            <v>600</v>
          </cell>
          <cell r="S15">
            <v>1000</v>
          </cell>
          <cell r="T15">
            <v>1000</v>
          </cell>
          <cell r="U15">
            <v>300</v>
          </cell>
          <cell r="V15">
            <v>1000</v>
          </cell>
          <cell r="W15">
            <v>500</v>
          </cell>
        </row>
        <row r="16">
          <cell r="B16" t="str">
            <v>67005A</v>
          </cell>
          <cell r="D16" t="str">
            <v>A</v>
          </cell>
          <cell r="E16" t="str">
            <v>ノーマル</v>
          </cell>
          <cell r="F16">
            <v>1000</v>
          </cell>
          <cell r="G16">
            <v>1700</v>
          </cell>
          <cell r="H16">
            <v>17000</v>
          </cell>
          <cell r="I16">
            <v>1000</v>
          </cell>
          <cell r="J16">
            <v>18000</v>
          </cell>
          <cell r="K16">
            <v>13400</v>
          </cell>
          <cell r="L16">
            <v>6220</v>
          </cell>
          <cell r="M16">
            <v>19620</v>
          </cell>
          <cell r="N16">
            <v>9000</v>
          </cell>
          <cell r="O16">
            <v>3530</v>
          </cell>
          <cell r="P16">
            <v>12530</v>
          </cell>
          <cell r="Q16">
            <v>500</v>
          </cell>
          <cell r="R16">
            <v>600</v>
          </cell>
          <cell r="S16">
            <v>1000</v>
          </cell>
          <cell r="T16">
            <v>1000</v>
          </cell>
          <cell r="U16">
            <v>300</v>
          </cell>
          <cell r="V16">
            <v>1000</v>
          </cell>
          <cell r="W16">
            <v>500</v>
          </cell>
        </row>
        <row r="17">
          <cell r="B17" t="str">
            <v>67005B</v>
          </cell>
          <cell r="D17" t="str">
            <v>B</v>
          </cell>
          <cell r="E17" t="str">
            <v>ヘム刃4リンク</v>
          </cell>
          <cell r="F17">
            <v>1000</v>
          </cell>
          <cell r="G17">
            <v>2000</v>
          </cell>
          <cell r="H17">
            <v>20000</v>
          </cell>
          <cell r="I17">
            <v>1000</v>
          </cell>
          <cell r="J17">
            <v>21000</v>
          </cell>
          <cell r="K17">
            <v>13400</v>
          </cell>
          <cell r="L17">
            <v>6220</v>
          </cell>
          <cell r="M17">
            <v>19620</v>
          </cell>
          <cell r="N17">
            <v>9000</v>
          </cell>
          <cell r="O17">
            <v>3530</v>
          </cell>
          <cell r="P17">
            <v>12530</v>
          </cell>
          <cell r="Q17">
            <v>500</v>
          </cell>
          <cell r="R17">
            <v>600</v>
          </cell>
          <cell r="S17">
            <v>1000</v>
          </cell>
          <cell r="T17">
            <v>1000</v>
          </cell>
          <cell r="U17">
            <v>300</v>
          </cell>
          <cell r="V17">
            <v>1000</v>
          </cell>
          <cell r="W17">
            <v>500</v>
          </cell>
        </row>
        <row r="18">
          <cell r="Q18">
            <v>500</v>
          </cell>
          <cell r="R18">
            <v>600</v>
          </cell>
          <cell r="S18">
            <v>1000</v>
          </cell>
          <cell r="T18">
            <v>1000</v>
          </cell>
          <cell r="U18">
            <v>300</v>
          </cell>
          <cell r="V18">
            <v>1000</v>
          </cell>
          <cell r="W18">
            <v>500</v>
          </cell>
        </row>
        <row r="23">
          <cell r="D23" t="str">
            <v>No</v>
          </cell>
          <cell r="E23" t="str">
            <v>型、オプション価格表</v>
          </cell>
          <cell r="I23" t="str">
            <v>金額</v>
          </cell>
        </row>
        <row r="24">
          <cell r="D24">
            <v>1</v>
          </cell>
          <cell r="E24" t="str">
            <v>アルミ対応誘導プリユニット</v>
          </cell>
          <cell r="I24">
            <v>4000</v>
          </cell>
        </row>
        <row r="25">
          <cell r="D25">
            <v>2</v>
          </cell>
          <cell r="E25" t="str">
            <v>芯金1+ﾊﾟｯﾄｴｱｼﾘﾝﾀﾞ1+ﾌﾟﾘﾕﾆｯﾄ1(300)</v>
          </cell>
          <cell r="I25">
            <v>1500</v>
          </cell>
        </row>
        <row r="26">
          <cell r="D26">
            <v>3</v>
          </cell>
          <cell r="E26" t="str">
            <v>芯金2+ﾊﾟｯﾄｴｱｼﾘﾝﾀﾞ1+ﾌﾟﾘﾕﾆｯﾄ2</v>
          </cell>
          <cell r="I26">
            <v>3500</v>
          </cell>
        </row>
        <row r="27">
          <cell r="D27">
            <v>4</v>
          </cell>
          <cell r="E27" t="str">
            <v>芯金2+ﾊﾟｯﾄｴｱｼﾘﾝﾀﾞ1+ﾌﾟﾘ,ﾌﾟﾘ,ｽﾗｲﾄﾞﾕﾆｯﾄ2(80*2)</v>
          </cell>
          <cell r="I27">
            <v>4000</v>
          </cell>
        </row>
        <row r="28">
          <cell r="D28">
            <v>5</v>
          </cell>
          <cell r="E28" t="str">
            <v>芯金4+ﾊﾟｯﾄｴｱｼﾘﾝﾀﾞ1+ﾌﾟﾘ,ﾌﾟﾘ,ｽﾗｲﾄﾞﾕﾆｯﾄ4</v>
          </cell>
          <cell r="I28">
            <v>7500</v>
          </cell>
        </row>
        <row r="29">
          <cell r="D29">
            <v>6</v>
          </cell>
          <cell r="E29" t="str">
            <v>搬送装置、メタコン、中継ボックス</v>
          </cell>
          <cell r="I29">
            <v>3000</v>
          </cell>
        </row>
        <row r="30">
          <cell r="D30">
            <v>7</v>
          </cell>
          <cell r="E30" t="str">
            <v>ﾀﾞｲﾁｪﾝｼﾞ方式、付帯設備費(ｺﾓﾝﾌﾟﾚｰﾄ､ﾊﾞﾙﾌﾞ他)</v>
          </cell>
          <cell r="I30">
            <v>2500</v>
          </cell>
        </row>
        <row r="31">
          <cell r="D31">
            <v>8</v>
          </cell>
          <cell r="E31" t="str">
            <v xml:space="preserve"> 設計リピート</v>
          </cell>
          <cell r="I31">
            <v>-1200</v>
          </cell>
        </row>
        <row r="36">
          <cell r="D36" t="str">
            <v>No</v>
          </cell>
          <cell r="E36" t="str">
            <v>本体、オプション価格表</v>
          </cell>
          <cell r="I36" t="str">
            <v>金額</v>
          </cell>
        </row>
        <row r="37">
          <cell r="D37">
            <v>1</v>
          </cell>
          <cell r="E37" t="str">
            <v>エアーブロー</v>
          </cell>
          <cell r="I37">
            <v>400</v>
          </cell>
        </row>
        <row r="38">
          <cell r="D38">
            <v>2</v>
          </cell>
          <cell r="E38" t="str">
            <v>海外取り扱い説明書、設置マニュアル</v>
          </cell>
          <cell r="I38">
            <v>500</v>
          </cell>
        </row>
        <row r="39">
          <cell r="D39">
            <v>3</v>
          </cell>
          <cell r="E39" t="str">
            <v>本体転用だが、ポンプとシリンダーは新作</v>
          </cell>
          <cell r="I39">
            <v>2690</v>
          </cell>
        </row>
        <row r="40">
          <cell r="D40">
            <v>4</v>
          </cell>
          <cell r="E40" t="str">
            <v>高速ポンプユニット</v>
          </cell>
          <cell r="I40">
            <v>2000</v>
          </cell>
        </row>
        <row r="41">
          <cell r="D41">
            <v>5</v>
          </cell>
        </row>
        <row r="42">
          <cell r="D42">
            <v>6</v>
          </cell>
        </row>
        <row r="43">
          <cell r="D43">
            <v>7</v>
          </cell>
        </row>
        <row r="44">
          <cell r="D44">
            <v>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2021-22"/>
      <sheetName val="2022-23"/>
      <sheetName val="2023-24 Planned"/>
      <sheetName val="2023-24 approved"/>
      <sheetName val="2024-25 Approved"/>
      <sheetName val="2025-26"/>
      <sheetName val="2026-27"/>
      <sheetName val="2025-26 actual"/>
      <sheetName val="istanbul"/>
      <sheetName val="Paid Vis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6">
          <cell r="I26">
            <v>1586800</v>
          </cell>
        </row>
      </sheetData>
      <sheetData sheetId="10">
        <row r="8">
          <cell r="L8">
            <v>668500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ZK16"/>
  <sheetViews>
    <sheetView workbookViewId="0">
      <selection activeCell="K10" sqref="K10"/>
    </sheetView>
  </sheetViews>
  <sheetFormatPr defaultRowHeight="14.5"/>
  <cols>
    <col min="2" max="2" width="37" customWidth="1"/>
    <col min="3" max="3" width="8.54296875" customWidth="1"/>
    <col min="4" max="4" width="14.08984375" hidden="1" customWidth="1"/>
    <col min="6" max="6" width="18.453125" customWidth="1"/>
  </cols>
  <sheetData>
    <row r="1" spans="1:7 16233:16235" ht="15" customHeight="1">
      <c r="A1" s="304" t="s">
        <v>29</v>
      </c>
      <c r="B1" s="304"/>
      <c r="C1" s="304"/>
      <c r="D1" s="304"/>
      <c r="E1" s="304"/>
      <c r="F1" s="304"/>
      <c r="G1" s="304"/>
    </row>
    <row r="2" spans="1:7 16233:16235" ht="15" customHeight="1">
      <c r="A2" s="304" t="s">
        <v>295</v>
      </c>
      <c r="B2" s="304"/>
      <c r="C2" s="304"/>
      <c r="D2" s="304"/>
      <c r="E2" s="304"/>
      <c r="F2" s="304"/>
      <c r="G2" s="304"/>
    </row>
    <row r="3" spans="1:7 16233:16235" ht="15" customHeight="1">
      <c r="A3" s="304" t="s">
        <v>221</v>
      </c>
      <c r="B3" s="304"/>
      <c r="C3" s="304"/>
      <c r="D3" s="304"/>
      <c r="E3" s="304"/>
      <c r="F3" s="304"/>
      <c r="G3" s="304"/>
    </row>
    <row r="4" spans="1:7 16233:16235">
      <c r="A4" s="112"/>
      <c r="B4" s="112"/>
      <c r="C4" s="42"/>
      <c r="D4" s="112"/>
      <c r="E4" s="112"/>
      <c r="F4" s="43"/>
      <c r="G4" s="43"/>
    </row>
    <row r="5" spans="1:7 16233:16235" ht="44.25" customHeight="1">
      <c r="A5" s="108" t="s">
        <v>31</v>
      </c>
      <c r="B5" s="108" t="s">
        <v>3</v>
      </c>
      <c r="C5" s="45" t="s">
        <v>5</v>
      </c>
      <c r="D5" s="108" t="s">
        <v>32</v>
      </c>
      <c r="E5" s="108" t="s">
        <v>33</v>
      </c>
      <c r="F5" s="46" t="s">
        <v>289</v>
      </c>
      <c r="G5" s="43"/>
      <c r="WZI5" s="93" t="s">
        <v>113</v>
      </c>
      <c r="WZJ5" s="93" t="s">
        <v>114</v>
      </c>
      <c r="WZK5" s="93" t="s">
        <v>115</v>
      </c>
    </row>
    <row r="6" spans="1:7 16233:16235">
      <c r="A6" s="109"/>
      <c r="B6" s="109"/>
      <c r="C6" s="20"/>
      <c r="D6" s="48"/>
      <c r="E6" s="48"/>
      <c r="F6" s="49"/>
      <c r="G6" s="49"/>
    </row>
    <row r="7" spans="1:7 16233:16235" ht="22.5" customHeight="1">
      <c r="A7" s="50" t="s">
        <v>34</v>
      </c>
      <c r="B7" s="51" t="s">
        <v>162</v>
      </c>
      <c r="C7" s="17"/>
      <c r="D7" s="17"/>
      <c r="E7" s="17" t="s">
        <v>18</v>
      </c>
      <c r="F7" s="113">
        <f>'CAPEX Detail'!H13</f>
        <v>27958050</v>
      </c>
      <c r="G7" s="52"/>
    </row>
    <row r="8" spans="1:7 16233:16235" s="104" customFormat="1">
      <c r="A8" s="111"/>
      <c r="B8" s="111"/>
      <c r="C8" s="111"/>
      <c r="D8" s="111"/>
      <c r="E8" s="114"/>
      <c r="F8" s="58"/>
      <c r="G8" s="72"/>
    </row>
    <row r="9" spans="1:7 16233:16235" ht="15.9" customHeight="1">
      <c r="A9" s="50" t="s">
        <v>24</v>
      </c>
      <c r="B9" s="51" t="s">
        <v>145</v>
      </c>
      <c r="C9" s="17"/>
      <c r="D9" s="55"/>
      <c r="E9" s="17" t="s">
        <v>146</v>
      </c>
      <c r="F9" s="115">
        <f>'CAPEX Detail'!H49</f>
        <v>310720484.74000001</v>
      </c>
      <c r="G9" s="72"/>
    </row>
    <row r="10" spans="1:7 16233:16235">
      <c r="A10" s="109"/>
      <c r="B10" s="109"/>
      <c r="C10" s="20"/>
      <c r="D10" s="48"/>
      <c r="E10" s="20"/>
      <c r="F10" s="58"/>
      <c r="G10" s="72"/>
    </row>
    <row r="11" spans="1:7 16233:16235" ht="15.9" customHeight="1">
      <c r="A11" s="70" t="s">
        <v>27</v>
      </c>
      <c r="B11" s="51" t="s">
        <v>28</v>
      </c>
      <c r="C11" s="17"/>
      <c r="D11" s="17"/>
      <c r="E11" s="17" t="s">
        <v>146</v>
      </c>
      <c r="F11" s="116">
        <f>'CAPEX Detail'!H62</f>
        <v>41430500</v>
      </c>
      <c r="G11" s="72"/>
    </row>
    <row r="12" spans="1:7 16233:16235">
      <c r="A12" s="109"/>
      <c r="B12" s="109"/>
      <c r="C12" s="109"/>
      <c r="D12" s="109"/>
      <c r="E12" s="117"/>
      <c r="F12" s="58"/>
      <c r="G12" s="72"/>
    </row>
    <row r="13" spans="1:7 16233:16235" ht="15.9" customHeight="1">
      <c r="A13" s="70"/>
      <c r="B13" s="120"/>
      <c r="C13" s="61"/>
      <c r="D13" s="61"/>
      <c r="E13" s="61"/>
      <c r="F13" s="116"/>
      <c r="G13" s="72"/>
    </row>
    <row r="14" spans="1:7 16233:16235" s="149" customFormat="1" ht="21.65" customHeight="1" thickBot="1">
      <c r="A14" s="145"/>
      <c r="B14" s="146" t="s">
        <v>294</v>
      </c>
      <c r="C14" s="147"/>
      <c r="D14" s="147" t="s">
        <v>202</v>
      </c>
      <c r="E14" s="147"/>
      <c r="F14" s="122">
        <f>F7+F9+F11</f>
        <v>380109034.74000001</v>
      </c>
      <c r="G14" s="148"/>
    </row>
    <row r="15" spans="1:7 16233:16235" ht="15.9" customHeight="1" thickTop="1">
      <c r="A15" s="70"/>
      <c r="B15" s="120"/>
      <c r="C15" s="61"/>
      <c r="D15" s="61"/>
      <c r="E15" s="61"/>
      <c r="F15" s="116"/>
      <c r="G15" s="72"/>
    </row>
    <row r="16" spans="1:7 16233:16235" ht="15.9" customHeight="1">
      <c r="A16" s="70"/>
      <c r="B16" s="120"/>
      <c r="C16" s="61"/>
      <c r="D16" s="61"/>
      <c r="E16" s="61"/>
      <c r="F16" s="116"/>
      <c r="G16" s="72"/>
    </row>
  </sheetData>
  <mergeCells count="3">
    <mergeCell ref="A1:G1"/>
    <mergeCell ref="A2:G2"/>
    <mergeCell ref="A3:G3"/>
  </mergeCells>
  <conditionalFormatting sqref="F8:G8">
    <cfRule type="cellIs" dxfId="232" priority="16" stopIfTrue="1" operator="notEqual">
      <formula>#REF!+#REF!+#REF!+#REF!</formula>
    </cfRule>
  </conditionalFormatting>
  <conditionalFormatting sqref="F10:G10">
    <cfRule type="cellIs" dxfId="231" priority="15" stopIfTrue="1" operator="notEqual">
      <formula>#REF!+#REF!+#REF!+#REF!</formula>
    </cfRule>
  </conditionalFormatting>
  <conditionalFormatting sqref="F6:G6 F12:G12">
    <cfRule type="cellIs" dxfId="230" priority="14" stopIfTrue="1" operator="notEqual">
      <formula>#REF!+#REF!+#REF!+#REF!</formula>
    </cfRule>
  </conditionalFormatting>
  <conditionalFormatting sqref="F11:G11">
    <cfRule type="cellIs" dxfId="229" priority="13" stopIfTrue="1" operator="notEqual">
      <formula>#REF!+#REF!+#REF!+#REF!</formula>
    </cfRule>
  </conditionalFormatting>
  <conditionalFormatting sqref="F13:G13 F15:G16 G14">
    <cfRule type="cellIs" dxfId="228" priority="1" stopIfTrue="1" operator="notEqual">
      <formula>#REF!+#REF!+#REF!+#REF!</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06B77-79A6-43FC-A6BE-0D454B0CB345}">
  <sheetPr>
    <tabColor theme="8" tint="-0.249977111117893"/>
    <pageSetUpPr fitToPage="1"/>
  </sheetPr>
  <dimension ref="A1:S71"/>
  <sheetViews>
    <sheetView showGridLines="0" zoomScale="98" zoomScaleNormal="98" zoomScaleSheetLayoutView="90" workbookViewId="0">
      <pane xSplit="2" ySplit="6" topLeftCell="C31" activePane="bottomRight" state="frozen"/>
      <selection pane="topRight" activeCell="C1" sqref="C1"/>
      <selection pane="bottomLeft" activeCell="A7" sqref="A7"/>
      <selection pane="bottomRight" activeCell="E36" sqref="E36"/>
    </sheetView>
  </sheetViews>
  <sheetFormatPr defaultColWidth="9.08984375" defaultRowHeight="14.5"/>
  <cols>
    <col min="1" max="1" width="5.08984375" style="1" bestFit="1" customWidth="1"/>
    <col min="2" max="2" width="55.6328125" style="1" bestFit="1" customWidth="1"/>
    <col min="3" max="3" width="17.36328125" style="1" bestFit="1" customWidth="1"/>
    <col min="4" max="4" width="5.1796875" style="39" bestFit="1" customWidth="1"/>
    <col min="5" max="5" width="19.453125" style="1" bestFit="1" customWidth="1"/>
    <col min="6" max="6" width="9.1796875" style="40" bestFit="1" customWidth="1"/>
    <col min="7" max="7" width="24.36328125" style="40" bestFit="1" customWidth="1"/>
    <col min="8" max="8" width="14.90625" style="1" bestFit="1" customWidth="1"/>
    <col min="9" max="9" width="43.81640625" style="1" bestFit="1" customWidth="1"/>
    <col min="10" max="10" width="34.90625" style="1" bestFit="1" customWidth="1"/>
    <col min="11" max="11" width="6.36328125" style="1" bestFit="1" customWidth="1"/>
    <col min="12" max="12" width="11.1796875" style="1" bestFit="1" customWidth="1"/>
    <col min="13" max="13" width="9.1796875" style="1" bestFit="1" customWidth="1"/>
    <col min="14" max="16384" width="9.08984375" style="1"/>
  </cols>
  <sheetData>
    <row r="1" spans="1:19">
      <c r="A1" s="306" t="s">
        <v>0</v>
      </c>
      <c r="B1" s="306"/>
      <c r="C1" s="306"/>
      <c r="D1" s="306"/>
      <c r="E1" s="306"/>
      <c r="F1" s="306"/>
      <c r="G1" s="306"/>
      <c r="H1" s="306"/>
      <c r="I1" s="124"/>
    </row>
    <row r="2" spans="1:19">
      <c r="A2" s="306" t="s">
        <v>1</v>
      </c>
      <c r="B2" s="306"/>
      <c r="C2" s="306"/>
      <c r="D2" s="306"/>
      <c r="E2" s="306"/>
      <c r="F2" s="306"/>
      <c r="G2" s="306"/>
      <c r="H2" s="306"/>
      <c r="I2" s="124"/>
    </row>
    <row r="3" spans="1:19">
      <c r="A3" s="306" t="s">
        <v>242</v>
      </c>
      <c r="B3" s="306"/>
      <c r="C3" s="306"/>
      <c r="D3" s="306"/>
      <c r="E3" s="306"/>
      <c r="F3" s="306"/>
      <c r="G3" s="306"/>
      <c r="H3" s="306"/>
      <c r="I3" s="124"/>
    </row>
    <row r="4" spans="1:19">
      <c r="A4" s="2"/>
      <c r="B4" s="3"/>
      <c r="C4" s="2"/>
      <c r="D4" s="132"/>
      <c r="E4" s="2"/>
      <c r="F4" s="4"/>
      <c r="G4" s="4"/>
      <c r="H4" s="2"/>
      <c r="I4" s="2"/>
    </row>
    <row r="5" spans="1:19" s="6" customFormat="1" ht="13">
      <c r="A5" s="305" t="s">
        <v>2</v>
      </c>
      <c r="B5" s="305" t="s">
        <v>3</v>
      </c>
      <c r="C5" s="305" t="s">
        <v>4</v>
      </c>
      <c r="D5" s="305" t="s">
        <v>5</v>
      </c>
      <c r="E5" s="305" t="s">
        <v>6</v>
      </c>
      <c r="F5" s="307" t="s">
        <v>7</v>
      </c>
      <c r="G5" s="308" t="s">
        <v>8</v>
      </c>
      <c r="H5" s="5" t="s">
        <v>9</v>
      </c>
      <c r="I5" s="305" t="s">
        <v>10</v>
      </c>
    </row>
    <row r="6" spans="1:19" s="6" customFormat="1" ht="13">
      <c r="A6" s="305"/>
      <c r="B6" s="305"/>
      <c r="C6" s="305"/>
      <c r="D6" s="305"/>
      <c r="E6" s="305"/>
      <c r="F6" s="307"/>
      <c r="G6" s="309"/>
      <c r="H6" s="7" t="s">
        <v>11</v>
      </c>
      <c r="I6" s="305"/>
    </row>
    <row r="7" spans="1:19">
      <c r="A7" s="8"/>
      <c r="B7" s="8"/>
      <c r="C7" s="8"/>
      <c r="D7" s="8"/>
      <c r="E7" s="8"/>
      <c r="F7" s="9"/>
      <c r="G7" s="9"/>
      <c r="H7" s="10"/>
      <c r="I7" s="8"/>
      <c r="L7" s="1">
        <v>2000005372</v>
      </c>
    </row>
    <row r="8" spans="1:19" s="6" customFormat="1" ht="13.5" thickBot="1">
      <c r="A8" s="11" t="s">
        <v>12</v>
      </c>
      <c r="B8" s="12" t="s">
        <v>162</v>
      </c>
      <c r="C8" s="11"/>
      <c r="D8" s="11"/>
      <c r="E8" s="11"/>
      <c r="F8" s="11"/>
      <c r="G8" s="14"/>
      <c r="H8" s="14"/>
      <c r="I8" s="11"/>
      <c r="P8" s="92"/>
      <c r="Q8" s="92"/>
      <c r="R8" s="92"/>
      <c r="S8" s="92"/>
    </row>
    <row r="9" spans="1:19" s="6" customFormat="1" ht="13.5" thickBot="1">
      <c r="A9" s="29" t="s">
        <v>13</v>
      </c>
      <c r="B9" s="27" t="s">
        <v>161</v>
      </c>
      <c r="C9" s="17"/>
      <c r="D9" s="17"/>
      <c r="E9" s="26"/>
      <c r="F9" s="26"/>
      <c r="G9" s="26"/>
      <c r="H9" s="16"/>
      <c r="I9" s="17"/>
    </row>
    <row r="10" spans="1:19" s="6" customFormat="1" ht="13">
      <c r="A10" s="17" t="s">
        <v>168</v>
      </c>
      <c r="B10" s="19" t="s">
        <v>297</v>
      </c>
      <c r="C10" s="17" t="s">
        <v>37</v>
      </c>
      <c r="D10" s="17" t="s">
        <v>22</v>
      </c>
      <c r="E10" s="20" t="s">
        <v>18</v>
      </c>
      <c r="F10" s="21" t="s">
        <v>608</v>
      </c>
      <c r="G10" s="18"/>
      <c r="H10" s="22">
        <v>17958050</v>
      </c>
      <c r="I10" s="19" t="s">
        <v>307</v>
      </c>
    </row>
    <row r="11" spans="1:19" s="6" customFormat="1">
      <c r="A11" s="17"/>
      <c r="B11" s="220" t="s">
        <v>616</v>
      </c>
      <c r="C11" s="17" t="s">
        <v>37</v>
      </c>
      <c r="D11" s="17"/>
      <c r="E11" s="20"/>
      <c r="F11" s="21" t="s">
        <v>286</v>
      </c>
      <c r="G11" s="18"/>
      <c r="H11" s="22">
        <v>10000000</v>
      </c>
      <c r="I11" s="19"/>
      <c r="L11" s="135">
        <f>1185121.2*1.8</f>
        <v>2133218.16</v>
      </c>
    </row>
    <row r="12" spans="1:19" s="6" customFormat="1" ht="13">
      <c r="A12" s="17"/>
      <c r="B12" s="19"/>
      <c r="C12" s="17"/>
      <c r="D12" s="17"/>
      <c r="E12" s="20"/>
      <c r="F12" s="99"/>
      <c r="G12" s="22"/>
      <c r="H12" s="22"/>
      <c r="I12" s="23"/>
    </row>
    <row r="13" spans="1:19" s="6" customFormat="1" thickBot="1">
      <c r="A13" s="17"/>
      <c r="B13" s="19"/>
      <c r="C13" s="17"/>
      <c r="D13" s="17"/>
      <c r="E13" s="24" t="s">
        <v>23</v>
      </c>
      <c r="F13" s="99"/>
      <c r="G13" s="100"/>
      <c r="H13" s="97">
        <f>SUM(H10:H12)</f>
        <v>27958050</v>
      </c>
      <c r="I13" s="25"/>
    </row>
    <row r="14" spans="1:19" s="6" customFormat="1" ht="13">
      <c r="A14" s="17"/>
      <c r="B14" s="19"/>
      <c r="C14" s="17"/>
      <c r="D14" s="17"/>
      <c r="E14" s="24"/>
      <c r="F14" s="21"/>
      <c r="G14" s="21"/>
    </row>
    <row r="15" spans="1:19" s="6" customFormat="1" ht="13.5" thickBot="1">
      <c r="A15" s="11" t="s">
        <v>24</v>
      </c>
      <c r="B15" s="12" t="s">
        <v>145</v>
      </c>
      <c r="C15" s="11"/>
      <c r="D15" s="11"/>
      <c r="E15" s="11"/>
      <c r="F15" s="13"/>
      <c r="G15" s="13"/>
    </row>
    <row r="16" spans="1:19" s="6" customFormat="1" ht="13.5" thickBot="1">
      <c r="A16" s="29" t="s">
        <v>129</v>
      </c>
      <c r="B16" s="27" t="s">
        <v>150</v>
      </c>
      <c r="C16" s="17"/>
      <c r="D16" s="17"/>
      <c r="E16" s="20"/>
      <c r="F16" s="21"/>
      <c r="G16" s="18"/>
      <c r="H16" s="22"/>
    </row>
    <row r="17" spans="1:10" s="163" customFormat="1" ht="25.25" customHeight="1">
      <c r="A17" s="155" t="s">
        <v>168</v>
      </c>
      <c r="B17" s="156" t="s">
        <v>298</v>
      </c>
      <c r="C17" s="157" t="s">
        <v>37</v>
      </c>
      <c r="D17" s="157">
        <v>1</v>
      </c>
      <c r="E17" s="158" t="s">
        <v>47</v>
      </c>
      <c r="F17" s="159">
        <v>46419</v>
      </c>
      <c r="G17" s="160"/>
      <c r="H17" s="161">
        <v>20000000</v>
      </c>
      <c r="I17" s="162" t="s">
        <v>305</v>
      </c>
      <c r="J17" s="163" t="s">
        <v>231</v>
      </c>
    </row>
    <row r="18" spans="1:10" s="6" customFormat="1" ht="25.25" customHeight="1">
      <c r="A18" s="29" t="s">
        <v>179</v>
      </c>
      <c r="B18" s="19" t="s">
        <v>282</v>
      </c>
      <c r="C18" s="17" t="s">
        <v>293</v>
      </c>
      <c r="D18" s="17">
        <v>1</v>
      </c>
      <c r="E18" s="20" t="s">
        <v>47</v>
      </c>
      <c r="F18" s="21">
        <v>46413</v>
      </c>
      <c r="G18" s="18"/>
      <c r="H18" s="134">
        <v>100000000</v>
      </c>
      <c r="I18" s="144" t="s">
        <v>284</v>
      </c>
      <c r="J18" s="6" t="s">
        <v>231</v>
      </c>
    </row>
    <row r="19" spans="1:10" s="6" customFormat="1" ht="25.25" customHeight="1">
      <c r="A19" s="29" t="s">
        <v>180</v>
      </c>
      <c r="B19" s="19" t="s">
        <v>243</v>
      </c>
      <c r="C19" s="17" t="s">
        <v>37</v>
      </c>
      <c r="D19" s="17">
        <v>1</v>
      </c>
      <c r="E19" s="98" t="s">
        <v>47</v>
      </c>
      <c r="F19" s="21" t="s">
        <v>222</v>
      </c>
      <c r="G19" s="26"/>
      <c r="H19" s="26">
        <f>(146600*295*1.1)+5000000+2000000</f>
        <v>54571700.000000007</v>
      </c>
      <c r="I19" s="144" t="s">
        <v>245</v>
      </c>
    </row>
    <row r="20" spans="1:10" s="6" customFormat="1" ht="25.25" customHeight="1">
      <c r="A20" s="29" t="s">
        <v>181</v>
      </c>
      <c r="B20" s="19" t="s">
        <v>230</v>
      </c>
      <c r="C20" s="17" t="s">
        <v>37</v>
      </c>
      <c r="D20" s="17">
        <v>1</v>
      </c>
      <c r="E20" s="98" t="s">
        <v>47</v>
      </c>
      <c r="F20" s="21" t="s">
        <v>286</v>
      </c>
      <c r="G20" s="26"/>
      <c r="H20" s="26">
        <f>50000*295*1.2</f>
        <v>17700000</v>
      </c>
      <c r="I20" s="144" t="s">
        <v>283</v>
      </c>
    </row>
    <row r="21" spans="1:10" s="6" customFormat="1" ht="25.25" customHeight="1">
      <c r="A21" s="29"/>
      <c r="B21" s="19" t="s">
        <v>308</v>
      </c>
      <c r="C21" s="17" t="s">
        <v>37</v>
      </c>
      <c r="D21" s="17">
        <v>1</v>
      </c>
      <c r="E21" s="98" t="s">
        <v>47</v>
      </c>
      <c r="F21" s="21" t="s">
        <v>222</v>
      </c>
      <c r="G21" s="26"/>
      <c r="H21" s="26">
        <v>20000000</v>
      </c>
      <c r="I21" s="144" t="s">
        <v>309</v>
      </c>
    </row>
    <row r="22" spans="1:10" s="6" customFormat="1" ht="25.25" customHeight="1">
      <c r="A22" s="29" t="s">
        <v>233</v>
      </c>
      <c r="B22" s="19" t="s">
        <v>250</v>
      </c>
      <c r="C22" s="17" t="s">
        <v>37</v>
      </c>
      <c r="D22" s="17">
        <v>1</v>
      </c>
      <c r="E22" s="98" t="s">
        <v>47</v>
      </c>
      <c r="F22" s="21" t="s">
        <v>222</v>
      </c>
      <c r="G22" s="26"/>
      <c r="H22" s="26">
        <v>5000000</v>
      </c>
      <c r="I22" s="26" t="s">
        <v>306</v>
      </c>
    </row>
    <row r="23" spans="1:10" s="6" customFormat="1" ht="13">
      <c r="A23" s="29" t="s">
        <v>234</v>
      </c>
      <c r="B23" s="172" t="s">
        <v>236</v>
      </c>
      <c r="C23" s="17"/>
      <c r="D23" s="17"/>
      <c r="E23" s="98"/>
      <c r="F23" s="21"/>
      <c r="G23" s="26"/>
      <c r="H23" s="260">
        <v>0</v>
      </c>
      <c r="I23" s="6" t="s">
        <v>563</v>
      </c>
    </row>
    <row r="24" spans="1:10" s="6" customFormat="1" thickBot="1">
      <c r="A24" s="17"/>
      <c r="B24" s="19"/>
      <c r="C24" s="17"/>
      <c r="D24" s="17"/>
      <c r="E24" s="24" t="s">
        <v>163</v>
      </c>
      <c r="F24" s="99"/>
      <c r="G24" s="100"/>
      <c r="H24" s="97">
        <f>SUM(H17:H23)</f>
        <v>217271700</v>
      </c>
      <c r="I24" s="135"/>
    </row>
    <row r="25" spans="1:10" s="6" customFormat="1" thickBot="1">
      <c r="A25" s="17"/>
      <c r="B25" s="19"/>
      <c r="C25" s="17"/>
      <c r="D25" s="17"/>
      <c r="E25" s="24"/>
      <c r="F25" s="99"/>
      <c r="G25" s="26"/>
      <c r="H25" s="95"/>
    </row>
    <row r="26" spans="1:10" s="6" customFormat="1" ht="13.5" thickBot="1">
      <c r="A26" s="17" t="s">
        <v>130</v>
      </c>
      <c r="B26" s="15" t="s">
        <v>183</v>
      </c>
      <c r="C26" s="17"/>
      <c r="D26" s="17"/>
      <c r="E26" s="20"/>
      <c r="F26" s="21"/>
      <c r="G26" s="21"/>
      <c r="H26" s="21"/>
    </row>
    <row r="27" spans="1:10" s="6" customFormat="1" ht="16.25" customHeight="1">
      <c r="A27" s="17" t="s">
        <v>168</v>
      </c>
      <c r="B27" s="19" t="s">
        <v>229</v>
      </c>
      <c r="C27" s="17" t="s">
        <v>37</v>
      </c>
      <c r="D27" s="17">
        <v>2</v>
      </c>
      <c r="E27" s="98" t="s">
        <v>18</v>
      </c>
      <c r="F27" s="21" t="s">
        <v>222</v>
      </c>
      <c r="G27" s="26"/>
      <c r="H27" s="26">
        <f>546000+975000</f>
        <v>1521000</v>
      </c>
      <c r="I27" s="25"/>
    </row>
    <row r="28" spans="1:10" s="6" customFormat="1" ht="21" customHeight="1">
      <c r="A28" s="17" t="s">
        <v>179</v>
      </c>
      <c r="B28" s="19" t="s">
        <v>299</v>
      </c>
      <c r="C28" s="17" t="s">
        <v>149</v>
      </c>
      <c r="D28" s="17">
        <v>2</v>
      </c>
      <c r="E28" s="20" t="s">
        <v>18</v>
      </c>
      <c r="F28" s="21" t="s">
        <v>608</v>
      </c>
      <c r="G28" s="18"/>
      <c r="H28" s="22">
        <v>1000000</v>
      </c>
    </row>
    <row r="29" spans="1:10" s="6" customFormat="1" ht="21" customHeight="1">
      <c r="A29" s="17" t="s">
        <v>180</v>
      </c>
      <c r="B29" s="19" t="s">
        <v>564</v>
      </c>
      <c r="C29" s="17" t="s">
        <v>37</v>
      </c>
      <c r="D29" s="17">
        <v>1</v>
      </c>
      <c r="E29" s="20" t="s">
        <v>18</v>
      </c>
      <c r="F29" s="21" t="s">
        <v>222</v>
      </c>
      <c r="G29" s="18"/>
      <c r="H29" s="22"/>
    </row>
    <row r="30" spans="1:10" s="6" customFormat="1" ht="23" customHeight="1">
      <c r="A30" s="17" t="s">
        <v>181</v>
      </c>
      <c r="B30" s="19" t="s">
        <v>235</v>
      </c>
      <c r="C30" s="17" t="s">
        <v>37</v>
      </c>
      <c r="D30" s="17">
        <v>1</v>
      </c>
      <c r="E30" s="98" t="s">
        <v>18</v>
      </c>
      <c r="F30" s="21" t="s">
        <v>290</v>
      </c>
      <c r="G30" s="26"/>
      <c r="H30" s="134">
        <v>11200000</v>
      </c>
      <c r="I30" s="6" t="s">
        <v>240</v>
      </c>
    </row>
    <row r="31" spans="1:10" s="6" customFormat="1" ht="16.25" customHeight="1">
      <c r="A31" s="17" t="s">
        <v>233</v>
      </c>
      <c r="B31" s="19" t="s">
        <v>292</v>
      </c>
      <c r="C31" s="17" t="s">
        <v>293</v>
      </c>
      <c r="D31" s="17">
        <v>1</v>
      </c>
      <c r="E31" s="20" t="s">
        <v>18</v>
      </c>
      <c r="F31" s="21" t="s">
        <v>286</v>
      </c>
      <c r="G31" s="18"/>
      <c r="H31" s="134">
        <f>5000000*1.1</f>
        <v>5500000</v>
      </c>
      <c r="I31" s="6" t="s">
        <v>291</v>
      </c>
    </row>
    <row r="32" spans="1:10" s="6" customFormat="1" ht="16.25" customHeight="1">
      <c r="A32" s="17" t="s">
        <v>234</v>
      </c>
      <c r="B32" s="19" t="s">
        <v>237</v>
      </c>
      <c r="C32" s="17" t="s">
        <v>149</v>
      </c>
      <c r="D32" s="17">
        <v>2</v>
      </c>
      <c r="E32" s="20" t="s">
        <v>18</v>
      </c>
      <c r="F32" s="21" t="s">
        <v>222</v>
      </c>
      <c r="G32" s="18"/>
      <c r="H32" s="134">
        <v>16905900</v>
      </c>
      <c r="I32" s="6" t="s">
        <v>241</v>
      </c>
    </row>
    <row r="33" spans="1:9" s="6" customFormat="1" ht="16.25" customHeight="1">
      <c r="A33" s="17" t="s">
        <v>89</v>
      </c>
      <c r="B33" s="19" t="s">
        <v>246</v>
      </c>
      <c r="C33" s="17" t="s">
        <v>37</v>
      </c>
      <c r="D33" s="17">
        <v>1</v>
      </c>
      <c r="E33" s="20" t="s">
        <v>18</v>
      </c>
      <c r="F33" s="21" t="s">
        <v>222</v>
      </c>
      <c r="G33" s="18"/>
      <c r="H33" s="22">
        <v>1746000</v>
      </c>
      <c r="I33" s="6" t="s">
        <v>247</v>
      </c>
    </row>
    <row r="34" spans="1:9" s="6" customFormat="1" ht="16.25" customHeight="1">
      <c r="A34" s="17" t="s">
        <v>301</v>
      </c>
      <c r="B34" s="62" t="s">
        <v>285</v>
      </c>
      <c r="C34" s="17" t="s">
        <v>37</v>
      </c>
      <c r="D34" s="17">
        <v>3</v>
      </c>
      <c r="E34" s="20" t="s">
        <v>18</v>
      </c>
      <c r="F34" s="21" t="s">
        <v>608</v>
      </c>
      <c r="G34" s="18"/>
      <c r="H34" s="22">
        <f>240000+340000+370000</f>
        <v>950000</v>
      </c>
    </row>
    <row r="35" spans="1:9" s="6" customFormat="1" ht="13">
      <c r="A35" s="17"/>
      <c r="B35" s="19"/>
      <c r="C35" s="17"/>
      <c r="D35" s="17"/>
      <c r="E35" s="20"/>
      <c r="F35" s="21"/>
      <c r="G35" s="18"/>
      <c r="H35" s="22"/>
    </row>
    <row r="36" spans="1:9" s="6" customFormat="1" thickBot="1">
      <c r="A36" s="17"/>
      <c r="B36" s="19"/>
      <c r="C36" s="17"/>
      <c r="D36" s="17"/>
      <c r="E36" s="24" t="s">
        <v>164</v>
      </c>
      <c r="F36" s="99"/>
      <c r="G36" s="100"/>
      <c r="H36" s="97">
        <f>SUM(H27:H34)</f>
        <v>38822900</v>
      </c>
      <c r="I36" s="25"/>
    </row>
    <row r="37" spans="1:9" s="154" customFormat="1" thickBot="1">
      <c r="A37" s="61"/>
      <c r="B37" s="150"/>
      <c r="C37" s="61"/>
      <c r="D37" s="61"/>
      <c r="E37" s="151"/>
      <c r="F37" s="152"/>
      <c r="G37" s="153"/>
      <c r="H37" s="128"/>
      <c r="I37" s="61"/>
    </row>
    <row r="38" spans="1:9" s="6" customFormat="1" thickBot="1">
      <c r="A38" s="17" t="s">
        <v>315</v>
      </c>
      <c r="B38" s="27" t="s">
        <v>25</v>
      </c>
      <c r="C38" s="17"/>
      <c r="D38" s="17"/>
      <c r="E38" s="24"/>
      <c r="F38" s="28"/>
      <c r="G38" s="28"/>
      <c r="H38" s="95"/>
      <c r="I38" s="36"/>
    </row>
    <row r="39" spans="1:9" s="6" customFormat="1" ht="16.25" customHeight="1">
      <c r="A39" s="29" t="s">
        <v>168</v>
      </c>
      <c r="B39" s="19" t="s">
        <v>26</v>
      </c>
      <c r="C39" s="17" t="s">
        <v>149</v>
      </c>
      <c r="D39" s="17">
        <v>10</v>
      </c>
      <c r="E39" s="30" t="s">
        <v>18</v>
      </c>
      <c r="F39" s="21"/>
      <c r="G39" s="18"/>
      <c r="H39" s="38">
        <v>6705800</v>
      </c>
      <c r="I39" s="36"/>
    </row>
    <row r="40" spans="1:9" s="6" customFormat="1" ht="16.25" customHeight="1">
      <c r="A40" s="17" t="s">
        <v>179</v>
      </c>
      <c r="B40" s="19" t="s">
        <v>310</v>
      </c>
      <c r="C40" s="17"/>
      <c r="D40" s="17">
        <v>6</v>
      </c>
      <c r="E40" s="30" t="s">
        <v>18</v>
      </c>
      <c r="F40" s="21"/>
      <c r="G40" s="18"/>
      <c r="H40" s="38">
        <v>4000000</v>
      </c>
      <c r="I40" s="36"/>
    </row>
    <row r="41" spans="1:9" s="6" customFormat="1" ht="16.25" customHeight="1">
      <c r="A41" s="29" t="s">
        <v>180</v>
      </c>
      <c r="B41" s="19" t="s">
        <v>311</v>
      </c>
      <c r="C41" s="17"/>
      <c r="D41" s="17">
        <v>6</v>
      </c>
      <c r="E41" s="30" t="s">
        <v>18</v>
      </c>
      <c r="F41" s="21"/>
      <c r="G41" s="18"/>
      <c r="H41" s="38">
        <v>2700000</v>
      </c>
      <c r="I41" s="36"/>
    </row>
    <row r="42" spans="1:9" s="6" customFormat="1" ht="16.25" customHeight="1">
      <c r="A42" s="29" t="s">
        <v>181</v>
      </c>
      <c r="B42" s="19" t="s">
        <v>312</v>
      </c>
      <c r="C42" s="17"/>
      <c r="D42" s="17">
        <v>1</v>
      </c>
      <c r="E42" s="30" t="s">
        <v>18</v>
      </c>
      <c r="F42" s="21"/>
      <c r="G42" s="18"/>
      <c r="H42" s="38">
        <v>305084.74</v>
      </c>
      <c r="I42" s="36"/>
    </row>
    <row r="43" spans="1:9" s="6" customFormat="1" ht="16.25" customHeight="1">
      <c r="A43" s="29" t="s">
        <v>233</v>
      </c>
      <c r="B43" s="19" t="s">
        <v>313</v>
      </c>
      <c r="C43" s="17"/>
      <c r="D43" s="17">
        <v>2</v>
      </c>
      <c r="E43" s="30" t="s">
        <v>18</v>
      </c>
      <c r="F43" s="21"/>
      <c r="G43" s="18"/>
      <c r="H43" s="38">
        <v>790000</v>
      </c>
      <c r="I43" s="36"/>
    </row>
    <row r="44" spans="1:9" s="6" customFormat="1" ht="16.25" customHeight="1">
      <c r="A44" s="29" t="s">
        <v>234</v>
      </c>
      <c r="B44" s="19" t="s">
        <v>314</v>
      </c>
      <c r="C44" s="17" t="s">
        <v>149</v>
      </c>
      <c r="D44" s="17">
        <v>1</v>
      </c>
      <c r="E44" s="30" t="s">
        <v>18</v>
      </c>
      <c r="F44" s="21"/>
      <c r="G44" s="18"/>
      <c r="H44" s="38">
        <v>125000</v>
      </c>
      <c r="I44" s="36"/>
    </row>
    <row r="45" spans="1:9" s="6" customFormat="1" ht="16.25" customHeight="1">
      <c r="A45" s="29" t="s">
        <v>256</v>
      </c>
      <c r="B45" s="19" t="s">
        <v>565</v>
      </c>
      <c r="C45" s="17"/>
      <c r="D45" s="17">
        <v>1</v>
      </c>
      <c r="E45" s="30" t="s">
        <v>18</v>
      </c>
      <c r="F45" s="21" t="s">
        <v>609</v>
      </c>
      <c r="G45" s="18"/>
      <c r="H45" s="38">
        <v>40000000</v>
      </c>
      <c r="I45" s="60"/>
    </row>
    <row r="47" spans="1:9" s="6" customFormat="1" thickBot="1">
      <c r="A47" s="32"/>
      <c r="B47" s="19"/>
      <c r="C47" s="17"/>
      <c r="D47" s="17"/>
      <c r="E47" s="24" t="s">
        <v>169</v>
      </c>
      <c r="F47" s="21"/>
      <c r="G47" s="21"/>
      <c r="H47" s="97">
        <f>SUM(H39:H45)</f>
        <v>54625884.740000002</v>
      </c>
      <c r="I47" s="36"/>
    </row>
    <row r="48" spans="1:9" s="6" customFormat="1" ht="15" thickTop="1" thickBot="1">
      <c r="A48" s="32"/>
      <c r="B48" s="19"/>
      <c r="C48" s="17"/>
      <c r="D48" s="17"/>
      <c r="E48" s="24"/>
      <c r="F48" s="21"/>
      <c r="G48" s="21"/>
      <c r="H48" s="101"/>
      <c r="I48" s="36"/>
    </row>
    <row r="49" spans="1:10" s="6" customFormat="1" ht="15" thickTop="1" thickBot="1">
      <c r="A49" s="17"/>
      <c r="B49" s="19"/>
      <c r="C49" s="17"/>
      <c r="D49" s="17"/>
      <c r="E49" s="24" t="s">
        <v>131</v>
      </c>
      <c r="F49" s="21"/>
      <c r="G49" s="21"/>
      <c r="H49" s="97">
        <f>H36+H47+H24</f>
        <v>310720484.74000001</v>
      </c>
      <c r="I49" s="36"/>
    </row>
    <row r="50" spans="1:10" s="6" customFormat="1" ht="13.5" thickTop="1">
      <c r="A50" s="17"/>
      <c r="B50" s="19"/>
      <c r="C50" s="17"/>
      <c r="D50" s="17"/>
      <c r="E50" s="24"/>
      <c r="F50" s="28"/>
      <c r="G50" s="28"/>
      <c r="H50" s="38"/>
      <c r="I50" s="36"/>
    </row>
    <row r="51" spans="1:10" s="6" customFormat="1" thickBot="1">
      <c r="A51" s="17"/>
      <c r="B51" s="33" t="s">
        <v>134</v>
      </c>
      <c r="C51" s="29"/>
      <c r="D51" s="29"/>
      <c r="E51" s="34" t="s">
        <v>617</v>
      </c>
      <c r="H51" s="127">
        <f>H13+H49</f>
        <v>338678534.74000001</v>
      </c>
      <c r="I51" s="36"/>
    </row>
    <row r="52" spans="1:10" s="6" customFormat="1" thickTop="1">
      <c r="A52" s="17"/>
      <c r="B52" s="33"/>
      <c r="C52" s="29"/>
      <c r="D52" s="29"/>
      <c r="E52" s="34"/>
      <c r="F52" s="95"/>
      <c r="G52" s="95"/>
      <c r="H52" s="38"/>
      <c r="I52" s="36"/>
    </row>
    <row r="53" spans="1:10" ht="15" hidden="1" thickBot="1">
      <c r="A53" s="35" t="s">
        <v>27</v>
      </c>
      <c r="B53" s="27" t="s">
        <v>204</v>
      </c>
      <c r="C53" s="17"/>
      <c r="D53" s="17"/>
      <c r="E53" s="24"/>
      <c r="F53" s="28"/>
      <c r="G53" s="28"/>
      <c r="H53" s="95"/>
    </row>
    <row r="54" spans="1:10" hidden="1">
      <c r="A54" s="17">
        <v>1</v>
      </c>
      <c r="B54" s="19" t="s">
        <v>205</v>
      </c>
      <c r="C54" s="17" t="s">
        <v>149</v>
      </c>
      <c r="D54" s="17">
        <v>1</v>
      </c>
      <c r="E54" s="29" t="s">
        <v>18</v>
      </c>
      <c r="F54" s="28"/>
      <c r="G54" s="18"/>
      <c r="H54" s="18">
        <f>20527000+4809000+4809000+6411500</f>
        <v>36556500</v>
      </c>
    </row>
    <row r="55" spans="1:10" hidden="1">
      <c r="A55" s="17">
        <f>A54+1</f>
        <v>2</v>
      </c>
      <c r="B55" s="19" t="s">
        <v>206</v>
      </c>
      <c r="C55" s="17" t="s">
        <v>37</v>
      </c>
      <c r="D55" s="17">
        <v>1</v>
      </c>
      <c r="E55" s="29" t="s">
        <v>18</v>
      </c>
      <c r="F55" s="28"/>
      <c r="G55" s="18"/>
      <c r="H55" s="18">
        <v>4649000</v>
      </c>
      <c r="J55" s="126"/>
    </row>
    <row r="56" spans="1:10" hidden="1">
      <c r="A56" s="17">
        <f t="shared" ref="A56:A57" si="0">A55+1</f>
        <v>3</v>
      </c>
      <c r="B56" s="19" t="s">
        <v>207</v>
      </c>
      <c r="C56" s="17" t="s">
        <v>149</v>
      </c>
      <c r="D56" s="17"/>
      <c r="E56" s="29" t="s">
        <v>18</v>
      </c>
      <c r="F56" s="28"/>
      <c r="G56" s="18"/>
      <c r="H56" s="125"/>
    </row>
    <row r="57" spans="1:10" hidden="1">
      <c r="A57" s="17">
        <f t="shared" si="0"/>
        <v>4</v>
      </c>
      <c r="B57" s="19" t="s">
        <v>208</v>
      </c>
      <c r="C57" s="17" t="s">
        <v>37</v>
      </c>
      <c r="D57" s="17">
        <v>1</v>
      </c>
      <c r="E57" s="29" t="s">
        <v>18</v>
      </c>
      <c r="F57" s="28"/>
      <c r="G57" s="18"/>
      <c r="H57" s="18">
        <v>225000</v>
      </c>
    </row>
    <row r="58" spans="1:10">
      <c r="A58" s="17"/>
      <c r="B58" s="19"/>
      <c r="C58" s="17"/>
      <c r="D58" s="17"/>
      <c r="E58" s="29"/>
      <c r="F58" s="28"/>
      <c r="G58" s="18"/>
    </row>
    <row r="59" spans="1:10">
      <c r="A59" s="17"/>
      <c r="B59" s="19"/>
      <c r="C59" s="17"/>
      <c r="D59" s="17"/>
      <c r="E59" s="29"/>
      <c r="F59" s="28"/>
      <c r="G59" s="18"/>
    </row>
    <row r="60" spans="1:10">
      <c r="A60" s="17"/>
      <c r="B60" s="19"/>
      <c r="C60" s="17"/>
      <c r="D60" s="17"/>
      <c r="E60" s="29"/>
      <c r="F60" s="28"/>
      <c r="G60" s="18"/>
    </row>
    <row r="61" spans="1:10">
      <c r="A61" s="17"/>
      <c r="B61" s="19"/>
      <c r="C61" s="17"/>
      <c r="D61" s="17"/>
      <c r="E61" s="24"/>
      <c r="F61" s="28"/>
      <c r="G61" s="24"/>
    </row>
    <row r="62" spans="1:10" ht="15" thickBot="1">
      <c r="A62" s="17"/>
      <c r="B62" s="19"/>
      <c r="C62" s="17"/>
      <c r="D62" s="17"/>
      <c r="E62" s="24" t="s">
        <v>133</v>
      </c>
      <c r="F62" s="21"/>
      <c r="G62" s="21"/>
      <c r="H62" s="97">
        <f>SUM(H54:H57)</f>
        <v>41430500</v>
      </c>
    </row>
    <row r="63" spans="1:10" ht="15" thickTop="1">
      <c r="A63" s="17"/>
      <c r="B63" s="19"/>
      <c r="C63" s="17"/>
      <c r="D63" s="17"/>
      <c r="E63" s="24"/>
      <c r="F63" s="28"/>
      <c r="G63" s="24"/>
    </row>
    <row r="64" spans="1:10">
      <c r="A64" s="17"/>
      <c r="B64" s="36"/>
      <c r="C64" s="29"/>
      <c r="D64" s="35"/>
      <c r="E64" s="36"/>
      <c r="F64" s="37"/>
      <c r="G64" s="37"/>
    </row>
    <row r="65" spans="1:13" ht="15" thickBot="1">
      <c r="A65" s="35"/>
      <c r="B65" s="33" t="s">
        <v>132</v>
      </c>
      <c r="C65" s="29"/>
      <c r="D65" s="35"/>
      <c r="E65" s="36"/>
      <c r="G65" s="128"/>
      <c r="H65" s="97">
        <f>H51+H62</f>
        <v>380109034.74000001</v>
      </c>
    </row>
    <row r="66" spans="1:13" ht="15" thickTop="1">
      <c r="A66" s="35"/>
      <c r="I66" s="126" t="s">
        <v>320</v>
      </c>
      <c r="J66" s="126" t="s">
        <v>321</v>
      </c>
    </row>
    <row r="67" spans="1:13">
      <c r="G67" s="175" t="s">
        <v>317</v>
      </c>
      <c r="H67" s="176">
        <f>H54+H55</f>
        <v>41205500</v>
      </c>
      <c r="I67" s="176">
        <f>H67*35%</f>
        <v>14421925</v>
      </c>
      <c r="J67" s="125">
        <f>(H67-I67)/5</f>
        <v>5356715</v>
      </c>
      <c r="K67" s="126" t="s">
        <v>322</v>
      </c>
      <c r="L67" s="177">
        <f>J67+J68</f>
        <v>32258033.126600005</v>
      </c>
      <c r="M67" s="259">
        <f>L67/1000</f>
        <v>32258.033126600003</v>
      </c>
    </row>
    <row r="68" spans="1:13">
      <c r="G68" s="175" t="s">
        <v>318</v>
      </c>
      <c r="H68" s="176">
        <f>H65-H69-H67</f>
        <v>298903534.74000001</v>
      </c>
      <c r="I68" s="176">
        <f>H68*10%</f>
        <v>29890353.474000003</v>
      </c>
      <c r="J68" s="125">
        <f>(H68-I68)/10</f>
        <v>26901318.126600005</v>
      </c>
      <c r="K68" s="126" t="s">
        <v>322</v>
      </c>
    </row>
    <row r="69" spans="1:13">
      <c r="G69" s="175" t="s">
        <v>319</v>
      </c>
      <c r="H69" s="130">
        <f>H45</f>
        <v>40000000</v>
      </c>
      <c r="I69" s="1">
        <v>0</v>
      </c>
      <c r="J69" s="125">
        <f>(H69-I69)/5*5/12</f>
        <v>3333333.3333333335</v>
      </c>
      <c r="K69" s="126" t="s">
        <v>95</v>
      </c>
      <c r="M69" s="176">
        <f>J69/1000</f>
        <v>3333.3333333333335</v>
      </c>
    </row>
    <row r="70" spans="1:13" ht="15" thickBot="1">
      <c r="J70" s="178">
        <f>SUM(J67:J69)</f>
        <v>35591366.459933341</v>
      </c>
    </row>
    <row r="71" spans="1:13" ht="15" thickTop="1"/>
  </sheetData>
  <mergeCells count="11">
    <mergeCell ref="I5:I6"/>
    <mergeCell ref="A1:H1"/>
    <mergeCell ref="A2:H2"/>
    <mergeCell ref="A3:H3"/>
    <mergeCell ref="A5:A6"/>
    <mergeCell ref="B5:B6"/>
    <mergeCell ref="C5:C6"/>
    <mergeCell ref="D5:D6"/>
    <mergeCell ref="E5:E6"/>
    <mergeCell ref="F5:F6"/>
    <mergeCell ref="G5:G6"/>
  </mergeCells>
  <conditionalFormatting sqref="E5:G5 E6:E7">
    <cfRule type="cellIs" dxfId="227" priority="51" stopIfTrue="1" operator="notEqual">
      <formula>#REF!+#REF!+#REF!+#REF!</formula>
    </cfRule>
  </conditionalFormatting>
  <conditionalFormatting sqref="I13">
    <cfRule type="cellIs" dxfId="226" priority="50" stopIfTrue="1" operator="notEqual">
      <formula>#REF!+#REF!+#REF!+#REF!</formula>
    </cfRule>
  </conditionalFormatting>
  <conditionalFormatting sqref="E27:F27 E33:F33 E32 F31:F32 E35:F35">
    <cfRule type="cellIs" dxfId="225" priority="48" stopIfTrue="1" operator="notEqual">
      <formula>#REF!+#REF!+#REF!+#REF!</formula>
    </cfRule>
  </conditionalFormatting>
  <conditionalFormatting sqref="I27">
    <cfRule type="cellIs" dxfId="224" priority="47" stopIfTrue="1" operator="notEqual">
      <formula>#REF!+#REF!+#REF!+#REF!</formula>
    </cfRule>
  </conditionalFormatting>
  <conditionalFormatting sqref="E15">
    <cfRule type="cellIs" dxfId="223" priority="46" stopIfTrue="1" operator="notEqual">
      <formula>#REF!+#REF!+#REF!+#REF!</formula>
    </cfRule>
  </conditionalFormatting>
  <conditionalFormatting sqref="I10:I11">
    <cfRule type="cellIs" dxfId="222" priority="45" stopIfTrue="1" operator="notEqual">
      <formula>#REF!+#REF!+#REF!+#REF!</formula>
    </cfRule>
  </conditionalFormatting>
  <conditionalFormatting sqref="E10:E11">
    <cfRule type="cellIs" dxfId="221" priority="44" stopIfTrue="1" operator="notEqual">
      <formula>#REF!+#REF!+#REF!+#REF!</formula>
    </cfRule>
  </conditionalFormatting>
  <conditionalFormatting sqref="F37">
    <cfRule type="cellIs" dxfId="220" priority="43" stopIfTrue="1" operator="notEqual">
      <formula>#REF!+#REF!+#REF!+#REF!</formula>
    </cfRule>
  </conditionalFormatting>
  <conditionalFormatting sqref="E37">
    <cfRule type="cellIs" dxfId="219" priority="42" stopIfTrue="1" operator="notEqual">
      <formula>#REF!+#REF!+#REF!+#REF!</formula>
    </cfRule>
  </conditionalFormatting>
  <conditionalFormatting sqref="E8">
    <cfRule type="cellIs" dxfId="218" priority="41" stopIfTrue="1" operator="notEqual">
      <formula>#REF!+#REF!+#REF!+#REF!</formula>
    </cfRule>
  </conditionalFormatting>
  <conditionalFormatting sqref="G13">
    <cfRule type="cellIs" dxfId="217" priority="40" stopIfTrue="1" operator="notEqual">
      <formula>#REF!+#REF!+#REF!+#REF!</formula>
    </cfRule>
  </conditionalFormatting>
  <conditionalFormatting sqref="E12">
    <cfRule type="cellIs" dxfId="216" priority="38" stopIfTrue="1" operator="notEqual">
      <formula>#REF!+#REF!+#REF!+#REF!</formula>
    </cfRule>
  </conditionalFormatting>
  <conditionalFormatting sqref="E9:F9">
    <cfRule type="cellIs" dxfId="215" priority="39" stopIfTrue="1" operator="notEqual">
      <formula>#REF!+#REF!+#REF!+#REF!</formula>
    </cfRule>
  </conditionalFormatting>
  <conditionalFormatting sqref="I36">
    <cfRule type="cellIs" dxfId="214" priority="37" stopIfTrue="1" operator="notEqual">
      <formula>#REF!+#REF!+#REF!+#REF!</formula>
    </cfRule>
  </conditionalFormatting>
  <conditionalFormatting sqref="G36">
    <cfRule type="cellIs" dxfId="213" priority="36" stopIfTrue="1" operator="notEqual">
      <formula>#REF!+#REF!+#REF!+#REF!</formula>
    </cfRule>
  </conditionalFormatting>
  <conditionalFormatting sqref="E18">
    <cfRule type="cellIs" dxfId="212" priority="34" stopIfTrue="1" operator="notEqual">
      <formula>#REF!+#REF!+#REF!+#REF!</formula>
    </cfRule>
  </conditionalFormatting>
  <conditionalFormatting sqref="E16">
    <cfRule type="cellIs" dxfId="211" priority="33" stopIfTrue="1" operator="notEqual">
      <formula>#REF!+#REF!+#REF!+#REF!</formula>
    </cfRule>
  </conditionalFormatting>
  <conditionalFormatting sqref="G24:G25">
    <cfRule type="cellIs" dxfId="210" priority="32" stopIfTrue="1" operator="notEqual">
      <formula>#REF!+#REF!+#REF!+#REF!</formula>
    </cfRule>
  </conditionalFormatting>
  <conditionalFormatting sqref="F18">
    <cfRule type="cellIs" dxfId="209" priority="25" stopIfTrue="1" operator="notEqual">
      <formula>#REF!+#REF!+#REF!+#REF!</formula>
    </cfRule>
  </conditionalFormatting>
  <conditionalFormatting sqref="E28:E29">
    <cfRule type="cellIs" dxfId="208" priority="17" stopIfTrue="1" operator="notEqual">
      <formula>#REF!+#REF!+#REF!+#REF!</formula>
    </cfRule>
  </conditionalFormatting>
  <conditionalFormatting sqref="F28:F29">
    <cfRule type="cellIs" dxfId="207" priority="16" stopIfTrue="1" operator="notEqual">
      <formula>#REF!+#REF!+#REF!+#REF!</formula>
    </cfRule>
  </conditionalFormatting>
  <conditionalFormatting sqref="F19:F23">
    <cfRule type="cellIs" dxfId="206" priority="15" stopIfTrue="1" operator="notEqual">
      <formula>#REF!+#REF!+#REF!+#REF!</formula>
    </cfRule>
  </conditionalFormatting>
  <conditionalFormatting sqref="E19:E23">
    <cfRule type="cellIs" dxfId="205" priority="14" stopIfTrue="1" operator="notEqual">
      <formula>#REF!+#REF!+#REF!+#REF!</formula>
    </cfRule>
  </conditionalFormatting>
  <conditionalFormatting sqref="E30:F30">
    <cfRule type="cellIs" dxfId="204" priority="13" stopIfTrue="1" operator="notEqual">
      <formula>#REF!+#REF!+#REF!+#REF!</formula>
    </cfRule>
  </conditionalFormatting>
  <conditionalFormatting sqref="E31">
    <cfRule type="cellIs" dxfId="203" priority="11" stopIfTrue="1" operator="notEqual">
      <formula>#REF!+#REF!+#REF!+#REF!</formula>
    </cfRule>
  </conditionalFormatting>
  <conditionalFormatting sqref="E34:F34">
    <cfRule type="cellIs" dxfId="202" priority="6" stopIfTrue="1" operator="notEqual">
      <formula>#REF!+#REF!+#REF!+#REF!</formula>
    </cfRule>
  </conditionalFormatting>
  <conditionalFormatting sqref="E17">
    <cfRule type="cellIs" dxfId="201" priority="5" stopIfTrue="1" operator="notEqual">
      <formula>#REF!+#REF!+#REF!+#REF!</formula>
    </cfRule>
  </conditionalFormatting>
  <conditionalFormatting sqref="F17">
    <cfRule type="cellIs" dxfId="200" priority="4" stopIfTrue="1" operator="notEqual">
      <formula>#REF!+#REF!+#REF!+#REF!</formula>
    </cfRule>
  </conditionalFormatting>
  <conditionalFormatting sqref="I45">
    <cfRule type="cellIs" dxfId="199" priority="2" stopIfTrue="1" operator="notEqual">
      <formula>#REF!+#REF!+#REF!+#REF!</formula>
    </cfRule>
  </conditionalFormatting>
  <printOptions horizontalCentered="1"/>
  <pageMargins left="0.18" right="0.22" top="0.36" bottom="0.14000000000000001" header="0.32" footer="0.06"/>
  <pageSetup paperSize="8" scale="92" fitToWidth="0" orientation="landscape" r:id="rId1"/>
  <colBreaks count="1" manualBreakCount="1">
    <brk id="9" max="1048575" man="1"/>
  </col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ZK41"/>
  <sheetViews>
    <sheetView workbookViewId="0">
      <selection activeCell="J14" sqref="J14"/>
    </sheetView>
  </sheetViews>
  <sheetFormatPr defaultRowHeight="14.5"/>
  <cols>
    <col min="2" max="2" width="37" customWidth="1"/>
    <col min="3" max="3" width="8.54296875" customWidth="1"/>
    <col min="4" max="4" width="14.08984375" customWidth="1"/>
    <col min="6" max="6" width="17.6328125" customWidth="1"/>
    <col min="7" max="7" width="17.6328125" style="179" customWidth="1"/>
    <col min="8" max="8" width="17.6328125" customWidth="1"/>
    <col min="9" max="9" width="22.36328125" hidden="1" customWidth="1"/>
    <col min="10" max="10" width="10" bestFit="1" customWidth="1"/>
  </cols>
  <sheetData>
    <row r="1" spans="1:10 16233:16235" ht="15" customHeight="1">
      <c r="A1" s="304" t="s">
        <v>29</v>
      </c>
      <c r="B1" s="304"/>
      <c r="C1" s="304"/>
      <c r="D1" s="304"/>
      <c r="E1" s="304"/>
      <c r="F1" s="304"/>
      <c r="G1" s="304"/>
      <c r="H1" s="304"/>
    </row>
    <row r="2" spans="1:10 16233:16235" ht="15" customHeight="1">
      <c r="A2" s="304" t="s">
        <v>30</v>
      </c>
      <c r="B2" s="304"/>
      <c r="C2" s="304"/>
      <c r="D2" s="304"/>
      <c r="E2" s="304"/>
      <c r="F2" s="304"/>
      <c r="G2" s="304"/>
      <c r="H2" s="304"/>
    </row>
    <row r="3" spans="1:10 16233:16235" ht="15" customHeight="1">
      <c r="A3" s="304" t="s">
        <v>221</v>
      </c>
      <c r="B3" s="304"/>
      <c r="C3" s="304"/>
      <c r="D3" s="304"/>
      <c r="E3" s="304"/>
      <c r="F3" s="304"/>
      <c r="G3" s="304"/>
      <c r="H3" s="304"/>
    </row>
    <row r="4" spans="1:10 16233:16235">
      <c r="A4" s="112"/>
      <c r="B4" s="112"/>
      <c r="C4" s="42"/>
      <c r="D4" s="112"/>
      <c r="E4" s="112"/>
      <c r="F4" s="43"/>
      <c r="G4" s="43"/>
      <c r="H4" s="43"/>
    </row>
    <row r="5" spans="1:10 16233:16235" ht="44.25" customHeight="1">
      <c r="A5" s="108" t="s">
        <v>31</v>
      </c>
      <c r="B5" s="108" t="s">
        <v>3</v>
      </c>
      <c r="C5" s="45" t="s">
        <v>5</v>
      </c>
      <c r="D5" s="108" t="s">
        <v>32</v>
      </c>
      <c r="E5" s="108" t="s">
        <v>33</v>
      </c>
      <c r="F5" s="46" t="s">
        <v>196</v>
      </c>
      <c r="G5" s="46" t="s">
        <v>620</v>
      </c>
      <c r="H5" s="46" t="s">
        <v>289</v>
      </c>
      <c r="I5" s="174" t="s">
        <v>566</v>
      </c>
      <c r="WZI5" s="93" t="s">
        <v>113</v>
      </c>
      <c r="WZJ5" s="93" t="s">
        <v>114</v>
      </c>
      <c r="WZK5" s="93" t="s">
        <v>115</v>
      </c>
    </row>
    <row r="6" spans="1:10 16233:16235">
      <c r="A6" s="109"/>
      <c r="B6" s="109"/>
      <c r="C6" s="20"/>
      <c r="D6" s="48"/>
      <c r="E6" s="48"/>
      <c r="F6" s="49"/>
      <c r="G6" s="49"/>
      <c r="H6" s="91"/>
    </row>
    <row r="7" spans="1:10 16233:16235" ht="15.9" customHeight="1">
      <c r="A7" s="50" t="s">
        <v>34</v>
      </c>
      <c r="B7" s="51" t="s">
        <v>35</v>
      </c>
      <c r="C7" s="17"/>
      <c r="D7" s="17"/>
      <c r="E7" s="17" t="s">
        <v>18</v>
      </c>
      <c r="F7" s="113">
        <f>'RM Detail'!F19</f>
        <v>7725000</v>
      </c>
      <c r="G7" s="298">
        <f>'RM Detail'!G19</f>
        <v>5052208</v>
      </c>
      <c r="H7" s="298">
        <f>'RM Detail'!H19</f>
        <v>7850000</v>
      </c>
      <c r="I7" s="88">
        <f>H7-G7</f>
        <v>2797792</v>
      </c>
      <c r="J7" s="254"/>
    </row>
    <row r="8" spans="1:10 16233:16235" s="104" customFormat="1">
      <c r="A8" s="111"/>
      <c r="B8" s="111"/>
      <c r="C8" s="111"/>
      <c r="D8" s="111"/>
      <c r="E8" s="114"/>
      <c r="F8" s="58"/>
      <c r="G8" s="58"/>
      <c r="H8" s="113"/>
      <c r="I8" s="88"/>
    </row>
    <row r="9" spans="1:10 16233:16235" ht="15.9" customHeight="1">
      <c r="A9" s="50" t="s">
        <v>24</v>
      </c>
      <c r="B9" s="51" t="s">
        <v>195</v>
      </c>
      <c r="C9" s="17"/>
      <c r="D9" s="55"/>
      <c r="E9" s="17" t="s">
        <v>146</v>
      </c>
      <c r="F9" s="115">
        <f>'RM Detail'!F33</f>
        <v>20141720</v>
      </c>
      <c r="G9" s="115">
        <f>'RM Detail'!G33</f>
        <v>26719620.538599998</v>
      </c>
      <c r="H9" s="113">
        <f>'RM Detail'!H33</f>
        <v>26277194</v>
      </c>
      <c r="I9" s="254">
        <f t="shared" ref="I9:I32" si="0">H9-G9</f>
        <v>-442426.53859999776</v>
      </c>
    </row>
    <row r="10" spans="1:10 16233:16235">
      <c r="A10" s="109"/>
      <c r="B10" s="109"/>
      <c r="C10" s="20"/>
      <c r="D10" s="48"/>
      <c r="E10" s="20"/>
      <c r="F10" s="58"/>
      <c r="G10" s="58"/>
      <c r="H10" s="113"/>
      <c r="I10" s="254">
        <f t="shared" si="0"/>
        <v>0</v>
      </c>
    </row>
    <row r="11" spans="1:10 16233:16235" ht="15.9" customHeight="1">
      <c r="A11" s="70" t="s">
        <v>27</v>
      </c>
      <c r="B11" s="51" t="s">
        <v>53</v>
      </c>
      <c r="C11" s="17"/>
      <c r="D11" s="17"/>
      <c r="E11" s="17" t="s">
        <v>146</v>
      </c>
      <c r="F11" s="116">
        <f>'RM Detail'!F62</f>
        <v>16099295</v>
      </c>
      <c r="G11" s="116">
        <f>'RM Detail'!G62</f>
        <v>12029634</v>
      </c>
      <c r="H11" s="113">
        <f>'RM Detail'!H62</f>
        <v>16660500</v>
      </c>
      <c r="I11" s="254">
        <f t="shared" si="0"/>
        <v>4630866</v>
      </c>
    </row>
    <row r="12" spans="1:10 16233:16235">
      <c r="A12" s="109"/>
      <c r="B12" s="109"/>
      <c r="C12" s="109"/>
      <c r="D12" s="109"/>
      <c r="E12" s="117"/>
      <c r="F12" s="58"/>
      <c r="G12" s="58"/>
      <c r="H12" s="113"/>
      <c r="I12" s="254">
        <f t="shared" si="0"/>
        <v>0</v>
      </c>
    </row>
    <row r="13" spans="1:10 16233:16235" ht="15.9" customHeight="1">
      <c r="A13" s="70" t="s">
        <v>62</v>
      </c>
      <c r="B13" s="51" t="s">
        <v>63</v>
      </c>
      <c r="C13" s="17"/>
      <c r="D13" s="17"/>
      <c r="E13" s="17" t="s">
        <v>18</v>
      </c>
      <c r="F13" s="116">
        <f>'RM Detail'!F77</f>
        <v>2420000</v>
      </c>
      <c r="G13" s="116">
        <f>'RM Detail'!G77</f>
        <v>4111146.6199999996</v>
      </c>
      <c r="H13" s="113">
        <f>'RM Detail'!H77</f>
        <v>7675329.6683999998</v>
      </c>
      <c r="I13" s="254">
        <f t="shared" si="0"/>
        <v>3564183.0484000002</v>
      </c>
    </row>
    <row r="14" spans="1:10 16233:16235">
      <c r="A14" s="109"/>
      <c r="B14" s="109"/>
      <c r="C14" s="20"/>
      <c r="D14" s="48"/>
      <c r="E14" s="20"/>
      <c r="F14" s="58"/>
      <c r="G14" s="58"/>
      <c r="H14" s="113"/>
      <c r="I14" s="254">
        <f t="shared" si="0"/>
        <v>0</v>
      </c>
    </row>
    <row r="15" spans="1:10 16233:16235" ht="15.9" customHeight="1">
      <c r="A15" s="70" t="s">
        <v>74</v>
      </c>
      <c r="B15" s="51" t="s">
        <v>75</v>
      </c>
      <c r="C15" s="20"/>
      <c r="D15" s="48"/>
      <c r="E15" s="20" t="s">
        <v>18</v>
      </c>
      <c r="F15" s="58">
        <f>'RM Detail'!F96</f>
        <v>11745732</v>
      </c>
      <c r="G15" s="58">
        <f>'RM Detail'!G96</f>
        <v>16325233.85</v>
      </c>
      <c r="H15" s="113">
        <f>'RM Detail'!H96</f>
        <v>15668402</v>
      </c>
      <c r="I15" s="254">
        <f t="shared" si="0"/>
        <v>-656831.84999999963</v>
      </c>
    </row>
    <row r="16" spans="1:10 16233:16235">
      <c r="A16" s="110"/>
      <c r="B16" s="110"/>
      <c r="C16" s="110"/>
      <c r="D16" s="110"/>
      <c r="E16" s="118"/>
      <c r="F16" s="58"/>
      <c r="G16" s="58"/>
      <c r="H16" s="113"/>
      <c r="I16" s="254">
        <f t="shared" si="0"/>
        <v>0</v>
      </c>
    </row>
    <row r="17" spans="1:9" ht="15.9" customHeight="1">
      <c r="A17" s="70" t="s">
        <v>86</v>
      </c>
      <c r="B17" s="51" t="s">
        <v>87</v>
      </c>
      <c r="C17" s="17"/>
      <c r="D17" s="17"/>
      <c r="E17" s="17" t="s">
        <v>18</v>
      </c>
      <c r="F17" s="116">
        <f>'RM Detail'!F111</f>
        <v>4329300</v>
      </c>
      <c r="G17" s="116">
        <f>'RM Detail'!G111</f>
        <v>2333954</v>
      </c>
      <c r="H17" s="113">
        <f>'RM Detail'!H111</f>
        <v>2487000</v>
      </c>
      <c r="I17" s="254">
        <f t="shared" si="0"/>
        <v>153046</v>
      </c>
    </row>
    <row r="18" spans="1:9" s="104" customFormat="1">
      <c r="A18" s="119"/>
      <c r="B18" s="120"/>
      <c r="C18" s="61"/>
      <c r="D18" s="61"/>
      <c r="E18" s="61"/>
      <c r="F18" s="116"/>
      <c r="G18" s="116"/>
      <c r="H18" s="113"/>
      <c r="I18" s="254">
        <f t="shared" si="0"/>
        <v>0</v>
      </c>
    </row>
    <row r="19" spans="1:9" ht="15.9" customHeight="1">
      <c r="A19" s="70" t="s">
        <v>89</v>
      </c>
      <c r="B19" s="51" t="s">
        <v>90</v>
      </c>
      <c r="C19" s="17"/>
      <c r="D19" s="17"/>
      <c r="E19" s="17" t="s">
        <v>18</v>
      </c>
      <c r="F19" s="116">
        <f>'RM Detail'!F119</f>
        <v>2355615</v>
      </c>
      <c r="G19" s="116">
        <f>'RM Detail'!G119</f>
        <v>1910042.5</v>
      </c>
      <c r="H19" s="113">
        <f>'RM Detail'!H119</f>
        <v>3468365</v>
      </c>
      <c r="I19" s="254">
        <f t="shared" si="0"/>
        <v>1558322.5</v>
      </c>
    </row>
    <row r="20" spans="1:9" ht="15.9" customHeight="1">
      <c r="A20" s="70"/>
      <c r="B20" s="120"/>
      <c r="C20" s="61"/>
      <c r="D20" s="61"/>
      <c r="E20" s="61"/>
      <c r="F20" s="116"/>
      <c r="G20" s="116"/>
      <c r="H20" s="113"/>
      <c r="I20" s="254">
        <f t="shared" si="0"/>
        <v>0</v>
      </c>
    </row>
    <row r="21" spans="1:9" ht="15.9" customHeight="1">
      <c r="A21" s="70" t="s">
        <v>94</v>
      </c>
      <c r="B21" s="51" t="s">
        <v>95</v>
      </c>
      <c r="C21" s="17"/>
      <c r="D21" s="17"/>
      <c r="E21" s="17" t="s">
        <v>18</v>
      </c>
      <c r="F21" s="116">
        <f>'RM Detail'!F131</f>
        <v>1600000</v>
      </c>
      <c r="G21" s="116">
        <f>'RM Detail'!G131</f>
        <v>3092968.2</v>
      </c>
      <c r="H21" s="113">
        <f>'RM Detail'!H131</f>
        <v>4300000</v>
      </c>
      <c r="I21" s="254">
        <f t="shared" si="0"/>
        <v>1207031.7999999998</v>
      </c>
    </row>
    <row r="22" spans="1:9" s="104" customFormat="1">
      <c r="A22" s="119"/>
      <c r="B22" s="120"/>
      <c r="C22" s="61"/>
      <c r="D22" s="61"/>
      <c r="E22" s="61"/>
      <c r="F22" s="116"/>
      <c r="G22" s="116"/>
      <c r="H22" s="113"/>
      <c r="I22" s="254">
        <f t="shared" si="0"/>
        <v>0</v>
      </c>
    </row>
    <row r="23" spans="1:9" ht="15.9" customHeight="1">
      <c r="A23" s="70" t="s">
        <v>100</v>
      </c>
      <c r="B23" s="51" t="s">
        <v>101</v>
      </c>
      <c r="C23" s="17"/>
      <c r="D23" s="17"/>
      <c r="E23" s="17" t="s">
        <v>18</v>
      </c>
      <c r="F23" s="116">
        <f>'RM Detail'!F161</f>
        <v>8803912</v>
      </c>
      <c r="G23" s="116">
        <f>'RM Detail'!G161</f>
        <v>6853605</v>
      </c>
      <c r="H23" s="113">
        <f>'RM Detail'!H161</f>
        <v>28324568</v>
      </c>
      <c r="I23" s="254">
        <f t="shared" si="0"/>
        <v>21470963</v>
      </c>
    </row>
    <row r="24" spans="1:9" s="104" customFormat="1">
      <c r="A24" s="119"/>
      <c r="B24" s="120"/>
      <c r="C24" s="61"/>
      <c r="D24" s="61"/>
      <c r="E24" s="61"/>
      <c r="F24" s="116"/>
      <c r="G24" s="116"/>
      <c r="H24" s="113"/>
      <c r="I24" s="254">
        <f t="shared" si="0"/>
        <v>0</v>
      </c>
    </row>
    <row r="25" spans="1:9" ht="15.9" customHeight="1">
      <c r="A25" s="70" t="s">
        <v>109</v>
      </c>
      <c r="B25" s="51" t="s">
        <v>110</v>
      </c>
      <c r="C25" s="17"/>
      <c r="D25" s="17"/>
      <c r="E25" s="17" t="s">
        <v>18</v>
      </c>
      <c r="F25" s="116">
        <f>'RM Detail'!F166</f>
        <v>4966140</v>
      </c>
      <c r="G25" s="116">
        <f>'RM Detail'!G166</f>
        <v>4828162</v>
      </c>
      <c r="H25" s="113">
        <f>'RM Detail'!H166</f>
        <v>0</v>
      </c>
      <c r="I25" s="254">
        <f t="shared" si="0"/>
        <v>-4828162</v>
      </c>
    </row>
    <row r="26" spans="1:9" ht="15.9" customHeight="1">
      <c r="A26" s="70"/>
      <c r="B26" s="137"/>
      <c r="C26" s="17"/>
      <c r="D26" s="17"/>
      <c r="E26" s="17"/>
      <c r="F26" s="116"/>
      <c r="G26" s="116"/>
      <c r="H26" s="113"/>
      <c r="I26" s="254">
        <f t="shared" si="0"/>
        <v>0</v>
      </c>
    </row>
    <row r="27" spans="1:9" ht="15.9" customHeight="1">
      <c r="A27" s="70" t="s">
        <v>147</v>
      </c>
      <c r="B27" s="51" t="s">
        <v>276</v>
      </c>
      <c r="C27" s="61"/>
      <c r="D27" s="61"/>
      <c r="E27" s="17" t="s">
        <v>18</v>
      </c>
      <c r="F27" s="116">
        <f>'RM Detail'!F172</f>
        <v>10397008</v>
      </c>
      <c r="G27" s="116">
        <f>'RM Detail'!G172</f>
        <v>14411500</v>
      </c>
      <c r="H27" s="113">
        <f>'RM Detail'!H172</f>
        <v>15000000</v>
      </c>
      <c r="I27" s="254">
        <f t="shared" si="0"/>
        <v>588500</v>
      </c>
    </row>
    <row r="28" spans="1:9" ht="15.9" customHeight="1">
      <c r="A28" s="70"/>
      <c r="B28" s="120"/>
      <c r="C28" s="61"/>
      <c r="D28" s="61"/>
      <c r="E28" s="17"/>
      <c r="F28" s="116"/>
      <c r="G28" s="116"/>
      <c r="H28" s="113"/>
      <c r="I28" s="254">
        <f t="shared" si="0"/>
        <v>0</v>
      </c>
    </row>
    <row r="29" spans="1:9" ht="15.9" customHeight="1">
      <c r="A29" s="70" t="s">
        <v>210</v>
      </c>
      <c r="B29" s="51" t="s">
        <v>277</v>
      </c>
      <c r="C29" s="17"/>
      <c r="D29" s="17"/>
      <c r="E29" s="17" t="s">
        <v>18</v>
      </c>
      <c r="H29" s="113">
        <f>'RM Detail'!H177</f>
        <v>58000000</v>
      </c>
      <c r="I29" s="254">
        <f t="shared" si="0"/>
        <v>58000000</v>
      </c>
    </row>
    <row r="30" spans="1:9" s="104" customFormat="1">
      <c r="A30" s="119"/>
      <c r="B30" s="120"/>
      <c r="C30" s="61"/>
      <c r="D30" s="61"/>
      <c r="E30" s="61"/>
      <c r="F30" s="116"/>
      <c r="G30" s="116"/>
      <c r="H30" s="113"/>
      <c r="I30" s="254">
        <f t="shared" si="0"/>
        <v>0</v>
      </c>
    </row>
    <row r="31" spans="1:9">
      <c r="A31" s="81"/>
      <c r="B31" s="82"/>
      <c r="C31" s="83"/>
      <c r="D31" s="79"/>
      <c r="E31" s="83"/>
      <c r="F31" s="84"/>
      <c r="G31" s="84"/>
      <c r="H31" s="91"/>
      <c r="I31" s="254">
        <f t="shared" si="0"/>
        <v>0</v>
      </c>
    </row>
    <row r="32" spans="1:9" ht="15.5" thickBot="1">
      <c r="B32" s="121"/>
      <c r="C32" s="121"/>
      <c r="D32" s="121" t="s">
        <v>112</v>
      </c>
      <c r="E32" s="121"/>
      <c r="F32" s="122">
        <f>SUM(F7:F31)</f>
        <v>90583722</v>
      </c>
      <c r="G32" s="122">
        <f>SUM(G7:G31)</f>
        <v>97668074.7086</v>
      </c>
      <c r="H32" s="122">
        <f>SUM(H7:H31)</f>
        <v>185711358.66839999</v>
      </c>
      <c r="I32" s="254">
        <f t="shared" si="0"/>
        <v>88043283.95979999</v>
      </c>
    </row>
    <row r="33" spans="2:8" s="179" customFormat="1" ht="15.5" thickTop="1">
      <c r="B33" s="121"/>
      <c r="C33" s="121"/>
      <c r="D33" s="121"/>
      <c r="E33" s="121"/>
      <c r="F33" s="261"/>
      <c r="G33" s="261"/>
      <c r="H33" s="261"/>
    </row>
    <row r="34" spans="2:8" s="179" customFormat="1" ht="15">
      <c r="B34" s="121"/>
      <c r="C34" s="121"/>
      <c r="D34" s="121"/>
      <c r="E34" s="121"/>
      <c r="F34" s="261"/>
      <c r="G34" s="261"/>
      <c r="H34" s="261"/>
    </row>
    <row r="35" spans="2:8" s="179" customFormat="1" ht="15">
      <c r="B35" s="121"/>
      <c r="C35" s="121"/>
      <c r="D35" s="121"/>
      <c r="E35" s="121"/>
      <c r="F35" s="261"/>
      <c r="G35" s="261"/>
      <c r="H35" s="261"/>
    </row>
    <row r="36" spans="2:8">
      <c r="H36" s="88"/>
    </row>
    <row r="38" spans="2:8">
      <c r="F38" s="88"/>
      <c r="G38" s="254"/>
    </row>
    <row r="39" spans="2:8">
      <c r="F39" s="91"/>
      <c r="G39" s="91"/>
    </row>
    <row r="40" spans="2:8">
      <c r="F40" s="91"/>
      <c r="G40" s="91"/>
    </row>
    <row r="41" spans="2:8">
      <c r="F41" s="91"/>
      <c r="G41" s="91"/>
    </row>
  </sheetData>
  <mergeCells count="3">
    <mergeCell ref="A1:H1"/>
    <mergeCell ref="A2:H2"/>
    <mergeCell ref="A3:H3"/>
  </mergeCells>
  <conditionalFormatting sqref="F8">
    <cfRule type="cellIs" dxfId="198" priority="31" stopIfTrue="1" operator="notEqual">
      <formula>#REF!+#REF!+#REF!+#REF!</formula>
    </cfRule>
  </conditionalFormatting>
  <conditionalFormatting sqref="F10">
    <cfRule type="cellIs" dxfId="197" priority="30" stopIfTrue="1" operator="notEqual">
      <formula>#REF!+#REF!+#REF!+#REF!</formula>
    </cfRule>
  </conditionalFormatting>
  <conditionalFormatting sqref="F6:G6 F12 F14:F16 F18">
    <cfRule type="cellIs" dxfId="196" priority="29" stopIfTrue="1" operator="notEqual">
      <formula>#REF!+#REF!+#REF!+#REF!</formula>
    </cfRule>
  </conditionalFormatting>
  <conditionalFormatting sqref="F11 F13">
    <cfRule type="cellIs" dxfId="195" priority="28" stopIfTrue="1" operator="notEqual">
      <formula>#REF!+#REF!+#REF!+#REF!</formula>
    </cfRule>
  </conditionalFormatting>
  <conditionalFormatting sqref="F17">
    <cfRule type="cellIs" dxfId="194" priority="27" stopIfTrue="1" operator="notEqual">
      <formula>#REF!+#REF!+#REF!+#REF!</formula>
    </cfRule>
  </conditionalFormatting>
  <conditionalFormatting sqref="F19">
    <cfRule type="cellIs" dxfId="193" priority="25" stopIfTrue="1" operator="notEqual">
      <formula>#REF!+#REF!+#REF!+#REF!</formula>
    </cfRule>
  </conditionalFormatting>
  <conditionalFormatting sqref="F22">
    <cfRule type="cellIs" dxfId="192" priority="24" stopIfTrue="1" operator="notEqual">
      <formula>#REF!+#REF!+#REF!+#REF!</formula>
    </cfRule>
  </conditionalFormatting>
  <conditionalFormatting sqref="F21">
    <cfRule type="cellIs" dxfId="191" priority="23" stopIfTrue="1" operator="notEqual">
      <formula>#REF!+#REF!+#REF!+#REF!</formula>
    </cfRule>
  </conditionalFormatting>
  <conditionalFormatting sqref="F20">
    <cfRule type="cellIs" dxfId="190" priority="22" stopIfTrue="1" operator="notEqual">
      <formula>#REF!+#REF!+#REF!+#REF!</formula>
    </cfRule>
  </conditionalFormatting>
  <conditionalFormatting sqref="F24">
    <cfRule type="cellIs" dxfId="189" priority="21" stopIfTrue="1" operator="notEqual">
      <formula>#REF!+#REF!+#REF!+#REF!</formula>
    </cfRule>
  </conditionalFormatting>
  <conditionalFormatting sqref="F23">
    <cfRule type="cellIs" dxfId="188" priority="20" stopIfTrue="1" operator="notEqual">
      <formula>#REF!+#REF!+#REF!+#REF!</formula>
    </cfRule>
  </conditionalFormatting>
  <conditionalFormatting sqref="F25:F26">
    <cfRule type="cellIs" dxfId="187" priority="19" stopIfTrue="1" operator="notEqual">
      <formula>#REF!+#REF!+#REF!+#REF!</formula>
    </cfRule>
  </conditionalFormatting>
  <conditionalFormatting sqref="F30">
    <cfRule type="cellIs" dxfId="186" priority="18" stopIfTrue="1" operator="notEqual">
      <formula>#REF!+#REF!+#REF!+#REF!</formula>
    </cfRule>
  </conditionalFormatting>
  <conditionalFormatting sqref="F27">
    <cfRule type="cellIs" dxfId="185" priority="17" stopIfTrue="1" operator="notEqual">
      <formula>#REF!+#REF!+#REF!+#REF!</formula>
    </cfRule>
  </conditionalFormatting>
  <conditionalFormatting sqref="F27:F28">
    <cfRule type="cellIs" dxfId="184" priority="16" stopIfTrue="1" operator="notEqual">
      <formula>#REF!+#REF!+#REF!+#REF!</formula>
    </cfRule>
  </conditionalFormatting>
  <conditionalFormatting sqref="G8">
    <cfRule type="cellIs" dxfId="183" priority="15" stopIfTrue="1" operator="notEqual">
      <formula>#REF!+#REF!+#REF!+#REF!</formula>
    </cfRule>
  </conditionalFormatting>
  <conditionalFormatting sqref="G10">
    <cfRule type="cellIs" dxfId="182" priority="14" stopIfTrue="1" operator="notEqual">
      <formula>#REF!+#REF!+#REF!+#REF!</formula>
    </cfRule>
  </conditionalFormatting>
  <conditionalFormatting sqref="G12 G14:G16 G18">
    <cfRule type="cellIs" dxfId="181" priority="13" stopIfTrue="1" operator="notEqual">
      <formula>#REF!+#REF!+#REF!+#REF!</formula>
    </cfRule>
  </conditionalFormatting>
  <conditionalFormatting sqref="G11 G13">
    <cfRule type="cellIs" dxfId="180" priority="12" stopIfTrue="1" operator="notEqual">
      <formula>#REF!+#REF!+#REF!+#REF!</formula>
    </cfRule>
  </conditionalFormatting>
  <conditionalFormatting sqref="G17">
    <cfRule type="cellIs" dxfId="179" priority="11" stopIfTrue="1" operator="notEqual">
      <formula>#REF!+#REF!+#REF!+#REF!</formula>
    </cfRule>
  </conditionalFormatting>
  <conditionalFormatting sqref="G19">
    <cfRule type="cellIs" dxfId="178" priority="10" stopIfTrue="1" operator="notEqual">
      <formula>#REF!+#REF!+#REF!+#REF!</formula>
    </cfRule>
  </conditionalFormatting>
  <conditionalFormatting sqref="G22">
    <cfRule type="cellIs" dxfId="177" priority="9" stopIfTrue="1" operator="notEqual">
      <formula>#REF!+#REF!+#REF!+#REF!</formula>
    </cfRule>
  </conditionalFormatting>
  <conditionalFormatting sqref="G21">
    <cfRule type="cellIs" dxfId="176" priority="8" stopIfTrue="1" operator="notEqual">
      <formula>#REF!+#REF!+#REF!+#REF!</formula>
    </cfRule>
  </conditionalFormatting>
  <conditionalFormatting sqref="G20">
    <cfRule type="cellIs" dxfId="175" priority="7" stopIfTrue="1" operator="notEqual">
      <formula>#REF!+#REF!+#REF!+#REF!</formula>
    </cfRule>
  </conditionalFormatting>
  <conditionalFormatting sqref="G24">
    <cfRule type="cellIs" dxfId="174" priority="6" stopIfTrue="1" operator="notEqual">
      <formula>#REF!+#REF!+#REF!+#REF!</formula>
    </cfRule>
  </conditionalFormatting>
  <conditionalFormatting sqref="G23">
    <cfRule type="cellIs" dxfId="173" priority="5" stopIfTrue="1" operator="notEqual">
      <formula>#REF!+#REF!+#REF!+#REF!</formula>
    </cfRule>
  </conditionalFormatting>
  <conditionalFormatting sqref="G25:G26">
    <cfRule type="cellIs" dxfId="172" priority="4" stopIfTrue="1" operator="notEqual">
      <formula>#REF!+#REF!+#REF!+#REF!</formula>
    </cfRule>
  </conditionalFormatting>
  <conditionalFormatting sqref="G30">
    <cfRule type="cellIs" dxfId="171" priority="3" stopIfTrue="1" operator="notEqual">
      <formula>#REF!+#REF!+#REF!+#REF!</formula>
    </cfRule>
  </conditionalFormatting>
  <conditionalFormatting sqref="G27">
    <cfRule type="cellIs" dxfId="170" priority="2" stopIfTrue="1" operator="notEqual">
      <formula>#REF!+#REF!+#REF!+#REF!</formula>
    </cfRule>
  </conditionalFormatting>
  <conditionalFormatting sqref="G27:G28">
    <cfRule type="cellIs" dxfId="169" priority="1" stopIfTrue="1" operator="notEqual">
      <formula>#REF!+#REF!+#REF!+#REF!</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202"/>
  <sheetViews>
    <sheetView tabSelected="1" zoomScale="80" zoomScaleNormal="80" zoomScaleSheetLayoutView="110" workbookViewId="0">
      <pane xSplit="8" ySplit="7" topLeftCell="I48" activePane="bottomRight" state="frozen"/>
      <selection activeCell="AH88" sqref="AH88"/>
      <selection pane="topRight" activeCell="AH88" sqref="AH88"/>
      <selection pane="bottomLeft" activeCell="AH88" sqref="AH88"/>
      <selection pane="bottomRight" activeCell="D21" sqref="D21"/>
    </sheetView>
  </sheetViews>
  <sheetFormatPr defaultRowHeight="14.5"/>
  <cols>
    <col min="1" max="1" width="5.54296875" customWidth="1"/>
    <col min="2" max="2" width="60.6328125" customWidth="1"/>
    <col min="3" max="3" width="11" style="85" customWidth="1"/>
    <col min="4" max="4" width="13.36328125" style="86" customWidth="1"/>
    <col min="5" max="5" width="18.453125" style="87" customWidth="1"/>
    <col min="6" max="6" width="17.90625" hidden="1" customWidth="1"/>
    <col min="7" max="7" width="15.81640625" hidden="1" customWidth="1"/>
    <col min="8" max="8" width="22.08984375" bestFit="1" customWidth="1"/>
    <col min="9" max="9" width="14.6328125" style="179" bestFit="1" customWidth="1"/>
    <col min="10" max="10" width="17.81640625" style="179" bestFit="1" customWidth="1"/>
    <col min="12" max="15" width="11.1796875" bestFit="1" customWidth="1"/>
    <col min="16" max="16" width="15" bestFit="1" customWidth="1"/>
    <col min="17" max="17" width="12.453125" bestFit="1" customWidth="1"/>
    <col min="15957" max="16384" width="11.08984375" customWidth="1"/>
  </cols>
  <sheetData>
    <row r="1" spans="1:17" ht="15" customHeight="1">
      <c r="A1" s="304" t="s">
        <v>29</v>
      </c>
      <c r="B1" s="304"/>
      <c r="C1" s="304"/>
      <c r="D1" s="304"/>
      <c r="E1" s="304"/>
      <c r="F1" s="304"/>
      <c r="G1" s="304"/>
      <c r="H1" s="304"/>
    </row>
    <row r="2" spans="1:17" ht="15" customHeight="1">
      <c r="A2" s="304" t="s">
        <v>295</v>
      </c>
      <c r="B2" s="304"/>
      <c r="C2" s="304"/>
      <c r="D2" s="304"/>
      <c r="E2" s="304"/>
      <c r="F2" s="304"/>
      <c r="G2" s="304"/>
      <c r="H2" s="304"/>
    </row>
    <row r="3" spans="1:17" ht="15" customHeight="1">
      <c r="A3" s="304" t="s">
        <v>221</v>
      </c>
      <c r="B3" s="304"/>
      <c r="C3" s="304"/>
      <c r="D3" s="304"/>
      <c r="E3" s="304"/>
      <c r="F3" s="304"/>
      <c r="G3" s="304"/>
      <c r="H3" s="304"/>
    </row>
    <row r="4" spans="1:17">
      <c r="A4" s="41"/>
      <c r="B4" s="41"/>
      <c r="C4" s="42"/>
      <c r="D4" s="41"/>
      <c r="E4" s="41"/>
      <c r="F4" s="43"/>
      <c r="I4" s="179" t="s">
        <v>623</v>
      </c>
    </row>
    <row r="5" spans="1:17" ht="37.5">
      <c r="A5" s="44" t="s">
        <v>31</v>
      </c>
      <c r="B5" s="44" t="s">
        <v>3</v>
      </c>
      <c r="C5" s="45" t="s">
        <v>5</v>
      </c>
      <c r="D5" s="44" t="s">
        <v>32</v>
      </c>
      <c r="E5" s="44" t="s">
        <v>33</v>
      </c>
      <c r="F5" s="46" t="s">
        <v>212</v>
      </c>
      <c r="G5" s="93" t="s">
        <v>113</v>
      </c>
      <c r="H5" s="93" t="s">
        <v>213</v>
      </c>
      <c r="I5" s="93" t="s">
        <v>113</v>
      </c>
      <c r="J5" s="93" t="s">
        <v>114</v>
      </c>
      <c r="L5">
        <v>2000005372</v>
      </c>
      <c r="M5" s="179">
        <v>2000005358</v>
      </c>
      <c r="N5" s="179">
        <v>2000005356</v>
      </c>
      <c r="O5" s="179">
        <v>2000005403</v>
      </c>
      <c r="P5" s="303">
        <v>2000005494</v>
      </c>
      <c r="Q5" s="179">
        <v>2000005476</v>
      </c>
    </row>
    <row r="6" spans="1:17">
      <c r="A6" s="47"/>
      <c r="B6" s="47"/>
      <c r="C6" s="20"/>
      <c r="D6" s="48"/>
      <c r="E6" s="48"/>
      <c r="F6" s="49"/>
    </row>
    <row r="7" spans="1:17">
      <c r="A7" s="50" t="s">
        <v>34</v>
      </c>
      <c r="B7" s="51" t="s">
        <v>35</v>
      </c>
      <c r="C7" s="17"/>
      <c r="D7" s="17"/>
      <c r="E7" s="17"/>
      <c r="F7" s="52"/>
    </row>
    <row r="8" spans="1:17">
      <c r="A8" s="42" t="s">
        <v>14</v>
      </c>
      <c r="B8" s="19" t="s">
        <v>36</v>
      </c>
      <c r="C8" s="53">
        <v>1</v>
      </c>
      <c r="D8" s="17" t="s">
        <v>37</v>
      </c>
      <c r="E8" s="20" t="s">
        <v>18</v>
      </c>
      <c r="F8" s="22">
        <v>50000</v>
      </c>
      <c r="G8" s="90">
        <v>48825</v>
      </c>
      <c r="H8" s="22">
        <v>50000</v>
      </c>
      <c r="I8" s="90">
        <f t="shared" ref="I8:I17" si="0">SUM(L8:XEZ8)</f>
        <v>0</v>
      </c>
      <c r="J8" s="129">
        <f t="shared" ref="J8:J17" si="1">H8-I8</f>
        <v>50000</v>
      </c>
    </row>
    <row r="9" spans="1:17">
      <c r="A9" s="42" t="s">
        <v>16</v>
      </c>
      <c r="B9" s="19" t="s">
        <v>167</v>
      </c>
      <c r="C9" s="53">
        <v>4</v>
      </c>
      <c r="D9" s="17" t="s">
        <v>37</v>
      </c>
      <c r="E9" s="20" t="s">
        <v>18</v>
      </c>
      <c r="F9" s="22">
        <f>1350000</f>
        <v>1350000</v>
      </c>
      <c r="G9" s="90">
        <v>1306024</v>
      </c>
      <c r="H9" s="22">
        <f>1350000</f>
        <v>1350000</v>
      </c>
      <c r="I9" s="90">
        <f t="shared" si="0"/>
        <v>0</v>
      </c>
      <c r="J9" s="129">
        <f t="shared" si="1"/>
        <v>1350000</v>
      </c>
    </row>
    <row r="10" spans="1:17">
      <c r="A10" s="42" t="s">
        <v>17</v>
      </c>
      <c r="B10" s="19" t="s">
        <v>116</v>
      </c>
      <c r="C10" s="53">
        <v>6</v>
      </c>
      <c r="D10" s="17" t="s">
        <v>37</v>
      </c>
      <c r="E10" s="20" t="s">
        <v>18</v>
      </c>
      <c r="F10" s="54">
        <v>250000</v>
      </c>
      <c r="G10" s="90">
        <v>0</v>
      </c>
      <c r="H10" s="22">
        <v>250000</v>
      </c>
      <c r="I10" s="90">
        <f t="shared" si="0"/>
        <v>0</v>
      </c>
      <c r="J10" s="129">
        <f t="shared" si="1"/>
        <v>250000</v>
      </c>
      <c r="K10" s="87"/>
      <c r="L10" s="87"/>
    </row>
    <row r="11" spans="1:17">
      <c r="A11" s="42" t="s">
        <v>19</v>
      </c>
      <c r="B11" s="19" t="s">
        <v>38</v>
      </c>
      <c r="C11" s="53">
        <v>6</v>
      </c>
      <c r="D11" s="17" t="s">
        <v>37</v>
      </c>
      <c r="E11" s="20" t="s">
        <v>18</v>
      </c>
      <c r="F11" s="54">
        <v>150000</v>
      </c>
      <c r="G11" s="90">
        <v>307530</v>
      </c>
      <c r="H11" s="22">
        <v>450000</v>
      </c>
      <c r="I11" s="90">
        <f t="shared" si="0"/>
        <v>0</v>
      </c>
      <c r="J11" s="129">
        <f t="shared" si="1"/>
        <v>450000</v>
      </c>
      <c r="K11" s="87"/>
      <c r="L11" s="87"/>
    </row>
    <row r="12" spans="1:17">
      <c r="A12" s="42" t="s">
        <v>20</v>
      </c>
      <c r="B12" s="19" t="s">
        <v>127</v>
      </c>
      <c r="C12" s="53">
        <v>1</v>
      </c>
      <c r="D12" s="17" t="s">
        <v>37</v>
      </c>
      <c r="E12" s="20" t="s">
        <v>18</v>
      </c>
      <c r="F12" s="54">
        <v>100000</v>
      </c>
      <c r="G12" s="90">
        <v>0</v>
      </c>
      <c r="H12" s="22">
        <v>100000</v>
      </c>
      <c r="I12" s="90">
        <f t="shared" si="0"/>
        <v>0</v>
      </c>
      <c r="J12" s="129">
        <f t="shared" si="1"/>
        <v>100000</v>
      </c>
      <c r="K12" s="87"/>
      <c r="L12" s="87"/>
    </row>
    <row r="13" spans="1:17">
      <c r="A13" s="42" t="s">
        <v>21</v>
      </c>
      <c r="B13" s="19" t="s">
        <v>39</v>
      </c>
      <c r="C13" s="53">
        <v>5</v>
      </c>
      <c r="D13" s="17" t="s">
        <v>37</v>
      </c>
      <c r="E13" s="20" t="s">
        <v>126</v>
      </c>
      <c r="F13" s="54">
        <v>3000000</v>
      </c>
      <c r="G13" s="90">
        <v>546170</v>
      </c>
      <c r="H13" s="22">
        <v>3000000</v>
      </c>
      <c r="I13" s="90">
        <f t="shared" si="0"/>
        <v>0</v>
      </c>
      <c r="J13" s="129">
        <f t="shared" si="1"/>
        <v>3000000</v>
      </c>
    </row>
    <row r="14" spans="1:17">
      <c r="A14" s="42" t="s">
        <v>49</v>
      </c>
      <c r="B14" s="19" t="s">
        <v>40</v>
      </c>
      <c r="C14" s="53">
        <v>1</v>
      </c>
      <c r="D14" s="17" t="s">
        <v>37</v>
      </c>
      <c r="E14" s="20" t="s">
        <v>18</v>
      </c>
      <c r="F14" s="54">
        <v>2200000</v>
      </c>
      <c r="G14" s="90">
        <v>2282276</v>
      </c>
      <c r="H14" s="22">
        <v>2000000</v>
      </c>
      <c r="I14" s="90">
        <f t="shared" si="0"/>
        <v>0</v>
      </c>
      <c r="J14" s="129">
        <f t="shared" si="1"/>
        <v>2000000</v>
      </c>
    </row>
    <row r="15" spans="1:17">
      <c r="A15" s="42" t="s">
        <v>50</v>
      </c>
      <c r="B15" s="19" t="s">
        <v>151</v>
      </c>
      <c r="C15" s="53">
        <v>1</v>
      </c>
      <c r="D15" s="17" t="s">
        <v>37</v>
      </c>
      <c r="E15" s="20" t="s">
        <v>18</v>
      </c>
      <c r="F15" s="54">
        <v>175000</v>
      </c>
      <c r="G15" s="90">
        <v>180000</v>
      </c>
      <c r="H15" s="22">
        <v>200000</v>
      </c>
      <c r="I15" s="90">
        <f t="shared" si="0"/>
        <v>0</v>
      </c>
      <c r="J15" s="129">
        <f t="shared" si="1"/>
        <v>200000</v>
      </c>
    </row>
    <row r="16" spans="1:17">
      <c r="A16" s="42" t="s">
        <v>59</v>
      </c>
      <c r="B16" s="19" t="s">
        <v>152</v>
      </c>
      <c r="C16" s="53">
        <v>1</v>
      </c>
      <c r="D16" s="17" t="s">
        <v>37</v>
      </c>
      <c r="E16" s="20" t="s">
        <v>18</v>
      </c>
      <c r="F16" s="54">
        <v>250000</v>
      </c>
      <c r="G16" s="90">
        <v>196600</v>
      </c>
      <c r="H16" s="22">
        <v>250000</v>
      </c>
      <c r="I16" s="90">
        <f t="shared" si="0"/>
        <v>0</v>
      </c>
      <c r="J16" s="129">
        <f t="shared" si="1"/>
        <v>250000</v>
      </c>
    </row>
    <row r="17" spans="1:10">
      <c r="A17" s="42" t="s">
        <v>105</v>
      </c>
      <c r="B17" s="19" t="s">
        <v>165</v>
      </c>
      <c r="C17" s="53">
        <v>1</v>
      </c>
      <c r="D17" s="17" t="s">
        <v>37</v>
      </c>
      <c r="E17" s="20" t="s">
        <v>18</v>
      </c>
      <c r="F17" s="54">
        <v>200000</v>
      </c>
      <c r="G17" s="90">
        <v>184783</v>
      </c>
      <c r="H17" s="22">
        <v>200000</v>
      </c>
      <c r="I17" s="90">
        <f t="shared" si="0"/>
        <v>0</v>
      </c>
      <c r="J17" s="129">
        <f t="shared" si="1"/>
        <v>200000</v>
      </c>
    </row>
    <row r="18" spans="1:10">
      <c r="A18" s="42"/>
      <c r="B18" s="19"/>
      <c r="C18" s="53"/>
      <c r="D18" s="17"/>
      <c r="E18" s="20"/>
      <c r="F18" s="54"/>
    </row>
    <row r="19" spans="1:10" ht="15" thickBot="1">
      <c r="A19" s="311" t="s">
        <v>41</v>
      </c>
      <c r="B19" s="311"/>
      <c r="C19" s="311"/>
      <c r="D19" s="311"/>
      <c r="E19" s="311"/>
      <c r="F19" s="94">
        <f>SUM(F8:F17)</f>
        <v>7725000</v>
      </c>
      <c r="G19" s="94">
        <f>SUM(G8:G17)</f>
        <v>5052208</v>
      </c>
      <c r="H19" s="94">
        <f>SUM(H8:H17)</f>
        <v>7850000</v>
      </c>
      <c r="I19" s="94">
        <f>SUM(I8:I17)</f>
        <v>0</v>
      </c>
      <c r="J19" s="94">
        <f>SUM(J8:J17)</f>
        <v>7850000</v>
      </c>
    </row>
    <row r="20" spans="1:10">
      <c r="A20" s="50" t="s">
        <v>24</v>
      </c>
      <c r="B20" s="51" t="s">
        <v>42</v>
      </c>
      <c r="C20" s="17"/>
      <c r="D20" s="55"/>
      <c r="E20" s="55"/>
      <c r="F20" s="56"/>
    </row>
    <row r="21" spans="1:10" ht="18" customHeight="1">
      <c r="A21" s="17" t="s">
        <v>14</v>
      </c>
      <c r="B21" s="19" t="s">
        <v>43</v>
      </c>
      <c r="C21" s="53">
        <v>9</v>
      </c>
      <c r="D21" s="17" t="s">
        <v>44</v>
      </c>
      <c r="E21" s="57" t="s">
        <v>47</v>
      </c>
      <c r="F21" s="54">
        <v>4000000</v>
      </c>
      <c r="G21" s="91">
        <v>5250525.28</v>
      </c>
      <c r="H21" s="54">
        <v>3500000</v>
      </c>
      <c r="I21" s="90">
        <f t="shared" ref="I21:I30" si="2">SUM(L21:XEZ21)</f>
        <v>0</v>
      </c>
      <c r="J21" s="129">
        <f t="shared" ref="J21:J31" si="3">H21-I21</f>
        <v>3500000</v>
      </c>
    </row>
    <row r="22" spans="1:10" ht="18" customHeight="1">
      <c r="A22" s="57" t="s">
        <v>16</v>
      </c>
      <c r="B22" s="19" t="s">
        <v>153</v>
      </c>
      <c r="C22" s="53">
        <v>4</v>
      </c>
      <c r="D22" s="17" t="s">
        <v>44</v>
      </c>
      <c r="E22" s="57" t="s">
        <v>47</v>
      </c>
      <c r="F22" s="54">
        <v>4000000</v>
      </c>
      <c r="G22" s="91">
        <v>5100500.2648</v>
      </c>
      <c r="H22" s="54">
        <v>2000000</v>
      </c>
      <c r="I22" s="90">
        <f t="shared" si="2"/>
        <v>0</v>
      </c>
      <c r="J22" s="129">
        <f t="shared" si="3"/>
        <v>2000000</v>
      </c>
    </row>
    <row r="23" spans="1:10" ht="18" customHeight="1">
      <c r="A23" s="17" t="s">
        <v>17</v>
      </c>
      <c r="B23" s="19" t="s">
        <v>159</v>
      </c>
      <c r="C23" s="53" t="s">
        <v>15</v>
      </c>
      <c r="D23" s="17" t="s">
        <v>44</v>
      </c>
      <c r="E23" s="57" t="s">
        <v>47</v>
      </c>
      <c r="F23" s="54">
        <v>3500000</v>
      </c>
      <c r="G23" s="91">
        <v>4079725.6812000005</v>
      </c>
      <c r="H23" s="54">
        <v>4000000</v>
      </c>
      <c r="I23" s="90">
        <f t="shared" si="2"/>
        <v>0</v>
      </c>
      <c r="J23" s="129">
        <f t="shared" si="3"/>
        <v>4000000</v>
      </c>
    </row>
    <row r="24" spans="1:10" ht="18" customHeight="1">
      <c r="A24" s="57" t="s">
        <v>19</v>
      </c>
      <c r="B24" s="19" t="s">
        <v>158</v>
      </c>
      <c r="C24" s="53" t="s">
        <v>22</v>
      </c>
      <c r="D24" s="17" t="s">
        <v>44</v>
      </c>
      <c r="E24" s="57" t="s">
        <v>47</v>
      </c>
      <c r="F24" s="54">
        <v>491720</v>
      </c>
      <c r="G24" s="91">
        <v>516470</v>
      </c>
      <c r="H24" s="54">
        <v>790194</v>
      </c>
      <c r="I24" s="90">
        <f t="shared" si="2"/>
        <v>0</v>
      </c>
      <c r="J24" s="129">
        <f t="shared" si="3"/>
        <v>790194</v>
      </c>
    </row>
    <row r="25" spans="1:10" ht="18" customHeight="1">
      <c r="A25" s="17" t="s">
        <v>20</v>
      </c>
      <c r="B25" s="19" t="s">
        <v>45</v>
      </c>
      <c r="C25" s="53">
        <v>7</v>
      </c>
      <c r="D25" s="17" t="s">
        <v>44</v>
      </c>
      <c r="E25" s="57" t="s">
        <v>47</v>
      </c>
      <c r="F25" s="54">
        <v>1000000</v>
      </c>
      <c r="G25" s="91">
        <v>800000</v>
      </c>
      <c r="H25" s="54">
        <v>1000000</v>
      </c>
      <c r="I25" s="90">
        <f t="shared" si="2"/>
        <v>0</v>
      </c>
      <c r="J25" s="129">
        <f t="shared" si="3"/>
        <v>1000000</v>
      </c>
    </row>
    <row r="26" spans="1:10" ht="18" customHeight="1">
      <c r="A26" s="57" t="s">
        <v>21</v>
      </c>
      <c r="B26" s="19" t="s">
        <v>46</v>
      </c>
      <c r="C26" s="53">
        <v>2</v>
      </c>
      <c r="D26" s="17" t="s">
        <v>37</v>
      </c>
      <c r="E26" s="57" t="s">
        <v>18</v>
      </c>
      <c r="F26" s="54">
        <v>750000</v>
      </c>
      <c r="G26" s="91">
        <v>535747</v>
      </c>
      <c r="H26" s="54">
        <v>950000</v>
      </c>
      <c r="I26" s="90">
        <f t="shared" si="2"/>
        <v>0</v>
      </c>
      <c r="J26" s="129">
        <f t="shared" si="3"/>
        <v>950000</v>
      </c>
    </row>
    <row r="27" spans="1:10" ht="18" customHeight="1">
      <c r="A27" s="17" t="s">
        <v>49</v>
      </c>
      <c r="B27" s="19" t="s">
        <v>48</v>
      </c>
      <c r="C27" s="53">
        <v>3</v>
      </c>
      <c r="D27" s="17" t="s">
        <v>37</v>
      </c>
      <c r="E27" s="57" t="s">
        <v>18</v>
      </c>
      <c r="F27" s="54">
        <v>650000</v>
      </c>
      <c r="G27" s="91">
        <v>530000</v>
      </c>
      <c r="H27" s="54">
        <v>287000</v>
      </c>
      <c r="I27" s="90">
        <f t="shared" si="2"/>
        <v>0</v>
      </c>
      <c r="J27" s="129">
        <f t="shared" si="3"/>
        <v>287000</v>
      </c>
    </row>
    <row r="28" spans="1:10" ht="18" customHeight="1">
      <c r="A28" s="57" t="s">
        <v>50</v>
      </c>
      <c r="B28" s="19" t="s">
        <v>51</v>
      </c>
      <c r="C28" s="53">
        <v>11</v>
      </c>
      <c r="D28" s="17" t="s">
        <v>37</v>
      </c>
      <c r="E28" s="57" t="s">
        <v>47</v>
      </c>
      <c r="F28" s="54">
        <v>1000000</v>
      </c>
      <c r="G28" s="91">
        <v>2150000</v>
      </c>
      <c r="H28" s="54">
        <v>3500000</v>
      </c>
      <c r="I28" s="90">
        <f t="shared" si="2"/>
        <v>0</v>
      </c>
      <c r="J28" s="129">
        <f t="shared" si="3"/>
        <v>3500000</v>
      </c>
    </row>
    <row r="29" spans="1:10" s="102" customFormat="1" ht="18" customHeight="1">
      <c r="A29" s="17" t="s">
        <v>59</v>
      </c>
      <c r="B29" s="19" t="s">
        <v>154</v>
      </c>
      <c r="C29" s="53">
        <v>6</v>
      </c>
      <c r="D29" s="17" t="s">
        <v>37</v>
      </c>
      <c r="E29" s="57" t="s">
        <v>47</v>
      </c>
      <c r="F29" s="54">
        <v>4500000</v>
      </c>
      <c r="G29" s="91">
        <v>5285091.3125999998</v>
      </c>
      <c r="H29" s="54">
        <v>6500000</v>
      </c>
      <c r="I29" s="90">
        <f t="shared" si="2"/>
        <v>0</v>
      </c>
      <c r="J29" s="129">
        <f t="shared" si="3"/>
        <v>6500000</v>
      </c>
    </row>
    <row r="30" spans="1:10" s="102" customFormat="1" ht="18" customHeight="1">
      <c r="A30" s="57" t="s">
        <v>105</v>
      </c>
      <c r="B30" s="19" t="s">
        <v>172</v>
      </c>
      <c r="C30" s="53">
        <v>1</v>
      </c>
      <c r="D30" s="17" t="s">
        <v>37</v>
      </c>
      <c r="E30" s="57" t="s">
        <v>18</v>
      </c>
      <c r="F30" s="54">
        <v>250000</v>
      </c>
      <c r="G30" s="91">
        <v>210000</v>
      </c>
      <c r="H30" s="54">
        <v>250000</v>
      </c>
      <c r="I30" s="90">
        <f t="shared" si="2"/>
        <v>0</v>
      </c>
      <c r="J30" s="129">
        <f t="shared" si="3"/>
        <v>250000</v>
      </c>
    </row>
    <row r="31" spans="1:10" s="102" customFormat="1" ht="18" customHeight="1">
      <c r="A31" s="57" t="s">
        <v>60</v>
      </c>
      <c r="B31" s="19" t="s">
        <v>214</v>
      </c>
      <c r="C31" s="53"/>
      <c r="D31" s="17"/>
      <c r="E31" s="57"/>
      <c r="F31" s="54"/>
      <c r="G31" s="91">
        <v>2261561</v>
      </c>
      <c r="H31" s="105">
        <v>3500000</v>
      </c>
      <c r="I31" s="179"/>
      <c r="J31" s="129">
        <f t="shared" si="3"/>
        <v>3500000</v>
      </c>
    </row>
    <row r="32" spans="1:10" ht="18" customHeight="1">
      <c r="A32" s="32"/>
      <c r="B32" s="19"/>
      <c r="C32" s="53"/>
      <c r="D32" s="17"/>
      <c r="E32" s="57"/>
      <c r="F32" s="54"/>
      <c r="H32" s="91"/>
      <c r="I32" s="91"/>
    </row>
    <row r="33" spans="1:13" ht="15.75" customHeight="1" thickBot="1">
      <c r="A33" s="312" t="s">
        <v>52</v>
      </c>
      <c r="B33" s="312"/>
      <c r="C33" s="312"/>
      <c r="D33" s="312"/>
      <c r="E33" s="312"/>
      <c r="F33" s="94">
        <f>SUM(F21:F30)</f>
        <v>20141720</v>
      </c>
      <c r="G33" s="94">
        <f>SUM(G21:G31)</f>
        <v>26719620.538599998</v>
      </c>
      <c r="H33" s="94">
        <f>SUM(H21:H32)</f>
        <v>26277194</v>
      </c>
      <c r="I33" s="94">
        <f t="shared" ref="I33:J33" si="4">SUM(I21:I32)</f>
        <v>0</v>
      </c>
      <c r="J33" s="94">
        <f t="shared" si="4"/>
        <v>26277194</v>
      </c>
    </row>
    <row r="34" spans="1:13">
      <c r="A34" s="47"/>
      <c r="B34" s="47"/>
      <c r="C34" s="20"/>
      <c r="D34" s="48"/>
      <c r="E34" s="48"/>
      <c r="F34" s="58"/>
    </row>
    <row r="35" spans="1:13">
      <c r="A35" s="50" t="s">
        <v>27</v>
      </c>
      <c r="B35" s="51" t="s">
        <v>53</v>
      </c>
      <c r="C35" s="17"/>
      <c r="D35" s="55"/>
      <c r="E35" s="55"/>
      <c r="F35" s="59"/>
      <c r="G35" s="254"/>
      <c r="H35" s="254"/>
    </row>
    <row r="36" spans="1:13">
      <c r="A36" s="55"/>
      <c r="B36" s="23" t="s">
        <v>54</v>
      </c>
      <c r="C36" s="17">
        <v>2</v>
      </c>
      <c r="D36" s="17" t="s">
        <v>37</v>
      </c>
      <c r="E36" s="17" t="s">
        <v>18</v>
      </c>
      <c r="F36" s="60" t="s">
        <v>55</v>
      </c>
      <c r="I36" s="90"/>
      <c r="J36" s="129"/>
    </row>
    <row r="37" spans="1:13" ht="18" customHeight="1">
      <c r="A37" s="61" t="s">
        <v>14</v>
      </c>
      <c r="B37" s="62" t="s">
        <v>192</v>
      </c>
      <c r="C37" s="53" t="s">
        <v>15</v>
      </c>
      <c r="D37" s="53" t="s">
        <v>37</v>
      </c>
      <c r="E37" s="42" t="s">
        <v>18</v>
      </c>
      <c r="F37" s="63">
        <f>1000000</f>
        <v>1000000</v>
      </c>
      <c r="G37" s="90">
        <v>637820</v>
      </c>
      <c r="H37" s="54">
        <v>500000</v>
      </c>
      <c r="I37" s="90">
        <f t="shared" ref="I37:I60" si="5">SUM(L37:XEZ37)</f>
        <v>0</v>
      </c>
      <c r="J37" s="129">
        <f t="shared" ref="J37:J60" si="6">H37-I37</f>
        <v>500000</v>
      </c>
    </row>
    <row r="38" spans="1:13" s="104" customFormat="1" ht="18" customHeight="1">
      <c r="A38" s="64" t="s">
        <v>16</v>
      </c>
      <c r="B38" s="103" t="s">
        <v>117</v>
      </c>
      <c r="C38" s="75">
        <v>4</v>
      </c>
      <c r="D38" s="75" t="s">
        <v>37</v>
      </c>
      <c r="E38" s="57" t="s">
        <v>18</v>
      </c>
      <c r="F38" s="63">
        <v>550000</v>
      </c>
      <c r="G38" s="90">
        <v>550000</v>
      </c>
      <c r="H38" s="54">
        <v>0</v>
      </c>
      <c r="I38" s="90">
        <f t="shared" si="5"/>
        <v>0</v>
      </c>
      <c r="J38" s="129">
        <f t="shared" si="6"/>
        <v>0</v>
      </c>
    </row>
    <row r="39" spans="1:13" ht="18" customHeight="1">
      <c r="A39" s="61" t="s">
        <v>17</v>
      </c>
      <c r="B39" s="62" t="s">
        <v>56</v>
      </c>
      <c r="C39" s="53" t="s">
        <v>15</v>
      </c>
      <c r="D39" s="53" t="s">
        <v>37</v>
      </c>
      <c r="E39" s="42" t="s">
        <v>18</v>
      </c>
      <c r="F39" s="63">
        <v>500000</v>
      </c>
      <c r="G39" s="90">
        <v>135891</v>
      </c>
      <c r="H39" s="54">
        <v>500000</v>
      </c>
      <c r="I39" s="90">
        <f t="shared" si="5"/>
        <v>0</v>
      </c>
      <c r="J39" s="129">
        <f t="shared" si="6"/>
        <v>500000</v>
      </c>
    </row>
    <row r="40" spans="1:13" s="104" customFormat="1" ht="18" customHeight="1">
      <c r="A40" s="61" t="s">
        <v>19</v>
      </c>
      <c r="B40" s="103" t="s">
        <v>178</v>
      </c>
      <c r="C40" s="75" t="s">
        <v>22</v>
      </c>
      <c r="D40" s="75" t="s">
        <v>177</v>
      </c>
      <c r="E40" s="57" t="s">
        <v>18</v>
      </c>
      <c r="F40" s="63">
        <v>118800</v>
      </c>
      <c r="G40" s="90">
        <v>0</v>
      </c>
      <c r="H40" s="54">
        <v>170500</v>
      </c>
      <c r="I40" s="90">
        <f t="shared" si="5"/>
        <v>0</v>
      </c>
      <c r="J40" s="129">
        <f t="shared" si="6"/>
        <v>170500</v>
      </c>
    </row>
    <row r="41" spans="1:13" s="104" customFormat="1" ht="18" customHeight="1">
      <c r="A41" s="64" t="s">
        <v>20</v>
      </c>
      <c r="B41" s="103" t="s">
        <v>193</v>
      </c>
      <c r="C41" s="75" t="s">
        <v>22</v>
      </c>
      <c r="D41" s="75" t="s">
        <v>37</v>
      </c>
      <c r="E41" s="57" t="s">
        <v>18</v>
      </c>
      <c r="F41" s="60">
        <v>1020000</v>
      </c>
      <c r="G41" s="90">
        <v>1013564.12</v>
      </c>
      <c r="H41" s="54">
        <v>500000</v>
      </c>
      <c r="I41" s="90">
        <f t="shared" si="5"/>
        <v>0</v>
      </c>
      <c r="J41" s="129">
        <f t="shared" si="6"/>
        <v>500000</v>
      </c>
    </row>
    <row r="42" spans="1:13" s="104" customFormat="1" ht="18" customHeight="1">
      <c r="A42" s="64" t="s">
        <v>21</v>
      </c>
      <c r="B42" s="103" t="s">
        <v>194</v>
      </c>
      <c r="C42" s="75" t="s">
        <v>22</v>
      </c>
      <c r="D42" s="75" t="s">
        <v>37</v>
      </c>
      <c r="E42" s="57" t="s">
        <v>18</v>
      </c>
      <c r="F42" s="60">
        <v>3000000</v>
      </c>
      <c r="G42" s="90">
        <v>2699682</v>
      </c>
      <c r="H42" s="54">
        <v>0</v>
      </c>
      <c r="I42" s="90">
        <f t="shared" si="5"/>
        <v>0</v>
      </c>
      <c r="J42" s="129">
        <f t="shared" si="6"/>
        <v>0</v>
      </c>
    </row>
    <row r="43" spans="1:13" s="104" customFormat="1" ht="18" customHeight="1">
      <c r="A43" s="61" t="s">
        <v>49</v>
      </c>
      <c r="B43" s="103" t="s">
        <v>155</v>
      </c>
      <c r="C43" s="75">
        <v>1</v>
      </c>
      <c r="D43" s="75" t="s">
        <v>37</v>
      </c>
      <c r="E43" s="57" t="s">
        <v>18</v>
      </c>
      <c r="F43" s="63">
        <v>350000</v>
      </c>
      <c r="G43" s="90">
        <v>199600</v>
      </c>
      <c r="H43" s="54">
        <v>350000</v>
      </c>
      <c r="I43" s="90">
        <f t="shared" si="5"/>
        <v>0</v>
      </c>
      <c r="J43" s="129">
        <f t="shared" si="6"/>
        <v>350000</v>
      </c>
    </row>
    <row r="44" spans="1:13" s="104" customFormat="1" ht="18" customHeight="1">
      <c r="A44" s="61" t="s">
        <v>50</v>
      </c>
      <c r="B44" s="103" t="s">
        <v>57</v>
      </c>
      <c r="C44" s="75" t="s">
        <v>22</v>
      </c>
      <c r="D44" s="75" t="s">
        <v>37</v>
      </c>
      <c r="E44" s="57" t="s">
        <v>18</v>
      </c>
      <c r="F44" s="63">
        <v>750000</v>
      </c>
      <c r="G44" s="90">
        <v>278000</v>
      </c>
      <c r="H44" s="54">
        <v>750000</v>
      </c>
      <c r="I44" s="90">
        <f t="shared" si="5"/>
        <v>0</v>
      </c>
      <c r="J44" s="129">
        <f t="shared" si="6"/>
        <v>750000</v>
      </c>
    </row>
    <row r="45" spans="1:13" s="104" customFormat="1" ht="17.25" customHeight="1">
      <c r="A45" s="61" t="s">
        <v>49</v>
      </c>
      <c r="B45" s="103" t="s">
        <v>58</v>
      </c>
      <c r="C45" s="75">
        <v>1</v>
      </c>
      <c r="D45" s="75" t="s">
        <v>37</v>
      </c>
      <c r="E45" s="57" t="s">
        <v>18</v>
      </c>
      <c r="F45" s="63"/>
      <c r="G45" s="90">
        <v>1600</v>
      </c>
      <c r="H45" s="54"/>
      <c r="I45" s="90">
        <f t="shared" si="5"/>
        <v>0</v>
      </c>
      <c r="J45" s="129">
        <f t="shared" si="6"/>
        <v>0</v>
      </c>
    </row>
    <row r="46" spans="1:13" s="104" customFormat="1" ht="17.25" customHeight="1">
      <c r="A46" s="61" t="s">
        <v>59</v>
      </c>
      <c r="B46" s="103" t="s">
        <v>187</v>
      </c>
      <c r="C46" s="75">
        <v>1</v>
      </c>
      <c r="D46" s="75" t="s">
        <v>37</v>
      </c>
      <c r="E46" s="57" t="s">
        <v>18</v>
      </c>
      <c r="F46" s="63" t="s">
        <v>142</v>
      </c>
      <c r="G46" s="90">
        <v>0</v>
      </c>
      <c r="H46" s="54"/>
      <c r="I46" s="90">
        <f t="shared" si="5"/>
        <v>0</v>
      </c>
      <c r="J46" s="129">
        <f t="shared" si="6"/>
        <v>0</v>
      </c>
    </row>
    <row r="47" spans="1:13" s="104" customFormat="1" ht="15.75" customHeight="1">
      <c r="A47" s="17" t="s">
        <v>105</v>
      </c>
      <c r="B47" s="62" t="s">
        <v>156</v>
      </c>
      <c r="C47" s="53">
        <v>1</v>
      </c>
      <c r="D47" s="53" t="s">
        <v>37</v>
      </c>
      <c r="E47" s="42" t="s">
        <v>18</v>
      </c>
      <c r="F47" s="123">
        <v>1000000</v>
      </c>
      <c r="G47" s="90">
        <v>643460</v>
      </c>
      <c r="H47" s="54">
        <v>0</v>
      </c>
      <c r="I47" s="90">
        <f t="shared" si="5"/>
        <v>0</v>
      </c>
      <c r="J47" s="129">
        <f t="shared" si="6"/>
        <v>0</v>
      </c>
    </row>
    <row r="48" spans="1:13" s="104" customFormat="1" ht="17.25" customHeight="1">
      <c r="A48" s="17" t="s">
        <v>60</v>
      </c>
      <c r="B48" s="62" t="s">
        <v>176</v>
      </c>
      <c r="C48" s="53">
        <v>1</v>
      </c>
      <c r="D48" s="53" t="s">
        <v>37</v>
      </c>
      <c r="E48" s="42" t="s">
        <v>18</v>
      </c>
      <c r="F48" s="123">
        <v>5846100</v>
      </c>
      <c r="G48" s="90">
        <v>2855455</v>
      </c>
      <c r="H48" s="54">
        <v>3500000</v>
      </c>
      <c r="I48" s="90">
        <f t="shared" si="5"/>
        <v>95392.5</v>
      </c>
      <c r="J48" s="129">
        <f t="shared" si="6"/>
        <v>3404607.5</v>
      </c>
      <c r="M48" s="302">
        <v>95392.5</v>
      </c>
    </row>
    <row r="49" spans="1:10" s="104" customFormat="1" ht="17.25" customHeight="1">
      <c r="A49" s="17" t="s">
        <v>188</v>
      </c>
      <c r="B49" s="62" t="s">
        <v>143</v>
      </c>
      <c r="C49" s="53">
        <v>1</v>
      </c>
      <c r="D49" s="53" t="s">
        <v>37</v>
      </c>
      <c r="E49" s="42" t="s">
        <v>126</v>
      </c>
      <c r="F49" s="123"/>
      <c r="G49" s="90">
        <v>0</v>
      </c>
      <c r="H49" s="54"/>
      <c r="I49" s="90">
        <f t="shared" si="5"/>
        <v>0</v>
      </c>
      <c r="J49" s="129">
        <f t="shared" si="6"/>
        <v>0</v>
      </c>
    </row>
    <row r="50" spans="1:10" s="104" customFormat="1" ht="17.25" customHeight="1">
      <c r="A50" s="17" t="s">
        <v>189</v>
      </c>
      <c r="B50" s="62" t="s">
        <v>244</v>
      </c>
      <c r="C50" s="53">
        <v>1</v>
      </c>
      <c r="D50" s="53" t="s">
        <v>37</v>
      </c>
      <c r="E50" s="42" t="s">
        <v>18</v>
      </c>
      <c r="F50" s="123">
        <v>964395</v>
      </c>
      <c r="G50" s="90">
        <v>335575</v>
      </c>
      <c r="H50" s="54">
        <f>440000+500000</f>
        <v>940000</v>
      </c>
      <c r="I50" s="90">
        <f t="shared" si="5"/>
        <v>0</v>
      </c>
      <c r="J50" s="129">
        <f t="shared" si="6"/>
        <v>940000</v>
      </c>
    </row>
    <row r="51" spans="1:10" s="104" customFormat="1" ht="17.25" customHeight="1">
      <c r="A51" s="17" t="s">
        <v>191</v>
      </c>
      <c r="B51" s="62" t="s">
        <v>190</v>
      </c>
      <c r="C51" s="53">
        <v>1</v>
      </c>
      <c r="D51" s="53" t="s">
        <v>37</v>
      </c>
      <c r="E51" s="42" t="s">
        <v>18</v>
      </c>
      <c r="F51" s="123">
        <v>1000000</v>
      </c>
      <c r="G51" s="90">
        <v>0</v>
      </c>
      <c r="H51" s="54">
        <v>0</v>
      </c>
      <c r="I51" s="90">
        <f t="shared" si="5"/>
        <v>0</v>
      </c>
      <c r="J51" s="129">
        <f t="shared" si="6"/>
        <v>0</v>
      </c>
    </row>
    <row r="52" spans="1:10" s="104" customFormat="1" ht="17.25" customHeight="1">
      <c r="A52" s="17" t="s">
        <v>215</v>
      </c>
      <c r="B52" s="62" t="s">
        <v>216</v>
      </c>
      <c r="C52" s="53"/>
      <c r="D52" s="53"/>
      <c r="E52" s="42"/>
      <c r="F52" s="123"/>
      <c r="G52" s="90"/>
      <c r="H52" s="54"/>
      <c r="I52" s="90">
        <f t="shared" si="5"/>
        <v>0</v>
      </c>
      <c r="J52" s="129">
        <f t="shared" si="6"/>
        <v>0</v>
      </c>
    </row>
    <row r="53" spans="1:10" s="104" customFormat="1" ht="17.25" customHeight="1">
      <c r="A53" s="17" t="s">
        <v>217</v>
      </c>
      <c r="B53" s="62" t="s">
        <v>218</v>
      </c>
      <c r="C53" s="53"/>
      <c r="D53" s="53"/>
      <c r="E53" s="42"/>
      <c r="F53" s="123"/>
      <c r="G53" s="90"/>
      <c r="H53" s="54">
        <v>950000</v>
      </c>
      <c r="I53" s="90">
        <f t="shared" si="5"/>
        <v>0</v>
      </c>
      <c r="J53" s="129">
        <f t="shared" si="6"/>
        <v>950000</v>
      </c>
    </row>
    <row r="54" spans="1:10" s="104" customFormat="1" ht="17.25" customHeight="1">
      <c r="A54" s="17" t="s">
        <v>219</v>
      </c>
      <c r="B54" s="62" t="s">
        <v>220</v>
      </c>
      <c r="C54" s="53"/>
      <c r="D54" s="53"/>
      <c r="E54" s="42"/>
      <c r="F54" s="123"/>
      <c r="G54" s="90"/>
      <c r="H54" s="54">
        <v>500000</v>
      </c>
      <c r="I54" s="90">
        <f t="shared" si="5"/>
        <v>0</v>
      </c>
      <c r="J54" s="129">
        <f t="shared" si="6"/>
        <v>500000</v>
      </c>
    </row>
    <row r="55" spans="1:10" s="104" customFormat="1" ht="17.25" customHeight="1">
      <c r="A55" s="17" t="s">
        <v>223</v>
      </c>
      <c r="B55" s="133" t="s">
        <v>224</v>
      </c>
      <c r="C55" s="53"/>
      <c r="D55" s="53"/>
      <c r="E55" s="42"/>
      <c r="F55" s="123"/>
      <c r="G55" s="90"/>
      <c r="H55" s="54">
        <v>1000000</v>
      </c>
      <c r="I55" s="90">
        <f t="shared" si="5"/>
        <v>0</v>
      </c>
      <c r="J55" s="129">
        <f t="shared" si="6"/>
        <v>1000000</v>
      </c>
    </row>
    <row r="56" spans="1:10" s="104" customFormat="1" ht="17.25" customHeight="1">
      <c r="A56" s="17" t="s">
        <v>248</v>
      </c>
      <c r="B56" s="133" t="s">
        <v>281</v>
      </c>
      <c r="C56" s="53"/>
      <c r="D56" s="53"/>
      <c r="E56" s="42"/>
      <c r="F56" s="123"/>
      <c r="G56" s="90"/>
      <c r="H56" s="54">
        <v>2500000</v>
      </c>
      <c r="I56" s="90">
        <f t="shared" si="5"/>
        <v>0</v>
      </c>
      <c r="J56" s="129">
        <f t="shared" si="6"/>
        <v>2500000</v>
      </c>
    </row>
    <row r="57" spans="1:10" s="102" customFormat="1" ht="17.25" customHeight="1">
      <c r="A57" s="157" t="s">
        <v>280</v>
      </c>
      <c r="B57" s="172" t="s">
        <v>236</v>
      </c>
      <c r="C57" s="166"/>
      <c r="D57" s="166"/>
      <c r="E57" s="173"/>
      <c r="F57" s="169"/>
      <c r="G57" s="170"/>
      <c r="H57" s="171"/>
      <c r="I57" s="90">
        <f t="shared" si="5"/>
        <v>0</v>
      </c>
      <c r="J57" s="129">
        <f t="shared" si="6"/>
        <v>0</v>
      </c>
    </row>
    <row r="58" spans="1:10" s="104" customFormat="1" ht="17.25" customHeight="1">
      <c r="A58" s="17" t="s">
        <v>303</v>
      </c>
      <c r="B58" s="133" t="s">
        <v>304</v>
      </c>
      <c r="C58" s="53"/>
      <c r="D58" s="53"/>
      <c r="E58" s="42"/>
      <c r="F58" s="123"/>
      <c r="G58" s="90"/>
      <c r="H58" s="54">
        <v>1500000</v>
      </c>
      <c r="I58" s="90">
        <f t="shared" si="5"/>
        <v>0</v>
      </c>
      <c r="J58" s="129">
        <f t="shared" si="6"/>
        <v>1500000</v>
      </c>
    </row>
    <row r="59" spans="1:10" s="104" customFormat="1" ht="17.25" customHeight="1">
      <c r="A59" s="17" t="s">
        <v>621</v>
      </c>
      <c r="B59" s="62" t="s">
        <v>216</v>
      </c>
      <c r="C59" s="53"/>
      <c r="D59" s="53"/>
      <c r="E59" s="42"/>
      <c r="F59" s="123"/>
      <c r="G59" s="254">
        <v>2678986.879999999</v>
      </c>
      <c r="H59" s="22">
        <v>1000000</v>
      </c>
      <c r="I59" s="90">
        <f t="shared" si="5"/>
        <v>0</v>
      </c>
      <c r="J59" s="129">
        <f t="shared" si="6"/>
        <v>1000000</v>
      </c>
    </row>
    <row r="60" spans="1:10" s="104" customFormat="1" ht="17.25" customHeight="1">
      <c r="A60" s="17" t="s">
        <v>622</v>
      </c>
      <c r="B60" s="62" t="s">
        <v>302</v>
      </c>
      <c r="C60" s="53"/>
      <c r="D60" s="53"/>
      <c r="E60" s="42"/>
      <c r="F60" s="123"/>
      <c r="G60" s="90"/>
      <c r="H60" s="22">
        <v>2000000</v>
      </c>
      <c r="I60" s="90">
        <f t="shared" si="5"/>
        <v>0</v>
      </c>
      <c r="J60" s="129">
        <f t="shared" si="6"/>
        <v>2000000</v>
      </c>
    </row>
    <row r="61" spans="1:10" s="104" customFormat="1" ht="17.25" customHeight="1">
      <c r="A61" s="17"/>
      <c r="B61" s="133"/>
      <c r="C61" s="53"/>
      <c r="D61" s="53"/>
      <c r="E61" s="42"/>
      <c r="F61" s="123"/>
      <c r="G61" s="90"/>
      <c r="H61" s="54"/>
      <c r="I61" s="90"/>
      <c r="J61" s="129"/>
    </row>
    <row r="62" spans="1:10" s="104" customFormat="1" ht="17.25" customHeight="1" thickBot="1">
      <c r="A62" s="310" t="s">
        <v>61</v>
      </c>
      <c r="B62" s="310"/>
      <c r="C62" s="310"/>
      <c r="D62" s="310"/>
      <c r="E62" s="310"/>
      <c r="F62" s="94">
        <f>SUM(F37:F51)</f>
        <v>16099295</v>
      </c>
      <c r="G62" s="94">
        <f>SUM(G37:G60)</f>
        <v>12029634</v>
      </c>
      <c r="H62" s="94">
        <f>SUM(H37:H60)</f>
        <v>16660500</v>
      </c>
      <c r="I62" s="94">
        <f>SUM(I37:I60)</f>
        <v>95392.5</v>
      </c>
      <c r="J62" s="94">
        <f>SUM(J37:J60)</f>
        <v>16565107.5</v>
      </c>
    </row>
    <row r="63" spans="1:10" s="104" customFormat="1" ht="17.25" customHeight="1">
      <c r="A63" s="299"/>
      <c r="B63" s="299"/>
      <c r="C63" s="299"/>
      <c r="D63" s="299"/>
      <c r="E63" s="299"/>
      <c r="F63" s="300"/>
      <c r="G63" s="300"/>
      <c r="H63" s="299"/>
      <c r="I63" s="90"/>
      <c r="J63" s="129"/>
    </row>
    <row r="64" spans="1:10" ht="17.25" customHeight="1">
      <c r="A64" s="65" t="s">
        <v>62</v>
      </c>
      <c r="B64" s="66" t="s">
        <v>63</v>
      </c>
      <c r="C64" s="67"/>
      <c r="D64" s="67"/>
      <c r="E64" s="67"/>
      <c r="F64" s="68"/>
      <c r="H64" s="254"/>
    </row>
    <row r="65" spans="1:10" ht="17.25" customHeight="1">
      <c r="A65" s="42" t="s">
        <v>14</v>
      </c>
      <c r="B65" s="19" t="s">
        <v>64</v>
      </c>
      <c r="C65" s="17">
        <v>4</v>
      </c>
      <c r="D65" s="17" t="s">
        <v>37</v>
      </c>
      <c r="E65" s="20" t="s">
        <v>18</v>
      </c>
      <c r="F65" s="63">
        <v>300000</v>
      </c>
      <c r="G65" s="90">
        <v>625500</v>
      </c>
      <c r="H65" s="63">
        <f>1700000*1.1</f>
        <v>1870000.0000000002</v>
      </c>
      <c r="I65" s="90">
        <f t="shared" ref="I65:I94" si="7">SUM(L65:XEZ65)</f>
        <v>0</v>
      </c>
      <c r="J65" s="129">
        <f t="shared" ref="J65:J75" si="8">H65-I65</f>
        <v>1870000.0000000002</v>
      </c>
    </row>
    <row r="66" spans="1:10" ht="17.25" customHeight="1">
      <c r="A66" s="69" t="s">
        <v>16</v>
      </c>
      <c r="B66" s="96" t="s">
        <v>65</v>
      </c>
      <c r="C66" s="17">
        <v>5</v>
      </c>
      <c r="D66" s="17" t="s">
        <v>37</v>
      </c>
      <c r="E66" s="20" t="s">
        <v>18</v>
      </c>
      <c r="F66" s="63">
        <v>250000</v>
      </c>
      <c r="G66" s="90">
        <v>509005</v>
      </c>
      <c r="H66" s="63">
        <v>1090000</v>
      </c>
      <c r="I66" s="90">
        <f t="shared" si="7"/>
        <v>0</v>
      </c>
      <c r="J66" s="129">
        <f t="shared" si="8"/>
        <v>1090000</v>
      </c>
    </row>
    <row r="67" spans="1:10" ht="17.25" customHeight="1">
      <c r="A67" s="69" t="s">
        <v>17</v>
      </c>
      <c r="B67" s="96" t="s">
        <v>66</v>
      </c>
      <c r="C67" s="17">
        <v>3</v>
      </c>
      <c r="D67" s="17" t="s">
        <v>37</v>
      </c>
      <c r="E67" s="20" t="s">
        <v>18</v>
      </c>
      <c r="F67" s="63">
        <v>500000</v>
      </c>
      <c r="G67" s="90">
        <v>837587</v>
      </c>
      <c r="H67" s="63">
        <v>1210000</v>
      </c>
      <c r="I67" s="90">
        <f t="shared" si="7"/>
        <v>0</v>
      </c>
      <c r="J67" s="129">
        <f t="shared" si="8"/>
        <v>1210000</v>
      </c>
    </row>
    <row r="68" spans="1:10" ht="17.25" customHeight="1">
      <c r="A68" s="42" t="s">
        <v>19</v>
      </c>
      <c r="B68" s="96" t="s">
        <v>67</v>
      </c>
      <c r="C68" s="53">
        <v>2</v>
      </c>
      <c r="D68" s="17" t="s">
        <v>37</v>
      </c>
      <c r="E68" s="20" t="s">
        <v>18</v>
      </c>
      <c r="F68" s="63">
        <v>130000</v>
      </c>
      <c r="G68" s="90">
        <v>921250.76</v>
      </c>
      <c r="H68" s="63">
        <v>0</v>
      </c>
      <c r="I68" s="90">
        <f t="shared" si="7"/>
        <v>0</v>
      </c>
      <c r="J68" s="129">
        <f t="shared" si="8"/>
        <v>0</v>
      </c>
    </row>
    <row r="69" spans="1:10" ht="17.25" customHeight="1">
      <c r="A69" s="69" t="s">
        <v>20</v>
      </c>
      <c r="B69" s="96" t="s">
        <v>68</v>
      </c>
      <c r="C69" s="53">
        <v>2</v>
      </c>
      <c r="D69" s="17" t="s">
        <v>37</v>
      </c>
      <c r="E69" s="20" t="s">
        <v>18</v>
      </c>
      <c r="F69" s="63">
        <v>120000</v>
      </c>
      <c r="G69" s="90">
        <v>120000.48</v>
      </c>
      <c r="H69" s="63">
        <v>242000</v>
      </c>
      <c r="I69" s="90">
        <f t="shared" si="7"/>
        <v>0</v>
      </c>
      <c r="J69" s="129">
        <f t="shared" si="8"/>
        <v>242000</v>
      </c>
    </row>
    <row r="70" spans="1:10" ht="17.25" customHeight="1">
      <c r="A70" s="69" t="s">
        <v>21</v>
      </c>
      <c r="B70" s="96" t="s">
        <v>69</v>
      </c>
      <c r="C70" s="53">
        <v>2</v>
      </c>
      <c r="D70" s="17" t="s">
        <v>37</v>
      </c>
      <c r="E70" s="20" t="s">
        <v>18</v>
      </c>
      <c r="F70" s="63">
        <v>150000</v>
      </c>
      <c r="G70" s="90">
        <v>150000.38</v>
      </c>
      <c r="H70" s="63">
        <v>676779.66839999997</v>
      </c>
      <c r="I70" s="90">
        <f t="shared" si="7"/>
        <v>0</v>
      </c>
      <c r="J70" s="129">
        <f t="shared" si="8"/>
        <v>676779.66839999997</v>
      </c>
    </row>
    <row r="71" spans="1:10" ht="17.25" customHeight="1">
      <c r="A71" s="42" t="s">
        <v>49</v>
      </c>
      <c r="B71" s="96" t="s">
        <v>70</v>
      </c>
      <c r="C71" s="53">
        <v>3</v>
      </c>
      <c r="D71" s="17" t="s">
        <v>37</v>
      </c>
      <c r="E71" s="20" t="s">
        <v>18</v>
      </c>
      <c r="F71" s="63">
        <v>120000</v>
      </c>
      <c r="G71" s="90">
        <v>122670</v>
      </c>
      <c r="H71" s="63">
        <v>420000</v>
      </c>
      <c r="I71" s="90">
        <f t="shared" si="7"/>
        <v>0</v>
      </c>
      <c r="J71" s="129">
        <f t="shared" si="8"/>
        <v>420000</v>
      </c>
    </row>
    <row r="72" spans="1:10" ht="17.25" customHeight="1">
      <c r="A72" s="69" t="s">
        <v>50</v>
      </c>
      <c r="B72" s="96" t="s">
        <v>71</v>
      </c>
      <c r="C72" s="53">
        <v>5</v>
      </c>
      <c r="D72" s="17" t="s">
        <v>37</v>
      </c>
      <c r="E72" s="20" t="s">
        <v>18</v>
      </c>
      <c r="F72" s="63">
        <v>50000</v>
      </c>
      <c r="G72" s="90">
        <v>31000</v>
      </c>
      <c r="H72" s="63">
        <v>66550</v>
      </c>
      <c r="I72" s="90">
        <f t="shared" si="7"/>
        <v>0</v>
      </c>
      <c r="J72" s="129">
        <f t="shared" si="8"/>
        <v>66550</v>
      </c>
    </row>
    <row r="73" spans="1:10" ht="17.25" customHeight="1">
      <c r="A73" s="69" t="s">
        <v>59</v>
      </c>
      <c r="B73" s="96" t="s">
        <v>72</v>
      </c>
      <c r="C73" s="53">
        <v>11</v>
      </c>
      <c r="D73" s="17" t="s">
        <v>37</v>
      </c>
      <c r="E73" s="20" t="s">
        <v>18</v>
      </c>
      <c r="F73" s="63">
        <f>1500000/2</f>
        <v>750000</v>
      </c>
      <c r="G73" s="90">
        <v>754583</v>
      </c>
      <c r="H73" s="63">
        <v>1000000</v>
      </c>
      <c r="I73" s="90">
        <f t="shared" si="7"/>
        <v>0</v>
      </c>
      <c r="J73" s="129">
        <f t="shared" si="8"/>
        <v>1000000</v>
      </c>
    </row>
    <row r="74" spans="1:10" ht="17.25" customHeight="1">
      <c r="A74" s="42" t="s">
        <v>105</v>
      </c>
      <c r="B74" s="96" t="s">
        <v>135</v>
      </c>
      <c r="C74" s="53">
        <v>2</v>
      </c>
      <c r="D74" s="17" t="s">
        <v>37</v>
      </c>
      <c r="E74" s="20" t="s">
        <v>18</v>
      </c>
      <c r="F74" s="63">
        <v>50000</v>
      </c>
      <c r="G74" s="90">
        <v>39550</v>
      </c>
      <c r="H74" s="63">
        <v>100000</v>
      </c>
      <c r="I74" s="90">
        <f t="shared" si="7"/>
        <v>0</v>
      </c>
      <c r="J74" s="129">
        <f t="shared" si="8"/>
        <v>100000</v>
      </c>
    </row>
    <row r="75" spans="1:10" ht="17.25" customHeight="1">
      <c r="A75" s="69" t="s">
        <v>60</v>
      </c>
      <c r="B75" s="96" t="s">
        <v>238</v>
      </c>
      <c r="C75" s="53"/>
      <c r="D75" s="17"/>
      <c r="E75" s="20"/>
      <c r="F75" s="63"/>
      <c r="G75" s="90"/>
      <c r="H75" s="63">
        <v>1000000</v>
      </c>
      <c r="I75" s="90">
        <f t="shared" si="7"/>
        <v>0</v>
      </c>
      <c r="J75" s="129">
        <f t="shared" si="8"/>
        <v>1000000</v>
      </c>
    </row>
    <row r="76" spans="1:10" ht="17.25" customHeight="1">
      <c r="A76" s="69"/>
      <c r="B76" s="19"/>
      <c r="C76" s="53"/>
      <c r="D76" s="17"/>
      <c r="E76" s="20"/>
      <c r="F76" s="63"/>
      <c r="I76" s="90">
        <f t="shared" si="7"/>
        <v>0</v>
      </c>
      <c r="J76" s="129"/>
    </row>
    <row r="77" spans="1:10" ht="15" thickBot="1">
      <c r="A77" s="311" t="s">
        <v>73</v>
      </c>
      <c r="B77" s="311"/>
      <c r="C77" s="311"/>
      <c r="D77" s="311"/>
      <c r="E77" s="311"/>
      <c r="F77" s="94">
        <f>SUM(F65:F76)</f>
        <v>2420000</v>
      </c>
      <c r="G77" s="94">
        <f>SUM(G65:G76)</f>
        <v>4111146.6199999996</v>
      </c>
      <c r="H77" s="94">
        <f>SUM(H65:H76)</f>
        <v>7675329.6683999998</v>
      </c>
      <c r="I77" s="94">
        <f>SUM(I65:I76)</f>
        <v>0</v>
      </c>
      <c r="J77" s="94">
        <f>SUM(J65:J76)</f>
        <v>7675329.6683999998</v>
      </c>
    </row>
    <row r="78" spans="1:10">
      <c r="A78" s="50" t="s">
        <v>74</v>
      </c>
      <c r="B78" s="51" t="s">
        <v>75</v>
      </c>
      <c r="C78" s="17"/>
      <c r="D78" s="17"/>
      <c r="E78" s="17"/>
      <c r="F78" s="71"/>
      <c r="I78" s="90"/>
      <c r="J78" s="129"/>
    </row>
    <row r="79" spans="1:10" ht="18.75" customHeight="1">
      <c r="A79" s="42" t="s">
        <v>14</v>
      </c>
      <c r="B79" s="19" t="s">
        <v>76</v>
      </c>
      <c r="C79" s="53">
        <v>1</v>
      </c>
      <c r="D79" s="17" t="s">
        <v>37</v>
      </c>
      <c r="E79" s="20" t="s">
        <v>18</v>
      </c>
      <c r="F79" s="72">
        <v>3506350</v>
      </c>
      <c r="G79" s="72">
        <v>3501914.35</v>
      </c>
      <c r="H79" s="54">
        <v>3500000</v>
      </c>
      <c r="I79" s="90">
        <f t="shared" si="7"/>
        <v>0</v>
      </c>
      <c r="J79" s="129">
        <f t="shared" ref="J79:J94" si="9">H79-I79</f>
        <v>3500000</v>
      </c>
    </row>
    <row r="80" spans="1:10" ht="18.75" customHeight="1">
      <c r="A80" s="42" t="s">
        <v>16</v>
      </c>
      <c r="B80" s="19" t="s">
        <v>77</v>
      </c>
      <c r="C80" s="53">
        <v>1</v>
      </c>
      <c r="D80" s="17" t="s">
        <v>37</v>
      </c>
      <c r="E80" s="20" t="s">
        <v>18</v>
      </c>
      <c r="F80" s="72">
        <v>2500000</v>
      </c>
      <c r="G80" s="90">
        <v>2498091</v>
      </c>
      <c r="H80" s="54">
        <v>2500000</v>
      </c>
      <c r="I80" s="90">
        <f t="shared" si="7"/>
        <v>0</v>
      </c>
      <c r="J80" s="129">
        <f t="shared" si="9"/>
        <v>2500000</v>
      </c>
    </row>
    <row r="81" spans="1:10" ht="18.75" customHeight="1">
      <c r="A81" s="42">
        <v>3</v>
      </c>
      <c r="B81" s="19" t="s">
        <v>78</v>
      </c>
      <c r="C81" s="53">
        <v>6</v>
      </c>
      <c r="D81" s="17" t="s">
        <v>37</v>
      </c>
      <c r="E81" s="20" t="s">
        <v>18</v>
      </c>
      <c r="F81" s="72"/>
      <c r="G81" s="90">
        <v>0</v>
      </c>
      <c r="H81" s="54">
        <v>1500000</v>
      </c>
      <c r="I81" s="90">
        <f t="shared" si="7"/>
        <v>0</v>
      </c>
      <c r="J81" s="129">
        <f t="shared" si="9"/>
        <v>1500000</v>
      </c>
    </row>
    <row r="82" spans="1:10" ht="18.75" customHeight="1">
      <c r="A82" s="42">
        <v>4</v>
      </c>
      <c r="B82" s="19" t="s">
        <v>79</v>
      </c>
      <c r="C82" s="53">
        <v>12</v>
      </c>
      <c r="D82" s="17" t="s">
        <v>37</v>
      </c>
      <c r="E82" s="20" t="s">
        <v>18</v>
      </c>
      <c r="F82" s="72"/>
      <c r="G82" s="90">
        <v>0</v>
      </c>
      <c r="H82" s="54">
        <v>1500000</v>
      </c>
      <c r="I82" s="90">
        <f t="shared" si="7"/>
        <v>0</v>
      </c>
      <c r="J82" s="129">
        <f t="shared" si="9"/>
        <v>1500000</v>
      </c>
    </row>
    <row r="83" spans="1:10" ht="18.75" customHeight="1">
      <c r="A83" s="42">
        <v>5</v>
      </c>
      <c r="B83" s="19" t="s">
        <v>80</v>
      </c>
      <c r="C83" s="53">
        <v>7</v>
      </c>
      <c r="D83" s="17" t="s">
        <v>37</v>
      </c>
      <c r="E83" s="20" t="s">
        <v>18</v>
      </c>
      <c r="F83" s="72"/>
      <c r="G83" s="90">
        <v>0</v>
      </c>
      <c r="H83" s="54">
        <v>1000000</v>
      </c>
      <c r="I83" s="90">
        <f t="shared" si="7"/>
        <v>0</v>
      </c>
      <c r="J83" s="129">
        <f t="shared" si="9"/>
        <v>1000000</v>
      </c>
    </row>
    <row r="84" spans="1:10" ht="18.75" customHeight="1">
      <c r="A84" s="42" t="s">
        <v>17</v>
      </c>
      <c r="B84" s="19" t="s">
        <v>81</v>
      </c>
      <c r="C84" s="53">
        <v>1</v>
      </c>
      <c r="D84" s="17" t="s">
        <v>37</v>
      </c>
      <c r="E84" s="20" t="s">
        <v>18</v>
      </c>
      <c r="F84" s="72">
        <v>950000</v>
      </c>
      <c r="G84" s="90">
        <v>289880</v>
      </c>
      <c r="H84" s="54">
        <v>400000</v>
      </c>
      <c r="I84" s="90">
        <f t="shared" si="7"/>
        <v>0</v>
      </c>
      <c r="J84" s="129">
        <f t="shared" si="9"/>
        <v>400000</v>
      </c>
    </row>
    <row r="85" spans="1:10" ht="18.75" customHeight="1">
      <c r="A85" s="42" t="s">
        <v>19</v>
      </c>
      <c r="B85" s="19" t="s">
        <v>160</v>
      </c>
      <c r="C85" s="53">
        <v>1</v>
      </c>
      <c r="D85" s="17" t="s">
        <v>37</v>
      </c>
      <c r="E85" s="20" t="s">
        <v>18</v>
      </c>
      <c r="F85" s="72">
        <v>347132</v>
      </c>
      <c r="G85" s="90">
        <v>797884.5</v>
      </c>
      <c r="H85" s="54">
        <v>789287</v>
      </c>
      <c r="I85" s="90">
        <f t="shared" si="7"/>
        <v>0</v>
      </c>
      <c r="J85" s="129">
        <f t="shared" si="9"/>
        <v>789287</v>
      </c>
    </row>
    <row r="86" spans="1:10" ht="18.75" customHeight="1">
      <c r="A86" s="42" t="s">
        <v>20</v>
      </c>
      <c r="B86" s="19" t="s">
        <v>82</v>
      </c>
      <c r="C86" s="53">
        <v>1</v>
      </c>
      <c r="D86" s="17" t="s">
        <v>37</v>
      </c>
      <c r="E86" s="20" t="s">
        <v>18</v>
      </c>
      <c r="F86" s="72">
        <v>150000</v>
      </c>
      <c r="G86" s="90">
        <v>0</v>
      </c>
      <c r="H86" s="54">
        <v>150000</v>
      </c>
      <c r="I86" s="90">
        <f t="shared" si="7"/>
        <v>0</v>
      </c>
      <c r="J86" s="129">
        <f t="shared" si="9"/>
        <v>150000</v>
      </c>
    </row>
    <row r="87" spans="1:10" ht="18.75" customHeight="1">
      <c r="A87" s="42" t="s">
        <v>21</v>
      </c>
      <c r="B87" s="19" t="s">
        <v>83</v>
      </c>
      <c r="C87" s="53">
        <v>1</v>
      </c>
      <c r="D87" s="17" t="s">
        <v>37</v>
      </c>
      <c r="E87" s="20" t="s">
        <v>18</v>
      </c>
      <c r="F87" s="72">
        <v>150000</v>
      </c>
      <c r="G87" s="90">
        <v>130200</v>
      </c>
      <c r="H87" s="54">
        <v>150000</v>
      </c>
      <c r="I87" s="90">
        <f t="shared" si="7"/>
        <v>0</v>
      </c>
      <c r="J87" s="129">
        <f t="shared" si="9"/>
        <v>150000</v>
      </c>
    </row>
    <row r="88" spans="1:10" ht="18.75" customHeight="1">
      <c r="A88" s="42" t="s">
        <v>49</v>
      </c>
      <c r="B88" s="19" t="s">
        <v>128</v>
      </c>
      <c r="C88" s="53" t="s">
        <v>84</v>
      </c>
      <c r="D88" s="17" t="s">
        <v>37</v>
      </c>
      <c r="E88" s="20" t="s">
        <v>18</v>
      </c>
      <c r="F88" s="72">
        <v>250000</v>
      </c>
      <c r="G88" s="90">
        <v>174800</v>
      </c>
      <c r="H88" s="54">
        <v>250000</v>
      </c>
      <c r="I88" s="90">
        <f t="shared" si="7"/>
        <v>0</v>
      </c>
      <c r="J88" s="129">
        <f t="shared" si="9"/>
        <v>250000</v>
      </c>
    </row>
    <row r="89" spans="1:10" ht="18.75" customHeight="1">
      <c r="A89" s="42">
        <v>8</v>
      </c>
      <c r="B89" s="19" t="s">
        <v>157</v>
      </c>
      <c r="C89" s="53">
        <v>1</v>
      </c>
      <c r="D89" s="17" t="s">
        <v>37</v>
      </c>
      <c r="E89" s="20" t="s">
        <v>18</v>
      </c>
      <c r="F89" s="72">
        <v>500000</v>
      </c>
      <c r="G89" s="90">
        <v>68499</v>
      </c>
      <c r="H89" s="54">
        <v>1000000</v>
      </c>
      <c r="I89" s="90">
        <f t="shared" si="7"/>
        <v>0</v>
      </c>
      <c r="J89" s="129">
        <f t="shared" si="9"/>
        <v>1000000</v>
      </c>
    </row>
    <row r="90" spans="1:10" s="104" customFormat="1" ht="18" customHeight="1">
      <c r="A90" s="64">
        <v>9</v>
      </c>
      <c r="B90" s="103" t="s">
        <v>300</v>
      </c>
      <c r="C90" s="75">
        <v>1</v>
      </c>
      <c r="D90" s="75" t="s">
        <v>37</v>
      </c>
      <c r="E90" s="57" t="s">
        <v>18</v>
      </c>
      <c r="F90" s="72">
        <v>3000000</v>
      </c>
      <c r="G90" s="90">
        <v>1454000</v>
      </c>
      <c r="H90" s="54">
        <v>1000000</v>
      </c>
      <c r="I90" s="90">
        <f t="shared" si="7"/>
        <v>0</v>
      </c>
      <c r="J90" s="129">
        <f t="shared" si="9"/>
        <v>1000000</v>
      </c>
    </row>
    <row r="91" spans="1:10" s="104" customFormat="1" ht="18" customHeight="1">
      <c r="A91" s="64">
        <v>10</v>
      </c>
      <c r="B91" s="103" t="s">
        <v>225</v>
      </c>
      <c r="C91" s="75">
        <v>5</v>
      </c>
      <c r="D91" s="75" t="s">
        <v>37</v>
      </c>
      <c r="E91" s="57" t="s">
        <v>18</v>
      </c>
      <c r="F91" s="72">
        <f>78450*C91</f>
        <v>392250</v>
      </c>
      <c r="G91" s="90">
        <v>297500</v>
      </c>
      <c r="H91" s="54">
        <f>60000</f>
        <v>60000</v>
      </c>
      <c r="I91" s="90">
        <f t="shared" si="7"/>
        <v>0</v>
      </c>
      <c r="J91" s="129">
        <f t="shared" si="9"/>
        <v>60000</v>
      </c>
    </row>
    <row r="92" spans="1:10" s="104" customFormat="1" ht="18" customHeight="1">
      <c r="A92" s="31">
        <v>11</v>
      </c>
      <c r="B92" s="62" t="s">
        <v>232</v>
      </c>
      <c r="C92" s="53">
        <v>2</v>
      </c>
      <c r="D92" s="53" t="s">
        <v>37</v>
      </c>
      <c r="E92" s="42" t="s">
        <v>18</v>
      </c>
      <c r="F92" s="136">
        <f>100000*C92</f>
        <v>200000</v>
      </c>
      <c r="G92" s="90">
        <f>SUM(I92:WUT92)</f>
        <v>569115</v>
      </c>
      <c r="H92" s="54">
        <f>300000+269115</f>
        <v>569115</v>
      </c>
      <c r="I92" s="90">
        <f t="shared" si="7"/>
        <v>0</v>
      </c>
      <c r="J92" s="129">
        <f t="shared" si="9"/>
        <v>569115</v>
      </c>
    </row>
    <row r="93" spans="1:10" s="104" customFormat="1" ht="18" customHeight="1">
      <c r="A93" s="31">
        <v>12</v>
      </c>
      <c r="B93" s="62" t="s">
        <v>251</v>
      </c>
      <c r="C93" s="53"/>
      <c r="D93" s="53"/>
      <c r="E93" s="42"/>
      <c r="F93" s="136"/>
      <c r="G93" s="90"/>
      <c r="H93" s="54">
        <v>500000</v>
      </c>
      <c r="I93" s="90">
        <f t="shared" si="7"/>
        <v>0</v>
      </c>
      <c r="J93" s="129">
        <f t="shared" si="9"/>
        <v>500000</v>
      </c>
    </row>
    <row r="94" spans="1:10" s="104" customFormat="1" ht="18" customHeight="1">
      <c r="A94" s="31">
        <v>13</v>
      </c>
      <c r="B94" s="62" t="s">
        <v>296</v>
      </c>
      <c r="C94" s="53"/>
      <c r="D94" s="53"/>
      <c r="E94" s="42"/>
      <c r="F94" s="136"/>
      <c r="H94" s="54">
        <v>800000</v>
      </c>
      <c r="I94" s="90">
        <f t="shared" si="7"/>
        <v>0</v>
      </c>
      <c r="J94" s="129">
        <f t="shared" si="9"/>
        <v>800000</v>
      </c>
    </row>
    <row r="95" spans="1:10" s="104" customFormat="1" ht="18" customHeight="1">
      <c r="A95" s="31">
        <v>14</v>
      </c>
      <c r="B95" s="62" t="s">
        <v>200</v>
      </c>
      <c r="C95" s="53"/>
      <c r="D95" s="53"/>
      <c r="E95" s="42"/>
      <c r="F95" s="136"/>
      <c r="G95" s="90">
        <v>6543350</v>
      </c>
      <c r="H95" s="54"/>
      <c r="I95" s="90"/>
      <c r="J95" s="129"/>
    </row>
    <row r="96" spans="1:10" ht="15" thickBot="1">
      <c r="A96" s="311" t="s">
        <v>85</v>
      </c>
      <c r="B96" s="311"/>
      <c r="C96" s="311"/>
      <c r="D96" s="311"/>
      <c r="E96" s="311"/>
      <c r="F96" s="94">
        <f>SUM(F79:F91)</f>
        <v>11745732</v>
      </c>
      <c r="G96" s="94">
        <f>SUM(G79:G95)</f>
        <v>16325233.85</v>
      </c>
      <c r="H96" s="94">
        <f>SUM(H79:H94)</f>
        <v>15668402</v>
      </c>
      <c r="I96" s="94">
        <f>SUM(I79:I94)</f>
        <v>0</v>
      </c>
      <c r="J96" s="94">
        <f>SUM(J79:J94)</f>
        <v>15668402</v>
      </c>
    </row>
    <row r="97" spans="1:14">
      <c r="A97" s="47"/>
      <c r="B97" s="47"/>
      <c r="C97" s="20"/>
      <c r="D97" s="48"/>
      <c r="E97" s="48"/>
      <c r="F97" s="58"/>
    </row>
    <row r="98" spans="1:14">
      <c r="A98" s="70" t="s">
        <v>86</v>
      </c>
      <c r="B98" s="51" t="s">
        <v>87</v>
      </c>
      <c r="C98" s="17"/>
      <c r="D98" s="17"/>
      <c r="E98" s="17"/>
      <c r="F98" s="71"/>
      <c r="G98" s="254"/>
      <c r="H98" s="254"/>
    </row>
    <row r="99" spans="1:14" ht="18.75" customHeight="1">
      <c r="A99" s="42" t="s">
        <v>14</v>
      </c>
      <c r="B99" s="74" t="s">
        <v>170</v>
      </c>
      <c r="C99" s="53">
        <v>1</v>
      </c>
      <c r="D99" s="53" t="s">
        <v>37</v>
      </c>
      <c r="E99" s="42" t="s">
        <v>18</v>
      </c>
      <c r="F99" s="63">
        <v>114000</v>
      </c>
      <c r="G99" s="90">
        <v>92000</v>
      </c>
      <c r="H99" s="129">
        <v>224000</v>
      </c>
      <c r="I99" s="90">
        <f>SUM(L99:XEZ99)</f>
        <v>0</v>
      </c>
      <c r="J99" s="129">
        <f t="shared" ref="J99:J109" si="10">H99-I99</f>
        <v>224000</v>
      </c>
    </row>
    <row r="100" spans="1:14" ht="18.75" customHeight="1">
      <c r="A100" s="42" t="s">
        <v>16</v>
      </c>
      <c r="B100" s="74" t="s">
        <v>118</v>
      </c>
      <c r="C100" s="53">
        <v>1</v>
      </c>
      <c r="D100" s="53" t="s">
        <v>37</v>
      </c>
      <c r="E100" s="42" t="s">
        <v>18</v>
      </c>
      <c r="F100" s="63">
        <v>114000</v>
      </c>
      <c r="G100" s="90">
        <v>111985</v>
      </c>
      <c r="H100" s="129">
        <v>112000</v>
      </c>
      <c r="I100" s="90">
        <f t="shared" ref="I100:I109" si="11">SUM(L100:XEZ100)</f>
        <v>0</v>
      </c>
      <c r="J100" s="129">
        <f t="shared" si="10"/>
        <v>112000</v>
      </c>
    </row>
    <row r="101" spans="1:14" ht="18.75" customHeight="1">
      <c r="A101" s="42" t="s">
        <v>17</v>
      </c>
      <c r="B101" s="73" t="s">
        <v>119</v>
      </c>
      <c r="C101" s="53">
        <v>1</v>
      </c>
      <c r="D101" s="53" t="s">
        <v>37</v>
      </c>
      <c r="E101" s="42" t="s">
        <v>18</v>
      </c>
      <c r="F101" s="63">
        <v>325000</v>
      </c>
      <c r="G101" s="90">
        <v>87000</v>
      </c>
      <c r="H101" s="129">
        <v>375000</v>
      </c>
      <c r="I101" s="90">
        <f t="shared" si="11"/>
        <v>0</v>
      </c>
      <c r="J101" s="129">
        <f t="shared" si="10"/>
        <v>375000</v>
      </c>
    </row>
    <row r="102" spans="1:14" ht="18.75" customHeight="1">
      <c r="A102" s="42" t="s">
        <v>19</v>
      </c>
      <c r="B102" s="73" t="s">
        <v>120</v>
      </c>
      <c r="C102" s="53">
        <v>4</v>
      </c>
      <c r="D102" s="53" t="s">
        <v>37</v>
      </c>
      <c r="E102" s="42" t="s">
        <v>18</v>
      </c>
      <c r="F102" s="63">
        <v>300000</v>
      </c>
      <c r="G102" s="90">
        <v>139000</v>
      </c>
      <c r="H102" s="129">
        <v>336000</v>
      </c>
      <c r="I102" s="90">
        <f t="shared" si="11"/>
        <v>0</v>
      </c>
      <c r="J102" s="129">
        <f t="shared" si="10"/>
        <v>336000</v>
      </c>
    </row>
    <row r="103" spans="1:14" ht="18.75" customHeight="1">
      <c r="A103" s="42" t="s">
        <v>20</v>
      </c>
      <c r="B103" s="74" t="s">
        <v>121</v>
      </c>
      <c r="C103" s="53">
        <v>3</v>
      </c>
      <c r="D103" s="53" t="s">
        <v>37</v>
      </c>
      <c r="E103" s="42" t="s">
        <v>18</v>
      </c>
      <c r="F103" s="63">
        <v>1134300</v>
      </c>
      <c r="G103" s="90">
        <v>638000</v>
      </c>
      <c r="H103" s="63" t="s">
        <v>142</v>
      </c>
      <c r="I103" s="90">
        <f t="shared" si="11"/>
        <v>0</v>
      </c>
      <c r="J103" s="129"/>
    </row>
    <row r="104" spans="1:14" ht="18.75" customHeight="1">
      <c r="A104" s="42" t="s">
        <v>21</v>
      </c>
      <c r="B104" s="74" t="s">
        <v>227</v>
      </c>
      <c r="C104" s="53">
        <v>1</v>
      </c>
      <c r="D104" s="53" t="s">
        <v>37</v>
      </c>
      <c r="E104" s="42" t="s">
        <v>18</v>
      </c>
      <c r="F104" s="63">
        <f>120000+912000</f>
        <v>1032000</v>
      </c>
      <c r="G104" s="90">
        <v>980906</v>
      </c>
      <c r="H104" s="129">
        <v>120000</v>
      </c>
      <c r="I104" s="90">
        <f t="shared" si="11"/>
        <v>0</v>
      </c>
      <c r="J104" s="129">
        <f t="shared" si="10"/>
        <v>120000</v>
      </c>
    </row>
    <row r="105" spans="1:14" ht="18.75" customHeight="1">
      <c r="A105" s="42" t="s">
        <v>49</v>
      </c>
      <c r="B105" s="73" t="s">
        <v>122</v>
      </c>
      <c r="C105" s="53">
        <v>1</v>
      </c>
      <c r="D105" s="53" t="s">
        <v>37</v>
      </c>
      <c r="E105" s="42" t="s">
        <v>18</v>
      </c>
      <c r="F105" s="63">
        <v>100000</v>
      </c>
      <c r="G105" s="90">
        <v>0</v>
      </c>
      <c r="H105" s="129">
        <v>50000</v>
      </c>
      <c r="I105" s="90">
        <f t="shared" si="11"/>
        <v>0</v>
      </c>
      <c r="J105" s="129">
        <f t="shared" si="10"/>
        <v>50000</v>
      </c>
    </row>
    <row r="106" spans="1:14" ht="18.75" customHeight="1">
      <c r="A106" s="42" t="s">
        <v>50</v>
      </c>
      <c r="B106" s="73" t="s">
        <v>123</v>
      </c>
      <c r="C106" s="53" t="s">
        <v>15</v>
      </c>
      <c r="D106" s="53" t="s">
        <v>37</v>
      </c>
      <c r="E106" s="42" t="s">
        <v>18</v>
      </c>
      <c r="F106" s="63">
        <v>400000</v>
      </c>
      <c r="G106" s="90">
        <f>350000-177562</f>
        <v>172438</v>
      </c>
      <c r="H106" s="129">
        <v>400000</v>
      </c>
      <c r="I106" s="90">
        <f t="shared" si="11"/>
        <v>31900</v>
      </c>
      <c r="J106" s="129">
        <f t="shared" si="10"/>
        <v>368100</v>
      </c>
      <c r="N106" s="301">
        <v>31900</v>
      </c>
    </row>
    <row r="107" spans="1:14" ht="18.75" customHeight="1">
      <c r="A107" s="42" t="s">
        <v>59</v>
      </c>
      <c r="B107" s="74" t="s">
        <v>124</v>
      </c>
      <c r="C107" s="53">
        <v>3</v>
      </c>
      <c r="D107" s="53" t="s">
        <v>37</v>
      </c>
      <c r="E107" s="42" t="s">
        <v>18</v>
      </c>
      <c r="F107" s="63">
        <v>200000</v>
      </c>
      <c r="G107" s="90">
        <v>0</v>
      </c>
      <c r="H107" s="129">
        <v>150000</v>
      </c>
      <c r="I107" s="90">
        <f t="shared" si="11"/>
        <v>0</v>
      </c>
      <c r="J107" s="129">
        <f t="shared" si="10"/>
        <v>150000</v>
      </c>
    </row>
    <row r="108" spans="1:14" ht="18.75" customHeight="1">
      <c r="A108" s="42" t="s">
        <v>105</v>
      </c>
      <c r="B108" s="74" t="s">
        <v>228</v>
      </c>
      <c r="C108" s="53">
        <v>1</v>
      </c>
      <c r="D108" s="53" t="s">
        <v>37</v>
      </c>
      <c r="E108" s="42" t="s">
        <v>18</v>
      </c>
      <c r="F108" s="63">
        <v>200000</v>
      </c>
      <c r="G108" s="90">
        <v>112625</v>
      </c>
      <c r="H108" s="129">
        <v>200000</v>
      </c>
      <c r="I108" s="90">
        <f t="shared" si="11"/>
        <v>0</v>
      </c>
      <c r="J108" s="129">
        <f t="shared" si="10"/>
        <v>200000</v>
      </c>
    </row>
    <row r="109" spans="1:14" ht="18.75" customHeight="1">
      <c r="A109" s="42" t="s">
        <v>60</v>
      </c>
      <c r="B109" s="73" t="s">
        <v>125</v>
      </c>
      <c r="C109" s="53">
        <v>1</v>
      </c>
      <c r="D109" s="53" t="s">
        <v>37</v>
      </c>
      <c r="E109" s="42" t="s">
        <v>18</v>
      </c>
      <c r="F109" s="63">
        <f>240000+50000+120000</f>
        <v>410000</v>
      </c>
      <c r="G109" s="90">
        <v>0</v>
      </c>
      <c r="H109" s="129">
        <v>520000</v>
      </c>
      <c r="I109" s="90">
        <f t="shared" si="11"/>
        <v>0</v>
      </c>
      <c r="J109" s="129">
        <f t="shared" si="10"/>
        <v>520000</v>
      </c>
    </row>
    <row r="110" spans="1:14" ht="18.75" customHeight="1">
      <c r="A110" s="42"/>
      <c r="B110" s="73"/>
      <c r="C110" s="53"/>
      <c r="D110" s="53"/>
      <c r="E110" s="42"/>
      <c r="F110" s="63"/>
      <c r="G110" s="90"/>
      <c r="H110" s="129"/>
      <c r="I110" s="90"/>
      <c r="J110" s="129"/>
    </row>
    <row r="111" spans="1:14" ht="15" thickBot="1">
      <c r="A111" s="311" t="s">
        <v>88</v>
      </c>
      <c r="B111" s="311"/>
      <c r="C111" s="311"/>
      <c r="D111" s="311"/>
      <c r="E111" s="311"/>
      <c r="F111" s="94">
        <f>SUM(F99:F109)</f>
        <v>4329300</v>
      </c>
      <c r="G111" s="94">
        <f>SUM(G99:G109)</f>
        <v>2333954</v>
      </c>
      <c r="H111" s="94">
        <f>SUM(H99:H109)</f>
        <v>2487000</v>
      </c>
      <c r="I111" s="94">
        <f t="shared" ref="I111:J111" si="12">SUM(I99:I109)</f>
        <v>31900</v>
      </c>
      <c r="J111" s="94">
        <f t="shared" si="12"/>
        <v>2455100</v>
      </c>
    </row>
    <row r="112" spans="1:14">
      <c r="A112" s="70" t="s">
        <v>89</v>
      </c>
      <c r="B112" s="51" t="s">
        <v>90</v>
      </c>
      <c r="C112" s="17"/>
      <c r="D112" s="17"/>
      <c r="E112" s="17"/>
      <c r="F112" s="71"/>
      <c r="G112" s="90"/>
      <c r="H112" s="258"/>
      <c r="I112" s="90"/>
      <c r="J112" s="129"/>
    </row>
    <row r="113" spans="1:15" ht="17.25" customHeight="1">
      <c r="A113" s="42" t="s">
        <v>14</v>
      </c>
      <c r="B113" s="19" t="s">
        <v>91</v>
      </c>
      <c r="C113" s="75">
        <v>1</v>
      </c>
      <c r="D113" s="75" t="s">
        <v>37</v>
      </c>
      <c r="E113" s="57" t="s">
        <v>18</v>
      </c>
      <c r="F113" s="54">
        <v>350000</v>
      </c>
      <c r="G113" s="90">
        <v>338164.5</v>
      </c>
      <c r="H113" s="54">
        <v>500000</v>
      </c>
      <c r="I113" s="90">
        <f t="shared" ref="I113:I117" si="13">SUM(L113:XEZ113)</f>
        <v>0</v>
      </c>
      <c r="J113" s="129">
        <f t="shared" ref="J113:J117" si="14">H113-I113</f>
        <v>500000</v>
      </c>
    </row>
    <row r="114" spans="1:15" ht="17.25" customHeight="1">
      <c r="A114" s="42" t="s">
        <v>16</v>
      </c>
      <c r="B114" s="19" t="s">
        <v>92</v>
      </c>
      <c r="C114" s="53" t="s">
        <v>15</v>
      </c>
      <c r="D114" s="75" t="s">
        <v>37</v>
      </c>
      <c r="E114" s="57" t="s">
        <v>18</v>
      </c>
      <c r="F114" s="54">
        <v>558000</v>
      </c>
      <c r="G114" s="90">
        <v>340246</v>
      </c>
      <c r="H114" s="54">
        <v>865000</v>
      </c>
      <c r="I114" s="90">
        <f t="shared" si="13"/>
        <v>12000</v>
      </c>
      <c r="J114" s="129">
        <f t="shared" si="14"/>
        <v>853000</v>
      </c>
      <c r="O114" s="301">
        <v>12000</v>
      </c>
    </row>
    <row r="115" spans="1:15" ht="17.25" customHeight="1">
      <c r="A115" s="42" t="s">
        <v>17</v>
      </c>
      <c r="B115" s="19" t="s">
        <v>144</v>
      </c>
      <c r="C115" s="53">
        <v>1</v>
      </c>
      <c r="D115" s="53" t="s">
        <v>37</v>
      </c>
      <c r="E115" s="42" t="s">
        <v>18</v>
      </c>
      <c r="F115" s="105">
        <v>1165115</v>
      </c>
      <c r="G115" s="90">
        <v>1162236</v>
      </c>
      <c r="H115" s="54">
        <f>1727585</f>
        <v>1727585</v>
      </c>
      <c r="I115" s="90">
        <f t="shared" si="13"/>
        <v>0</v>
      </c>
      <c r="J115" s="129">
        <f t="shared" si="14"/>
        <v>1727585</v>
      </c>
    </row>
    <row r="116" spans="1:15" ht="17.25" customHeight="1">
      <c r="A116" s="42" t="s">
        <v>19</v>
      </c>
      <c r="B116" s="19" t="s">
        <v>226</v>
      </c>
      <c r="C116" s="53">
        <v>1</v>
      </c>
      <c r="D116" s="75" t="s">
        <v>37</v>
      </c>
      <c r="E116" s="57" t="s">
        <v>18</v>
      </c>
      <c r="F116" s="54">
        <v>82500</v>
      </c>
      <c r="G116" s="90">
        <v>69396</v>
      </c>
      <c r="H116" s="54">
        <f>160280+50000</f>
        <v>210280</v>
      </c>
      <c r="I116" s="90">
        <f t="shared" si="13"/>
        <v>0</v>
      </c>
      <c r="J116" s="129">
        <f t="shared" si="14"/>
        <v>210280</v>
      </c>
    </row>
    <row r="117" spans="1:15" ht="17.25" customHeight="1">
      <c r="A117" s="42">
        <v>5</v>
      </c>
      <c r="B117" s="19" t="s">
        <v>182</v>
      </c>
      <c r="C117" s="53">
        <v>1</v>
      </c>
      <c r="D117" s="75" t="s">
        <v>37</v>
      </c>
      <c r="E117" s="57" t="s">
        <v>18</v>
      </c>
      <c r="F117" s="54">
        <v>200000</v>
      </c>
      <c r="G117" s="90">
        <v>0</v>
      </c>
      <c r="H117" s="54">
        <v>165500</v>
      </c>
      <c r="I117" s="90">
        <f t="shared" si="13"/>
        <v>0</v>
      </c>
      <c r="J117" s="129">
        <f t="shared" si="14"/>
        <v>165500</v>
      </c>
    </row>
    <row r="118" spans="1:15" ht="17.25" customHeight="1">
      <c r="A118" s="42"/>
      <c r="B118" s="19"/>
      <c r="C118" s="53"/>
      <c r="D118" s="75"/>
      <c r="E118" s="57"/>
      <c r="F118" s="54"/>
      <c r="G118" s="90"/>
      <c r="H118" s="54"/>
      <c r="I118" s="90"/>
      <c r="J118" s="129"/>
    </row>
    <row r="119" spans="1:15" ht="15" thickBot="1">
      <c r="A119" s="311" t="s">
        <v>93</v>
      </c>
      <c r="B119" s="311"/>
      <c r="C119" s="311"/>
      <c r="D119" s="311"/>
      <c r="E119" s="311"/>
      <c r="F119" s="94">
        <f>SUM(F113:F117)</f>
        <v>2355615</v>
      </c>
      <c r="G119" s="94">
        <f>SUM(G113:G117)</f>
        <v>1910042.5</v>
      </c>
      <c r="H119" s="94">
        <f>SUM(H113:H117)</f>
        <v>3468365</v>
      </c>
      <c r="I119" s="94">
        <f t="shared" ref="I119:J119" si="15">SUM(I113:I117)</f>
        <v>12000</v>
      </c>
      <c r="J119" s="94">
        <f t="shared" si="15"/>
        <v>3456365</v>
      </c>
    </row>
    <row r="120" spans="1:15">
      <c r="A120" s="70" t="s">
        <v>94</v>
      </c>
      <c r="B120" s="51" t="s">
        <v>95</v>
      </c>
      <c r="C120" s="17"/>
      <c r="D120" s="17"/>
      <c r="E120" s="17"/>
      <c r="F120" s="71"/>
      <c r="I120" s="90"/>
      <c r="J120" s="129"/>
    </row>
    <row r="121" spans="1:15">
      <c r="A121" s="76" t="s">
        <v>14</v>
      </c>
      <c r="B121" s="23" t="s">
        <v>96</v>
      </c>
      <c r="C121" s="17">
        <v>5</v>
      </c>
      <c r="D121" s="17" t="s">
        <v>37</v>
      </c>
      <c r="E121" s="17" t="s">
        <v>18</v>
      </c>
      <c r="F121" s="63">
        <v>300000</v>
      </c>
      <c r="G121" s="90">
        <v>173150</v>
      </c>
      <c r="H121" s="54">
        <f>500000+500000</f>
        <v>1000000</v>
      </c>
      <c r="I121" s="90">
        <f t="shared" ref="I121:I160" si="16">SUM(L121:XEZ121)</f>
        <v>0</v>
      </c>
      <c r="J121" s="129">
        <f t="shared" ref="J121:J129" si="17">H121-I121</f>
        <v>1000000</v>
      </c>
    </row>
    <row r="122" spans="1:15" ht="18.75" customHeight="1">
      <c r="A122" s="57" t="s">
        <v>16</v>
      </c>
      <c r="B122" s="19" t="s">
        <v>288</v>
      </c>
      <c r="C122" s="53">
        <v>1</v>
      </c>
      <c r="D122" s="17" t="s">
        <v>37</v>
      </c>
      <c r="E122" s="20" t="s">
        <v>18</v>
      </c>
      <c r="F122" s="63">
        <v>0</v>
      </c>
      <c r="G122" s="90">
        <v>1210.2</v>
      </c>
      <c r="H122" s="54">
        <v>100000</v>
      </c>
      <c r="I122" s="90">
        <f t="shared" si="16"/>
        <v>0</v>
      </c>
      <c r="J122" s="129">
        <f t="shared" si="17"/>
        <v>100000</v>
      </c>
    </row>
    <row r="123" spans="1:15" ht="18.75" customHeight="1">
      <c r="A123" s="57" t="s">
        <v>17</v>
      </c>
      <c r="B123" s="62" t="s">
        <v>97</v>
      </c>
      <c r="C123" s="53" t="s">
        <v>15</v>
      </c>
      <c r="D123" s="17" t="s">
        <v>37</v>
      </c>
      <c r="E123" s="20" t="s">
        <v>18</v>
      </c>
      <c r="F123" s="63">
        <v>300000</v>
      </c>
      <c r="G123" s="90">
        <v>147440</v>
      </c>
      <c r="H123" s="54">
        <v>300000</v>
      </c>
      <c r="I123" s="90">
        <f t="shared" si="16"/>
        <v>0</v>
      </c>
      <c r="J123" s="129">
        <f t="shared" si="17"/>
        <v>300000</v>
      </c>
    </row>
    <row r="124" spans="1:15" ht="18.75" customHeight="1">
      <c r="A124" s="31" t="s">
        <v>19</v>
      </c>
      <c r="B124" s="23" t="s">
        <v>98</v>
      </c>
      <c r="C124" s="53">
        <v>2</v>
      </c>
      <c r="D124" s="53" t="s">
        <v>37</v>
      </c>
      <c r="E124" s="42" t="s">
        <v>18</v>
      </c>
      <c r="F124" s="63">
        <v>500000</v>
      </c>
      <c r="G124" s="90">
        <v>34850</v>
      </c>
      <c r="H124" s="54"/>
      <c r="I124" s="90">
        <f t="shared" si="16"/>
        <v>0</v>
      </c>
      <c r="J124" s="129">
        <f t="shared" si="17"/>
        <v>0</v>
      </c>
    </row>
    <row r="125" spans="1:15" ht="17.25" customHeight="1">
      <c r="A125" s="17" t="s">
        <v>20</v>
      </c>
      <c r="B125" s="19" t="s">
        <v>141</v>
      </c>
      <c r="C125" s="53">
        <v>1</v>
      </c>
      <c r="D125" s="53" t="s">
        <v>37</v>
      </c>
      <c r="E125" s="42" t="s">
        <v>18</v>
      </c>
      <c r="F125" s="63">
        <f>600000/2</f>
        <v>300000</v>
      </c>
      <c r="G125" s="90">
        <v>210000</v>
      </c>
      <c r="H125" s="54">
        <v>300000</v>
      </c>
      <c r="I125" s="90">
        <f t="shared" si="16"/>
        <v>0</v>
      </c>
      <c r="J125" s="129">
        <f t="shared" si="17"/>
        <v>300000</v>
      </c>
    </row>
    <row r="126" spans="1:15" ht="17.25" customHeight="1">
      <c r="A126" s="17" t="s">
        <v>21</v>
      </c>
      <c r="B126" s="62" t="s">
        <v>173</v>
      </c>
      <c r="C126" s="53"/>
      <c r="D126" s="53"/>
      <c r="E126" s="42"/>
      <c r="F126" s="123">
        <v>200000</v>
      </c>
      <c r="G126" s="90">
        <v>33000</v>
      </c>
      <c r="H126" s="54">
        <v>100000</v>
      </c>
      <c r="I126" s="90">
        <f t="shared" si="16"/>
        <v>0</v>
      </c>
      <c r="J126" s="129">
        <f t="shared" si="17"/>
        <v>100000</v>
      </c>
    </row>
    <row r="127" spans="1:15" ht="17.25" customHeight="1">
      <c r="A127" s="42" t="s">
        <v>49</v>
      </c>
      <c r="B127" s="73" t="s">
        <v>174</v>
      </c>
      <c r="C127" s="53" t="s">
        <v>22</v>
      </c>
      <c r="D127" s="78" t="s">
        <v>37</v>
      </c>
      <c r="E127" s="69" t="s">
        <v>126</v>
      </c>
      <c r="F127" s="63">
        <v>68900</v>
      </c>
      <c r="G127" s="90">
        <v>0</v>
      </c>
      <c r="H127" s="54">
        <f>500000</f>
        <v>500000</v>
      </c>
      <c r="I127" s="90">
        <f t="shared" si="16"/>
        <v>0</v>
      </c>
      <c r="J127" s="129">
        <f t="shared" si="17"/>
        <v>500000</v>
      </c>
    </row>
    <row r="128" spans="1:15" ht="17.25" customHeight="1">
      <c r="A128" s="42" t="s">
        <v>50</v>
      </c>
      <c r="B128" s="73" t="s">
        <v>175</v>
      </c>
      <c r="C128" s="53" t="s">
        <v>22</v>
      </c>
      <c r="D128" s="78" t="s">
        <v>37</v>
      </c>
      <c r="E128" s="69" t="s">
        <v>18</v>
      </c>
      <c r="F128" s="63">
        <v>1200000</v>
      </c>
      <c r="G128" s="90">
        <v>2250000</v>
      </c>
      <c r="H128" s="54"/>
      <c r="I128" s="90">
        <f t="shared" si="16"/>
        <v>0</v>
      </c>
      <c r="J128" s="129">
        <f t="shared" si="17"/>
        <v>0</v>
      </c>
    </row>
    <row r="129" spans="1:10" ht="17.25" customHeight="1">
      <c r="A129" s="42" t="s">
        <v>59</v>
      </c>
      <c r="B129" s="73" t="s">
        <v>239</v>
      </c>
      <c r="C129" s="53"/>
      <c r="D129" s="78"/>
      <c r="E129" s="69"/>
      <c r="F129" s="63"/>
      <c r="G129" s="90">
        <v>243318</v>
      </c>
      <c r="H129" s="54">
        <v>2000000</v>
      </c>
      <c r="I129" s="90">
        <f t="shared" si="16"/>
        <v>0</v>
      </c>
      <c r="J129" s="129">
        <f t="shared" si="17"/>
        <v>2000000</v>
      </c>
    </row>
    <row r="130" spans="1:10" ht="17.25" customHeight="1">
      <c r="A130" s="42"/>
      <c r="B130" s="73"/>
      <c r="C130" s="53"/>
      <c r="D130" s="78"/>
      <c r="E130" s="69"/>
      <c r="F130" s="63"/>
      <c r="G130" s="90"/>
      <c r="H130" s="54"/>
      <c r="I130" s="90">
        <f t="shared" si="16"/>
        <v>0</v>
      </c>
      <c r="J130" s="129">
        <f t="shared" ref="J130" si="18">F130-I130</f>
        <v>0</v>
      </c>
    </row>
    <row r="131" spans="1:10" ht="15" thickBot="1">
      <c r="A131" s="311" t="s">
        <v>99</v>
      </c>
      <c r="B131" s="311"/>
      <c r="C131" s="311"/>
      <c r="D131" s="311"/>
      <c r="E131" s="311"/>
      <c r="F131" s="94">
        <f>SUM(F121:F126)</f>
        <v>1600000</v>
      </c>
      <c r="G131" s="94">
        <f>SUM(G121:G130)</f>
        <v>3092968.2</v>
      </c>
      <c r="H131" s="94">
        <f>SUM(H121:H130)</f>
        <v>4300000</v>
      </c>
      <c r="I131" s="94">
        <f t="shared" ref="I131:J131" si="19">SUM(I121:I130)</f>
        <v>0</v>
      </c>
      <c r="J131" s="94">
        <f t="shared" si="19"/>
        <v>4300000</v>
      </c>
    </row>
    <row r="132" spans="1:10">
      <c r="A132" s="47"/>
      <c r="B132" s="47"/>
      <c r="C132" s="20"/>
      <c r="D132" s="48"/>
      <c r="E132" s="48"/>
      <c r="F132" s="58"/>
      <c r="G132" s="91"/>
      <c r="I132" s="90"/>
      <c r="J132" s="129"/>
    </row>
    <row r="133" spans="1:10">
      <c r="A133" s="70" t="s">
        <v>100</v>
      </c>
      <c r="B133" s="51" t="s">
        <v>101</v>
      </c>
      <c r="C133" s="20"/>
      <c r="D133" s="48"/>
      <c r="E133" s="48"/>
      <c r="F133" s="58"/>
      <c r="G133" s="254"/>
      <c r="I133" s="90"/>
      <c r="J133" s="129"/>
    </row>
    <row r="134" spans="1:10" ht="16.5" customHeight="1">
      <c r="A134" s="42" t="s">
        <v>14</v>
      </c>
      <c r="B134" s="73" t="s">
        <v>102</v>
      </c>
      <c r="C134" s="53"/>
      <c r="D134" s="78"/>
      <c r="E134" s="69"/>
      <c r="F134" s="90">
        <v>28000</v>
      </c>
      <c r="G134" s="90">
        <v>28000</v>
      </c>
      <c r="H134" s="91">
        <v>28000</v>
      </c>
      <c r="I134" s="90">
        <f t="shared" si="16"/>
        <v>0</v>
      </c>
      <c r="J134" s="129">
        <f t="shared" ref="J134:J165" si="20">H134-I134</f>
        <v>28000</v>
      </c>
    </row>
    <row r="135" spans="1:10" ht="16.5" customHeight="1">
      <c r="A135" s="42" t="s">
        <v>16</v>
      </c>
      <c r="B135" s="73" t="s">
        <v>136</v>
      </c>
      <c r="C135" s="53"/>
      <c r="D135" s="78"/>
      <c r="E135" s="69"/>
      <c r="F135" s="90">
        <v>75000</v>
      </c>
      <c r="G135" s="90">
        <v>75000</v>
      </c>
      <c r="H135" s="91">
        <v>100000</v>
      </c>
      <c r="I135" s="90">
        <f t="shared" si="16"/>
        <v>0</v>
      </c>
      <c r="J135" s="129">
        <f t="shared" si="20"/>
        <v>100000</v>
      </c>
    </row>
    <row r="136" spans="1:10" ht="16.5" customHeight="1">
      <c r="A136" s="42" t="s">
        <v>17</v>
      </c>
      <c r="B136" s="73" t="s">
        <v>103</v>
      </c>
      <c r="C136" s="53"/>
      <c r="D136" s="78"/>
      <c r="E136" s="69"/>
      <c r="F136" s="90">
        <v>150000</v>
      </c>
      <c r="G136" s="90">
        <v>146905</v>
      </c>
      <c r="H136" s="91">
        <v>180000</v>
      </c>
      <c r="I136" s="90">
        <f t="shared" si="16"/>
        <v>0</v>
      </c>
      <c r="J136" s="129">
        <f t="shared" si="20"/>
        <v>180000</v>
      </c>
    </row>
    <row r="137" spans="1:10" ht="16.5" customHeight="1">
      <c r="A137" s="42">
        <v>4</v>
      </c>
      <c r="B137" s="73" t="s">
        <v>184</v>
      </c>
      <c r="C137" s="53"/>
      <c r="D137" s="78"/>
      <c r="E137" s="69"/>
      <c r="F137" s="90">
        <v>50000</v>
      </c>
      <c r="G137" s="90">
        <v>41799</v>
      </c>
      <c r="H137" s="91">
        <v>50000</v>
      </c>
      <c r="I137" s="90">
        <f t="shared" si="16"/>
        <v>0</v>
      </c>
      <c r="J137" s="129">
        <f t="shared" si="20"/>
        <v>50000</v>
      </c>
    </row>
    <row r="138" spans="1:10" ht="16.5" customHeight="1">
      <c r="A138" s="42" t="s">
        <v>20</v>
      </c>
      <c r="B138" s="73" t="s">
        <v>269</v>
      </c>
      <c r="C138" s="53"/>
      <c r="D138" s="78"/>
      <c r="E138" s="69"/>
      <c r="F138" s="90">
        <v>143750</v>
      </c>
      <c r="G138" s="90">
        <v>206038</v>
      </c>
      <c r="H138" s="91">
        <v>172500</v>
      </c>
      <c r="I138" s="90">
        <f t="shared" si="16"/>
        <v>0</v>
      </c>
      <c r="J138" s="129">
        <f t="shared" si="20"/>
        <v>172500</v>
      </c>
    </row>
    <row r="139" spans="1:10" ht="16.5" customHeight="1">
      <c r="A139" s="42" t="s">
        <v>21</v>
      </c>
      <c r="B139" s="73" t="s">
        <v>104</v>
      </c>
      <c r="C139" s="53"/>
      <c r="D139" s="78"/>
      <c r="E139" s="69"/>
      <c r="F139" s="90">
        <v>120000</v>
      </c>
      <c r="G139" s="90">
        <v>120000</v>
      </c>
      <c r="H139" s="91">
        <v>159880</v>
      </c>
      <c r="I139" s="90">
        <f t="shared" si="16"/>
        <v>0</v>
      </c>
      <c r="J139" s="129">
        <f t="shared" si="20"/>
        <v>159880</v>
      </c>
    </row>
    <row r="140" spans="1:10" ht="24.65" customHeight="1">
      <c r="A140" s="42" t="s">
        <v>49</v>
      </c>
      <c r="B140" s="73" t="s">
        <v>137</v>
      </c>
      <c r="C140" s="53"/>
      <c r="D140" s="78"/>
      <c r="E140" s="69"/>
      <c r="F140" s="90">
        <v>100000</v>
      </c>
      <c r="G140" s="90">
        <v>96087</v>
      </c>
      <c r="H140" s="91">
        <v>200000</v>
      </c>
      <c r="I140" s="90">
        <f t="shared" si="16"/>
        <v>0</v>
      </c>
      <c r="J140" s="129">
        <f t="shared" si="20"/>
        <v>200000</v>
      </c>
    </row>
    <row r="141" spans="1:10" ht="16.5" customHeight="1">
      <c r="A141" s="42" t="s">
        <v>50</v>
      </c>
      <c r="B141" s="73" t="s">
        <v>138</v>
      </c>
      <c r="C141" s="53"/>
      <c r="D141" s="78"/>
      <c r="E141" s="69"/>
      <c r="F141" s="90">
        <v>200000</v>
      </c>
      <c r="G141" s="90">
        <v>200000</v>
      </c>
      <c r="H141" s="91">
        <v>400000</v>
      </c>
      <c r="I141" s="90">
        <f t="shared" si="16"/>
        <v>0</v>
      </c>
      <c r="J141" s="129">
        <f t="shared" si="20"/>
        <v>400000</v>
      </c>
    </row>
    <row r="142" spans="1:10" ht="30" customHeight="1">
      <c r="A142" s="42">
        <v>9</v>
      </c>
      <c r="B142" s="73" t="s">
        <v>270</v>
      </c>
      <c r="C142" s="53"/>
      <c r="D142" s="78"/>
      <c r="E142" s="69"/>
      <c r="F142" s="90">
        <v>0</v>
      </c>
      <c r="G142" s="90">
        <v>0</v>
      </c>
      <c r="H142" s="91">
        <v>0</v>
      </c>
      <c r="I142" s="90">
        <f t="shared" si="16"/>
        <v>0</v>
      </c>
      <c r="J142" s="129">
        <f t="shared" si="20"/>
        <v>0</v>
      </c>
    </row>
    <row r="143" spans="1:10" ht="16.5" customHeight="1">
      <c r="A143" s="42">
        <v>10</v>
      </c>
      <c r="B143" s="73" t="s">
        <v>106</v>
      </c>
      <c r="C143" s="53"/>
      <c r="D143" s="78"/>
      <c r="E143" s="69"/>
      <c r="F143" s="90">
        <v>326610</v>
      </c>
      <c r="G143" s="90">
        <v>316700</v>
      </c>
      <c r="H143" s="91">
        <v>308000</v>
      </c>
      <c r="I143" s="90">
        <f t="shared" si="16"/>
        <v>0</v>
      </c>
      <c r="J143" s="129">
        <f t="shared" si="20"/>
        <v>308000</v>
      </c>
    </row>
    <row r="144" spans="1:10" ht="16.5" customHeight="1">
      <c r="A144" s="42">
        <v>11</v>
      </c>
      <c r="B144" s="73" t="s">
        <v>107</v>
      </c>
      <c r="C144" s="53"/>
      <c r="D144" s="78"/>
      <c r="E144" s="69"/>
      <c r="F144" s="90">
        <v>58452</v>
      </c>
      <c r="G144" s="90">
        <v>63478</v>
      </c>
      <c r="H144" s="91">
        <v>73000</v>
      </c>
      <c r="I144" s="90">
        <f t="shared" si="16"/>
        <v>0</v>
      </c>
      <c r="J144" s="129">
        <f t="shared" si="20"/>
        <v>73000</v>
      </c>
    </row>
    <row r="145" spans="1:10" ht="16.5" customHeight="1">
      <c r="A145" s="42">
        <v>12</v>
      </c>
      <c r="B145" s="73" t="s">
        <v>139</v>
      </c>
      <c r="C145" s="53"/>
      <c r="D145" s="78"/>
      <c r="E145" s="69"/>
      <c r="F145" s="90">
        <v>816525</v>
      </c>
      <c r="G145" s="90">
        <v>813700</v>
      </c>
      <c r="H145" s="91">
        <v>882560</v>
      </c>
      <c r="I145" s="90">
        <f t="shared" si="16"/>
        <v>0</v>
      </c>
      <c r="J145" s="129">
        <f t="shared" si="20"/>
        <v>882560</v>
      </c>
    </row>
    <row r="146" spans="1:10" ht="16.5" customHeight="1">
      <c r="A146" s="42">
        <v>13</v>
      </c>
      <c r="B146" s="73" t="s">
        <v>140</v>
      </c>
      <c r="C146" s="53"/>
      <c r="D146" s="78"/>
      <c r="E146" s="69"/>
      <c r="F146" s="90">
        <v>835000</v>
      </c>
      <c r="G146" s="90">
        <v>745520</v>
      </c>
      <c r="H146" s="91">
        <v>1002000</v>
      </c>
      <c r="I146" s="90">
        <f t="shared" si="16"/>
        <v>0</v>
      </c>
      <c r="J146" s="129">
        <f t="shared" si="20"/>
        <v>1002000</v>
      </c>
    </row>
    <row r="147" spans="1:10" ht="16.5" customHeight="1">
      <c r="A147" s="42">
        <v>14</v>
      </c>
      <c r="B147" s="73" t="s">
        <v>185</v>
      </c>
      <c r="C147" s="53"/>
      <c r="D147" s="78"/>
      <c r="E147" s="69"/>
      <c r="F147" s="90">
        <v>1152000</v>
      </c>
      <c r="G147" s="90">
        <v>1152000</v>
      </c>
      <c r="H147" s="91">
        <v>1267200</v>
      </c>
      <c r="I147" s="90">
        <f t="shared" si="16"/>
        <v>0</v>
      </c>
      <c r="J147" s="129">
        <f t="shared" si="20"/>
        <v>1267200</v>
      </c>
    </row>
    <row r="148" spans="1:10" ht="16.5" customHeight="1">
      <c r="A148" s="42">
        <v>15</v>
      </c>
      <c r="B148" s="73" t="s">
        <v>186</v>
      </c>
      <c r="C148" s="53"/>
      <c r="D148" s="78"/>
      <c r="E148" s="69"/>
      <c r="F148" s="90">
        <v>1080000</v>
      </c>
      <c r="G148" s="90">
        <v>1080000</v>
      </c>
      <c r="H148" s="91">
        <v>1188000</v>
      </c>
      <c r="I148" s="90">
        <f t="shared" si="16"/>
        <v>0</v>
      </c>
      <c r="J148" s="129">
        <f t="shared" si="20"/>
        <v>1188000</v>
      </c>
    </row>
    <row r="149" spans="1:10" ht="16.5" customHeight="1">
      <c r="A149" s="42">
        <v>16</v>
      </c>
      <c r="B149" s="73" t="s">
        <v>271</v>
      </c>
      <c r="C149" s="53"/>
      <c r="D149" s="78"/>
      <c r="E149" s="69"/>
      <c r="F149" s="90">
        <v>144000</v>
      </c>
      <c r="G149" s="90">
        <v>90000</v>
      </c>
      <c r="H149" s="91">
        <v>140000</v>
      </c>
      <c r="I149" s="90">
        <f t="shared" si="16"/>
        <v>0</v>
      </c>
      <c r="J149" s="129">
        <f t="shared" si="20"/>
        <v>140000</v>
      </c>
    </row>
    <row r="150" spans="1:10" ht="16.5" customHeight="1">
      <c r="A150" s="42">
        <v>17</v>
      </c>
      <c r="B150" s="73" t="s">
        <v>197</v>
      </c>
      <c r="C150" s="53"/>
      <c r="D150" s="78"/>
      <c r="E150" s="69"/>
      <c r="F150" s="90">
        <v>400000</v>
      </c>
      <c r="G150" s="90">
        <v>199900</v>
      </c>
      <c r="H150" s="91">
        <v>500000</v>
      </c>
      <c r="I150" s="90">
        <f t="shared" si="16"/>
        <v>0</v>
      </c>
      <c r="J150" s="129">
        <f t="shared" si="20"/>
        <v>500000</v>
      </c>
    </row>
    <row r="151" spans="1:10" ht="16.5" customHeight="1">
      <c r="A151" s="42">
        <v>18</v>
      </c>
      <c r="B151" s="73" t="s">
        <v>198</v>
      </c>
      <c r="C151" s="53"/>
      <c r="D151" s="78"/>
      <c r="E151" s="69"/>
      <c r="F151" s="90">
        <v>715000</v>
      </c>
      <c r="G151" s="90">
        <v>702700</v>
      </c>
      <c r="H151" s="91">
        <v>1075200</v>
      </c>
      <c r="I151" s="90">
        <f t="shared" si="16"/>
        <v>0</v>
      </c>
      <c r="J151" s="129">
        <f t="shared" si="20"/>
        <v>1075200</v>
      </c>
    </row>
    <row r="152" spans="1:10" ht="16.5" customHeight="1">
      <c r="A152" s="42">
        <v>19</v>
      </c>
      <c r="B152" s="73" t="s">
        <v>199</v>
      </c>
      <c r="C152" s="53"/>
      <c r="D152" s="78"/>
      <c r="E152" s="69"/>
      <c r="F152" s="90">
        <v>642400</v>
      </c>
      <c r="G152" s="90">
        <v>775778</v>
      </c>
      <c r="H152" s="91">
        <v>642400</v>
      </c>
      <c r="I152" s="90">
        <f t="shared" si="16"/>
        <v>0</v>
      </c>
      <c r="J152" s="129">
        <f t="shared" si="20"/>
        <v>642400</v>
      </c>
    </row>
    <row r="153" spans="1:10" ht="16.5" customHeight="1">
      <c r="A153" s="42">
        <v>20</v>
      </c>
      <c r="B153" s="73" t="s">
        <v>200</v>
      </c>
      <c r="C153" s="53"/>
      <c r="D153" s="78"/>
      <c r="E153" s="69"/>
      <c r="F153" s="90">
        <v>648550</v>
      </c>
      <c r="G153" s="90"/>
      <c r="H153" s="91">
        <v>6746250</v>
      </c>
      <c r="I153" s="90">
        <f t="shared" si="16"/>
        <v>0</v>
      </c>
      <c r="J153" s="129">
        <f t="shared" si="20"/>
        <v>6746250</v>
      </c>
    </row>
    <row r="154" spans="1:10" ht="16.5" customHeight="1">
      <c r="A154" s="42">
        <v>22</v>
      </c>
      <c r="B154" s="73" t="s">
        <v>201</v>
      </c>
      <c r="C154" s="53"/>
      <c r="D154" s="78"/>
      <c r="E154" s="69"/>
      <c r="F154" s="90">
        <v>1118625</v>
      </c>
      <c r="G154" s="90">
        <v>0</v>
      </c>
      <c r="H154" s="91">
        <v>0</v>
      </c>
      <c r="I154" s="90">
        <f t="shared" si="16"/>
        <v>0</v>
      </c>
      <c r="J154" s="129">
        <f t="shared" si="20"/>
        <v>0</v>
      </c>
    </row>
    <row r="155" spans="1:10" ht="16.5" customHeight="1">
      <c r="A155" s="42">
        <v>23</v>
      </c>
      <c r="B155" s="73" t="s">
        <v>272</v>
      </c>
      <c r="C155" s="53"/>
      <c r="D155" s="78"/>
      <c r="E155" s="69"/>
      <c r="F155" s="90">
        <v>0</v>
      </c>
      <c r="G155" s="90">
        <v>0</v>
      </c>
      <c r="H155" s="91">
        <v>445000</v>
      </c>
      <c r="I155" s="90">
        <f t="shared" si="16"/>
        <v>0</v>
      </c>
      <c r="J155" s="129">
        <f t="shared" si="20"/>
        <v>445000</v>
      </c>
    </row>
    <row r="156" spans="1:10" ht="16.5" customHeight="1">
      <c r="A156" s="42">
        <v>24</v>
      </c>
      <c r="B156" s="73" t="s">
        <v>273</v>
      </c>
      <c r="C156" s="53"/>
      <c r="D156" s="78"/>
      <c r="E156" s="69"/>
      <c r="F156" s="90"/>
      <c r="G156" s="90"/>
      <c r="H156" s="91">
        <v>65000</v>
      </c>
      <c r="I156" s="90">
        <f t="shared" si="16"/>
        <v>0</v>
      </c>
      <c r="J156" s="129">
        <f t="shared" si="20"/>
        <v>65000</v>
      </c>
    </row>
    <row r="157" spans="1:10" ht="16.5" customHeight="1">
      <c r="A157" s="42">
        <v>25</v>
      </c>
      <c r="B157" s="73" t="s">
        <v>274</v>
      </c>
      <c r="C157" s="53"/>
      <c r="D157" s="78"/>
      <c r="E157" s="69"/>
      <c r="F157" s="90">
        <v>0</v>
      </c>
      <c r="G157" s="90">
        <v>0</v>
      </c>
      <c r="H157" s="91">
        <v>76086</v>
      </c>
      <c r="I157" s="90">
        <f t="shared" si="16"/>
        <v>0</v>
      </c>
      <c r="J157" s="129">
        <f t="shared" si="20"/>
        <v>76086</v>
      </c>
    </row>
    <row r="158" spans="1:10" ht="16.5" customHeight="1">
      <c r="A158" s="42">
        <v>26</v>
      </c>
      <c r="B158" s="73" t="s">
        <v>275</v>
      </c>
      <c r="C158" s="53"/>
      <c r="D158" s="78"/>
      <c r="E158" s="69"/>
      <c r="F158" s="90">
        <v>0</v>
      </c>
      <c r="G158" s="90">
        <v>0</v>
      </c>
      <c r="H158" s="91">
        <v>650000</v>
      </c>
      <c r="I158" s="90">
        <f t="shared" si="16"/>
        <v>0</v>
      </c>
      <c r="J158" s="129">
        <f t="shared" si="20"/>
        <v>650000</v>
      </c>
    </row>
    <row r="159" spans="1:10" ht="16.5" customHeight="1">
      <c r="A159" s="42">
        <v>27</v>
      </c>
      <c r="B159" s="73" t="s">
        <v>316</v>
      </c>
      <c r="C159" s="53"/>
      <c r="D159" s="78"/>
      <c r="E159" s="69"/>
      <c r="F159" s="90"/>
      <c r="H159" s="91">
        <v>2473492</v>
      </c>
      <c r="I159" s="90">
        <f t="shared" si="16"/>
        <v>0</v>
      </c>
      <c r="J159" s="129">
        <f t="shared" si="20"/>
        <v>2473492</v>
      </c>
    </row>
    <row r="160" spans="1:10" s="104" customFormat="1" ht="17.25" customHeight="1">
      <c r="A160" s="17">
        <v>28</v>
      </c>
      <c r="B160" s="73" t="s">
        <v>619</v>
      </c>
      <c r="H160" s="297">
        <v>9500000</v>
      </c>
      <c r="I160" s="90">
        <f t="shared" si="16"/>
        <v>0</v>
      </c>
      <c r="J160" s="129">
        <f t="shared" si="20"/>
        <v>9500000</v>
      </c>
    </row>
    <row r="161" spans="1:17" ht="15" thickBot="1">
      <c r="A161" s="312" t="s">
        <v>108</v>
      </c>
      <c r="B161" s="312"/>
      <c r="C161" s="312"/>
      <c r="D161" s="312"/>
      <c r="E161" s="312"/>
      <c r="F161" s="94">
        <f>SUM(F134:F159)</f>
        <v>8803912</v>
      </c>
      <c r="G161" s="94">
        <f>SUM(G134:G158)</f>
        <v>6853605</v>
      </c>
      <c r="H161" s="94">
        <f>SUM(H134:H160)</f>
        <v>28324568</v>
      </c>
      <c r="I161" s="94">
        <f>SUM(I134:I160)</f>
        <v>0</v>
      </c>
      <c r="J161" s="94">
        <f>SUM(J134:J160)</f>
        <v>28324568</v>
      </c>
    </row>
    <row r="162" spans="1:17">
      <c r="A162" s="70" t="s">
        <v>109</v>
      </c>
      <c r="B162" s="51" t="s">
        <v>110</v>
      </c>
      <c r="C162" s="17"/>
      <c r="D162" s="17"/>
      <c r="E162" s="17"/>
      <c r="F162" s="71"/>
      <c r="H162" s="90"/>
    </row>
    <row r="163" spans="1:17" ht="15.75" customHeight="1">
      <c r="A163" s="42" t="s">
        <v>14</v>
      </c>
      <c r="B163" s="165" t="s">
        <v>252</v>
      </c>
      <c r="C163" s="166">
        <v>4</v>
      </c>
      <c r="D163" s="167" t="s">
        <v>37</v>
      </c>
      <c r="E163" s="168" t="s">
        <v>18</v>
      </c>
      <c r="F163" s="169">
        <v>4500000</v>
      </c>
      <c r="G163" s="170">
        <v>4409080</v>
      </c>
      <c r="H163" s="171"/>
      <c r="I163" s="90">
        <f t="shared" ref="I163:I165" si="21">SUM(L163:XEZ163)</f>
        <v>0</v>
      </c>
      <c r="J163" s="129">
        <f t="shared" si="20"/>
        <v>0</v>
      </c>
    </row>
    <row r="164" spans="1:17" ht="15.75" customHeight="1">
      <c r="A164" s="42" t="s">
        <v>16</v>
      </c>
      <c r="B164" s="73" t="s">
        <v>166</v>
      </c>
      <c r="C164" s="53">
        <v>2</v>
      </c>
      <c r="D164" s="78" t="s">
        <v>37</v>
      </c>
      <c r="E164" s="69" t="s">
        <v>18</v>
      </c>
      <c r="F164" s="63">
        <v>466140</v>
      </c>
      <c r="G164" s="90">
        <v>419082</v>
      </c>
      <c r="H164" s="54"/>
      <c r="I164" s="90">
        <f t="shared" si="21"/>
        <v>0</v>
      </c>
      <c r="J164" s="129">
        <f t="shared" si="20"/>
        <v>0</v>
      </c>
    </row>
    <row r="165" spans="1:17" ht="15.75" customHeight="1">
      <c r="A165" s="42"/>
      <c r="B165" s="73"/>
      <c r="C165" s="79"/>
      <c r="D165" s="75"/>
      <c r="E165" s="57"/>
      <c r="F165" s="80"/>
      <c r="I165" s="90">
        <f t="shared" si="21"/>
        <v>0</v>
      </c>
      <c r="J165" s="129">
        <f t="shared" si="20"/>
        <v>0</v>
      </c>
    </row>
    <row r="166" spans="1:17" ht="15" thickBot="1">
      <c r="A166" s="311" t="s">
        <v>111</v>
      </c>
      <c r="B166" s="311"/>
      <c r="C166" s="311"/>
      <c r="D166" s="311"/>
      <c r="E166" s="311"/>
      <c r="F166" s="106">
        <f>SUM(F163:F165)</f>
        <v>4966140</v>
      </c>
      <c r="G166" s="106">
        <f>SUM(G163:G165)</f>
        <v>4828162</v>
      </c>
      <c r="H166" s="106">
        <f>SUM(H163:H165)</f>
        <v>0</v>
      </c>
      <c r="I166" s="106">
        <f t="shared" ref="I166:J166" si="22">SUM(I163:I165)</f>
        <v>0</v>
      </c>
      <c r="J166" s="106">
        <f t="shared" si="22"/>
        <v>0</v>
      </c>
    </row>
    <row r="167" spans="1:17">
      <c r="A167" s="70" t="s">
        <v>147</v>
      </c>
      <c r="B167" s="51" t="s">
        <v>276</v>
      </c>
      <c r="C167" s="17"/>
      <c r="D167" s="17"/>
      <c r="E167" s="17"/>
      <c r="F167" s="71"/>
    </row>
    <row r="168" spans="1:17">
      <c r="A168" s="42" t="s">
        <v>14</v>
      </c>
      <c r="B168" s="73" t="s">
        <v>203</v>
      </c>
      <c r="C168" s="53" t="s">
        <v>22</v>
      </c>
      <c r="D168" s="78" t="s">
        <v>37</v>
      </c>
      <c r="E168" s="69" t="s">
        <v>126</v>
      </c>
      <c r="F168" s="63">
        <v>10397008</v>
      </c>
      <c r="G168" s="90">
        <v>14411500</v>
      </c>
      <c r="H168" s="63"/>
    </row>
    <row r="169" spans="1:17">
      <c r="A169" s="42" t="s">
        <v>16</v>
      </c>
      <c r="B169" s="73" t="s">
        <v>287</v>
      </c>
      <c r="C169" s="53"/>
      <c r="D169" s="78"/>
      <c r="E169" s="69"/>
      <c r="F169" s="63"/>
      <c r="G169" s="90"/>
      <c r="H169" s="54">
        <v>10000000</v>
      </c>
      <c r="I169" s="90">
        <f t="shared" ref="I169:I170" si="23">SUM(L169:XEZ169)</f>
        <v>0</v>
      </c>
      <c r="J169" s="129">
        <f t="shared" ref="J169:J170" si="24">H169-I169</f>
        <v>10000000</v>
      </c>
    </row>
    <row r="170" spans="1:17" s="179" customFormat="1">
      <c r="A170" s="42"/>
      <c r="B170" s="172" t="s">
        <v>236</v>
      </c>
      <c r="C170" s="53"/>
      <c r="D170" s="78"/>
      <c r="E170" s="69"/>
      <c r="F170" s="63"/>
      <c r="G170" s="90"/>
      <c r="H170" s="54">
        <v>5000000</v>
      </c>
      <c r="I170" s="90">
        <f t="shared" si="23"/>
        <v>0</v>
      </c>
      <c r="J170" s="129">
        <f t="shared" si="24"/>
        <v>5000000</v>
      </c>
    </row>
    <row r="171" spans="1:17">
      <c r="A171" s="42"/>
      <c r="B171" s="73"/>
      <c r="C171" s="79"/>
      <c r="D171" s="75"/>
      <c r="E171" s="57"/>
      <c r="F171" s="80"/>
    </row>
    <row r="172" spans="1:17" ht="15" thickBot="1">
      <c r="A172" s="311" t="s">
        <v>148</v>
      </c>
      <c r="B172" s="311"/>
      <c r="C172" s="311"/>
      <c r="D172" s="311"/>
      <c r="E172" s="311"/>
      <c r="F172" s="106">
        <f>SUM(F168:F171)</f>
        <v>10397008</v>
      </c>
      <c r="G172" s="106">
        <f>SUM(G168:G171)</f>
        <v>14411500</v>
      </c>
      <c r="H172" s="106">
        <f>SUM(H168:H171)</f>
        <v>15000000</v>
      </c>
      <c r="I172" s="106">
        <f t="shared" ref="I172:J172" si="25">SUM(I168:I171)</f>
        <v>0</v>
      </c>
      <c r="J172" s="106">
        <f t="shared" si="25"/>
        <v>15000000</v>
      </c>
    </row>
    <row r="173" spans="1:17">
      <c r="A173" s="81"/>
      <c r="B173" s="82"/>
      <c r="C173" s="83"/>
      <c r="D173" s="79"/>
      <c r="E173" s="83"/>
      <c r="F173" s="84"/>
    </row>
    <row r="174" spans="1:17">
      <c r="A174" s="70" t="s">
        <v>210</v>
      </c>
      <c r="B174" s="51" t="s">
        <v>277</v>
      </c>
      <c r="C174" s="17"/>
      <c r="D174" s="17"/>
      <c r="E174" s="17"/>
      <c r="F174" s="71"/>
    </row>
    <row r="175" spans="1:17">
      <c r="A175" s="42" t="s">
        <v>14</v>
      </c>
      <c r="B175" s="73" t="s">
        <v>278</v>
      </c>
      <c r="C175" s="53" t="s">
        <v>22</v>
      </c>
      <c r="D175" s="78" t="s">
        <v>37</v>
      </c>
      <c r="E175" s="69" t="s">
        <v>126</v>
      </c>
      <c r="F175" s="63"/>
      <c r="G175" s="90"/>
      <c r="H175" s="63">
        <v>58000000</v>
      </c>
      <c r="I175" s="90">
        <f t="shared" ref="I175" si="26">SUM(L175:XEZ175)</f>
        <v>81236022</v>
      </c>
      <c r="J175" s="129">
        <f>H175-I175</f>
        <v>-23236022</v>
      </c>
      <c r="P175" s="301">
        <f>130000*282</f>
        <v>36660000</v>
      </c>
      <c r="Q175" s="301">
        <f>158071*282</f>
        <v>44576022</v>
      </c>
    </row>
    <row r="176" spans="1:17">
      <c r="A176" s="42"/>
      <c r="B176" s="73"/>
      <c r="C176" s="79"/>
      <c r="D176" s="75"/>
      <c r="E176" s="57"/>
      <c r="F176" s="80"/>
    </row>
    <row r="177" spans="1:10" ht="15" thickBot="1">
      <c r="A177" s="311" t="s">
        <v>279</v>
      </c>
      <c r="B177" s="311"/>
      <c r="C177" s="311"/>
      <c r="D177" s="311"/>
      <c r="E177" s="311"/>
      <c r="F177" s="106">
        <f>SUM(F175:F176)</f>
        <v>0</v>
      </c>
      <c r="G177" s="106">
        <f>SUM(G175:G176)</f>
        <v>0</v>
      </c>
      <c r="H177" s="106">
        <f>SUM(H175:H176)</f>
        <v>58000000</v>
      </c>
      <c r="I177" s="106">
        <f t="shared" ref="I177:J177" si="27">SUM(I175:I176)</f>
        <v>81236022</v>
      </c>
      <c r="J177" s="106">
        <f t="shared" si="27"/>
        <v>-23236022</v>
      </c>
    </row>
    <row r="178" spans="1:10">
      <c r="A178" s="81"/>
      <c r="B178" s="77" t="s">
        <v>209</v>
      </c>
      <c r="C178" s="83"/>
      <c r="D178" s="79"/>
      <c r="E178" s="83"/>
      <c r="F178" s="84"/>
      <c r="G178" s="90">
        <f>SUM(I174:WUT174)</f>
        <v>0</v>
      </c>
      <c r="H178" s="129"/>
    </row>
    <row r="179" spans="1:10">
      <c r="A179" s="81"/>
      <c r="B179" s="82" t="s">
        <v>618</v>
      </c>
      <c r="C179" s="83"/>
      <c r="D179" s="79"/>
      <c r="E179" s="83"/>
      <c r="F179" s="84"/>
    </row>
    <row r="180" spans="1:10" ht="15" thickBot="1">
      <c r="A180" s="313" t="s">
        <v>112</v>
      </c>
      <c r="B180" s="313"/>
      <c r="C180" s="313"/>
      <c r="D180" s="313"/>
      <c r="E180" s="313"/>
      <c r="F180" s="107">
        <f>F19+F33+F62+F77+F96+F111+F119+F131+F161+F166+F172+F178</f>
        <v>90583722</v>
      </c>
      <c r="G180" s="107">
        <f>G19+G33+G62+G77+G96+G111+G119+G131+G161+G166+G172+G178</f>
        <v>97668074.7086</v>
      </c>
      <c r="H180" s="107">
        <f>H19+H33+H62+H77+H96+H111+H119+H131+H161+H166+H172+H177</f>
        <v>185711358.66839999</v>
      </c>
      <c r="J180" s="107">
        <f>J19+J33+J62+J77+J96+J111+J119+J131+J161+J166+J172+J177</f>
        <v>104336044.16839999</v>
      </c>
    </row>
    <row r="181" spans="1:10" ht="15" thickTop="1">
      <c r="H181">
        <v>185711359</v>
      </c>
    </row>
    <row r="182" spans="1:10" ht="19.5" hidden="1">
      <c r="E182" s="131"/>
      <c r="F182" s="91"/>
      <c r="G182" t="s">
        <v>610</v>
      </c>
      <c r="H182" s="164">
        <f>H180-H177-H161</f>
        <v>99386790.66839999</v>
      </c>
    </row>
    <row r="183" spans="1:10" ht="19.5" hidden="1">
      <c r="F183" s="88"/>
      <c r="H183" s="164"/>
    </row>
    <row r="184" spans="1:10" hidden="1">
      <c r="F184" s="88"/>
    </row>
    <row r="185" spans="1:10" ht="19.5" hidden="1">
      <c r="F185" s="89"/>
      <c r="G185" s="179" t="s">
        <v>614</v>
      </c>
      <c r="H185" s="164">
        <f>I185</f>
        <v>0</v>
      </c>
    </row>
    <row r="186" spans="1:10" hidden="1">
      <c r="H186" s="258">
        <f>H177+H161</f>
        <v>86324568</v>
      </c>
    </row>
    <row r="187" spans="1:10" hidden="1">
      <c r="G187" s="254"/>
      <c r="H187" s="91"/>
    </row>
    <row r="188" spans="1:10" hidden="1">
      <c r="A188" s="42" t="s">
        <v>14</v>
      </c>
      <c r="B188" s="62" t="s">
        <v>611</v>
      </c>
      <c r="C188" s="53"/>
      <c r="D188" s="53"/>
      <c r="E188" s="42"/>
      <c r="F188" s="123"/>
      <c r="G188" s="179" t="s">
        <v>615</v>
      </c>
      <c r="H188" s="22">
        <v>9500000</v>
      </c>
    </row>
    <row r="189" spans="1:10" hidden="1">
      <c r="A189" s="42" t="s">
        <v>16</v>
      </c>
      <c r="B189" s="77"/>
      <c r="H189" s="258">
        <f>(H188/12)/1000</f>
        <v>791.66666666666663</v>
      </c>
    </row>
    <row r="190" spans="1:10" hidden="1">
      <c r="A190" s="42" t="s">
        <v>17</v>
      </c>
      <c r="B190" s="77"/>
    </row>
    <row r="191" spans="1:10">
      <c r="A191" s="42">
        <v>4</v>
      </c>
      <c r="B191" s="77"/>
      <c r="H191" s="258"/>
    </row>
    <row r="192" spans="1:10">
      <c r="A192" s="42" t="s">
        <v>20</v>
      </c>
      <c r="B192" s="77"/>
    </row>
    <row r="193" spans="1:8">
      <c r="A193" s="42" t="s">
        <v>21</v>
      </c>
      <c r="B193" s="77"/>
      <c r="H193" s="258"/>
    </row>
    <row r="194" spans="1:8">
      <c r="A194" s="42" t="s">
        <v>49</v>
      </c>
      <c r="B194" s="77"/>
    </row>
    <row r="195" spans="1:8">
      <c r="A195" s="42" t="s">
        <v>50</v>
      </c>
      <c r="B195" s="77"/>
    </row>
    <row r="196" spans="1:8">
      <c r="A196" s="42">
        <v>9</v>
      </c>
      <c r="B196" s="77"/>
    </row>
    <row r="197" spans="1:8">
      <c r="A197" s="42">
        <v>10</v>
      </c>
      <c r="B197" s="77"/>
    </row>
    <row r="198" spans="1:8">
      <c r="A198" s="42">
        <v>11</v>
      </c>
      <c r="B198" s="77"/>
    </row>
    <row r="199" spans="1:8">
      <c r="A199" s="42">
        <v>12</v>
      </c>
      <c r="B199" s="77"/>
    </row>
    <row r="200" spans="1:8">
      <c r="A200" s="42">
        <v>13</v>
      </c>
      <c r="B200" s="77"/>
    </row>
    <row r="201" spans="1:8">
      <c r="A201" s="42">
        <v>14</v>
      </c>
      <c r="B201" s="77"/>
    </row>
    <row r="202" spans="1:8">
      <c r="A202" s="42">
        <v>15</v>
      </c>
      <c r="B202" s="77"/>
    </row>
  </sheetData>
  <autoFilter ref="A5:H180" xr:uid="{99A8BFC0-62D5-44D0-8E22-9AC0EF870321}"/>
  <mergeCells count="16">
    <mergeCell ref="A166:E166"/>
    <mergeCell ref="A180:E180"/>
    <mergeCell ref="A77:E77"/>
    <mergeCell ref="A96:E96"/>
    <mergeCell ref="A111:E111"/>
    <mergeCell ref="A119:E119"/>
    <mergeCell ref="A131:E131"/>
    <mergeCell ref="A161:E161"/>
    <mergeCell ref="A172:E172"/>
    <mergeCell ref="A177:E177"/>
    <mergeCell ref="A62:E62"/>
    <mergeCell ref="A19:E19"/>
    <mergeCell ref="A33:E33"/>
    <mergeCell ref="A1:H1"/>
    <mergeCell ref="A2:H2"/>
    <mergeCell ref="A3:H3"/>
  </mergeCells>
  <conditionalFormatting sqref="F19 F62:F63 F33:F34">
    <cfRule type="cellIs" dxfId="168" priority="277" stopIfTrue="1" operator="notEqual">
      <formula>#REF!+#REF!+#REF!+#REF!</formula>
    </cfRule>
  </conditionalFormatting>
  <conditionalFormatting sqref="F64">
    <cfRule type="cellIs" dxfId="167" priority="276" stopIfTrue="1" operator="notEqual">
      <formula>#REF!+#REF!+#REF!+#REF!</formula>
    </cfRule>
  </conditionalFormatting>
  <conditionalFormatting sqref="F97">
    <cfRule type="cellIs" dxfId="166" priority="275" stopIfTrue="1" operator="notEqual">
      <formula>#REF!+#REF!+#REF!+#REF!</formula>
    </cfRule>
  </conditionalFormatting>
  <conditionalFormatting sqref="F44 C44 F100:F110 C109:D110 F58:F61 F188 C58:D61 C146:C159 D148:D159 C188:D188">
    <cfRule type="cellIs" dxfId="165" priority="274" stopIfTrue="1" operator="notEqual">
      <formula>#REF!+#REF!+#REF!+#REF!</formula>
    </cfRule>
  </conditionalFormatting>
  <conditionalFormatting sqref="F6">
    <cfRule type="cellIs" dxfId="164" priority="273" stopIfTrue="1" operator="notEqual">
      <formula>#REF!+#REF!+#REF!+#REF!</formula>
    </cfRule>
  </conditionalFormatting>
  <conditionalFormatting sqref="D37">
    <cfRule type="cellIs" dxfId="163" priority="254" stopIfTrue="1" operator="notEqual">
      <formula>#REF!+#REF!+#REF!+#REF!</formula>
    </cfRule>
  </conditionalFormatting>
  <conditionalFormatting sqref="E8:E10">
    <cfRule type="cellIs" dxfId="162" priority="255" stopIfTrue="1" operator="notEqual">
      <formula>#REF!+#REF!+#REF!+#REF!</formula>
    </cfRule>
  </conditionalFormatting>
  <conditionalFormatting sqref="F98 F120 C28 D48:D49 C32 F45:F49 F38">
    <cfRule type="cellIs" dxfId="161" priority="270" stopIfTrue="1" operator="notEqual">
      <formula>#REF!+#REF!+#REF!+#REF!</formula>
    </cfRule>
  </conditionalFormatting>
  <conditionalFormatting sqref="F111">
    <cfRule type="cellIs" dxfId="160" priority="269" stopIfTrue="1" operator="notEqual">
      <formula>#REF!+#REF!+#REF!+#REF!</formula>
    </cfRule>
  </conditionalFormatting>
  <conditionalFormatting sqref="F112">
    <cfRule type="cellIs" dxfId="159" priority="268" stopIfTrue="1" operator="notEqual">
      <formula>#REF!+#REF!+#REF!+#REF!</formula>
    </cfRule>
  </conditionalFormatting>
  <conditionalFormatting sqref="E79:E84">
    <cfRule type="cellIs" dxfId="158" priority="263" stopIfTrue="1" operator="notEqual">
      <formula>#REF!+#REF!+#REF!+#REF!</formula>
    </cfRule>
  </conditionalFormatting>
  <conditionalFormatting sqref="F96">
    <cfRule type="cellIs" dxfId="157" priority="250" stopIfTrue="1" operator="notEqual">
      <formula>#REF!+#REF!+#REF!+#REF!</formula>
    </cfRule>
  </conditionalFormatting>
  <conditionalFormatting sqref="F162">
    <cfRule type="cellIs" dxfId="156" priority="249" stopIfTrue="1" operator="notEqual">
      <formula>#REF!+#REF!+#REF!+#REF!</formula>
    </cfRule>
  </conditionalFormatting>
  <conditionalFormatting sqref="C113:D113">
    <cfRule type="cellIs" dxfId="155" priority="265" stopIfTrue="1" operator="notEqual">
      <formula>#REF!+#REF!+#REF!+#REF!</formula>
    </cfRule>
  </conditionalFormatting>
  <conditionalFormatting sqref="C79:C84 C86:C88">
    <cfRule type="cellIs" dxfId="154" priority="264" stopIfTrue="1" operator="notEqual">
      <formula>#REF!+#REF!+#REF!+#REF!</formula>
    </cfRule>
  </conditionalFormatting>
  <conditionalFormatting sqref="F37 C37">
    <cfRule type="cellIs" dxfId="153" priority="262" stopIfTrue="1" operator="notEqual">
      <formula>#REF!+#REF!+#REF!+#REF!</formula>
    </cfRule>
  </conditionalFormatting>
  <conditionalFormatting sqref="E76">
    <cfRule type="cellIs" dxfId="152" priority="258" stopIfTrue="1" operator="notEqual">
      <formula>#REF!+#REF!+#REF!+#REF!</formula>
    </cfRule>
  </conditionalFormatting>
  <conditionalFormatting sqref="C89">
    <cfRule type="cellIs" dxfId="151" priority="244" stopIfTrue="1" operator="notEqual">
      <formula>#REF!+#REF!+#REF!+#REF!</formula>
    </cfRule>
  </conditionalFormatting>
  <conditionalFormatting sqref="D165">
    <cfRule type="cellIs" dxfId="150" priority="260" stopIfTrue="1" operator="notEqual">
      <formula>#REF!+#REF!+#REF!+#REF!</formula>
    </cfRule>
  </conditionalFormatting>
  <conditionalFormatting sqref="C76">
    <cfRule type="cellIs" dxfId="149" priority="259" stopIfTrue="1" operator="notEqual">
      <formula>#REF!+#REF!+#REF!+#REF!</formula>
    </cfRule>
  </conditionalFormatting>
  <conditionalFormatting sqref="F119">
    <cfRule type="cellIs" dxfId="148" priority="257" stopIfTrue="1" operator="notEqual">
      <formula>#REF!+#REF!+#REF!+#REF!</formula>
    </cfRule>
  </conditionalFormatting>
  <conditionalFormatting sqref="F77">
    <cfRule type="cellIs" dxfId="147" priority="252" stopIfTrue="1" operator="notEqual">
      <formula>#REF!+#REF!+#REF!+#REF!</formula>
    </cfRule>
  </conditionalFormatting>
  <conditionalFormatting sqref="C8:C11 C134:D143 C125:D126 C47:D47 C46 C45:D45 C38:D38 C90:D91 C92 C94:C95">
    <cfRule type="cellIs" dxfId="146" priority="256" stopIfTrue="1" operator="notEqual">
      <formula>#REF!+#REF!+#REF!+#REF!</formula>
    </cfRule>
  </conditionalFormatting>
  <conditionalFormatting sqref="F78">
    <cfRule type="cellIs" dxfId="145" priority="251" stopIfTrue="1" operator="notEqual">
      <formula>#REF!+#REF!+#REF!+#REF!</formula>
    </cfRule>
  </conditionalFormatting>
  <conditionalFormatting sqref="F166">
    <cfRule type="cellIs" dxfId="144" priority="248" stopIfTrue="1" operator="notEqual">
      <formula>#REF!+#REF!+#REF!+#REF!</formula>
    </cfRule>
  </conditionalFormatting>
  <conditionalFormatting sqref="C21:C22 E12:E14 C12:C14 C18 E18">
    <cfRule type="cellIs" dxfId="143" priority="247" stopIfTrue="1" operator="notEqual">
      <formula>#REF!+#REF!+#REF!+#REF!</formula>
    </cfRule>
  </conditionalFormatting>
  <conditionalFormatting sqref="C23:C24">
    <cfRule type="cellIs" dxfId="142" priority="246" stopIfTrue="1" operator="notEqual">
      <formula>#REF!+#REF!+#REF!+#REF!</formula>
    </cfRule>
  </conditionalFormatting>
  <conditionalFormatting sqref="F131:F133 F161">
    <cfRule type="cellIs" dxfId="141" priority="245" stopIfTrue="1" operator="notEqual">
      <formula>#REF!+#REF!+#REF!+#REF!</formula>
    </cfRule>
  </conditionalFormatting>
  <conditionalFormatting sqref="E89">
    <cfRule type="cellIs" dxfId="140" priority="243" stopIfTrue="1" operator="notEqual">
      <formula>#REF!+#REF!+#REF!+#REF!</formula>
    </cfRule>
  </conditionalFormatting>
  <conditionalFormatting sqref="C25">
    <cfRule type="cellIs" dxfId="139" priority="242" stopIfTrue="1" operator="notEqual">
      <formula>#REF!+#REF!+#REF!+#REF!</formula>
    </cfRule>
  </conditionalFormatting>
  <conditionalFormatting sqref="C26">
    <cfRule type="cellIs" dxfId="138" priority="241" stopIfTrue="1" operator="notEqual">
      <formula>#REF!+#REF!+#REF!+#REF!</formula>
    </cfRule>
  </conditionalFormatting>
  <conditionalFormatting sqref="C48:C49">
    <cfRule type="cellIs" dxfId="137" priority="240" stopIfTrue="1" operator="notEqual">
      <formula>#REF!+#REF!+#REF!+#REF!</formula>
    </cfRule>
  </conditionalFormatting>
  <conditionalFormatting sqref="F76">
    <cfRule type="cellIs" dxfId="136" priority="235" stopIfTrue="1" operator="notEqual">
      <formula>#REF!+#REF!+#REF!+#REF!</formula>
    </cfRule>
  </conditionalFormatting>
  <conditionalFormatting sqref="D41">
    <cfRule type="cellIs" dxfId="135" priority="233" stopIfTrue="1" operator="notEqual">
      <formula>#REF!+#REF!+#REF!+#REF!</formula>
    </cfRule>
  </conditionalFormatting>
  <conditionalFormatting sqref="C41">
    <cfRule type="cellIs" dxfId="134" priority="232" stopIfTrue="1" operator="notEqual">
      <formula>#REF!+#REF!+#REF!+#REF!</formula>
    </cfRule>
  </conditionalFormatting>
  <conditionalFormatting sqref="E122:E123 C122:C123 C114:C118">
    <cfRule type="cellIs" dxfId="133" priority="230" stopIfTrue="1" operator="notEqual">
      <formula>#REF!+#REF!+#REF!+#REF!</formula>
    </cfRule>
  </conditionalFormatting>
  <conditionalFormatting sqref="C27 C108:D108">
    <cfRule type="cellIs" dxfId="132" priority="229" stopIfTrue="1" operator="notEqual">
      <formula>#REF!+#REF!+#REF!+#REF!</formula>
    </cfRule>
  </conditionalFormatting>
  <conditionalFormatting sqref="D43">
    <cfRule type="cellIs" dxfId="131" priority="224" stopIfTrue="1" operator="notEqual">
      <formula>#REF!+#REF!+#REF!+#REF!</formula>
    </cfRule>
  </conditionalFormatting>
  <conditionalFormatting sqref="C43">
    <cfRule type="cellIs" dxfId="130" priority="223" stopIfTrue="1" operator="notEqual">
      <formula>#REF!+#REF!+#REF!+#REF!</formula>
    </cfRule>
  </conditionalFormatting>
  <conditionalFormatting sqref="E11">
    <cfRule type="cellIs" dxfId="129" priority="222" stopIfTrue="1" operator="notEqual">
      <formula>#REF!+#REF!+#REF!+#REF!</formula>
    </cfRule>
  </conditionalFormatting>
  <conditionalFormatting sqref="F79">
    <cfRule type="cellIs" dxfId="128" priority="221" stopIfTrue="1" operator="notEqual">
      <formula>#REF!+#REF!+#REF!+#REF!</formula>
    </cfRule>
  </conditionalFormatting>
  <conditionalFormatting sqref="F84 F86:F88">
    <cfRule type="cellIs" dxfId="127" priority="220" stopIfTrue="1" operator="notEqual">
      <formula>#REF!+#REF!+#REF!+#REF!</formula>
    </cfRule>
  </conditionalFormatting>
  <conditionalFormatting sqref="F84 F86:F88">
    <cfRule type="cellIs" dxfId="126" priority="219" stopIfTrue="1" operator="notEqual">
      <formula>#REF!+#REF!+#REF!+#REF!</formula>
    </cfRule>
  </conditionalFormatting>
  <conditionalFormatting sqref="E86">
    <cfRule type="cellIs" dxfId="125" priority="218" stopIfTrue="1" operator="notEqual">
      <formula>#REF!+#REF!+#REF!+#REF!</formula>
    </cfRule>
  </conditionalFormatting>
  <conditionalFormatting sqref="E87:E88">
    <cfRule type="cellIs" dxfId="124" priority="217" stopIfTrue="1" operator="notEqual">
      <formula>#REF!+#REF!+#REF!+#REF!</formula>
    </cfRule>
  </conditionalFormatting>
  <conditionalFormatting sqref="C39:C40">
    <cfRule type="cellIs" dxfId="123" priority="216" stopIfTrue="1" operator="notEqual">
      <formula>#REF!+#REF!+#REF!+#REF!</formula>
    </cfRule>
  </conditionalFormatting>
  <conditionalFormatting sqref="D39:D40">
    <cfRule type="cellIs" dxfId="122" priority="215" stopIfTrue="1" operator="notEqual">
      <formula>#REF!+#REF!+#REF!+#REF!</formula>
    </cfRule>
  </conditionalFormatting>
  <conditionalFormatting sqref="D44">
    <cfRule type="cellIs" dxfId="121" priority="214" stopIfTrue="1" operator="notEqual">
      <formula>#REF!+#REF!+#REF!+#REF!</formula>
    </cfRule>
  </conditionalFormatting>
  <conditionalFormatting sqref="D124">
    <cfRule type="cellIs" dxfId="120" priority="205" stopIfTrue="1" operator="notEqual">
      <formula>#REF!+#REF!+#REF!+#REF!</formula>
    </cfRule>
  </conditionalFormatting>
  <conditionalFormatting sqref="C124">
    <cfRule type="cellIs" dxfId="119" priority="204" stopIfTrue="1" operator="notEqual">
      <formula>#REF!+#REF!+#REF!+#REF!</formula>
    </cfRule>
  </conditionalFormatting>
  <conditionalFormatting sqref="D114:D118">
    <cfRule type="cellIs" dxfId="118" priority="202" stopIfTrue="1" operator="notEqual">
      <formula>#REF!+#REF!+#REF!+#REF!</formula>
    </cfRule>
  </conditionalFormatting>
  <conditionalFormatting sqref="C106:D107">
    <cfRule type="cellIs" dxfId="117" priority="212" stopIfTrue="1" operator="notEqual">
      <formula>#REF!+#REF!+#REF!+#REF!</formula>
    </cfRule>
  </conditionalFormatting>
  <conditionalFormatting sqref="C99:D100">
    <cfRule type="cellIs" dxfId="116" priority="209" stopIfTrue="1" operator="notEqual">
      <formula>#REF!+#REF!+#REF!+#REF!</formula>
    </cfRule>
  </conditionalFormatting>
  <conditionalFormatting sqref="C105:D105">
    <cfRule type="cellIs" dxfId="115" priority="207" stopIfTrue="1" operator="notEqual">
      <formula>#REF!+#REF!+#REF!+#REF!</formula>
    </cfRule>
  </conditionalFormatting>
  <conditionalFormatting sqref="WOS8:XFD17 WOS99:XFD108 WOS113:XFD118 WOS134:XFD143 WOS121:XFD130 WOS21:XFD31 WOS37:XFD55 WOS79:XFD92 WOS65:XFD75 WOS163:XFD164 WOS94:XFD95 WOS58:XFD61 WOS160:XFD160">
    <cfRule type="cellIs" dxfId="114" priority="193" operator="greaterThan">
      <formula>1</formula>
    </cfRule>
  </conditionalFormatting>
  <conditionalFormatting sqref="C104:D104">
    <cfRule type="cellIs" dxfId="113" priority="178" stopIfTrue="1" operator="notEqual">
      <formula>#REF!+#REF!+#REF!+#REF!</formula>
    </cfRule>
  </conditionalFormatting>
  <conditionalFormatting sqref="C102:D103">
    <cfRule type="cellIs" dxfId="112" priority="177" stopIfTrue="1" operator="notEqual">
      <formula>#REF!+#REF!+#REF!+#REF!</formula>
    </cfRule>
  </conditionalFormatting>
  <conditionalFormatting sqref="C101:D101">
    <cfRule type="cellIs" dxfId="111" priority="175" stopIfTrue="1" operator="notEqual">
      <formula>#REF!+#REF!+#REF!+#REF!</formula>
    </cfRule>
  </conditionalFormatting>
  <conditionalFormatting sqref="C144:D145">
    <cfRule type="cellIs" dxfId="110" priority="162" stopIfTrue="1" operator="notEqual">
      <formula>#REF!+#REF!+#REF!+#REF!</formula>
    </cfRule>
  </conditionalFormatting>
  <conditionalFormatting sqref="F163:F164">
    <cfRule type="cellIs" dxfId="109" priority="156" stopIfTrue="1" operator="notEqual">
      <formula>#REF!+#REF!+#REF!+#REF!</formula>
    </cfRule>
  </conditionalFormatting>
  <conditionalFormatting sqref="C163:D164">
    <cfRule type="cellIs" dxfId="108" priority="157" stopIfTrue="1" operator="notEqual">
      <formula>#REF!+#REF!+#REF!+#REF!</formula>
    </cfRule>
  </conditionalFormatting>
  <conditionalFormatting sqref="F121:F126">
    <cfRule type="cellIs" dxfId="107" priority="154" stopIfTrue="1" operator="notEqual">
      <formula>#REF!+#REF!+#REF!+#REF!</formula>
    </cfRule>
  </conditionalFormatting>
  <conditionalFormatting sqref="D171">
    <cfRule type="cellIs" dxfId="106" priority="142" stopIfTrue="1" operator="notEqual">
      <formula>#REF!+#REF!+#REF!+#REF!</formula>
    </cfRule>
  </conditionalFormatting>
  <conditionalFormatting sqref="F167">
    <cfRule type="cellIs" dxfId="105" priority="141" stopIfTrue="1" operator="notEqual">
      <formula>#REF!+#REF!+#REF!+#REF!</formula>
    </cfRule>
  </conditionalFormatting>
  <conditionalFormatting sqref="F172">
    <cfRule type="cellIs" dxfId="104" priority="140" stopIfTrue="1" operator="notEqual">
      <formula>#REF!+#REF!+#REF!+#REF!</formula>
    </cfRule>
  </conditionalFormatting>
  <conditionalFormatting sqref="C168:D170">
    <cfRule type="cellIs" dxfId="103" priority="139" stopIfTrue="1" operator="notEqual">
      <formula>#REF!+#REF!+#REF!+#REF!</formula>
    </cfRule>
  </conditionalFormatting>
  <conditionalFormatting sqref="E15 C15">
    <cfRule type="cellIs" dxfId="102" priority="137" stopIfTrue="1" operator="notEqual">
      <formula>#REF!+#REF!+#REF!+#REF!</formula>
    </cfRule>
  </conditionalFormatting>
  <conditionalFormatting sqref="E16 C16">
    <cfRule type="cellIs" dxfId="101" priority="136" stopIfTrue="1" operator="notEqual">
      <formula>#REF!+#REF!+#REF!+#REF!</formula>
    </cfRule>
  </conditionalFormatting>
  <conditionalFormatting sqref="E85">
    <cfRule type="cellIs" dxfId="100" priority="134" stopIfTrue="1" operator="notEqual">
      <formula>#REF!+#REF!+#REF!+#REF!</formula>
    </cfRule>
  </conditionalFormatting>
  <conditionalFormatting sqref="C85">
    <cfRule type="cellIs" dxfId="99" priority="135" stopIfTrue="1" operator="notEqual">
      <formula>#REF!+#REF!+#REF!+#REF!</formula>
    </cfRule>
  </conditionalFormatting>
  <conditionalFormatting sqref="F85">
    <cfRule type="cellIs" dxfId="98" priority="133" stopIfTrue="1" operator="notEqual">
      <formula>#REF!+#REF!+#REF!+#REF!</formula>
    </cfRule>
  </conditionalFormatting>
  <conditionalFormatting sqref="F85">
    <cfRule type="cellIs" dxfId="97" priority="132" stopIfTrue="1" operator="notEqual">
      <formula>#REF!+#REF!+#REF!+#REF!</formula>
    </cfRule>
  </conditionalFormatting>
  <conditionalFormatting sqref="E17 C17">
    <cfRule type="cellIs" dxfId="96" priority="131" stopIfTrue="1" operator="notEqual">
      <formula>#REF!+#REF!+#REF!+#REF!</formula>
    </cfRule>
  </conditionalFormatting>
  <conditionalFormatting sqref="F99">
    <cfRule type="cellIs" dxfId="95" priority="125" stopIfTrue="1" operator="notEqual">
      <formula>#REF!+#REF!+#REF!+#REF!</formula>
    </cfRule>
  </conditionalFormatting>
  <conditionalFormatting sqref="F168:F170">
    <cfRule type="cellIs" dxfId="94" priority="123" stopIfTrue="1" operator="notEqual">
      <formula>#REF!+#REF!+#REF!+#REF!</formula>
    </cfRule>
  </conditionalFormatting>
  <conditionalFormatting sqref="F43">
    <cfRule type="cellIs" dxfId="93" priority="121" stopIfTrue="1" operator="notEqual">
      <formula>#REF!+#REF!+#REF!+#REF!</formula>
    </cfRule>
  </conditionalFormatting>
  <conditionalFormatting sqref="F40">
    <cfRule type="cellIs" dxfId="92" priority="120" stopIfTrue="1" operator="notEqual">
      <formula>#REF!+#REF!+#REF!+#REF!</formula>
    </cfRule>
  </conditionalFormatting>
  <conditionalFormatting sqref="F39">
    <cfRule type="cellIs" dxfId="91" priority="119" stopIfTrue="1" operator="notEqual">
      <formula>#REF!+#REF!+#REF!+#REF!</formula>
    </cfRule>
  </conditionalFormatting>
  <conditionalFormatting sqref="F65">
    <cfRule type="cellIs" dxfId="90" priority="118" stopIfTrue="1" operator="notEqual">
      <formula>#REF!+#REF!+#REF!+#REF!</formula>
    </cfRule>
  </conditionalFormatting>
  <conditionalFormatting sqref="C70">
    <cfRule type="cellIs" dxfId="89" priority="116" stopIfTrue="1" operator="notEqual">
      <formula>#REF!+#REF!+#REF!+#REF!</formula>
    </cfRule>
  </conditionalFormatting>
  <conditionalFormatting sqref="C69">
    <cfRule type="cellIs" dxfId="88" priority="117" stopIfTrue="1" operator="notEqual">
      <formula>#REF!+#REF!+#REF!+#REF!</formula>
    </cfRule>
  </conditionalFormatting>
  <conditionalFormatting sqref="E65">
    <cfRule type="cellIs" dxfId="87" priority="115" stopIfTrue="1" operator="notEqual">
      <formula>#REF!+#REF!+#REF!+#REF!</formula>
    </cfRule>
  </conditionalFormatting>
  <conditionalFormatting sqref="E66 E69:E70">
    <cfRule type="cellIs" dxfId="86" priority="114" stopIfTrue="1" operator="notEqual">
      <formula>#REF!+#REF!+#REF!+#REF!</formula>
    </cfRule>
  </conditionalFormatting>
  <conditionalFormatting sqref="E72">
    <cfRule type="cellIs" dxfId="85" priority="110" stopIfTrue="1" operator="notEqual">
      <formula>#REF!+#REF!+#REF!+#REF!</formula>
    </cfRule>
  </conditionalFormatting>
  <conditionalFormatting sqref="C71">
    <cfRule type="cellIs" dxfId="84" priority="113" stopIfTrue="1" operator="notEqual">
      <formula>#REF!+#REF!+#REF!+#REF!</formula>
    </cfRule>
  </conditionalFormatting>
  <conditionalFormatting sqref="E71">
    <cfRule type="cellIs" dxfId="83" priority="112" stopIfTrue="1" operator="notEqual">
      <formula>#REF!+#REF!+#REF!+#REF!</formula>
    </cfRule>
  </conditionalFormatting>
  <conditionalFormatting sqref="C72">
    <cfRule type="cellIs" dxfId="82" priority="111" stopIfTrue="1" operator="notEqual">
      <formula>#REF!+#REF!+#REF!+#REF!</formula>
    </cfRule>
  </conditionalFormatting>
  <conditionalFormatting sqref="E67">
    <cfRule type="cellIs" dxfId="81" priority="109" stopIfTrue="1" operator="notEqual">
      <formula>#REF!+#REF!+#REF!+#REF!</formula>
    </cfRule>
  </conditionalFormatting>
  <conditionalFormatting sqref="C68">
    <cfRule type="cellIs" dxfId="80" priority="108" stopIfTrue="1" operator="notEqual">
      <formula>#REF!+#REF!+#REF!+#REF!</formula>
    </cfRule>
  </conditionalFormatting>
  <conditionalFormatting sqref="E68">
    <cfRule type="cellIs" dxfId="79" priority="107" stopIfTrue="1" operator="notEqual">
      <formula>#REF!+#REF!+#REF!+#REF!</formula>
    </cfRule>
  </conditionalFormatting>
  <conditionalFormatting sqref="E73">
    <cfRule type="cellIs" dxfId="78" priority="105" stopIfTrue="1" operator="notEqual">
      <formula>#REF!+#REF!+#REF!+#REF!</formula>
    </cfRule>
  </conditionalFormatting>
  <conditionalFormatting sqref="C73">
    <cfRule type="cellIs" dxfId="77" priority="106" stopIfTrue="1" operator="notEqual">
      <formula>#REF!+#REF!+#REF!+#REF!</formula>
    </cfRule>
  </conditionalFormatting>
  <conditionalFormatting sqref="E74:E75">
    <cfRule type="cellIs" dxfId="76" priority="103" stopIfTrue="1" operator="notEqual">
      <formula>#REF!+#REF!+#REF!+#REF!</formula>
    </cfRule>
  </conditionalFormatting>
  <conditionalFormatting sqref="C74:C75">
    <cfRule type="cellIs" dxfId="75" priority="104" stopIfTrue="1" operator="notEqual">
      <formula>#REF!+#REF!+#REF!+#REF!</formula>
    </cfRule>
  </conditionalFormatting>
  <conditionalFormatting sqref="F66:F75">
    <cfRule type="cellIs" dxfId="74" priority="102" stopIfTrue="1" operator="notEqual">
      <formula>#REF!+#REF!+#REF!+#REF!</formula>
    </cfRule>
  </conditionalFormatting>
  <conditionalFormatting sqref="C29">
    <cfRule type="cellIs" dxfId="73" priority="101" stopIfTrue="1" operator="notEqual">
      <formula>#REF!+#REF!+#REF!+#REF!</formula>
    </cfRule>
  </conditionalFormatting>
  <conditionalFormatting sqref="C30:C31">
    <cfRule type="cellIs" dxfId="72" priority="100" stopIfTrue="1" operator="notEqual">
      <formula>#REF!+#REF!+#REF!+#REF!</formula>
    </cfRule>
  </conditionalFormatting>
  <conditionalFormatting sqref="F50:F55">
    <cfRule type="cellIs" dxfId="71" priority="99" stopIfTrue="1" operator="notEqual">
      <formula>#REF!+#REF!+#REF!+#REF!</formula>
    </cfRule>
  </conditionalFormatting>
  <conditionalFormatting sqref="C50:D55">
    <cfRule type="cellIs" dxfId="70" priority="98" stopIfTrue="1" operator="notEqual">
      <formula>#REF!+#REF!+#REF!+#REF!</formula>
    </cfRule>
  </conditionalFormatting>
  <conditionalFormatting sqref="D146">
    <cfRule type="cellIs" dxfId="69" priority="93" stopIfTrue="1" operator="notEqual">
      <formula>#REF!+#REF!+#REF!+#REF!</formula>
    </cfRule>
  </conditionalFormatting>
  <conditionalFormatting sqref="D147">
    <cfRule type="cellIs" dxfId="68" priority="92" stopIfTrue="1" operator="notEqual">
      <formula>#REF!+#REF!+#REF!+#REF!</formula>
    </cfRule>
  </conditionalFormatting>
  <conditionalFormatting sqref="D46">
    <cfRule type="cellIs" dxfId="67" priority="90" stopIfTrue="1" operator="notEqual">
      <formula>#REF!+#REF!+#REF!+#REF!</formula>
    </cfRule>
  </conditionalFormatting>
  <conditionalFormatting sqref="D42">
    <cfRule type="cellIs" dxfId="66" priority="89" stopIfTrue="1" operator="notEqual">
      <formula>#REF!+#REF!+#REF!+#REF!</formula>
    </cfRule>
  </conditionalFormatting>
  <conditionalFormatting sqref="C42">
    <cfRule type="cellIs" dxfId="65" priority="88" stopIfTrue="1" operator="notEqual">
      <formula>#REF!+#REF!+#REF!+#REF!</formula>
    </cfRule>
  </conditionalFormatting>
  <conditionalFormatting sqref="F90:F92 F94:F95">
    <cfRule type="cellIs" dxfId="64" priority="87" stopIfTrue="1" operator="notEqual">
      <formula>#REF!+#REF!+#REF!+#REF!</formula>
    </cfRule>
  </conditionalFormatting>
  <conditionalFormatting sqref="C127:D130">
    <cfRule type="cellIs" dxfId="63" priority="86" stopIfTrue="1" operator="notEqual">
      <formula>#REF!+#REF!+#REF!+#REF!</formula>
    </cfRule>
  </conditionalFormatting>
  <conditionalFormatting sqref="F127:F130">
    <cfRule type="cellIs" dxfId="62" priority="84" stopIfTrue="1" operator="notEqual">
      <formula>#REF!+#REF!+#REF!+#REF!</formula>
    </cfRule>
  </conditionalFormatting>
  <conditionalFormatting sqref="D92 D94:D95">
    <cfRule type="cellIs" dxfId="61" priority="83" stopIfTrue="1" operator="notEqual">
      <formula>#REF!+#REF!+#REF!+#REF!</formula>
    </cfRule>
  </conditionalFormatting>
  <conditionalFormatting sqref="G19">
    <cfRule type="cellIs" dxfId="60" priority="76" stopIfTrue="1" operator="notEqual">
      <formula>#REF!+#REF!+#REF!+#REF!</formula>
    </cfRule>
  </conditionalFormatting>
  <conditionalFormatting sqref="G33">
    <cfRule type="cellIs" dxfId="59" priority="75" stopIfTrue="1" operator="notEqual">
      <formula>#REF!+#REF!+#REF!+#REF!</formula>
    </cfRule>
  </conditionalFormatting>
  <conditionalFormatting sqref="G62:G63">
    <cfRule type="cellIs" dxfId="58" priority="74" stopIfTrue="1" operator="notEqual">
      <formula>#REF!+#REF!+#REF!+#REF!</formula>
    </cfRule>
  </conditionalFormatting>
  <conditionalFormatting sqref="G77">
    <cfRule type="cellIs" dxfId="57" priority="73" stopIfTrue="1" operator="notEqual">
      <formula>#REF!+#REF!+#REF!+#REF!</formula>
    </cfRule>
  </conditionalFormatting>
  <conditionalFormatting sqref="G96">
    <cfRule type="cellIs" dxfId="56" priority="72" stopIfTrue="1" operator="notEqual">
      <formula>#REF!+#REF!+#REF!+#REF!</formula>
    </cfRule>
  </conditionalFormatting>
  <conditionalFormatting sqref="G111">
    <cfRule type="cellIs" dxfId="55" priority="71" stopIfTrue="1" operator="notEqual">
      <formula>#REF!+#REF!+#REF!+#REF!</formula>
    </cfRule>
  </conditionalFormatting>
  <conditionalFormatting sqref="G119">
    <cfRule type="cellIs" dxfId="54" priority="70" stopIfTrue="1" operator="notEqual">
      <formula>#REF!+#REF!+#REF!+#REF!</formula>
    </cfRule>
  </conditionalFormatting>
  <conditionalFormatting sqref="G131">
    <cfRule type="cellIs" dxfId="53" priority="69" stopIfTrue="1" operator="notEqual">
      <formula>#REF!+#REF!+#REF!+#REF!</formula>
    </cfRule>
  </conditionalFormatting>
  <conditionalFormatting sqref="G161">
    <cfRule type="cellIs" dxfId="52" priority="68" stopIfTrue="1" operator="notEqual">
      <formula>#REF!+#REF!+#REF!+#REF!</formula>
    </cfRule>
  </conditionalFormatting>
  <conditionalFormatting sqref="G166">
    <cfRule type="cellIs" dxfId="51" priority="67" stopIfTrue="1" operator="notEqual">
      <formula>#REF!+#REF!+#REF!+#REF!</formula>
    </cfRule>
  </conditionalFormatting>
  <conditionalFormatting sqref="G172">
    <cfRule type="cellIs" dxfId="50" priority="66" stopIfTrue="1" operator="notEqual">
      <formula>#REF!+#REF!+#REF!+#REF!</formula>
    </cfRule>
  </conditionalFormatting>
  <conditionalFormatting sqref="H19">
    <cfRule type="cellIs" dxfId="49" priority="65" stopIfTrue="1" operator="notEqual">
      <formula>#REF!+#REF!+#REF!+#REF!</formula>
    </cfRule>
  </conditionalFormatting>
  <conditionalFormatting sqref="H33">
    <cfRule type="cellIs" dxfId="48" priority="64" stopIfTrue="1" operator="notEqual">
      <formula>#REF!+#REF!+#REF!+#REF!</formula>
    </cfRule>
  </conditionalFormatting>
  <conditionalFormatting sqref="H62">
    <cfRule type="cellIs" dxfId="47" priority="63" stopIfTrue="1" operator="notEqual">
      <formula>#REF!+#REF!+#REF!+#REF!</formula>
    </cfRule>
  </conditionalFormatting>
  <conditionalFormatting sqref="G79">
    <cfRule type="cellIs" dxfId="46" priority="60" stopIfTrue="1" operator="notEqual">
      <formula>#REF!+#REF!+#REF!+#REF!</formula>
    </cfRule>
  </conditionalFormatting>
  <conditionalFormatting sqref="H96">
    <cfRule type="cellIs" dxfId="45" priority="59" stopIfTrue="1" operator="notEqual">
      <formula>#REF!+#REF!+#REF!+#REF!</formula>
    </cfRule>
  </conditionalFormatting>
  <conditionalFormatting sqref="H111">
    <cfRule type="cellIs" dxfId="44" priority="58" stopIfTrue="1" operator="notEqual">
      <formula>#REF!+#REF!+#REF!+#REF!</formula>
    </cfRule>
  </conditionalFormatting>
  <conditionalFormatting sqref="H119">
    <cfRule type="cellIs" dxfId="43" priority="57" stopIfTrue="1" operator="notEqual">
      <formula>#REF!+#REF!+#REF!+#REF!</formula>
    </cfRule>
  </conditionalFormatting>
  <conditionalFormatting sqref="H161">
    <cfRule type="cellIs" dxfId="42" priority="55" stopIfTrue="1" operator="notEqual">
      <formula>#REF!+#REF!+#REF!+#REF!</formula>
    </cfRule>
  </conditionalFormatting>
  <conditionalFormatting sqref="H166">
    <cfRule type="cellIs" dxfId="41" priority="54" stopIfTrue="1" operator="notEqual">
      <formula>#REF!+#REF!+#REF!+#REF!</formula>
    </cfRule>
  </conditionalFormatting>
  <conditionalFormatting sqref="H172">
    <cfRule type="cellIs" dxfId="40" priority="53" stopIfTrue="1" operator="notEqual">
      <formula>#REF!+#REF!+#REF!+#REF!</formula>
    </cfRule>
  </conditionalFormatting>
  <conditionalFormatting sqref="H65">
    <cfRule type="cellIs" dxfId="39" priority="52" stopIfTrue="1" operator="notEqual">
      <formula>#REF!+#REF!+#REF!+#REF!</formula>
    </cfRule>
  </conditionalFormatting>
  <conditionalFormatting sqref="H66:H75">
    <cfRule type="cellIs" dxfId="38" priority="51" stopIfTrue="1" operator="notEqual">
      <formula>#REF!+#REF!+#REF!+#REF!</formula>
    </cfRule>
  </conditionalFormatting>
  <conditionalFormatting sqref="H77">
    <cfRule type="cellIs" dxfId="37" priority="50" stopIfTrue="1" operator="notEqual">
      <formula>#REF!+#REF!+#REF!+#REF!</formula>
    </cfRule>
  </conditionalFormatting>
  <conditionalFormatting sqref="H103">
    <cfRule type="cellIs" dxfId="36" priority="49" stopIfTrue="1" operator="notEqual">
      <formula>#REF!+#REF!+#REF!+#REF!</formula>
    </cfRule>
  </conditionalFormatting>
  <conditionalFormatting sqref="H168">
    <cfRule type="cellIs" dxfId="35" priority="48" stopIfTrue="1" operator="notEqual">
      <formula>#REF!+#REF!+#REF!+#REF!</formula>
    </cfRule>
  </conditionalFormatting>
  <conditionalFormatting sqref="D176">
    <cfRule type="cellIs" dxfId="34" priority="47" stopIfTrue="1" operator="notEqual">
      <formula>#REF!+#REF!+#REF!+#REF!</formula>
    </cfRule>
  </conditionalFormatting>
  <conditionalFormatting sqref="F174">
    <cfRule type="cellIs" dxfId="33" priority="46" stopIfTrue="1" operator="notEqual">
      <formula>#REF!+#REF!+#REF!+#REF!</formula>
    </cfRule>
  </conditionalFormatting>
  <conditionalFormatting sqref="F177">
    <cfRule type="cellIs" dxfId="32" priority="45" stopIfTrue="1" operator="notEqual">
      <formula>#REF!+#REF!+#REF!+#REF!</formula>
    </cfRule>
  </conditionalFormatting>
  <conditionalFormatting sqref="C175:D175">
    <cfRule type="cellIs" dxfId="31" priority="44" stopIfTrue="1" operator="notEqual">
      <formula>#REF!+#REF!+#REF!+#REF!</formula>
    </cfRule>
  </conditionalFormatting>
  <conditionalFormatting sqref="F175">
    <cfRule type="cellIs" dxfId="30" priority="42" stopIfTrue="1" operator="notEqual">
      <formula>#REF!+#REF!+#REF!+#REF!</formula>
    </cfRule>
  </conditionalFormatting>
  <conditionalFormatting sqref="G177">
    <cfRule type="cellIs" dxfId="29" priority="41" stopIfTrue="1" operator="notEqual">
      <formula>#REF!+#REF!+#REF!+#REF!</formula>
    </cfRule>
  </conditionalFormatting>
  <conditionalFormatting sqref="H177">
    <cfRule type="cellIs" dxfId="28" priority="40" stopIfTrue="1" operator="notEqual">
      <formula>#REF!+#REF!+#REF!+#REF!</formula>
    </cfRule>
  </conditionalFormatting>
  <conditionalFormatting sqref="H175">
    <cfRule type="cellIs" dxfId="27" priority="39" stopIfTrue="1" operator="notEqual">
      <formula>#REF!+#REF!+#REF!+#REF!</formula>
    </cfRule>
  </conditionalFormatting>
  <conditionalFormatting sqref="WOS56:XFD56">
    <cfRule type="cellIs" dxfId="26" priority="38" operator="greaterThan">
      <formula>1</formula>
    </cfRule>
  </conditionalFormatting>
  <conditionalFormatting sqref="F56">
    <cfRule type="cellIs" dxfId="25" priority="37" stopIfTrue="1" operator="notEqual">
      <formula>#REF!+#REF!+#REF!+#REF!</formula>
    </cfRule>
  </conditionalFormatting>
  <conditionalFormatting sqref="C56:D56">
    <cfRule type="cellIs" dxfId="24" priority="36" stopIfTrue="1" operator="notEqual">
      <formula>#REF!+#REF!+#REF!+#REF!</formula>
    </cfRule>
  </conditionalFormatting>
  <conditionalFormatting sqref="C93">
    <cfRule type="cellIs" dxfId="23" priority="35" stopIfTrue="1" operator="notEqual">
      <formula>#REF!+#REF!+#REF!+#REF!</formula>
    </cfRule>
  </conditionalFormatting>
  <conditionalFormatting sqref="WOS93:XFD93">
    <cfRule type="cellIs" dxfId="22" priority="34" operator="greaterThan">
      <formula>1</formula>
    </cfRule>
  </conditionalFormatting>
  <conditionalFormatting sqref="F93">
    <cfRule type="cellIs" dxfId="21" priority="33" stopIfTrue="1" operator="notEqual">
      <formula>#REF!+#REF!+#REF!+#REF!</formula>
    </cfRule>
  </conditionalFormatting>
  <conditionalFormatting sqref="D93">
    <cfRule type="cellIs" dxfId="20" priority="32" stopIfTrue="1" operator="notEqual">
      <formula>#REF!+#REF!+#REF!+#REF!</formula>
    </cfRule>
  </conditionalFormatting>
  <conditionalFormatting sqref="WOS57:XFD57">
    <cfRule type="cellIs" dxfId="19" priority="31" operator="greaterThan">
      <formula>1</formula>
    </cfRule>
  </conditionalFormatting>
  <conditionalFormatting sqref="F57">
    <cfRule type="cellIs" dxfId="18" priority="30" stopIfTrue="1" operator="notEqual">
      <formula>#REF!+#REF!+#REF!+#REF!</formula>
    </cfRule>
  </conditionalFormatting>
  <conditionalFormatting sqref="C57:D57">
    <cfRule type="cellIs" dxfId="17" priority="29" stopIfTrue="1" operator="notEqual">
      <formula>#REF!+#REF!+#REF!+#REF!</formula>
    </cfRule>
  </conditionalFormatting>
  <conditionalFormatting sqref="H131">
    <cfRule type="cellIs" dxfId="16" priority="28" stopIfTrue="1" operator="notEqual">
      <formula>#REF!+#REF!+#REF!+#REF!</formula>
    </cfRule>
  </conditionalFormatting>
  <conditionalFormatting sqref="J19">
    <cfRule type="cellIs" dxfId="15" priority="16" stopIfTrue="1" operator="notEqual">
      <formula>#REF!+#REF!+#REF!+#REF!</formula>
    </cfRule>
  </conditionalFormatting>
  <conditionalFormatting sqref="I19">
    <cfRule type="cellIs" dxfId="14" priority="15" stopIfTrue="1" operator="notEqual">
      <formula>#REF!+#REF!+#REF!+#REF!</formula>
    </cfRule>
  </conditionalFormatting>
  <conditionalFormatting sqref="I33:J33">
    <cfRule type="cellIs" dxfId="13" priority="14" stopIfTrue="1" operator="notEqual">
      <formula>#REF!+#REF!+#REF!+#REF!</formula>
    </cfRule>
  </conditionalFormatting>
  <conditionalFormatting sqref="I62:J62">
    <cfRule type="cellIs" dxfId="12" priority="13" stopIfTrue="1" operator="notEqual">
      <formula>#REF!+#REF!+#REF!+#REF!</formula>
    </cfRule>
  </conditionalFormatting>
  <conditionalFormatting sqref="I77">
    <cfRule type="cellIs" dxfId="11" priority="12" stopIfTrue="1" operator="notEqual">
      <formula>#REF!+#REF!+#REF!+#REF!</formula>
    </cfRule>
  </conditionalFormatting>
  <conditionalFormatting sqref="J77">
    <cfRule type="cellIs" dxfId="10" priority="11" stopIfTrue="1" operator="notEqual">
      <formula>#REF!+#REF!+#REF!+#REF!</formula>
    </cfRule>
  </conditionalFormatting>
  <conditionalFormatting sqref="I96">
    <cfRule type="cellIs" dxfId="9" priority="10" stopIfTrue="1" operator="notEqual">
      <formula>#REF!+#REF!+#REF!+#REF!</formula>
    </cfRule>
  </conditionalFormatting>
  <conditionalFormatting sqref="J96">
    <cfRule type="cellIs" dxfId="8" priority="9" stopIfTrue="1" operator="notEqual">
      <formula>#REF!+#REF!+#REF!+#REF!</formula>
    </cfRule>
  </conditionalFormatting>
  <conditionalFormatting sqref="I111:J111">
    <cfRule type="cellIs" dxfId="7" priority="8" stopIfTrue="1" operator="notEqual">
      <formula>#REF!+#REF!+#REF!+#REF!</formula>
    </cfRule>
  </conditionalFormatting>
  <conditionalFormatting sqref="I119:J119">
    <cfRule type="cellIs" dxfId="6" priority="7" stopIfTrue="1" operator="notEqual">
      <formula>#REF!+#REF!+#REF!+#REF!</formula>
    </cfRule>
  </conditionalFormatting>
  <conditionalFormatting sqref="I131:J131">
    <cfRule type="cellIs" dxfId="5" priority="6" stopIfTrue="1" operator="notEqual">
      <formula>#REF!+#REF!+#REF!+#REF!</formula>
    </cfRule>
  </conditionalFormatting>
  <conditionalFormatting sqref="I161">
    <cfRule type="cellIs" dxfId="4" priority="5" stopIfTrue="1" operator="notEqual">
      <formula>#REF!+#REF!+#REF!+#REF!</formula>
    </cfRule>
  </conditionalFormatting>
  <conditionalFormatting sqref="J161">
    <cfRule type="cellIs" dxfId="3" priority="4" stopIfTrue="1" operator="notEqual">
      <formula>#REF!+#REF!+#REF!+#REF!</formula>
    </cfRule>
  </conditionalFormatting>
  <conditionalFormatting sqref="I166:J166">
    <cfRule type="cellIs" dxfId="2" priority="3" stopIfTrue="1" operator="notEqual">
      <formula>#REF!+#REF!+#REF!+#REF!</formula>
    </cfRule>
  </conditionalFormatting>
  <conditionalFormatting sqref="I172:J172">
    <cfRule type="cellIs" dxfId="1" priority="2" stopIfTrue="1" operator="notEqual">
      <formula>#REF!+#REF!+#REF!+#REF!</formula>
    </cfRule>
  </conditionalFormatting>
  <conditionalFormatting sqref="I177:J177">
    <cfRule type="cellIs" dxfId="0" priority="1" stopIfTrue="1" operator="notEqual">
      <formula>#REF!+#REF!+#REF!+#REF!</formula>
    </cfRule>
  </conditionalFormatting>
  <printOptions horizontalCentered="1"/>
  <pageMargins left="0.31" right="0.19" top="0.48" bottom="0.06" header="0.3" footer="0.08"/>
  <pageSetup paperSize="8" fitToHeight="0" orientation="portrait" r:id="rId1"/>
  <rowBreaks count="2" manualBreakCount="2">
    <brk id="96" max="9" man="1"/>
    <brk id="180"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F710D-C15B-4878-9412-E05AD06D59FF}">
  <dimension ref="A1:AJ128"/>
  <sheetViews>
    <sheetView topLeftCell="A92" workbookViewId="0">
      <selection activeCell="AG106" sqref="AG106"/>
    </sheetView>
  </sheetViews>
  <sheetFormatPr defaultRowHeight="14.5"/>
  <cols>
    <col min="1" max="1" width="10.81640625" customWidth="1"/>
    <col min="2" max="2" width="18.1796875" bestFit="1" customWidth="1"/>
    <col min="3" max="3" width="43" bestFit="1" customWidth="1"/>
    <col min="4" max="4" width="5.81640625" hidden="1" customWidth="1"/>
    <col min="5" max="5" width="7" hidden="1" customWidth="1"/>
    <col min="6" max="6" width="7.81640625" hidden="1" customWidth="1"/>
    <col min="7" max="7" width="13.1796875" hidden="1" customWidth="1"/>
    <col min="8" max="8" width="13.453125" hidden="1" customWidth="1"/>
    <col min="9" max="9" width="14.36328125" hidden="1" customWidth="1"/>
    <col min="10" max="10" width="0" hidden="1" customWidth="1"/>
    <col min="11" max="11" width="7.54296875" hidden="1" customWidth="1"/>
    <col min="12" max="12" width="7" hidden="1" customWidth="1"/>
    <col min="13" max="13" width="10" hidden="1" customWidth="1"/>
    <col min="14" max="14" width="13.08984375" hidden="1" customWidth="1"/>
    <col min="15" max="15" width="0" hidden="1" customWidth="1"/>
    <col min="16" max="16" width="5.81640625" hidden="1" customWidth="1"/>
    <col min="17" max="17" width="6.453125" hidden="1" customWidth="1"/>
    <col min="18" max="18" width="7.81640625" hidden="1" customWidth="1"/>
    <col min="19" max="19" width="13.08984375" hidden="1" customWidth="1"/>
    <col min="20" max="20" width="0" hidden="1" customWidth="1"/>
    <col min="21" max="21" width="41.1796875" hidden="1" customWidth="1"/>
    <col min="22" max="22" width="38.81640625" hidden="1" customWidth="1"/>
    <col min="23" max="23" width="14.36328125" hidden="1" customWidth="1"/>
    <col min="24" max="24" width="5.81640625" bestFit="1" customWidth="1"/>
    <col min="25" max="25" width="7.453125" bestFit="1" customWidth="1"/>
    <col min="26" max="26" width="10.81640625" bestFit="1" customWidth="1"/>
    <col min="27" max="27" width="14.36328125" bestFit="1" customWidth="1"/>
    <col min="28" max="29" width="28.81640625" hidden="1" customWidth="1"/>
    <col min="30" max="30" width="125.08984375" hidden="1" customWidth="1"/>
    <col min="31" max="31" width="1.453125" bestFit="1" customWidth="1"/>
    <col min="32" max="32" width="11" customWidth="1"/>
    <col min="33" max="33" width="14.36328125" bestFit="1" customWidth="1"/>
    <col min="35" max="36" width="10.81640625" bestFit="1" customWidth="1"/>
  </cols>
  <sheetData>
    <row r="1" spans="1:36" ht="20">
      <c r="A1" s="180" t="s">
        <v>323</v>
      </c>
      <c r="B1" s="180"/>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253"/>
      <c r="AD1" s="179"/>
    </row>
    <row r="2" spans="1:36" ht="20">
      <c r="A2" s="180" t="s">
        <v>324</v>
      </c>
      <c r="B2" s="180"/>
      <c r="C2" s="179"/>
      <c r="D2" s="179"/>
      <c r="E2" s="179"/>
      <c r="F2" s="179"/>
      <c r="G2" s="179"/>
      <c r="H2" s="179"/>
      <c r="I2" s="179"/>
      <c r="J2" s="179"/>
      <c r="K2" s="179"/>
      <c r="L2" s="179"/>
      <c r="M2" s="179"/>
      <c r="N2" s="179"/>
      <c r="O2" s="179"/>
      <c r="P2" s="179"/>
      <c r="Q2" s="179"/>
      <c r="R2" s="179"/>
      <c r="S2" s="241"/>
      <c r="T2" s="179"/>
      <c r="U2" s="179"/>
      <c r="V2" s="179"/>
      <c r="W2" s="179"/>
      <c r="X2" s="179"/>
      <c r="Y2" s="179"/>
      <c r="Z2" s="179"/>
      <c r="AA2" s="179"/>
      <c r="AB2" s="179"/>
      <c r="AC2" s="179"/>
      <c r="AD2" s="179"/>
    </row>
    <row r="3" spans="1:36" ht="20">
      <c r="A3" s="180"/>
      <c r="B3" s="180"/>
      <c r="C3" s="179"/>
      <c r="D3" s="179"/>
      <c r="E3" s="179"/>
      <c r="F3" s="179"/>
      <c r="G3" s="179"/>
      <c r="H3" s="179"/>
      <c r="I3" s="179"/>
      <c r="J3" s="179"/>
      <c r="K3" s="179"/>
      <c r="L3" s="179"/>
      <c r="M3" s="179"/>
      <c r="N3" s="179"/>
      <c r="O3" s="179"/>
      <c r="P3" s="179"/>
      <c r="Q3" s="179"/>
      <c r="R3" s="179"/>
      <c r="S3" s="179"/>
      <c r="T3" s="179"/>
      <c r="U3" s="317"/>
      <c r="V3" s="179"/>
      <c r="W3" s="179"/>
      <c r="X3" s="179"/>
      <c r="Y3" s="179"/>
      <c r="Z3" s="179"/>
      <c r="AA3" s="179"/>
      <c r="AB3" s="179"/>
      <c r="AC3" s="179"/>
      <c r="AD3" s="179"/>
    </row>
    <row r="4" spans="1:36" ht="20">
      <c r="A4" s="179"/>
      <c r="B4" s="179"/>
      <c r="C4" s="179"/>
      <c r="D4" s="321" t="s">
        <v>325</v>
      </c>
      <c r="E4" s="321"/>
      <c r="F4" s="321"/>
      <c r="G4" s="321"/>
      <c r="H4" s="321"/>
      <c r="I4" s="322"/>
      <c r="J4" s="184"/>
      <c r="K4" s="321" t="s">
        <v>326</v>
      </c>
      <c r="L4" s="321"/>
      <c r="M4" s="321"/>
      <c r="N4" s="322"/>
      <c r="O4" s="179"/>
      <c r="P4" s="318" t="s">
        <v>327</v>
      </c>
      <c r="Q4" s="318"/>
      <c r="R4" s="318"/>
      <c r="S4" s="318"/>
      <c r="T4" s="179"/>
      <c r="U4" s="317"/>
      <c r="V4" s="179"/>
      <c r="W4" s="179"/>
      <c r="X4" s="318" t="s">
        <v>328</v>
      </c>
      <c r="Y4" s="318"/>
      <c r="Z4" s="318"/>
      <c r="AA4" s="318"/>
      <c r="AB4" s="179"/>
      <c r="AC4" s="179"/>
      <c r="AD4" s="179"/>
    </row>
    <row r="5" spans="1:36" ht="37.5" customHeight="1">
      <c r="A5" s="333" t="s">
        <v>329</v>
      </c>
      <c r="B5" s="333" t="s">
        <v>330</v>
      </c>
      <c r="C5" s="333" t="s">
        <v>331</v>
      </c>
      <c r="D5" s="335" t="s">
        <v>332</v>
      </c>
      <c r="E5" s="325" t="s">
        <v>333</v>
      </c>
      <c r="F5" s="335" t="s">
        <v>334</v>
      </c>
      <c r="G5" s="323" t="s">
        <v>335</v>
      </c>
      <c r="H5" s="323" t="s">
        <v>336</v>
      </c>
      <c r="I5" s="325" t="s">
        <v>337</v>
      </c>
      <c r="J5" s="185"/>
      <c r="K5" s="327" t="s">
        <v>332</v>
      </c>
      <c r="L5" s="329" t="s">
        <v>333</v>
      </c>
      <c r="M5" s="327" t="s">
        <v>334</v>
      </c>
      <c r="N5" s="329" t="s">
        <v>337</v>
      </c>
      <c r="O5" s="179"/>
      <c r="P5" s="319" t="s">
        <v>332</v>
      </c>
      <c r="Q5" s="320" t="s">
        <v>333</v>
      </c>
      <c r="R5" s="319" t="s">
        <v>334</v>
      </c>
      <c r="S5" s="320" t="s">
        <v>337</v>
      </c>
      <c r="T5" s="179"/>
      <c r="U5" s="317" t="s">
        <v>338</v>
      </c>
      <c r="V5" s="317" t="s">
        <v>339</v>
      </c>
      <c r="W5" s="317" t="s">
        <v>340</v>
      </c>
      <c r="X5" s="319" t="s">
        <v>332</v>
      </c>
      <c r="Y5" s="320" t="s">
        <v>333</v>
      </c>
      <c r="Z5" s="319" t="s">
        <v>334</v>
      </c>
      <c r="AA5" s="320" t="s">
        <v>337</v>
      </c>
      <c r="AB5" s="316" t="s">
        <v>341</v>
      </c>
      <c r="AC5" s="316" t="s">
        <v>342</v>
      </c>
      <c r="AD5" s="316" t="s">
        <v>343</v>
      </c>
      <c r="AF5" s="331" t="s">
        <v>113</v>
      </c>
      <c r="AG5" s="331" t="s">
        <v>114</v>
      </c>
      <c r="AI5" s="179">
        <v>2000005366</v>
      </c>
      <c r="AJ5" s="179">
        <v>2000005365</v>
      </c>
    </row>
    <row r="6" spans="1:36">
      <c r="A6" s="334"/>
      <c r="B6" s="334"/>
      <c r="C6" s="334"/>
      <c r="D6" s="336"/>
      <c r="E6" s="326"/>
      <c r="F6" s="336"/>
      <c r="G6" s="324"/>
      <c r="H6" s="324"/>
      <c r="I6" s="326"/>
      <c r="J6" s="185"/>
      <c r="K6" s="328"/>
      <c r="L6" s="330"/>
      <c r="M6" s="328"/>
      <c r="N6" s="330"/>
      <c r="O6" s="179"/>
      <c r="P6" s="319"/>
      <c r="Q6" s="320"/>
      <c r="R6" s="319"/>
      <c r="S6" s="320"/>
      <c r="T6" s="179"/>
      <c r="U6" s="317"/>
      <c r="V6" s="317"/>
      <c r="W6" s="317"/>
      <c r="X6" s="319"/>
      <c r="Y6" s="320"/>
      <c r="Z6" s="319"/>
      <c r="AA6" s="320"/>
      <c r="AB6" s="316"/>
      <c r="AC6" s="316"/>
      <c r="AD6" s="316"/>
      <c r="AF6" s="332"/>
      <c r="AG6" s="332"/>
    </row>
    <row r="7" spans="1:36">
      <c r="A7" s="227">
        <v>1</v>
      </c>
      <c r="B7" s="227" t="s">
        <v>344</v>
      </c>
      <c r="C7" s="187" t="s">
        <v>345</v>
      </c>
      <c r="D7" s="188">
        <v>60000</v>
      </c>
      <c r="E7" s="189" t="s">
        <v>346</v>
      </c>
      <c r="F7" s="190">
        <v>20</v>
      </c>
      <c r="G7" s="190">
        <v>4</v>
      </c>
      <c r="H7" s="190">
        <v>24</v>
      </c>
      <c r="I7" s="191">
        <v>1440000</v>
      </c>
      <c r="J7" s="192"/>
      <c r="K7" s="193">
        <v>24000</v>
      </c>
      <c r="L7" s="189" t="s">
        <v>346</v>
      </c>
      <c r="M7" s="190">
        <v>20</v>
      </c>
      <c r="N7" s="194">
        <v>480000</v>
      </c>
      <c r="O7" s="183"/>
      <c r="P7" s="227">
        <v>36000</v>
      </c>
      <c r="Q7" s="228" t="s">
        <v>346</v>
      </c>
      <c r="R7" s="234">
        <v>32</v>
      </c>
      <c r="S7" s="233">
        <v>1152000</v>
      </c>
      <c r="T7" s="183"/>
      <c r="U7" s="183">
        <v>49104</v>
      </c>
      <c r="V7" s="182">
        <v>21984</v>
      </c>
      <c r="W7" s="182">
        <v>65952</v>
      </c>
      <c r="X7" s="227">
        <v>80000</v>
      </c>
      <c r="Y7" s="228" t="s">
        <v>346</v>
      </c>
      <c r="Z7" s="234">
        <v>30</v>
      </c>
      <c r="AA7" s="233">
        <v>2400000</v>
      </c>
      <c r="AB7" s="249">
        <v>1580011.56</v>
      </c>
      <c r="AC7" s="249">
        <v>1896013.8720000002</v>
      </c>
      <c r="AD7" s="314" t="s">
        <v>347</v>
      </c>
      <c r="AF7" s="90">
        <f>SUM(AH7:XFD7)</f>
        <v>0</v>
      </c>
      <c r="AG7" s="129">
        <f>AA7-AF7</f>
        <v>2400000</v>
      </c>
    </row>
    <row r="8" spans="1:36">
      <c r="A8" s="227">
        <v>2</v>
      </c>
      <c r="B8" s="227" t="s">
        <v>348</v>
      </c>
      <c r="C8" s="187" t="s">
        <v>349</v>
      </c>
      <c r="D8" s="188">
        <v>1200</v>
      </c>
      <c r="E8" s="189" t="s">
        <v>346</v>
      </c>
      <c r="F8" s="190">
        <v>480</v>
      </c>
      <c r="G8" s="190">
        <v>96</v>
      </c>
      <c r="H8" s="190">
        <v>576</v>
      </c>
      <c r="I8" s="191">
        <v>691200</v>
      </c>
      <c r="J8" s="192"/>
      <c r="K8" s="193">
        <v>400</v>
      </c>
      <c r="L8" s="189" t="s">
        <v>346</v>
      </c>
      <c r="M8" s="190">
        <v>480</v>
      </c>
      <c r="N8" s="194">
        <v>192000</v>
      </c>
      <c r="O8" s="183"/>
      <c r="P8" s="227">
        <v>600</v>
      </c>
      <c r="Q8" s="228" t="s">
        <v>346</v>
      </c>
      <c r="R8" s="227">
        <v>480</v>
      </c>
      <c r="S8" s="233">
        <v>288000</v>
      </c>
      <c r="T8" s="183"/>
      <c r="U8" s="183">
        <v>647</v>
      </c>
      <c r="V8" s="182">
        <v>504</v>
      </c>
      <c r="W8" s="182">
        <v>1512</v>
      </c>
      <c r="X8" s="227">
        <v>1600</v>
      </c>
      <c r="Y8" s="228" t="s">
        <v>346</v>
      </c>
      <c r="Z8" s="227">
        <v>528</v>
      </c>
      <c r="AA8" s="233">
        <v>844800</v>
      </c>
      <c r="AB8" s="249">
        <v>486000</v>
      </c>
      <c r="AC8" s="249">
        <v>583200</v>
      </c>
      <c r="AD8" s="315"/>
      <c r="AF8" s="90">
        <f t="shared" ref="AF8:AF71" si="0">SUM(AH8:XFD8)</f>
        <v>0</v>
      </c>
      <c r="AG8" s="129">
        <f t="shared" ref="AG8:AG71" si="1">AA8-AF8</f>
        <v>844800</v>
      </c>
    </row>
    <row r="9" spans="1:36">
      <c r="A9" s="227">
        <v>3</v>
      </c>
      <c r="B9" s="227" t="s">
        <v>350</v>
      </c>
      <c r="C9" s="190" t="s">
        <v>351</v>
      </c>
      <c r="D9" s="188">
        <v>3600</v>
      </c>
      <c r="E9" s="189" t="s">
        <v>352</v>
      </c>
      <c r="F9" s="190">
        <v>60</v>
      </c>
      <c r="G9" s="190">
        <v>12</v>
      </c>
      <c r="H9" s="190">
        <v>72</v>
      </c>
      <c r="I9" s="191">
        <v>259200</v>
      </c>
      <c r="J9" s="192"/>
      <c r="K9" s="188">
        <v>1700</v>
      </c>
      <c r="L9" s="189" t="s">
        <v>352</v>
      </c>
      <c r="M9" s="195">
        <v>95</v>
      </c>
      <c r="N9" s="194">
        <v>161500</v>
      </c>
      <c r="O9" s="183"/>
      <c r="P9" s="227">
        <v>2000</v>
      </c>
      <c r="Q9" s="228" t="s">
        <v>352</v>
      </c>
      <c r="R9" s="227">
        <v>95</v>
      </c>
      <c r="S9" s="233">
        <v>190000</v>
      </c>
      <c r="T9" s="183"/>
      <c r="U9" s="183">
        <v>1997</v>
      </c>
      <c r="V9" s="182">
        <v>680</v>
      </c>
      <c r="W9" s="182">
        <v>2040</v>
      </c>
      <c r="X9" s="227">
        <v>2500</v>
      </c>
      <c r="Y9" s="228" t="s">
        <v>353</v>
      </c>
      <c r="Z9" s="227">
        <v>95</v>
      </c>
      <c r="AA9" s="233">
        <v>237500</v>
      </c>
      <c r="AB9" s="249">
        <v>184300</v>
      </c>
      <c r="AC9" s="249">
        <v>221160</v>
      </c>
      <c r="AD9" s="315"/>
      <c r="AF9" s="90">
        <f t="shared" si="0"/>
        <v>0</v>
      </c>
      <c r="AG9" s="129">
        <f t="shared" si="1"/>
        <v>237500</v>
      </c>
    </row>
    <row r="10" spans="1:36">
      <c r="A10" s="227">
        <v>4</v>
      </c>
      <c r="B10" s="227" t="s">
        <v>354</v>
      </c>
      <c r="C10" s="255" t="s">
        <v>355</v>
      </c>
      <c r="D10" s="188">
        <v>2400</v>
      </c>
      <c r="E10" s="189" t="s">
        <v>356</v>
      </c>
      <c r="F10" s="190">
        <v>210</v>
      </c>
      <c r="G10" s="190">
        <v>42</v>
      </c>
      <c r="H10" s="190">
        <v>252</v>
      </c>
      <c r="I10" s="191">
        <v>604800</v>
      </c>
      <c r="J10" s="192"/>
      <c r="K10" s="193">
        <v>900</v>
      </c>
      <c r="L10" s="189" t="s">
        <v>357</v>
      </c>
      <c r="M10" s="190">
        <v>325</v>
      </c>
      <c r="N10" s="194">
        <v>292500</v>
      </c>
      <c r="O10" s="183"/>
      <c r="P10" s="227">
        <v>1200</v>
      </c>
      <c r="Q10" s="228" t="s">
        <v>357</v>
      </c>
      <c r="R10" s="227">
        <v>320</v>
      </c>
      <c r="S10" s="233">
        <v>384000</v>
      </c>
      <c r="T10" s="183"/>
      <c r="U10" s="183">
        <v>1309</v>
      </c>
      <c r="V10" s="182">
        <v>430</v>
      </c>
      <c r="W10" s="182">
        <v>1290</v>
      </c>
      <c r="X10" s="227">
        <v>1600</v>
      </c>
      <c r="Y10" s="228" t="s">
        <v>357</v>
      </c>
      <c r="Z10" s="227">
        <v>320</v>
      </c>
      <c r="AA10" s="233">
        <v>512000</v>
      </c>
      <c r="AB10" s="249">
        <v>412550.19</v>
      </c>
      <c r="AC10" s="249">
        <v>495060.228</v>
      </c>
      <c r="AD10" s="315"/>
      <c r="AF10" s="90">
        <f t="shared" si="0"/>
        <v>0</v>
      </c>
      <c r="AG10" s="129">
        <f t="shared" si="1"/>
        <v>512000</v>
      </c>
    </row>
    <row r="11" spans="1:36">
      <c r="A11" s="227">
        <v>5</v>
      </c>
      <c r="B11" s="227" t="s">
        <v>358</v>
      </c>
      <c r="C11" s="255" t="s">
        <v>359</v>
      </c>
      <c r="D11" s="188">
        <v>600</v>
      </c>
      <c r="E11" s="189" t="s">
        <v>357</v>
      </c>
      <c r="F11" s="190">
        <v>2570</v>
      </c>
      <c r="G11" s="190">
        <v>514</v>
      </c>
      <c r="H11" s="190">
        <v>3084</v>
      </c>
      <c r="I11" s="191">
        <v>1850400</v>
      </c>
      <c r="J11" s="192"/>
      <c r="K11" s="193">
        <v>200</v>
      </c>
      <c r="L11" s="189" t="s">
        <v>357</v>
      </c>
      <c r="M11" s="190">
        <v>6906</v>
      </c>
      <c r="N11" s="194">
        <v>1381200</v>
      </c>
      <c r="O11" s="183"/>
      <c r="P11" s="227">
        <v>200</v>
      </c>
      <c r="Q11" s="228" t="s">
        <v>357</v>
      </c>
      <c r="R11" s="227">
        <v>6906</v>
      </c>
      <c r="S11" s="233">
        <v>1381200</v>
      </c>
      <c r="T11" s="183"/>
      <c r="U11" s="183">
        <v>357</v>
      </c>
      <c r="V11" s="182">
        <v>170</v>
      </c>
      <c r="W11" s="182">
        <v>510</v>
      </c>
      <c r="X11" s="227">
        <v>200</v>
      </c>
      <c r="Y11" s="228" t="s">
        <v>357</v>
      </c>
      <c r="Z11" s="227">
        <v>6906</v>
      </c>
      <c r="AA11" s="233">
        <v>1381200</v>
      </c>
      <c r="AB11" s="249">
        <v>2176145.4</v>
      </c>
      <c r="AC11" s="249">
        <v>2611374.4799999995</v>
      </c>
      <c r="AD11" s="315"/>
      <c r="AF11" s="90">
        <f t="shared" si="0"/>
        <v>0</v>
      </c>
      <c r="AG11" s="129">
        <f t="shared" si="1"/>
        <v>1381200</v>
      </c>
    </row>
    <row r="12" spans="1:36" s="179" customFormat="1">
      <c r="A12" s="227">
        <v>6</v>
      </c>
      <c r="B12" s="227"/>
      <c r="C12" s="255" t="s">
        <v>252</v>
      </c>
      <c r="D12" s="188"/>
      <c r="E12" s="189"/>
      <c r="F12" s="190"/>
      <c r="G12" s="190"/>
      <c r="H12" s="190"/>
      <c r="I12" s="191"/>
      <c r="J12" s="192"/>
      <c r="K12" s="193"/>
      <c r="L12" s="189"/>
      <c r="M12" s="190"/>
      <c r="N12" s="194"/>
      <c r="O12" s="183"/>
      <c r="P12" s="227"/>
      <c r="Q12" s="228"/>
      <c r="R12" s="227"/>
      <c r="S12" s="233"/>
      <c r="T12" s="183"/>
      <c r="U12" s="183"/>
      <c r="V12" s="182"/>
      <c r="W12" s="182"/>
      <c r="X12" s="227">
        <v>4</v>
      </c>
      <c r="Y12" s="228"/>
      <c r="Z12" s="227"/>
      <c r="AA12" s="233">
        <v>4800000</v>
      </c>
      <c r="AB12" s="249"/>
      <c r="AC12" s="249"/>
      <c r="AD12" s="315"/>
      <c r="AF12" s="90">
        <f t="shared" si="0"/>
        <v>0</v>
      </c>
      <c r="AG12" s="129">
        <f t="shared" si="1"/>
        <v>4800000</v>
      </c>
    </row>
    <row r="13" spans="1:36" s="179" customFormat="1">
      <c r="A13" s="227">
        <v>7</v>
      </c>
      <c r="B13" s="227"/>
      <c r="C13" s="255" t="s">
        <v>562</v>
      </c>
      <c r="D13" s="188"/>
      <c r="E13" s="189"/>
      <c r="F13" s="190"/>
      <c r="G13" s="190"/>
      <c r="H13" s="190"/>
      <c r="I13" s="191"/>
      <c r="J13" s="192"/>
      <c r="K13" s="193"/>
      <c r="L13" s="189"/>
      <c r="M13" s="190"/>
      <c r="N13" s="194"/>
      <c r="O13" s="183"/>
      <c r="P13" s="227"/>
      <c r="Q13" s="228"/>
      <c r="R13" s="227"/>
      <c r="S13" s="233"/>
      <c r="T13" s="183"/>
      <c r="U13" s="183"/>
      <c r="V13" s="182"/>
      <c r="W13" s="182"/>
      <c r="X13" s="227">
        <v>2</v>
      </c>
      <c r="Y13" s="228"/>
      <c r="Z13" s="227"/>
      <c r="AA13" s="233">
        <v>621425</v>
      </c>
      <c r="AB13" s="249"/>
      <c r="AC13" s="249"/>
      <c r="AD13" s="315"/>
      <c r="AF13" s="90">
        <f t="shared" si="0"/>
        <v>0</v>
      </c>
      <c r="AG13" s="129">
        <f t="shared" si="1"/>
        <v>621425</v>
      </c>
    </row>
    <row r="14" spans="1:36">
      <c r="A14" s="227">
        <v>8</v>
      </c>
      <c r="B14" s="227" t="s">
        <v>360</v>
      </c>
      <c r="C14" s="255" t="s">
        <v>361</v>
      </c>
      <c r="D14" s="188">
        <v>1600</v>
      </c>
      <c r="E14" s="189" t="s">
        <v>357</v>
      </c>
      <c r="F14" s="190">
        <v>350</v>
      </c>
      <c r="G14" s="190">
        <v>70</v>
      </c>
      <c r="H14" s="190">
        <v>420</v>
      </c>
      <c r="I14" s="191">
        <v>672000</v>
      </c>
      <c r="J14" s="192"/>
      <c r="K14" s="193">
        <v>1800</v>
      </c>
      <c r="L14" s="189" t="s">
        <v>357</v>
      </c>
      <c r="M14" s="190">
        <v>570</v>
      </c>
      <c r="N14" s="194">
        <v>1026000</v>
      </c>
      <c r="O14" s="183"/>
      <c r="P14" s="227">
        <v>2000</v>
      </c>
      <c r="Q14" s="228" t="s">
        <v>357</v>
      </c>
      <c r="R14" s="227">
        <v>598</v>
      </c>
      <c r="S14" s="233">
        <v>1196000</v>
      </c>
      <c r="T14" s="183"/>
      <c r="U14" s="183">
        <v>2780</v>
      </c>
      <c r="V14" s="182">
        <v>780</v>
      </c>
      <c r="W14" s="182">
        <v>2340</v>
      </c>
      <c r="X14" s="227">
        <v>2800</v>
      </c>
      <c r="Y14" s="228" t="s">
        <v>357</v>
      </c>
      <c r="Z14" s="227">
        <v>885</v>
      </c>
      <c r="AA14" s="233">
        <v>2478000</v>
      </c>
      <c r="AB14" s="249">
        <v>1451320</v>
      </c>
      <c r="AC14" s="249">
        <v>1741584</v>
      </c>
      <c r="AD14" s="315"/>
      <c r="AF14" s="90">
        <f t="shared" si="0"/>
        <v>0</v>
      </c>
      <c r="AG14" s="129">
        <f t="shared" si="1"/>
        <v>2478000</v>
      </c>
    </row>
    <row r="15" spans="1:36">
      <c r="A15" s="227">
        <v>9</v>
      </c>
      <c r="B15" s="227" t="s">
        <v>362</v>
      </c>
      <c r="C15" s="187" t="s">
        <v>363</v>
      </c>
      <c r="D15" s="188">
        <v>1000</v>
      </c>
      <c r="E15" s="189" t="s">
        <v>364</v>
      </c>
      <c r="F15" s="190">
        <v>137</v>
      </c>
      <c r="G15" s="190">
        <v>27.400000000000002</v>
      </c>
      <c r="H15" s="190">
        <v>164.4</v>
      </c>
      <c r="I15" s="191">
        <v>164400</v>
      </c>
      <c r="J15" s="192"/>
      <c r="K15" s="193">
        <v>300</v>
      </c>
      <c r="L15" s="189" t="s">
        <v>365</v>
      </c>
      <c r="M15" s="190">
        <v>200</v>
      </c>
      <c r="N15" s="194">
        <v>60000</v>
      </c>
      <c r="O15" s="183"/>
      <c r="P15" s="227">
        <v>1500</v>
      </c>
      <c r="Q15" s="228" t="s">
        <v>365</v>
      </c>
      <c r="R15" s="227">
        <v>210</v>
      </c>
      <c r="S15" s="233">
        <v>315000</v>
      </c>
      <c r="T15" s="183"/>
      <c r="U15" s="183">
        <v>712</v>
      </c>
      <c r="V15" s="182">
        <v>266</v>
      </c>
      <c r="W15" s="182">
        <v>798</v>
      </c>
      <c r="X15" s="227">
        <v>1000</v>
      </c>
      <c r="Y15" s="228" t="s">
        <v>365</v>
      </c>
      <c r="Z15" s="227">
        <v>210</v>
      </c>
      <c r="AA15" s="233">
        <v>210000</v>
      </c>
      <c r="AB15" s="249">
        <v>116785.86</v>
      </c>
      <c r="AC15" s="249">
        <v>140143.03200000001</v>
      </c>
      <c r="AD15" s="315"/>
      <c r="AF15" s="90">
        <f t="shared" si="0"/>
        <v>0</v>
      </c>
      <c r="AG15" s="129">
        <f t="shared" si="1"/>
        <v>210000</v>
      </c>
    </row>
    <row r="16" spans="1:36">
      <c r="A16" s="227">
        <v>10</v>
      </c>
      <c r="B16" s="227" t="s">
        <v>366</v>
      </c>
      <c r="C16" s="190" t="s">
        <v>367</v>
      </c>
      <c r="D16" s="188">
        <v>480</v>
      </c>
      <c r="E16" s="189" t="s">
        <v>368</v>
      </c>
      <c r="F16" s="190">
        <v>3000</v>
      </c>
      <c r="G16" s="190">
        <v>600</v>
      </c>
      <c r="H16" s="190">
        <v>3600</v>
      </c>
      <c r="I16" s="191">
        <v>1728000</v>
      </c>
      <c r="J16" s="192"/>
      <c r="K16" s="188">
        <v>200</v>
      </c>
      <c r="L16" s="189" t="s">
        <v>365</v>
      </c>
      <c r="M16" s="195">
        <v>4000</v>
      </c>
      <c r="N16" s="194">
        <v>800000</v>
      </c>
      <c r="O16" s="183"/>
      <c r="P16" s="227">
        <v>150</v>
      </c>
      <c r="Q16" s="228" t="s">
        <v>365</v>
      </c>
      <c r="R16" s="227">
        <v>4000</v>
      </c>
      <c r="S16" s="233">
        <v>600000</v>
      </c>
      <c r="T16" s="183"/>
      <c r="U16" s="183">
        <v>208</v>
      </c>
      <c r="V16" s="182">
        <v>84</v>
      </c>
      <c r="W16" s="182">
        <v>252</v>
      </c>
      <c r="X16" s="227">
        <v>230</v>
      </c>
      <c r="Y16" s="228" t="s">
        <v>365</v>
      </c>
      <c r="Z16" s="227">
        <v>4000</v>
      </c>
      <c r="AA16" s="233">
        <v>920000</v>
      </c>
      <c r="AB16" s="249">
        <v>760000</v>
      </c>
      <c r="AC16" s="249">
        <v>912000</v>
      </c>
      <c r="AD16" s="315"/>
      <c r="AF16" s="90">
        <f t="shared" si="0"/>
        <v>0</v>
      </c>
      <c r="AG16" s="129">
        <f t="shared" si="1"/>
        <v>920000</v>
      </c>
    </row>
    <row r="17" spans="1:33">
      <c r="A17" s="227">
        <v>11</v>
      </c>
      <c r="B17" s="227" t="s">
        <v>369</v>
      </c>
      <c r="C17" s="187" t="s">
        <v>370</v>
      </c>
      <c r="D17" s="188">
        <v>2000</v>
      </c>
      <c r="E17" s="189" t="s">
        <v>346</v>
      </c>
      <c r="F17" s="190">
        <v>180</v>
      </c>
      <c r="G17" s="190">
        <v>36</v>
      </c>
      <c r="H17" s="190">
        <v>216</v>
      </c>
      <c r="I17" s="191">
        <v>432000</v>
      </c>
      <c r="J17" s="192"/>
      <c r="K17" s="193">
        <v>200</v>
      </c>
      <c r="L17" s="189" t="s">
        <v>346</v>
      </c>
      <c r="M17" s="190">
        <v>180</v>
      </c>
      <c r="N17" s="194">
        <v>36000</v>
      </c>
      <c r="O17" s="183"/>
      <c r="P17" s="227">
        <v>400</v>
      </c>
      <c r="Q17" s="228" t="s">
        <v>346</v>
      </c>
      <c r="R17" s="227">
        <v>200</v>
      </c>
      <c r="S17" s="233">
        <v>80000</v>
      </c>
      <c r="T17" s="183"/>
      <c r="U17" s="183">
        <v>538</v>
      </c>
      <c r="V17" s="182">
        <v>283</v>
      </c>
      <c r="W17" s="182">
        <v>849</v>
      </c>
      <c r="X17" s="227">
        <v>1000</v>
      </c>
      <c r="Y17" s="228" t="s">
        <v>346</v>
      </c>
      <c r="Z17" s="227">
        <v>225</v>
      </c>
      <c r="AA17" s="233">
        <v>225000</v>
      </c>
      <c r="AB17" s="249">
        <v>126543.86</v>
      </c>
      <c r="AC17" s="249">
        <v>151852.63200000001</v>
      </c>
      <c r="AD17" s="315"/>
      <c r="AF17" s="90">
        <f t="shared" si="0"/>
        <v>0</v>
      </c>
      <c r="AG17" s="129">
        <f t="shared" si="1"/>
        <v>225000</v>
      </c>
    </row>
    <row r="18" spans="1:33">
      <c r="A18" s="227">
        <v>12</v>
      </c>
      <c r="B18" s="227" t="s">
        <v>371</v>
      </c>
      <c r="C18" s="187" t="s">
        <v>372</v>
      </c>
      <c r="D18" s="188">
        <v>1600</v>
      </c>
      <c r="E18" s="189" t="s">
        <v>346</v>
      </c>
      <c r="F18" s="190">
        <v>170</v>
      </c>
      <c r="G18" s="190">
        <v>34</v>
      </c>
      <c r="H18" s="190">
        <v>204</v>
      </c>
      <c r="I18" s="191">
        <v>326400</v>
      </c>
      <c r="J18" s="192"/>
      <c r="K18" s="193">
        <v>200</v>
      </c>
      <c r="L18" s="189" t="s">
        <v>346</v>
      </c>
      <c r="M18" s="190">
        <v>170</v>
      </c>
      <c r="N18" s="194">
        <v>34000</v>
      </c>
      <c r="O18" s="183"/>
      <c r="P18" s="227">
        <v>350</v>
      </c>
      <c r="Q18" s="228" t="s">
        <v>346</v>
      </c>
      <c r="R18" s="227">
        <v>170</v>
      </c>
      <c r="S18" s="233">
        <v>59500</v>
      </c>
      <c r="T18" s="183"/>
      <c r="U18" s="183">
        <v>389</v>
      </c>
      <c r="V18" s="182">
        <v>165</v>
      </c>
      <c r="W18" s="182">
        <v>495</v>
      </c>
      <c r="X18" s="227">
        <v>620</v>
      </c>
      <c r="Y18" s="228" t="s">
        <v>346</v>
      </c>
      <c r="Z18" s="227">
        <v>170</v>
      </c>
      <c r="AA18" s="233">
        <v>105400</v>
      </c>
      <c r="AB18" s="249">
        <v>69530</v>
      </c>
      <c r="AC18" s="249">
        <v>83436</v>
      </c>
      <c r="AD18" s="315"/>
      <c r="AF18" s="90">
        <f t="shared" si="0"/>
        <v>0</v>
      </c>
      <c r="AG18" s="129">
        <f t="shared" si="1"/>
        <v>105400</v>
      </c>
    </row>
    <row r="19" spans="1:33">
      <c r="A19" s="227">
        <v>13</v>
      </c>
      <c r="B19" s="227" t="s">
        <v>373</v>
      </c>
      <c r="C19" s="187" t="s">
        <v>374</v>
      </c>
      <c r="D19" s="188">
        <v>1600</v>
      </c>
      <c r="E19" s="189" t="s">
        <v>364</v>
      </c>
      <c r="F19" s="190">
        <v>240</v>
      </c>
      <c r="G19" s="190">
        <v>48</v>
      </c>
      <c r="H19" s="190">
        <v>288</v>
      </c>
      <c r="I19" s="191">
        <v>460800</v>
      </c>
      <c r="J19" s="192"/>
      <c r="K19" s="193">
        <v>100</v>
      </c>
      <c r="L19" s="189" t="s">
        <v>364</v>
      </c>
      <c r="M19" s="190">
        <v>315</v>
      </c>
      <c r="N19" s="194">
        <v>31500</v>
      </c>
      <c r="O19" s="183"/>
      <c r="P19" s="227">
        <v>420</v>
      </c>
      <c r="Q19" s="228" t="s">
        <v>364</v>
      </c>
      <c r="R19" s="227">
        <v>210</v>
      </c>
      <c r="S19" s="233">
        <v>88200</v>
      </c>
      <c r="T19" s="183"/>
      <c r="U19" s="183">
        <v>641</v>
      </c>
      <c r="V19" s="182">
        <v>249</v>
      </c>
      <c r="W19" s="182">
        <v>747</v>
      </c>
      <c r="X19" s="227">
        <v>850</v>
      </c>
      <c r="Y19" s="228" t="s">
        <v>364</v>
      </c>
      <c r="Z19" s="227">
        <v>210</v>
      </c>
      <c r="AA19" s="233">
        <v>178500</v>
      </c>
      <c r="AB19" s="249">
        <v>123480</v>
      </c>
      <c r="AC19" s="249">
        <v>148176</v>
      </c>
      <c r="AD19" s="315"/>
      <c r="AF19" s="90">
        <f t="shared" si="0"/>
        <v>0</v>
      </c>
      <c r="AG19" s="129">
        <f t="shared" si="1"/>
        <v>178500</v>
      </c>
    </row>
    <row r="20" spans="1:33">
      <c r="A20" s="227">
        <v>14</v>
      </c>
      <c r="B20" s="227" t="s">
        <v>375</v>
      </c>
      <c r="C20" s="187" t="s">
        <v>376</v>
      </c>
      <c r="D20" s="188">
        <v>600</v>
      </c>
      <c r="E20" s="189" t="s">
        <v>364</v>
      </c>
      <c r="F20" s="190">
        <v>410</v>
      </c>
      <c r="G20" s="190">
        <v>82</v>
      </c>
      <c r="H20" s="190">
        <v>492</v>
      </c>
      <c r="I20" s="191">
        <v>295200</v>
      </c>
      <c r="J20" s="192"/>
      <c r="K20" s="193">
        <v>150</v>
      </c>
      <c r="L20" s="189" t="s">
        <v>364</v>
      </c>
      <c r="M20" s="190">
        <v>300</v>
      </c>
      <c r="N20" s="194">
        <v>45000</v>
      </c>
      <c r="O20" s="183"/>
      <c r="P20" s="227">
        <v>200</v>
      </c>
      <c r="Q20" s="228" t="s">
        <v>364</v>
      </c>
      <c r="R20" s="227">
        <v>350</v>
      </c>
      <c r="S20" s="233">
        <v>70000</v>
      </c>
      <c r="T20" s="183"/>
      <c r="U20" s="183">
        <v>410</v>
      </c>
      <c r="V20" s="182">
        <v>185</v>
      </c>
      <c r="W20" s="182">
        <v>555</v>
      </c>
      <c r="X20" s="227">
        <v>680</v>
      </c>
      <c r="Y20" s="228" t="s">
        <v>364</v>
      </c>
      <c r="Z20" s="227">
        <v>600</v>
      </c>
      <c r="AA20" s="233">
        <v>408000</v>
      </c>
      <c r="AB20" s="249">
        <v>169900</v>
      </c>
      <c r="AC20" s="249">
        <v>203880</v>
      </c>
      <c r="AD20" s="315"/>
      <c r="AF20" s="90">
        <f t="shared" si="0"/>
        <v>0</v>
      </c>
      <c r="AG20" s="129">
        <f t="shared" si="1"/>
        <v>408000</v>
      </c>
    </row>
    <row r="21" spans="1:33">
      <c r="A21" s="227">
        <v>15</v>
      </c>
      <c r="B21" s="227" t="s">
        <v>377</v>
      </c>
      <c r="C21" s="187" t="s">
        <v>378</v>
      </c>
      <c r="D21" s="188">
        <v>3600</v>
      </c>
      <c r="E21" s="189" t="s">
        <v>379</v>
      </c>
      <c r="F21" s="190">
        <v>30</v>
      </c>
      <c r="G21" s="190">
        <v>6</v>
      </c>
      <c r="H21" s="190">
        <v>36</v>
      </c>
      <c r="I21" s="191">
        <v>129600</v>
      </c>
      <c r="J21" s="192"/>
      <c r="K21" s="193">
        <v>150</v>
      </c>
      <c r="L21" s="189" t="s">
        <v>364</v>
      </c>
      <c r="M21" s="190">
        <v>35</v>
      </c>
      <c r="N21" s="194">
        <v>5250</v>
      </c>
      <c r="O21" s="183"/>
      <c r="P21" s="227">
        <v>300</v>
      </c>
      <c r="Q21" s="228" t="s">
        <v>364</v>
      </c>
      <c r="R21" s="227">
        <v>23</v>
      </c>
      <c r="S21" s="233">
        <v>6900</v>
      </c>
      <c r="T21" s="183"/>
      <c r="U21" s="183">
        <v>301</v>
      </c>
      <c r="V21" s="182">
        <v>121</v>
      </c>
      <c r="W21" s="182">
        <v>363</v>
      </c>
      <c r="X21" s="227">
        <v>450</v>
      </c>
      <c r="Y21" s="228" t="s">
        <v>364</v>
      </c>
      <c r="Z21" s="227">
        <v>23</v>
      </c>
      <c r="AA21" s="233">
        <v>10350</v>
      </c>
      <c r="AB21" s="249">
        <v>6785</v>
      </c>
      <c r="AC21" s="249">
        <v>8142</v>
      </c>
      <c r="AD21" s="315"/>
      <c r="AF21" s="90">
        <f t="shared" si="0"/>
        <v>0</v>
      </c>
      <c r="AG21" s="129">
        <f t="shared" si="1"/>
        <v>10350</v>
      </c>
    </row>
    <row r="22" spans="1:33">
      <c r="A22" s="227">
        <v>16</v>
      </c>
      <c r="B22" s="227" t="s">
        <v>380</v>
      </c>
      <c r="C22" s="187" t="s">
        <v>381</v>
      </c>
      <c r="D22" s="188">
        <v>20000</v>
      </c>
      <c r="E22" s="189" t="s">
        <v>364</v>
      </c>
      <c r="F22" s="190">
        <v>2.2000000000000002</v>
      </c>
      <c r="G22" s="190">
        <v>0.44000000000000006</v>
      </c>
      <c r="H22" s="190">
        <v>2.64</v>
      </c>
      <c r="I22" s="191">
        <v>52800</v>
      </c>
      <c r="J22" s="192"/>
      <c r="K22" s="193"/>
      <c r="L22" s="189"/>
      <c r="M22" s="190"/>
      <c r="N22" s="194">
        <v>0</v>
      </c>
      <c r="O22" s="183"/>
      <c r="P22" s="227">
        <v>800</v>
      </c>
      <c r="Q22" s="227" t="s">
        <v>364</v>
      </c>
      <c r="R22" s="227">
        <v>1.25</v>
      </c>
      <c r="S22" s="233">
        <v>1000</v>
      </c>
      <c r="T22" s="183"/>
      <c r="U22" s="183">
        <v>1129</v>
      </c>
      <c r="V22" s="182">
        <v>732</v>
      </c>
      <c r="W22" s="182">
        <v>2196</v>
      </c>
      <c r="X22" s="227">
        <v>3000</v>
      </c>
      <c r="Y22" s="227" t="s">
        <v>364</v>
      </c>
      <c r="Z22" s="227">
        <v>3</v>
      </c>
      <c r="AA22" s="233">
        <v>9000</v>
      </c>
      <c r="AB22" s="249">
        <v>1967.38</v>
      </c>
      <c r="AC22" s="249">
        <v>2360.8559999999998</v>
      </c>
      <c r="AD22" s="183"/>
      <c r="AF22" s="90">
        <f t="shared" si="0"/>
        <v>0</v>
      </c>
      <c r="AG22" s="129">
        <f t="shared" si="1"/>
        <v>9000</v>
      </c>
    </row>
    <row r="23" spans="1:33">
      <c r="A23" s="227">
        <v>17</v>
      </c>
      <c r="B23" s="227" t="s">
        <v>382</v>
      </c>
      <c r="C23" s="187" t="s">
        <v>383</v>
      </c>
      <c r="D23" s="188">
        <v>900</v>
      </c>
      <c r="E23" s="189" t="s">
        <v>379</v>
      </c>
      <c r="F23" s="190">
        <v>200</v>
      </c>
      <c r="G23" s="190">
        <v>40</v>
      </c>
      <c r="H23" s="190">
        <v>240</v>
      </c>
      <c r="I23" s="191">
        <v>216000</v>
      </c>
      <c r="J23" s="192"/>
      <c r="K23" s="193">
        <v>250</v>
      </c>
      <c r="L23" s="189" t="s">
        <v>364</v>
      </c>
      <c r="M23" s="190">
        <v>200</v>
      </c>
      <c r="N23" s="194">
        <v>50000</v>
      </c>
      <c r="O23" s="183"/>
      <c r="P23" s="227">
        <v>300</v>
      </c>
      <c r="Q23" s="228" t="s">
        <v>364</v>
      </c>
      <c r="R23" s="227">
        <v>325</v>
      </c>
      <c r="S23" s="233">
        <v>97500</v>
      </c>
      <c r="T23" s="183"/>
      <c r="U23" s="183">
        <v>377</v>
      </c>
      <c r="V23" s="182">
        <v>161</v>
      </c>
      <c r="W23" s="182">
        <v>483</v>
      </c>
      <c r="X23" s="227">
        <v>550</v>
      </c>
      <c r="Y23" s="228" t="s">
        <v>364</v>
      </c>
      <c r="Z23" s="227">
        <v>325</v>
      </c>
      <c r="AA23" s="233">
        <v>178750</v>
      </c>
      <c r="AB23" s="249">
        <v>113100</v>
      </c>
      <c r="AC23" s="249">
        <v>135720</v>
      </c>
      <c r="AD23" s="183" t="s">
        <v>384</v>
      </c>
      <c r="AF23" s="90">
        <f t="shared" si="0"/>
        <v>0</v>
      </c>
      <c r="AG23" s="129">
        <f t="shared" si="1"/>
        <v>178750</v>
      </c>
    </row>
    <row r="24" spans="1:33">
      <c r="A24" s="227">
        <v>18</v>
      </c>
      <c r="B24" s="227" t="s">
        <v>385</v>
      </c>
      <c r="C24" s="187" t="s">
        <v>386</v>
      </c>
      <c r="D24" s="188">
        <v>120</v>
      </c>
      <c r="E24" s="189" t="s">
        <v>364</v>
      </c>
      <c r="F24" s="190">
        <v>410</v>
      </c>
      <c r="G24" s="190">
        <v>82</v>
      </c>
      <c r="H24" s="190">
        <v>492</v>
      </c>
      <c r="I24" s="191">
        <v>59040</v>
      </c>
      <c r="J24" s="192"/>
      <c r="K24" s="193">
        <v>20</v>
      </c>
      <c r="L24" s="189" t="s">
        <v>364</v>
      </c>
      <c r="M24" s="190">
        <v>450</v>
      </c>
      <c r="N24" s="194">
        <v>9000</v>
      </c>
      <c r="O24" s="183"/>
      <c r="P24" s="227">
        <v>50</v>
      </c>
      <c r="Q24" s="228" t="s">
        <v>364</v>
      </c>
      <c r="R24" s="227">
        <v>1230</v>
      </c>
      <c r="S24" s="233">
        <v>61500</v>
      </c>
      <c r="T24" s="183"/>
      <c r="U24" s="183">
        <v>41</v>
      </c>
      <c r="V24" s="182">
        <v>4</v>
      </c>
      <c r="W24" s="182">
        <v>12</v>
      </c>
      <c r="X24" s="252">
        <v>100</v>
      </c>
      <c r="Y24" s="228" t="s">
        <v>364</v>
      </c>
      <c r="Z24" s="227">
        <v>1210</v>
      </c>
      <c r="AA24" s="233">
        <v>121000</v>
      </c>
      <c r="AB24" s="249">
        <v>15976.45</v>
      </c>
      <c r="AC24" s="249">
        <v>19171.739999999998</v>
      </c>
      <c r="AD24" s="183">
        <v>-34</v>
      </c>
      <c r="AF24" s="90">
        <f t="shared" si="0"/>
        <v>0</v>
      </c>
      <c r="AG24" s="129">
        <f t="shared" si="1"/>
        <v>121000</v>
      </c>
    </row>
    <row r="25" spans="1:33">
      <c r="A25" s="227">
        <v>19</v>
      </c>
      <c r="B25" s="227" t="s">
        <v>387</v>
      </c>
      <c r="C25" s="187" t="s">
        <v>388</v>
      </c>
      <c r="D25" s="188">
        <v>50</v>
      </c>
      <c r="E25" s="189" t="s">
        <v>346</v>
      </c>
      <c r="F25" s="190">
        <v>8882</v>
      </c>
      <c r="G25" s="190">
        <v>1776.4</v>
      </c>
      <c r="H25" s="190">
        <v>10658.4</v>
      </c>
      <c r="I25" s="191">
        <v>532920</v>
      </c>
      <c r="J25" s="192"/>
      <c r="K25" s="193"/>
      <c r="L25" s="189"/>
      <c r="M25" s="190"/>
      <c r="N25" s="194">
        <v>0</v>
      </c>
      <c r="O25" s="183"/>
      <c r="P25" s="227">
        <v>50</v>
      </c>
      <c r="Q25" s="228" t="s">
        <v>364</v>
      </c>
      <c r="R25" s="227">
        <v>7500</v>
      </c>
      <c r="S25" s="233">
        <v>375000</v>
      </c>
      <c r="T25" s="221"/>
      <c r="U25" s="183">
        <v>80</v>
      </c>
      <c r="V25" s="182">
        <v>24</v>
      </c>
      <c r="W25" s="182">
        <v>72</v>
      </c>
      <c r="X25" s="227">
        <v>100</v>
      </c>
      <c r="Y25" s="228" t="s">
        <v>364</v>
      </c>
      <c r="Z25" s="227">
        <v>7500</v>
      </c>
      <c r="AA25" s="233">
        <v>750000</v>
      </c>
      <c r="AB25" s="249">
        <v>532880.02</v>
      </c>
      <c r="AC25" s="249">
        <v>639456.02399999998</v>
      </c>
      <c r="AD25" s="221"/>
      <c r="AF25" s="90">
        <f t="shared" si="0"/>
        <v>0</v>
      </c>
      <c r="AG25" s="129">
        <f t="shared" si="1"/>
        <v>750000</v>
      </c>
    </row>
    <row r="26" spans="1:33">
      <c r="A26" s="227">
        <v>20</v>
      </c>
      <c r="B26" s="227" t="s">
        <v>389</v>
      </c>
      <c r="C26" s="187" t="s">
        <v>390</v>
      </c>
      <c r="D26" s="188">
        <v>2000</v>
      </c>
      <c r="E26" s="189" t="s">
        <v>364</v>
      </c>
      <c r="F26" s="190">
        <v>225</v>
      </c>
      <c r="G26" s="190">
        <v>45</v>
      </c>
      <c r="H26" s="190">
        <v>270</v>
      </c>
      <c r="I26" s="191">
        <v>540000</v>
      </c>
      <c r="J26" s="192"/>
      <c r="K26" s="193">
        <v>1000</v>
      </c>
      <c r="L26" s="189" t="s">
        <v>364</v>
      </c>
      <c r="M26" s="190">
        <v>280</v>
      </c>
      <c r="N26" s="194">
        <v>280000</v>
      </c>
      <c r="O26" s="183"/>
      <c r="P26" s="227">
        <v>3000</v>
      </c>
      <c r="Q26" s="228" t="s">
        <v>364</v>
      </c>
      <c r="R26" s="227">
        <v>380</v>
      </c>
      <c r="S26" s="233">
        <v>1140000</v>
      </c>
      <c r="T26" s="221"/>
      <c r="U26" s="183">
        <v>3770</v>
      </c>
      <c r="V26" s="182">
        <v>1500</v>
      </c>
      <c r="W26" s="182">
        <v>4500</v>
      </c>
      <c r="X26" s="227">
        <v>5000</v>
      </c>
      <c r="Y26" s="228" t="s">
        <v>364</v>
      </c>
      <c r="Z26" s="227">
        <v>385</v>
      </c>
      <c r="AA26" s="233">
        <v>1925000</v>
      </c>
      <c r="AB26" s="249">
        <v>1385500</v>
      </c>
      <c r="AC26" s="249">
        <v>1662600</v>
      </c>
      <c r="AD26" s="221"/>
      <c r="AF26" s="90">
        <f t="shared" si="0"/>
        <v>0</v>
      </c>
      <c r="AG26" s="129">
        <f t="shared" si="1"/>
        <v>1925000</v>
      </c>
    </row>
    <row r="27" spans="1:33">
      <c r="A27" s="227">
        <v>21</v>
      </c>
      <c r="B27" s="227" t="s">
        <v>391</v>
      </c>
      <c r="C27" s="187" t="s">
        <v>392</v>
      </c>
      <c r="D27" s="188">
        <v>0</v>
      </c>
      <c r="E27" s="189" t="s">
        <v>364</v>
      </c>
      <c r="F27" s="190">
        <v>176</v>
      </c>
      <c r="G27" s="190">
        <v>35.200000000000003</v>
      </c>
      <c r="H27" s="190">
        <v>211.2</v>
      </c>
      <c r="I27" s="191">
        <v>0</v>
      </c>
      <c r="J27" s="192"/>
      <c r="K27" s="193"/>
      <c r="L27" s="189"/>
      <c r="M27" s="190"/>
      <c r="N27" s="194">
        <v>0</v>
      </c>
      <c r="O27" s="183"/>
      <c r="P27" s="227">
        <v>1000</v>
      </c>
      <c r="Q27" s="228" t="s">
        <v>364</v>
      </c>
      <c r="R27" s="227">
        <v>335</v>
      </c>
      <c r="S27" s="233">
        <v>335000</v>
      </c>
      <c r="T27" s="221"/>
      <c r="U27" s="183">
        <v>500</v>
      </c>
      <c r="V27" s="182">
        <v>200</v>
      </c>
      <c r="W27" s="182">
        <v>600</v>
      </c>
      <c r="X27" s="227">
        <v>700</v>
      </c>
      <c r="Y27" s="228" t="s">
        <v>364</v>
      </c>
      <c r="Z27" s="227">
        <v>355</v>
      </c>
      <c r="AA27" s="233">
        <v>248500</v>
      </c>
      <c r="AB27" s="249">
        <v>134552.95999999999</v>
      </c>
      <c r="AC27" s="249">
        <v>161463.55199999997</v>
      </c>
      <c r="AD27" s="221"/>
      <c r="AF27" s="90">
        <f t="shared" si="0"/>
        <v>0</v>
      </c>
      <c r="AG27" s="129">
        <f t="shared" si="1"/>
        <v>248500</v>
      </c>
    </row>
    <row r="28" spans="1:33">
      <c r="A28" s="227">
        <v>22</v>
      </c>
      <c r="B28" s="227" t="s">
        <v>393</v>
      </c>
      <c r="C28" s="187" t="s">
        <v>394</v>
      </c>
      <c r="D28" s="188">
        <v>100</v>
      </c>
      <c r="E28" s="189" t="s">
        <v>364</v>
      </c>
      <c r="F28" s="190">
        <v>1760</v>
      </c>
      <c r="G28" s="190">
        <v>352</v>
      </c>
      <c r="H28" s="190">
        <v>2112</v>
      </c>
      <c r="I28" s="191">
        <v>211200</v>
      </c>
      <c r="J28" s="192"/>
      <c r="K28" s="193">
        <v>20</v>
      </c>
      <c r="L28" s="189" t="s">
        <v>364</v>
      </c>
      <c r="M28" s="190">
        <v>1760</v>
      </c>
      <c r="N28" s="194">
        <v>35200</v>
      </c>
      <c r="O28" s="183"/>
      <c r="P28" s="227">
        <v>60</v>
      </c>
      <c r="Q28" s="228" t="s">
        <v>364</v>
      </c>
      <c r="R28" s="227">
        <v>1760</v>
      </c>
      <c r="S28" s="233">
        <v>105600</v>
      </c>
      <c r="T28" s="183"/>
      <c r="U28" s="183">
        <v>95</v>
      </c>
      <c r="V28" s="182">
        <v>54</v>
      </c>
      <c r="W28" s="182">
        <v>162</v>
      </c>
      <c r="X28" s="227">
        <v>200</v>
      </c>
      <c r="Y28" s="228" t="s">
        <v>364</v>
      </c>
      <c r="Z28" s="227">
        <v>1760</v>
      </c>
      <c r="AA28" s="233">
        <v>352000</v>
      </c>
      <c r="AB28" s="249">
        <v>202400</v>
      </c>
      <c r="AC28" s="249">
        <v>242880</v>
      </c>
      <c r="AD28" s="183"/>
      <c r="AF28" s="90">
        <f t="shared" si="0"/>
        <v>0</v>
      </c>
      <c r="AG28" s="129">
        <f t="shared" si="1"/>
        <v>352000</v>
      </c>
    </row>
    <row r="29" spans="1:33">
      <c r="A29" s="227">
        <v>23</v>
      </c>
      <c r="B29" s="227" t="s">
        <v>395</v>
      </c>
      <c r="C29" s="187" t="s">
        <v>396</v>
      </c>
      <c r="D29" s="188">
        <v>180</v>
      </c>
      <c r="E29" s="189" t="s">
        <v>352</v>
      </c>
      <c r="F29" s="190">
        <v>360</v>
      </c>
      <c r="G29" s="190">
        <v>72</v>
      </c>
      <c r="H29" s="190">
        <v>432</v>
      </c>
      <c r="I29" s="191">
        <v>77760</v>
      </c>
      <c r="J29" s="192"/>
      <c r="K29" s="193">
        <v>60</v>
      </c>
      <c r="L29" s="189" t="s">
        <v>352</v>
      </c>
      <c r="M29" s="190">
        <v>496</v>
      </c>
      <c r="N29" s="194">
        <v>29760</v>
      </c>
      <c r="O29" s="183"/>
      <c r="P29" s="227">
        <v>64</v>
      </c>
      <c r="Q29" s="228" t="s">
        <v>352</v>
      </c>
      <c r="R29" s="227">
        <v>1325</v>
      </c>
      <c r="S29" s="233">
        <v>84800</v>
      </c>
      <c r="T29" s="183"/>
      <c r="U29" s="183">
        <v>80</v>
      </c>
      <c r="V29" s="182">
        <v>7</v>
      </c>
      <c r="W29" s="182">
        <v>21</v>
      </c>
      <c r="X29" s="227">
        <v>80</v>
      </c>
      <c r="Y29" s="228" t="s">
        <v>352</v>
      </c>
      <c r="Z29" s="227">
        <v>1425</v>
      </c>
      <c r="AA29" s="233">
        <v>114000</v>
      </c>
      <c r="AB29" s="249">
        <v>91300</v>
      </c>
      <c r="AC29" s="249">
        <v>109560</v>
      </c>
      <c r="AD29" s="183"/>
      <c r="AF29" s="90">
        <f t="shared" si="0"/>
        <v>0</v>
      </c>
      <c r="AG29" s="129">
        <f t="shared" si="1"/>
        <v>114000</v>
      </c>
    </row>
    <row r="30" spans="1:33">
      <c r="A30" s="227">
        <v>24</v>
      </c>
      <c r="B30" s="227" t="s">
        <v>397</v>
      </c>
      <c r="C30" s="187" t="s">
        <v>398</v>
      </c>
      <c r="D30" s="188">
        <v>100</v>
      </c>
      <c r="E30" s="189" t="s">
        <v>365</v>
      </c>
      <c r="F30" s="190">
        <v>2200</v>
      </c>
      <c r="G30" s="190">
        <v>440</v>
      </c>
      <c r="H30" s="190">
        <v>2640</v>
      </c>
      <c r="I30" s="191">
        <v>264000</v>
      </c>
      <c r="J30" s="192"/>
      <c r="K30" s="193">
        <v>90</v>
      </c>
      <c r="L30" s="189" t="s">
        <v>364</v>
      </c>
      <c r="M30" s="190">
        <v>3000</v>
      </c>
      <c r="N30" s="194">
        <v>270000</v>
      </c>
      <c r="O30" s="183"/>
      <c r="P30" s="227">
        <v>60</v>
      </c>
      <c r="Q30" s="228" t="s">
        <v>364</v>
      </c>
      <c r="R30" s="227">
        <v>2500</v>
      </c>
      <c r="S30" s="233">
        <v>150000</v>
      </c>
      <c r="T30" s="183"/>
      <c r="U30" s="183">
        <v>38</v>
      </c>
      <c r="V30" s="182">
        <v>15</v>
      </c>
      <c r="W30" s="182">
        <v>45</v>
      </c>
      <c r="X30" s="227">
        <v>50</v>
      </c>
      <c r="Y30" s="228" t="s">
        <v>364</v>
      </c>
      <c r="Z30" s="227">
        <v>2500</v>
      </c>
      <c r="AA30" s="233">
        <v>125000</v>
      </c>
      <c r="AB30" s="249">
        <v>85000</v>
      </c>
      <c r="AC30" s="249">
        <v>102000</v>
      </c>
      <c r="AD30" s="183"/>
      <c r="AF30" s="90">
        <f t="shared" si="0"/>
        <v>0</v>
      </c>
      <c r="AG30" s="129">
        <f t="shared" si="1"/>
        <v>125000</v>
      </c>
    </row>
    <row r="31" spans="1:33">
      <c r="A31" s="227">
        <v>25</v>
      </c>
      <c r="B31" s="227" t="s">
        <v>399</v>
      </c>
      <c r="C31" s="187" t="s">
        <v>400</v>
      </c>
      <c r="D31" s="188">
        <v>15</v>
      </c>
      <c r="E31" s="189" t="s">
        <v>401</v>
      </c>
      <c r="F31" s="190">
        <v>24300</v>
      </c>
      <c r="G31" s="190">
        <v>4860</v>
      </c>
      <c r="H31" s="190">
        <v>29160</v>
      </c>
      <c r="I31" s="191">
        <v>437400</v>
      </c>
      <c r="J31" s="192"/>
      <c r="K31" s="193"/>
      <c r="L31" s="189"/>
      <c r="M31" s="190"/>
      <c r="N31" s="194">
        <v>0</v>
      </c>
      <c r="O31" s="183"/>
      <c r="P31" s="227">
        <v>50</v>
      </c>
      <c r="Q31" s="228" t="s">
        <v>364</v>
      </c>
      <c r="R31" s="227">
        <v>3000</v>
      </c>
      <c r="S31" s="233">
        <v>150000</v>
      </c>
      <c r="T31" s="183"/>
      <c r="U31" s="183">
        <v>82</v>
      </c>
      <c r="V31" s="182">
        <v>37</v>
      </c>
      <c r="W31" s="182">
        <v>111</v>
      </c>
      <c r="X31" s="227">
        <v>100</v>
      </c>
      <c r="Y31" s="228" t="s">
        <v>364</v>
      </c>
      <c r="Z31" s="227">
        <v>6000</v>
      </c>
      <c r="AA31" s="233">
        <v>600000</v>
      </c>
      <c r="AB31" s="249">
        <v>346500</v>
      </c>
      <c r="AC31" s="249">
        <v>415800</v>
      </c>
      <c r="AD31" s="183"/>
      <c r="AF31" s="90">
        <f t="shared" si="0"/>
        <v>0</v>
      </c>
      <c r="AG31" s="129">
        <f t="shared" si="1"/>
        <v>600000</v>
      </c>
    </row>
    <row r="32" spans="1:33">
      <c r="A32" s="227">
        <v>26</v>
      </c>
      <c r="B32" s="227" t="s">
        <v>402</v>
      </c>
      <c r="C32" s="187" t="s">
        <v>403</v>
      </c>
      <c r="D32" s="188">
        <v>100</v>
      </c>
      <c r="E32" s="189" t="s">
        <v>404</v>
      </c>
      <c r="F32" s="190">
        <v>2200</v>
      </c>
      <c r="G32" s="190">
        <v>440</v>
      </c>
      <c r="H32" s="190">
        <v>2640</v>
      </c>
      <c r="I32" s="191">
        <v>264000</v>
      </c>
      <c r="J32" s="192"/>
      <c r="K32" s="193">
        <v>72</v>
      </c>
      <c r="L32" s="189" t="s">
        <v>404</v>
      </c>
      <c r="M32" s="190">
        <v>3650</v>
      </c>
      <c r="N32" s="194">
        <v>262800</v>
      </c>
      <c r="O32" s="183"/>
      <c r="P32" s="227">
        <v>100</v>
      </c>
      <c r="Q32" s="228" t="s">
        <v>404</v>
      </c>
      <c r="R32" s="227">
        <v>3850</v>
      </c>
      <c r="S32" s="233">
        <v>385000</v>
      </c>
      <c r="T32" s="183"/>
      <c r="U32" s="183" t="s">
        <v>405</v>
      </c>
      <c r="V32" s="183" t="s">
        <v>405</v>
      </c>
      <c r="W32" s="182">
        <v>100</v>
      </c>
      <c r="X32" s="227">
        <v>100</v>
      </c>
      <c r="Y32" s="228" t="s">
        <v>404</v>
      </c>
      <c r="Z32" s="227">
        <v>3900</v>
      </c>
      <c r="AA32" s="233">
        <v>390000</v>
      </c>
      <c r="AB32" s="250">
        <v>161150.72</v>
      </c>
      <c r="AC32" s="249">
        <v>193380.864</v>
      </c>
      <c r="AD32" s="183"/>
      <c r="AF32" s="90">
        <f t="shared" si="0"/>
        <v>0</v>
      </c>
      <c r="AG32" s="129">
        <f t="shared" si="1"/>
        <v>390000</v>
      </c>
    </row>
    <row r="33" spans="1:33">
      <c r="A33" s="227">
        <v>27</v>
      </c>
      <c r="B33" s="227" t="s">
        <v>406</v>
      </c>
      <c r="C33" s="187" t="s">
        <v>407</v>
      </c>
      <c r="D33" s="188">
        <v>70</v>
      </c>
      <c r="E33" s="189" t="s">
        <v>364</v>
      </c>
      <c r="F33" s="190">
        <v>640</v>
      </c>
      <c r="G33" s="190">
        <v>128</v>
      </c>
      <c r="H33" s="190">
        <v>768</v>
      </c>
      <c r="I33" s="191">
        <v>53760</v>
      </c>
      <c r="J33" s="192"/>
      <c r="K33" s="193">
        <v>20</v>
      </c>
      <c r="L33" s="189" t="s">
        <v>364</v>
      </c>
      <c r="M33" s="190">
        <v>800</v>
      </c>
      <c r="N33" s="194">
        <v>16000</v>
      </c>
      <c r="O33" s="183"/>
      <c r="P33" s="227">
        <v>100</v>
      </c>
      <c r="Q33" s="228" t="s">
        <v>364</v>
      </c>
      <c r="R33" s="227">
        <v>840</v>
      </c>
      <c r="S33" s="233">
        <v>84000</v>
      </c>
      <c r="T33" s="183"/>
      <c r="U33" s="183">
        <v>15</v>
      </c>
      <c r="V33" s="182">
        <v>15</v>
      </c>
      <c r="W33" s="182">
        <v>45</v>
      </c>
      <c r="X33" s="227">
        <v>50</v>
      </c>
      <c r="Y33" s="228" t="s">
        <v>364</v>
      </c>
      <c r="Z33" s="227">
        <v>1425</v>
      </c>
      <c r="AA33" s="233">
        <v>71250</v>
      </c>
      <c r="AB33" s="249">
        <v>21000</v>
      </c>
      <c r="AC33" s="249">
        <v>25200</v>
      </c>
      <c r="AD33" s="183"/>
      <c r="AF33" s="90">
        <f t="shared" si="0"/>
        <v>0</v>
      </c>
      <c r="AG33" s="129">
        <f t="shared" si="1"/>
        <v>71250</v>
      </c>
    </row>
    <row r="34" spans="1:33">
      <c r="A34" s="227">
        <v>28</v>
      </c>
      <c r="B34" s="227" t="s">
        <v>408</v>
      </c>
      <c r="C34" s="187" t="s">
        <v>409</v>
      </c>
      <c r="D34" s="188">
        <v>200</v>
      </c>
      <c r="E34" s="189" t="s">
        <v>364</v>
      </c>
      <c r="F34" s="190">
        <v>242</v>
      </c>
      <c r="G34" s="190">
        <v>48.400000000000006</v>
      </c>
      <c r="H34" s="190">
        <v>290.39999999999998</v>
      </c>
      <c r="I34" s="191">
        <v>58079.999999999993</v>
      </c>
      <c r="J34" s="192"/>
      <c r="K34" s="193"/>
      <c r="L34" s="189"/>
      <c r="M34" s="190"/>
      <c r="N34" s="194">
        <v>0</v>
      </c>
      <c r="O34" s="183"/>
      <c r="P34" s="227">
        <v>400</v>
      </c>
      <c r="Q34" s="228" t="s">
        <v>364</v>
      </c>
      <c r="R34" s="227">
        <v>375</v>
      </c>
      <c r="S34" s="233">
        <v>150000</v>
      </c>
      <c r="T34" s="183"/>
      <c r="U34" s="183">
        <v>140</v>
      </c>
      <c r="V34" s="182">
        <v>25</v>
      </c>
      <c r="W34" s="182">
        <v>75</v>
      </c>
      <c r="X34" s="227">
        <v>200</v>
      </c>
      <c r="Y34" s="228" t="s">
        <v>364</v>
      </c>
      <c r="Z34" s="227">
        <v>375</v>
      </c>
      <c r="AA34" s="233">
        <v>75000</v>
      </c>
      <c r="AB34" s="249">
        <v>52500</v>
      </c>
      <c r="AC34" s="249">
        <v>63000</v>
      </c>
      <c r="AD34" s="183"/>
      <c r="AF34" s="90">
        <f t="shared" si="0"/>
        <v>0</v>
      </c>
      <c r="AG34" s="129">
        <f t="shared" si="1"/>
        <v>75000</v>
      </c>
    </row>
    <row r="35" spans="1:33">
      <c r="A35" s="227">
        <v>29</v>
      </c>
      <c r="B35" s="227" t="s">
        <v>410</v>
      </c>
      <c r="C35" s="187" t="s">
        <v>411</v>
      </c>
      <c r="D35" s="188">
        <v>450</v>
      </c>
      <c r="E35" s="189" t="s">
        <v>364</v>
      </c>
      <c r="F35" s="190">
        <v>175</v>
      </c>
      <c r="G35" s="190">
        <v>35</v>
      </c>
      <c r="H35" s="190">
        <v>210</v>
      </c>
      <c r="I35" s="191">
        <v>94500</v>
      </c>
      <c r="J35" s="192"/>
      <c r="K35" s="193"/>
      <c r="L35" s="189"/>
      <c r="M35" s="190"/>
      <c r="N35" s="194">
        <v>0</v>
      </c>
      <c r="O35" s="183"/>
      <c r="P35" s="227">
        <v>600</v>
      </c>
      <c r="Q35" s="228" t="s">
        <v>364</v>
      </c>
      <c r="R35" s="227">
        <v>250</v>
      </c>
      <c r="S35" s="233">
        <v>150000</v>
      </c>
      <c r="T35" s="183"/>
      <c r="U35" s="183">
        <v>133</v>
      </c>
      <c r="V35" s="182">
        <v>20</v>
      </c>
      <c r="W35" s="182">
        <v>60</v>
      </c>
      <c r="X35" s="227">
        <v>133</v>
      </c>
      <c r="Y35" s="228" t="s">
        <v>364</v>
      </c>
      <c r="Z35" s="227">
        <v>250</v>
      </c>
      <c r="AA35" s="233">
        <v>33250</v>
      </c>
      <c r="AB35" s="249">
        <v>10460.51</v>
      </c>
      <c r="AC35" s="249">
        <v>12552.611999999999</v>
      </c>
      <c r="AF35" s="90">
        <f t="shared" si="0"/>
        <v>0</v>
      </c>
      <c r="AG35" s="129">
        <f t="shared" si="1"/>
        <v>33250</v>
      </c>
    </row>
    <row r="36" spans="1:33">
      <c r="A36" s="227">
        <v>30</v>
      </c>
      <c r="B36" s="227" t="s">
        <v>412</v>
      </c>
      <c r="C36" s="187" t="s">
        <v>413</v>
      </c>
      <c r="D36" s="188">
        <v>1200</v>
      </c>
      <c r="E36" s="189" t="s">
        <v>364</v>
      </c>
      <c r="F36" s="190">
        <v>90</v>
      </c>
      <c r="G36" s="190">
        <v>18</v>
      </c>
      <c r="H36" s="190">
        <v>108</v>
      </c>
      <c r="I36" s="191">
        <v>129600</v>
      </c>
      <c r="J36" s="192"/>
      <c r="K36" s="193">
        <v>150</v>
      </c>
      <c r="L36" s="189" t="s">
        <v>364</v>
      </c>
      <c r="M36" s="190">
        <v>90</v>
      </c>
      <c r="N36" s="194">
        <v>13500</v>
      </c>
      <c r="O36" s="183"/>
      <c r="P36" s="227">
        <v>600</v>
      </c>
      <c r="Q36" s="228" t="s">
        <v>364</v>
      </c>
      <c r="R36" s="227">
        <v>88</v>
      </c>
      <c r="S36" s="233">
        <v>52800</v>
      </c>
      <c r="T36" s="183"/>
      <c r="U36" s="183">
        <v>545</v>
      </c>
      <c r="V36" s="182">
        <v>200</v>
      </c>
      <c r="W36" s="182">
        <v>600</v>
      </c>
      <c r="X36" s="227">
        <v>650</v>
      </c>
      <c r="Y36" s="228" t="s">
        <v>364</v>
      </c>
      <c r="Z36" s="227">
        <v>90</v>
      </c>
      <c r="AA36" s="233">
        <v>58500</v>
      </c>
      <c r="AB36" s="249">
        <v>46618.12</v>
      </c>
      <c r="AC36" s="249">
        <v>55941.743999999999</v>
      </c>
      <c r="AF36" s="90">
        <f t="shared" si="0"/>
        <v>0</v>
      </c>
      <c r="AG36" s="129">
        <f t="shared" si="1"/>
        <v>58500</v>
      </c>
    </row>
    <row r="37" spans="1:33">
      <c r="A37" s="227">
        <v>31</v>
      </c>
      <c r="B37" s="227" t="s">
        <v>414</v>
      </c>
      <c r="C37" s="187" t="s">
        <v>415</v>
      </c>
      <c r="D37" s="188">
        <v>600</v>
      </c>
      <c r="E37" s="189" t="s">
        <v>364</v>
      </c>
      <c r="F37" s="190">
        <v>150</v>
      </c>
      <c r="G37" s="190">
        <v>30</v>
      </c>
      <c r="H37" s="190">
        <v>180</v>
      </c>
      <c r="I37" s="191">
        <v>108000</v>
      </c>
      <c r="J37" s="192"/>
      <c r="K37" s="193">
        <v>100</v>
      </c>
      <c r="L37" s="189" t="s">
        <v>379</v>
      </c>
      <c r="M37" s="190">
        <v>250</v>
      </c>
      <c r="N37" s="194">
        <v>25000</v>
      </c>
      <c r="O37" s="183"/>
      <c r="P37" s="227">
        <v>500</v>
      </c>
      <c r="Q37" s="228" t="s">
        <v>364</v>
      </c>
      <c r="R37" s="227">
        <v>225</v>
      </c>
      <c r="S37" s="233">
        <v>112500</v>
      </c>
      <c r="T37" s="183"/>
      <c r="U37" s="183">
        <v>327</v>
      </c>
      <c r="V37" s="182">
        <v>173</v>
      </c>
      <c r="W37" s="182">
        <v>519</v>
      </c>
      <c r="X37" s="227">
        <v>500</v>
      </c>
      <c r="Y37" s="228" t="s">
        <v>364</v>
      </c>
      <c r="Z37" s="227">
        <v>235</v>
      </c>
      <c r="AA37" s="233">
        <v>117500</v>
      </c>
      <c r="AB37" s="249">
        <v>68250</v>
      </c>
      <c r="AC37" s="249">
        <v>81900</v>
      </c>
      <c r="AF37" s="90">
        <f t="shared" si="0"/>
        <v>0</v>
      </c>
      <c r="AG37" s="129">
        <f t="shared" si="1"/>
        <v>117500</v>
      </c>
    </row>
    <row r="38" spans="1:33">
      <c r="A38" s="227">
        <v>32</v>
      </c>
      <c r="B38" s="227" t="s">
        <v>416</v>
      </c>
      <c r="C38" s="187" t="s">
        <v>417</v>
      </c>
      <c r="D38" s="188">
        <v>90</v>
      </c>
      <c r="E38" s="189" t="s">
        <v>401</v>
      </c>
      <c r="F38" s="190">
        <v>1100</v>
      </c>
      <c r="G38" s="190">
        <v>220</v>
      </c>
      <c r="H38" s="190">
        <v>1320</v>
      </c>
      <c r="I38" s="191">
        <v>118800</v>
      </c>
      <c r="J38" s="192"/>
      <c r="K38" s="193">
        <v>30</v>
      </c>
      <c r="L38" s="189" t="s">
        <v>401</v>
      </c>
      <c r="M38" s="190">
        <v>2235</v>
      </c>
      <c r="N38" s="194">
        <v>67050</v>
      </c>
      <c r="O38" s="183"/>
      <c r="P38" s="227">
        <v>120</v>
      </c>
      <c r="Q38" s="228" t="s">
        <v>401</v>
      </c>
      <c r="R38" s="235">
        <v>2280</v>
      </c>
      <c r="S38" s="233">
        <v>273600</v>
      </c>
      <c r="T38" s="183"/>
      <c r="U38" s="183">
        <v>62</v>
      </c>
      <c r="V38" s="182">
        <v>25</v>
      </c>
      <c r="W38" s="182">
        <v>75</v>
      </c>
      <c r="X38" s="227">
        <v>120</v>
      </c>
      <c r="Y38" s="228" t="s">
        <v>401</v>
      </c>
      <c r="Z38" s="235">
        <v>2280</v>
      </c>
      <c r="AA38" s="233">
        <v>273600</v>
      </c>
      <c r="AB38" s="249">
        <v>146220</v>
      </c>
      <c r="AC38" s="249">
        <v>175464</v>
      </c>
      <c r="AF38" s="90">
        <f t="shared" si="0"/>
        <v>0</v>
      </c>
      <c r="AG38" s="129">
        <f t="shared" si="1"/>
        <v>273600</v>
      </c>
    </row>
    <row r="39" spans="1:33">
      <c r="A39" s="227">
        <v>33</v>
      </c>
      <c r="B39" s="227" t="s">
        <v>418</v>
      </c>
      <c r="C39" s="187" t="s">
        <v>419</v>
      </c>
      <c r="D39" s="188">
        <v>60</v>
      </c>
      <c r="E39" s="189" t="s">
        <v>401</v>
      </c>
      <c r="F39" s="190">
        <v>1700</v>
      </c>
      <c r="G39" s="190">
        <v>340</v>
      </c>
      <c r="H39" s="190">
        <v>2040</v>
      </c>
      <c r="I39" s="191">
        <v>122400</v>
      </c>
      <c r="J39" s="192"/>
      <c r="K39" s="193">
        <v>40</v>
      </c>
      <c r="L39" s="189" t="s">
        <v>401</v>
      </c>
      <c r="M39" s="190">
        <v>3475</v>
      </c>
      <c r="N39" s="194">
        <v>139000</v>
      </c>
      <c r="O39" s="183"/>
      <c r="P39" s="227">
        <v>70</v>
      </c>
      <c r="Q39" s="228" t="s">
        <v>401</v>
      </c>
      <c r="R39" s="235">
        <v>3773.75</v>
      </c>
      <c r="S39" s="233">
        <v>264162.5</v>
      </c>
      <c r="T39" s="183"/>
      <c r="U39" s="183">
        <v>19</v>
      </c>
      <c r="V39" s="182">
        <v>8</v>
      </c>
      <c r="W39" s="182">
        <v>24</v>
      </c>
      <c r="X39" s="227">
        <v>40</v>
      </c>
      <c r="Y39" s="228" t="s">
        <v>401</v>
      </c>
      <c r="Z39" s="235">
        <v>3773.75</v>
      </c>
      <c r="AA39" s="233">
        <v>150950</v>
      </c>
      <c r="AB39" s="249">
        <v>75178.91</v>
      </c>
      <c r="AC39" s="249">
        <v>90214.69200000001</v>
      </c>
      <c r="AF39" s="90">
        <f t="shared" si="0"/>
        <v>0</v>
      </c>
      <c r="AG39" s="129">
        <f t="shared" si="1"/>
        <v>150950</v>
      </c>
    </row>
    <row r="40" spans="1:33">
      <c r="A40" s="227">
        <v>34</v>
      </c>
      <c r="B40" s="227" t="s">
        <v>420</v>
      </c>
      <c r="C40" s="196" t="s">
        <v>421</v>
      </c>
      <c r="D40" s="188">
        <v>1000</v>
      </c>
      <c r="E40" s="189" t="s">
        <v>422</v>
      </c>
      <c r="F40" s="190">
        <v>120</v>
      </c>
      <c r="G40" s="190">
        <v>24</v>
      </c>
      <c r="H40" s="190">
        <v>144</v>
      </c>
      <c r="I40" s="191">
        <v>144000</v>
      </c>
      <c r="J40" s="192"/>
      <c r="K40" s="193">
        <v>500</v>
      </c>
      <c r="L40" s="189" t="s">
        <v>422</v>
      </c>
      <c r="M40" s="190">
        <v>145</v>
      </c>
      <c r="N40" s="194">
        <v>72500</v>
      </c>
      <c r="O40" s="183"/>
      <c r="P40" s="227">
        <v>600</v>
      </c>
      <c r="Q40" s="228" t="s">
        <v>364</v>
      </c>
      <c r="R40" s="235">
        <v>280</v>
      </c>
      <c r="S40" s="233">
        <v>168000</v>
      </c>
      <c r="T40" s="183"/>
      <c r="U40" s="183">
        <v>199</v>
      </c>
      <c r="V40" s="182">
        <v>79</v>
      </c>
      <c r="W40" s="182">
        <v>237</v>
      </c>
      <c r="X40" s="227">
        <v>250</v>
      </c>
      <c r="Y40" s="228" t="s">
        <v>364</v>
      </c>
      <c r="Z40" s="235">
        <v>280</v>
      </c>
      <c r="AA40" s="233">
        <v>70000</v>
      </c>
      <c r="AB40" s="249">
        <v>55160</v>
      </c>
      <c r="AC40" s="249">
        <v>66192</v>
      </c>
      <c r="AF40" s="90">
        <f t="shared" si="0"/>
        <v>0</v>
      </c>
      <c r="AG40" s="129">
        <f t="shared" si="1"/>
        <v>70000</v>
      </c>
    </row>
    <row r="41" spans="1:33">
      <c r="A41" s="227">
        <v>35</v>
      </c>
      <c r="B41" s="227" t="s">
        <v>423</v>
      </c>
      <c r="C41" s="196" t="s">
        <v>424</v>
      </c>
      <c r="D41" s="188">
        <v>60</v>
      </c>
      <c r="E41" s="189" t="s">
        <v>422</v>
      </c>
      <c r="F41" s="190">
        <v>1000</v>
      </c>
      <c r="G41" s="190">
        <v>200</v>
      </c>
      <c r="H41" s="190">
        <v>1200</v>
      </c>
      <c r="I41" s="191">
        <v>72000</v>
      </c>
      <c r="J41" s="192"/>
      <c r="K41" s="193">
        <v>20</v>
      </c>
      <c r="L41" s="189" t="s">
        <v>422</v>
      </c>
      <c r="M41" s="190">
        <v>1400</v>
      </c>
      <c r="N41" s="194">
        <v>28000</v>
      </c>
      <c r="O41" s="183"/>
      <c r="P41" s="227">
        <v>150</v>
      </c>
      <c r="Q41" s="228" t="s">
        <v>364</v>
      </c>
      <c r="R41" s="235">
        <v>1050</v>
      </c>
      <c r="S41" s="233">
        <v>157500</v>
      </c>
      <c r="T41" s="183"/>
      <c r="U41" s="183">
        <v>300</v>
      </c>
      <c r="V41" s="182" t="e">
        <v>#N/A</v>
      </c>
      <c r="W41" s="182" t="e">
        <v>#N/A</v>
      </c>
      <c r="X41" s="227">
        <v>400</v>
      </c>
      <c r="Y41" s="228" t="s">
        <v>364</v>
      </c>
      <c r="Z41" s="235">
        <v>1150</v>
      </c>
      <c r="AA41" s="233">
        <v>460000</v>
      </c>
      <c r="AB41" s="249">
        <v>278250</v>
      </c>
      <c r="AC41" s="249">
        <v>333900</v>
      </c>
      <c r="AF41" s="90">
        <f t="shared" si="0"/>
        <v>0</v>
      </c>
      <c r="AG41" s="129">
        <f t="shared" si="1"/>
        <v>460000</v>
      </c>
    </row>
    <row r="42" spans="1:33">
      <c r="A42" s="227">
        <v>36</v>
      </c>
      <c r="B42" s="227" t="s">
        <v>425</v>
      </c>
      <c r="C42" s="196" t="s">
        <v>426</v>
      </c>
      <c r="D42" s="188">
        <v>60</v>
      </c>
      <c r="E42" s="189" t="s">
        <v>422</v>
      </c>
      <c r="F42" s="190">
        <v>880</v>
      </c>
      <c r="G42" s="190">
        <v>176</v>
      </c>
      <c r="H42" s="190">
        <v>1056</v>
      </c>
      <c r="I42" s="191">
        <v>63360</v>
      </c>
      <c r="J42" s="192"/>
      <c r="K42" s="193">
        <v>20</v>
      </c>
      <c r="L42" s="189" t="s">
        <v>422</v>
      </c>
      <c r="M42" s="190">
        <v>1200</v>
      </c>
      <c r="N42" s="194">
        <v>24000</v>
      </c>
      <c r="O42" s="183"/>
      <c r="P42" s="227">
        <v>30</v>
      </c>
      <c r="Q42" s="228" t="s">
        <v>364</v>
      </c>
      <c r="R42" s="235">
        <v>1020</v>
      </c>
      <c r="S42" s="233">
        <v>30600</v>
      </c>
      <c r="T42" s="183"/>
      <c r="U42" s="183">
        <v>84</v>
      </c>
      <c r="V42" s="182" t="e">
        <v>#N/A</v>
      </c>
      <c r="W42" s="182" t="e">
        <v>#N/A</v>
      </c>
      <c r="X42" s="227">
        <v>120</v>
      </c>
      <c r="Y42" s="228" t="s">
        <v>364</v>
      </c>
      <c r="Z42" s="235">
        <v>1050</v>
      </c>
      <c r="AA42" s="233">
        <v>126000</v>
      </c>
      <c r="AB42" s="249">
        <v>85369.57</v>
      </c>
      <c r="AC42" s="249">
        <v>102443.484</v>
      </c>
      <c r="AF42" s="90">
        <f t="shared" si="0"/>
        <v>0</v>
      </c>
      <c r="AG42" s="129">
        <f t="shared" si="1"/>
        <v>126000</v>
      </c>
    </row>
    <row r="43" spans="1:33">
      <c r="A43" s="227">
        <v>37</v>
      </c>
      <c r="B43" s="227" t="s">
        <v>427</v>
      </c>
      <c r="C43" s="196" t="s">
        <v>428</v>
      </c>
      <c r="D43" s="188">
        <v>24</v>
      </c>
      <c r="E43" s="197" t="s">
        <v>422</v>
      </c>
      <c r="F43" s="190">
        <v>7875</v>
      </c>
      <c r="G43" s="190">
        <v>1575</v>
      </c>
      <c r="H43" s="190">
        <v>9450</v>
      </c>
      <c r="I43" s="191">
        <v>226800</v>
      </c>
      <c r="J43" s="192"/>
      <c r="K43" s="193">
        <v>10</v>
      </c>
      <c r="L43" s="197" t="s">
        <v>422</v>
      </c>
      <c r="M43" s="190">
        <v>9000</v>
      </c>
      <c r="N43" s="194">
        <v>90000</v>
      </c>
      <c r="O43" s="183"/>
      <c r="P43" s="227">
        <v>15</v>
      </c>
      <c r="Q43" s="228" t="s">
        <v>364</v>
      </c>
      <c r="R43" s="235">
        <v>8700</v>
      </c>
      <c r="S43" s="233">
        <v>130500</v>
      </c>
      <c r="T43" s="183"/>
      <c r="U43" s="183">
        <v>16</v>
      </c>
      <c r="V43" s="182" t="e">
        <v>#N/A</v>
      </c>
      <c r="W43" s="182" t="e">
        <v>#N/A</v>
      </c>
      <c r="X43" s="227">
        <v>25</v>
      </c>
      <c r="Y43" s="228" t="s">
        <v>364</v>
      </c>
      <c r="Z43" s="235">
        <v>8700</v>
      </c>
      <c r="AA43" s="233">
        <v>217500</v>
      </c>
      <c r="AB43" s="249">
        <v>139200</v>
      </c>
      <c r="AC43" s="249">
        <v>167040</v>
      </c>
      <c r="AF43" s="90">
        <f t="shared" si="0"/>
        <v>0</v>
      </c>
      <c r="AG43" s="129">
        <f t="shared" si="1"/>
        <v>217500</v>
      </c>
    </row>
    <row r="44" spans="1:33">
      <c r="A44" s="227">
        <v>38</v>
      </c>
      <c r="B44" s="227" t="s">
        <v>429</v>
      </c>
      <c r="C44" s="196" t="s">
        <v>430</v>
      </c>
      <c r="D44" s="188">
        <v>24</v>
      </c>
      <c r="E44" s="197" t="s">
        <v>422</v>
      </c>
      <c r="F44" s="190">
        <v>7875</v>
      </c>
      <c r="G44" s="190">
        <v>1575</v>
      </c>
      <c r="H44" s="190">
        <v>9450</v>
      </c>
      <c r="I44" s="191">
        <v>226800</v>
      </c>
      <c r="J44" s="192"/>
      <c r="K44" s="193">
        <v>10</v>
      </c>
      <c r="L44" s="197" t="s">
        <v>422</v>
      </c>
      <c r="M44" s="190">
        <v>9000</v>
      </c>
      <c r="N44" s="194">
        <v>90000</v>
      </c>
      <c r="O44" s="183"/>
      <c r="P44" s="227">
        <v>20</v>
      </c>
      <c r="Q44" s="228" t="s">
        <v>364</v>
      </c>
      <c r="R44" s="235">
        <v>8250</v>
      </c>
      <c r="S44" s="233">
        <v>165000</v>
      </c>
      <c r="T44" s="183"/>
      <c r="U44" s="183">
        <v>27</v>
      </c>
      <c r="V44" s="182">
        <v>16</v>
      </c>
      <c r="W44" s="182">
        <v>48</v>
      </c>
      <c r="X44" s="227">
        <v>45</v>
      </c>
      <c r="Y44" s="228" t="s">
        <v>364</v>
      </c>
      <c r="Z44" s="235">
        <v>8250</v>
      </c>
      <c r="AA44" s="233">
        <v>371250</v>
      </c>
      <c r="AB44" s="249">
        <v>288750</v>
      </c>
      <c r="AC44" s="249">
        <v>346500</v>
      </c>
      <c r="AF44" s="90">
        <f t="shared" si="0"/>
        <v>0</v>
      </c>
      <c r="AG44" s="129">
        <f t="shared" si="1"/>
        <v>371250</v>
      </c>
    </row>
    <row r="45" spans="1:33">
      <c r="A45" s="227">
        <v>39</v>
      </c>
      <c r="B45" s="227" t="s">
        <v>431</v>
      </c>
      <c r="C45" s="256" t="s">
        <v>432</v>
      </c>
      <c r="D45" s="188"/>
      <c r="E45" s="197"/>
      <c r="F45" s="190"/>
      <c r="G45" s="190"/>
      <c r="H45" s="190"/>
      <c r="I45" s="191"/>
      <c r="J45" s="192"/>
      <c r="K45" s="193">
        <v>300</v>
      </c>
      <c r="L45" s="197" t="s">
        <v>357</v>
      </c>
      <c r="M45" s="190">
        <v>1500</v>
      </c>
      <c r="N45" s="194">
        <v>450000</v>
      </c>
      <c r="O45" s="183"/>
      <c r="P45" s="227">
        <v>250</v>
      </c>
      <c r="Q45" s="229" t="s">
        <v>357</v>
      </c>
      <c r="R45" s="227">
        <v>1050</v>
      </c>
      <c r="S45" s="233">
        <v>262500</v>
      </c>
      <c r="T45" s="183"/>
      <c r="U45" s="183">
        <v>280</v>
      </c>
      <c r="V45" s="182">
        <v>80</v>
      </c>
      <c r="W45" s="182">
        <v>240</v>
      </c>
      <c r="X45" s="227">
        <v>350</v>
      </c>
      <c r="Y45" s="229" t="s">
        <v>357</v>
      </c>
      <c r="Z45" s="227">
        <v>1050</v>
      </c>
      <c r="AA45" s="233">
        <v>367500</v>
      </c>
      <c r="AB45" s="249">
        <v>252000</v>
      </c>
      <c r="AC45" s="249">
        <v>302400</v>
      </c>
      <c r="AF45" s="90">
        <f t="shared" si="0"/>
        <v>0</v>
      </c>
      <c r="AG45" s="129">
        <f t="shared" si="1"/>
        <v>367500</v>
      </c>
    </row>
    <row r="46" spans="1:33">
      <c r="A46" s="227">
        <v>40</v>
      </c>
      <c r="B46" s="227" t="s">
        <v>433</v>
      </c>
      <c r="C46" s="196" t="s">
        <v>434</v>
      </c>
      <c r="D46" s="188"/>
      <c r="E46" s="197"/>
      <c r="F46" s="190"/>
      <c r="G46" s="190"/>
      <c r="H46" s="190"/>
      <c r="I46" s="191"/>
      <c r="J46" s="192"/>
      <c r="K46" s="193">
        <v>100</v>
      </c>
      <c r="L46" s="197" t="s">
        <v>365</v>
      </c>
      <c r="M46" s="190">
        <v>150</v>
      </c>
      <c r="N46" s="194">
        <v>15000</v>
      </c>
      <c r="O46" s="183"/>
      <c r="P46" s="227">
        <v>120</v>
      </c>
      <c r="Q46" s="229" t="s">
        <v>365</v>
      </c>
      <c r="R46" s="227">
        <v>180</v>
      </c>
      <c r="S46" s="233">
        <v>21600</v>
      </c>
      <c r="T46" s="183"/>
      <c r="U46" s="183">
        <v>61</v>
      </c>
      <c r="V46" s="182">
        <v>17</v>
      </c>
      <c r="W46" s="182">
        <v>51</v>
      </c>
      <c r="X46" s="227">
        <v>120</v>
      </c>
      <c r="Y46" s="229" t="s">
        <v>365</v>
      </c>
      <c r="Z46" s="227">
        <v>180</v>
      </c>
      <c r="AA46" s="233">
        <v>21600</v>
      </c>
      <c r="AB46" s="249">
        <v>11171.43</v>
      </c>
      <c r="AC46" s="249">
        <v>13405.716</v>
      </c>
      <c r="AF46" s="90">
        <f t="shared" si="0"/>
        <v>0</v>
      </c>
      <c r="AG46" s="129">
        <f t="shared" si="1"/>
        <v>21600</v>
      </c>
    </row>
    <row r="47" spans="1:33">
      <c r="A47" s="227">
        <v>41</v>
      </c>
      <c r="B47" s="227" t="s">
        <v>435</v>
      </c>
      <c r="C47" s="187" t="s">
        <v>436</v>
      </c>
      <c r="D47" s="188"/>
      <c r="E47" s="189" t="s">
        <v>437</v>
      </c>
      <c r="F47" s="190">
        <v>800</v>
      </c>
      <c r="G47" s="190">
        <v>160</v>
      </c>
      <c r="H47" s="190">
        <v>960</v>
      </c>
      <c r="I47" s="191">
        <v>0</v>
      </c>
      <c r="J47" s="192"/>
      <c r="K47" s="188"/>
      <c r="L47" s="189" t="s">
        <v>437</v>
      </c>
      <c r="M47" s="195"/>
      <c r="N47" s="194">
        <v>0</v>
      </c>
      <c r="O47" s="183"/>
      <c r="P47" s="227">
        <v>50</v>
      </c>
      <c r="Q47" s="229" t="s">
        <v>365</v>
      </c>
      <c r="R47" s="227">
        <v>1890</v>
      </c>
      <c r="S47" s="233">
        <v>94500</v>
      </c>
      <c r="T47" s="183"/>
      <c r="U47" s="183">
        <v>70</v>
      </c>
      <c r="V47" s="182">
        <v>38</v>
      </c>
      <c r="W47" s="182">
        <v>114</v>
      </c>
      <c r="X47" s="227">
        <v>130</v>
      </c>
      <c r="Y47" s="229" t="s">
        <v>365</v>
      </c>
      <c r="Z47" s="227">
        <v>650</v>
      </c>
      <c r="AA47" s="233">
        <v>84500</v>
      </c>
      <c r="AB47" s="249">
        <v>59800</v>
      </c>
      <c r="AC47" s="249">
        <v>71760</v>
      </c>
      <c r="AF47" s="90">
        <f t="shared" si="0"/>
        <v>0</v>
      </c>
      <c r="AG47" s="129">
        <f t="shared" si="1"/>
        <v>84500</v>
      </c>
    </row>
    <row r="48" spans="1:33">
      <c r="A48" s="227">
        <v>42</v>
      </c>
      <c r="B48" s="227" t="s">
        <v>438</v>
      </c>
      <c r="C48" s="190" t="s">
        <v>439</v>
      </c>
      <c r="D48" s="202">
        <v>300</v>
      </c>
      <c r="E48" s="223" t="s">
        <v>368</v>
      </c>
      <c r="F48" s="190">
        <v>30</v>
      </c>
      <c r="G48" s="190">
        <v>6</v>
      </c>
      <c r="H48" s="190">
        <v>36</v>
      </c>
      <c r="I48" s="191">
        <v>10800</v>
      </c>
      <c r="J48" s="192"/>
      <c r="K48" s="188">
        <v>40</v>
      </c>
      <c r="L48" s="189" t="s">
        <v>368</v>
      </c>
      <c r="M48" s="195">
        <v>250</v>
      </c>
      <c r="N48" s="194">
        <v>10000</v>
      </c>
      <c r="O48" s="183"/>
      <c r="P48" s="227">
        <v>60</v>
      </c>
      <c r="Q48" s="229" t="s">
        <v>365</v>
      </c>
      <c r="R48" s="227">
        <v>100</v>
      </c>
      <c r="S48" s="233">
        <v>6000</v>
      </c>
      <c r="T48" s="183"/>
      <c r="U48" s="183">
        <v>33</v>
      </c>
      <c r="V48" s="182">
        <v>11</v>
      </c>
      <c r="W48" s="182">
        <v>33</v>
      </c>
      <c r="X48" s="227">
        <v>60</v>
      </c>
      <c r="Y48" s="229" t="s">
        <v>365</v>
      </c>
      <c r="Z48" s="227">
        <v>110</v>
      </c>
      <c r="AA48" s="233">
        <v>6600</v>
      </c>
      <c r="AB48" s="249">
        <v>2750</v>
      </c>
      <c r="AC48" s="249">
        <v>3300</v>
      </c>
      <c r="AF48" s="90">
        <f t="shared" si="0"/>
        <v>0</v>
      </c>
      <c r="AG48" s="129">
        <f t="shared" si="1"/>
        <v>6600</v>
      </c>
    </row>
    <row r="49" spans="1:33">
      <c r="A49" s="227">
        <v>43</v>
      </c>
      <c r="B49" s="227" t="s">
        <v>440</v>
      </c>
      <c r="C49" s="190" t="s">
        <v>441</v>
      </c>
      <c r="D49" s="202">
        <v>500</v>
      </c>
      <c r="E49" s="223" t="s">
        <v>357</v>
      </c>
      <c r="F49" s="190">
        <v>280</v>
      </c>
      <c r="G49" s="190">
        <v>56</v>
      </c>
      <c r="H49" s="190">
        <v>336</v>
      </c>
      <c r="I49" s="191">
        <v>168000</v>
      </c>
      <c r="J49" s="192"/>
      <c r="K49" s="188">
        <v>40</v>
      </c>
      <c r="L49" s="189" t="s">
        <v>357</v>
      </c>
      <c r="M49" s="195">
        <v>350</v>
      </c>
      <c r="N49" s="194">
        <v>14000</v>
      </c>
      <c r="O49" s="183"/>
      <c r="P49" s="227">
        <v>60</v>
      </c>
      <c r="Q49" s="229" t="s">
        <v>357</v>
      </c>
      <c r="R49" s="227">
        <v>340</v>
      </c>
      <c r="S49" s="233">
        <v>20400</v>
      </c>
      <c r="T49" s="183"/>
      <c r="U49" s="183">
        <v>100</v>
      </c>
      <c r="V49" s="182">
        <v>26</v>
      </c>
      <c r="W49" s="182">
        <v>78</v>
      </c>
      <c r="X49" s="227">
        <v>150</v>
      </c>
      <c r="Y49" s="229" t="s">
        <v>357</v>
      </c>
      <c r="Z49" s="227">
        <v>430</v>
      </c>
      <c r="AA49" s="233">
        <v>64500</v>
      </c>
      <c r="AB49" s="249">
        <v>37663.599999999999</v>
      </c>
      <c r="AC49" s="249">
        <v>45196.319999999992</v>
      </c>
      <c r="AF49" s="90">
        <f t="shared" si="0"/>
        <v>0</v>
      </c>
      <c r="AG49" s="129">
        <f t="shared" si="1"/>
        <v>64500</v>
      </c>
    </row>
    <row r="50" spans="1:33">
      <c r="A50" s="227">
        <v>44</v>
      </c>
      <c r="B50" s="227" t="s">
        <v>442</v>
      </c>
      <c r="C50" s="190" t="s">
        <v>443</v>
      </c>
      <c r="D50" s="202"/>
      <c r="E50" s="223"/>
      <c r="F50" s="190"/>
      <c r="G50" s="190"/>
      <c r="H50" s="190"/>
      <c r="I50" s="191"/>
      <c r="J50" s="192"/>
      <c r="K50" s="188"/>
      <c r="L50" s="189"/>
      <c r="M50" s="195"/>
      <c r="N50" s="194"/>
      <c r="O50" s="183"/>
      <c r="P50" s="227"/>
      <c r="Q50" s="229"/>
      <c r="R50" s="227"/>
      <c r="S50" s="233">
        <v>0</v>
      </c>
      <c r="T50" s="183"/>
      <c r="U50" s="183">
        <v>84</v>
      </c>
      <c r="V50" s="182">
        <v>101</v>
      </c>
      <c r="W50" s="182">
        <v>303</v>
      </c>
      <c r="X50" s="227">
        <v>370</v>
      </c>
      <c r="Y50" s="229" t="s">
        <v>444</v>
      </c>
      <c r="Z50" s="227">
        <v>1250</v>
      </c>
      <c r="AA50" s="233">
        <v>462500</v>
      </c>
      <c r="AB50" s="249">
        <v>212650</v>
      </c>
      <c r="AC50" s="249">
        <v>255180</v>
      </c>
      <c r="AF50" s="90">
        <f t="shared" si="0"/>
        <v>0</v>
      </c>
      <c r="AG50" s="129">
        <f t="shared" si="1"/>
        <v>462500</v>
      </c>
    </row>
    <row r="51" spans="1:33">
      <c r="A51" s="227">
        <v>45</v>
      </c>
      <c r="B51" s="227" t="s">
        <v>445</v>
      </c>
      <c r="C51" s="225" t="s">
        <v>446</v>
      </c>
      <c r="D51" s="202"/>
      <c r="E51" s="223"/>
      <c r="F51" s="190"/>
      <c r="G51" s="190"/>
      <c r="H51" s="190"/>
      <c r="I51" s="191"/>
      <c r="J51" s="192"/>
      <c r="K51" s="188"/>
      <c r="L51" s="189"/>
      <c r="M51" s="195"/>
      <c r="N51" s="194"/>
      <c r="O51" s="183"/>
      <c r="P51" s="227">
        <v>50</v>
      </c>
      <c r="Q51" s="229" t="s">
        <v>444</v>
      </c>
      <c r="R51" s="227">
        <v>410</v>
      </c>
      <c r="S51" s="233">
        <v>20500</v>
      </c>
      <c r="T51" s="183"/>
      <c r="U51" s="183">
        <v>70</v>
      </c>
      <c r="V51" s="182">
        <v>41</v>
      </c>
      <c r="W51" s="182">
        <v>123</v>
      </c>
      <c r="X51" s="227">
        <v>150</v>
      </c>
      <c r="Y51" s="229" t="s">
        <v>444</v>
      </c>
      <c r="Z51" s="227">
        <v>510</v>
      </c>
      <c r="AA51" s="233">
        <v>76500</v>
      </c>
      <c r="AB51" s="249">
        <v>45505.55</v>
      </c>
      <c r="AC51" s="249">
        <v>54606.66</v>
      </c>
      <c r="AF51" s="90">
        <f t="shared" si="0"/>
        <v>0</v>
      </c>
      <c r="AG51" s="129">
        <f t="shared" si="1"/>
        <v>76500</v>
      </c>
    </row>
    <row r="52" spans="1:33">
      <c r="A52" s="227">
        <v>46</v>
      </c>
      <c r="B52" s="227" t="s">
        <v>447</v>
      </c>
      <c r="C52" s="225" t="s">
        <v>448</v>
      </c>
      <c r="D52" s="202"/>
      <c r="E52" s="223"/>
      <c r="F52" s="190"/>
      <c r="G52" s="190"/>
      <c r="H52" s="190"/>
      <c r="I52" s="191"/>
      <c r="J52" s="192"/>
      <c r="K52" s="188"/>
      <c r="L52" s="189"/>
      <c r="M52" s="195"/>
      <c r="N52" s="194"/>
      <c r="O52" s="183"/>
      <c r="P52" s="227">
        <v>50</v>
      </c>
      <c r="Q52" s="229" t="s">
        <v>444</v>
      </c>
      <c r="R52" s="227">
        <v>230</v>
      </c>
      <c r="S52" s="233">
        <v>11500</v>
      </c>
      <c r="T52" s="183"/>
      <c r="U52" s="183">
        <v>51</v>
      </c>
      <c r="V52" s="182">
        <v>42</v>
      </c>
      <c r="W52" s="182">
        <v>126</v>
      </c>
      <c r="X52" s="227">
        <v>160</v>
      </c>
      <c r="Y52" s="229" t="s">
        <v>444</v>
      </c>
      <c r="Z52" s="227">
        <v>265</v>
      </c>
      <c r="AA52" s="233">
        <v>42400</v>
      </c>
      <c r="AB52" s="249">
        <v>16152.64</v>
      </c>
      <c r="AC52" s="249">
        <v>19383.167999999998</v>
      </c>
      <c r="AF52" s="90">
        <f t="shared" si="0"/>
        <v>0</v>
      </c>
      <c r="AG52" s="129">
        <f t="shared" si="1"/>
        <v>42400</v>
      </c>
    </row>
    <row r="53" spans="1:33">
      <c r="A53" s="227">
        <v>47</v>
      </c>
      <c r="B53" s="227" t="s">
        <v>449</v>
      </c>
      <c r="C53" s="225" t="s">
        <v>450</v>
      </c>
      <c r="D53" s="202"/>
      <c r="E53" s="223"/>
      <c r="F53" s="190"/>
      <c r="G53" s="190"/>
      <c r="H53" s="190"/>
      <c r="I53" s="191"/>
      <c r="J53" s="192"/>
      <c r="K53" s="188"/>
      <c r="L53" s="189"/>
      <c r="M53" s="195"/>
      <c r="N53" s="194"/>
      <c r="O53" s="183"/>
      <c r="P53" s="227">
        <v>150</v>
      </c>
      <c r="Q53" s="229" t="s">
        <v>444</v>
      </c>
      <c r="R53" s="227">
        <v>180</v>
      </c>
      <c r="S53" s="233">
        <v>27000</v>
      </c>
      <c r="T53" s="183"/>
      <c r="U53" s="183">
        <v>188</v>
      </c>
      <c r="V53" s="182">
        <v>51</v>
      </c>
      <c r="W53" s="182">
        <v>153</v>
      </c>
      <c r="X53" s="227">
        <v>250</v>
      </c>
      <c r="Y53" s="229" t="s">
        <v>444</v>
      </c>
      <c r="Z53" s="227">
        <v>180</v>
      </c>
      <c r="AA53" s="233">
        <v>45000</v>
      </c>
      <c r="AB53" s="249">
        <v>31197.65</v>
      </c>
      <c r="AC53" s="249">
        <v>37437.180000000008</v>
      </c>
      <c r="AF53" s="90">
        <f t="shared" si="0"/>
        <v>0</v>
      </c>
      <c r="AG53" s="129">
        <f t="shared" si="1"/>
        <v>45000</v>
      </c>
    </row>
    <row r="54" spans="1:33">
      <c r="A54" s="227">
        <v>48</v>
      </c>
      <c r="B54" s="227" t="s">
        <v>451</v>
      </c>
      <c r="C54" s="225" t="s">
        <v>452</v>
      </c>
      <c r="D54" s="202"/>
      <c r="E54" s="223"/>
      <c r="F54" s="190"/>
      <c r="G54" s="190"/>
      <c r="H54" s="190"/>
      <c r="I54" s="191"/>
      <c r="J54" s="192"/>
      <c r="K54" s="188"/>
      <c r="L54" s="189"/>
      <c r="M54" s="195"/>
      <c r="N54" s="194"/>
      <c r="O54" s="183"/>
      <c r="P54" s="227">
        <v>30</v>
      </c>
      <c r="Q54" s="229" t="s">
        <v>444</v>
      </c>
      <c r="R54" s="227">
        <v>170</v>
      </c>
      <c r="S54" s="233">
        <v>5100</v>
      </c>
      <c r="T54" s="183"/>
      <c r="U54" s="183">
        <v>72</v>
      </c>
      <c r="V54" s="182">
        <v>29</v>
      </c>
      <c r="W54" s="182">
        <v>87</v>
      </c>
      <c r="X54" s="227">
        <v>80</v>
      </c>
      <c r="Y54" s="229" t="s">
        <v>444</v>
      </c>
      <c r="Z54" s="227">
        <v>475</v>
      </c>
      <c r="AA54" s="233">
        <v>38000</v>
      </c>
      <c r="AB54" s="249">
        <v>29975</v>
      </c>
      <c r="AC54" s="249">
        <v>35970</v>
      </c>
      <c r="AF54" s="90">
        <f t="shared" si="0"/>
        <v>0</v>
      </c>
      <c r="AG54" s="129">
        <f t="shared" si="1"/>
        <v>38000</v>
      </c>
    </row>
    <row r="55" spans="1:33">
      <c r="A55" s="227">
        <v>49</v>
      </c>
      <c r="B55" s="227" t="s">
        <v>453</v>
      </c>
      <c r="C55" s="190" t="s">
        <v>454</v>
      </c>
      <c r="D55" s="202"/>
      <c r="E55" s="223"/>
      <c r="F55" s="190"/>
      <c r="G55" s="190"/>
      <c r="H55" s="190"/>
      <c r="I55" s="191"/>
      <c r="J55" s="192"/>
      <c r="K55" s="188"/>
      <c r="L55" s="189"/>
      <c r="M55" s="195"/>
      <c r="N55" s="194"/>
      <c r="O55" s="183"/>
      <c r="P55" s="227">
        <v>50</v>
      </c>
      <c r="Q55" s="229" t="s">
        <v>444</v>
      </c>
      <c r="R55" s="227">
        <v>542</v>
      </c>
      <c r="S55" s="233">
        <v>27100</v>
      </c>
      <c r="T55" s="183"/>
      <c r="U55" s="183">
        <v>3</v>
      </c>
      <c r="V55" s="182">
        <v>2</v>
      </c>
      <c r="W55" s="182">
        <v>6</v>
      </c>
      <c r="X55" s="227">
        <v>30</v>
      </c>
      <c r="Y55" s="229" t="s">
        <v>444</v>
      </c>
      <c r="Z55" s="227">
        <v>542</v>
      </c>
      <c r="AA55" s="233">
        <v>16260</v>
      </c>
      <c r="AB55" s="249">
        <v>2714.5</v>
      </c>
      <c r="AC55" s="249">
        <v>3257.3999999999996</v>
      </c>
      <c r="AF55" s="90">
        <f t="shared" si="0"/>
        <v>0</v>
      </c>
      <c r="AG55" s="129">
        <f t="shared" si="1"/>
        <v>16260</v>
      </c>
    </row>
    <row r="56" spans="1:33">
      <c r="A56" s="227">
        <v>50</v>
      </c>
      <c r="B56" s="227" t="s">
        <v>455</v>
      </c>
      <c r="C56" s="225" t="s">
        <v>456</v>
      </c>
      <c r="D56" s="202"/>
      <c r="E56" s="223"/>
      <c r="F56" s="190"/>
      <c r="G56" s="190"/>
      <c r="H56" s="190"/>
      <c r="I56" s="191"/>
      <c r="J56" s="192"/>
      <c r="K56" s="188"/>
      <c r="L56" s="189"/>
      <c r="M56" s="195"/>
      <c r="N56" s="194"/>
      <c r="O56" s="183"/>
      <c r="P56" s="227">
        <v>1500</v>
      </c>
      <c r="Q56" s="229" t="s">
        <v>444</v>
      </c>
      <c r="R56" s="227">
        <v>125</v>
      </c>
      <c r="S56" s="233">
        <v>187500</v>
      </c>
      <c r="T56" s="183"/>
      <c r="U56" s="183">
        <v>1760</v>
      </c>
      <c r="V56" s="182">
        <v>603</v>
      </c>
      <c r="W56" s="182">
        <v>1809</v>
      </c>
      <c r="X56" s="227">
        <v>2400</v>
      </c>
      <c r="Y56" s="229" t="s">
        <v>444</v>
      </c>
      <c r="Z56" s="227">
        <v>125</v>
      </c>
      <c r="AA56" s="233">
        <v>300000</v>
      </c>
      <c r="AB56" s="249">
        <v>211125</v>
      </c>
      <c r="AC56" s="249">
        <v>253350</v>
      </c>
      <c r="AF56" s="90">
        <f t="shared" si="0"/>
        <v>0</v>
      </c>
      <c r="AG56" s="129">
        <f t="shared" si="1"/>
        <v>300000</v>
      </c>
    </row>
    <row r="57" spans="1:33">
      <c r="A57" s="227">
        <v>51</v>
      </c>
      <c r="B57" s="227" t="s">
        <v>457</v>
      </c>
      <c r="C57" s="190" t="s">
        <v>458</v>
      </c>
      <c r="D57" s="202"/>
      <c r="E57" s="223"/>
      <c r="F57" s="190"/>
      <c r="G57" s="190"/>
      <c r="H57" s="190"/>
      <c r="I57" s="191"/>
      <c r="J57" s="192"/>
      <c r="K57" s="188"/>
      <c r="L57" s="189"/>
      <c r="M57" s="195"/>
      <c r="N57" s="194"/>
      <c r="O57" s="183"/>
      <c r="P57" s="227">
        <v>300</v>
      </c>
      <c r="Q57" s="229" t="s">
        <v>444</v>
      </c>
      <c r="R57" s="227">
        <v>320</v>
      </c>
      <c r="S57" s="233">
        <v>96000</v>
      </c>
      <c r="T57" s="183"/>
      <c r="U57" s="183">
        <v>254</v>
      </c>
      <c r="V57" s="182">
        <v>45</v>
      </c>
      <c r="W57" s="182">
        <v>135</v>
      </c>
      <c r="X57" s="227">
        <v>300</v>
      </c>
      <c r="Y57" s="229" t="s">
        <v>444</v>
      </c>
      <c r="Z57" s="227">
        <v>320</v>
      </c>
      <c r="AA57" s="233">
        <v>96000</v>
      </c>
      <c r="AB57" s="249">
        <v>51200</v>
      </c>
      <c r="AC57" s="249">
        <v>61440</v>
      </c>
      <c r="AF57" s="90">
        <f t="shared" si="0"/>
        <v>0</v>
      </c>
      <c r="AG57" s="129">
        <f t="shared" si="1"/>
        <v>96000</v>
      </c>
    </row>
    <row r="58" spans="1:33">
      <c r="A58" s="227">
        <v>52</v>
      </c>
      <c r="B58" s="227" t="s">
        <v>459</v>
      </c>
      <c r="C58" s="190" t="s">
        <v>460</v>
      </c>
      <c r="D58" s="202"/>
      <c r="E58" s="223"/>
      <c r="F58" s="190"/>
      <c r="G58" s="190"/>
      <c r="H58" s="190"/>
      <c r="I58" s="191"/>
      <c r="J58" s="192"/>
      <c r="K58" s="188"/>
      <c r="L58" s="189"/>
      <c r="M58" s="195"/>
      <c r="N58" s="194"/>
      <c r="O58" s="183"/>
      <c r="P58" s="227">
        <v>50</v>
      </c>
      <c r="Q58" s="229" t="s">
        <v>444</v>
      </c>
      <c r="R58" s="227">
        <v>350</v>
      </c>
      <c r="S58" s="233">
        <v>17500</v>
      </c>
      <c r="T58" s="183"/>
      <c r="U58" s="183">
        <v>47</v>
      </c>
      <c r="V58" s="182">
        <v>7</v>
      </c>
      <c r="W58" s="182">
        <v>21</v>
      </c>
      <c r="X58" s="227">
        <v>50</v>
      </c>
      <c r="Y58" s="229" t="s">
        <v>444</v>
      </c>
      <c r="Z58" s="227">
        <v>355</v>
      </c>
      <c r="AA58" s="233">
        <v>17750</v>
      </c>
      <c r="AB58" s="249">
        <v>6744.11</v>
      </c>
      <c r="AC58" s="249">
        <v>8092.9319999999989</v>
      </c>
      <c r="AF58" s="90">
        <f t="shared" si="0"/>
        <v>0</v>
      </c>
      <c r="AG58" s="129">
        <f t="shared" si="1"/>
        <v>17750</v>
      </c>
    </row>
    <row r="59" spans="1:33">
      <c r="A59" s="227">
        <v>53</v>
      </c>
      <c r="B59" s="227" t="s">
        <v>461</v>
      </c>
      <c r="C59" s="190" t="s">
        <v>462</v>
      </c>
      <c r="D59" s="202"/>
      <c r="E59" s="223"/>
      <c r="F59" s="190"/>
      <c r="G59" s="190"/>
      <c r="H59" s="190"/>
      <c r="I59" s="191"/>
      <c r="J59" s="192"/>
      <c r="K59" s="188"/>
      <c r="L59" s="189"/>
      <c r="M59" s="195"/>
      <c r="N59" s="194"/>
      <c r="O59" s="183"/>
      <c r="P59" s="227">
        <v>200</v>
      </c>
      <c r="Q59" s="229" t="s">
        <v>444</v>
      </c>
      <c r="R59" s="227">
        <v>5</v>
      </c>
      <c r="S59" s="233">
        <v>1000</v>
      </c>
      <c r="T59" s="183"/>
      <c r="U59" s="183">
        <v>122</v>
      </c>
      <c r="V59" s="182">
        <v>10</v>
      </c>
      <c r="W59" s="182">
        <v>30</v>
      </c>
      <c r="X59" s="227">
        <v>150</v>
      </c>
      <c r="Y59" s="229" t="s">
        <v>444</v>
      </c>
      <c r="Z59" s="227">
        <v>5</v>
      </c>
      <c r="AA59" s="233">
        <v>750</v>
      </c>
      <c r="AB59" s="249">
        <v>294</v>
      </c>
      <c r="AC59" s="249">
        <v>352.79999999999995</v>
      </c>
      <c r="AF59" s="90">
        <f t="shared" si="0"/>
        <v>0</v>
      </c>
      <c r="AG59" s="129">
        <f t="shared" si="1"/>
        <v>750</v>
      </c>
    </row>
    <row r="60" spans="1:33">
      <c r="A60" s="227">
        <v>54</v>
      </c>
      <c r="B60" s="227" t="s">
        <v>463</v>
      </c>
      <c r="C60" s="190" t="s">
        <v>464</v>
      </c>
      <c r="D60" s="202"/>
      <c r="E60" s="223"/>
      <c r="F60" s="190"/>
      <c r="G60" s="190"/>
      <c r="H60" s="190"/>
      <c r="I60" s="191"/>
      <c r="J60" s="192"/>
      <c r="K60" s="188"/>
      <c r="L60" s="189"/>
      <c r="M60" s="195"/>
      <c r="N60" s="194"/>
      <c r="O60" s="183"/>
      <c r="P60" s="227">
        <v>100</v>
      </c>
      <c r="Q60" s="229" t="s">
        <v>444</v>
      </c>
      <c r="R60" s="227">
        <v>12</v>
      </c>
      <c r="S60" s="233">
        <v>1200</v>
      </c>
      <c r="T60" s="183"/>
      <c r="U60" s="183">
        <v>30</v>
      </c>
      <c r="V60" s="182">
        <v>3</v>
      </c>
      <c r="W60" s="182">
        <v>9</v>
      </c>
      <c r="X60" s="227">
        <v>75</v>
      </c>
      <c r="Y60" s="229" t="s">
        <v>444</v>
      </c>
      <c r="Z60" s="227">
        <v>12</v>
      </c>
      <c r="AA60" s="233">
        <v>900</v>
      </c>
      <c r="AB60" s="249">
        <v>324</v>
      </c>
      <c r="AC60" s="249">
        <v>388.79999999999995</v>
      </c>
      <c r="AF60" s="90">
        <f t="shared" si="0"/>
        <v>0</v>
      </c>
      <c r="AG60" s="129">
        <f t="shared" si="1"/>
        <v>900</v>
      </c>
    </row>
    <row r="61" spans="1:33">
      <c r="A61" s="227">
        <v>55</v>
      </c>
      <c r="B61" s="227" t="s">
        <v>465</v>
      </c>
      <c r="C61" s="190" t="s">
        <v>466</v>
      </c>
      <c r="D61" s="202"/>
      <c r="E61" s="223"/>
      <c r="F61" s="190"/>
      <c r="G61" s="190"/>
      <c r="H61" s="190"/>
      <c r="I61" s="191"/>
      <c r="J61" s="192"/>
      <c r="K61" s="188"/>
      <c r="L61" s="189"/>
      <c r="M61" s="195"/>
      <c r="N61" s="194"/>
      <c r="O61" s="183"/>
      <c r="P61" s="227">
        <v>150</v>
      </c>
      <c r="Q61" s="229" t="s">
        <v>444</v>
      </c>
      <c r="R61" s="227">
        <v>40</v>
      </c>
      <c r="S61" s="233">
        <v>6000</v>
      </c>
      <c r="T61" s="183"/>
      <c r="U61" s="183">
        <v>126</v>
      </c>
      <c r="V61" s="182">
        <v>16</v>
      </c>
      <c r="W61" s="182">
        <v>48</v>
      </c>
      <c r="X61" s="227">
        <v>150</v>
      </c>
      <c r="Y61" s="229" t="s">
        <v>444</v>
      </c>
      <c r="Z61" s="227">
        <v>100</v>
      </c>
      <c r="AA61" s="233">
        <v>15000</v>
      </c>
      <c r="AB61" s="249">
        <v>3393.26</v>
      </c>
      <c r="AC61" s="249">
        <v>4071.9120000000003</v>
      </c>
      <c r="AF61" s="90">
        <f t="shared" si="0"/>
        <v>0</v>
      </c>
      <c r="AG61" s="129">
        <f t="shared" si="1"/>
        <v>15000</v>
      </c>
    </row>
    <row r="62" spans="1:33">
      <c r="A62" s="227">
        <v>56</v>
      </c>
      <c r="B62" s="227" t="s">
        <v>467</v>
      </c>
      <c r="C62" s="190" t="s">
        <v>468</v>
      </c>
      <c r="D62" s="202"/>
      <c r="E62" s="223"/>
      <c r="F62" s="190"/>
      <c r="G62" s="190"/>
      <c r="H62" s="190"/>
      <c r="I62" s="191"/>
      <c r="J62" s="192"/>
      <c r="K62" s="188"/>
      <c r="L62" s="189"/>
      <c r="M62" s="195"/>
      <c r="N62" s="194"/>
      <c r="O62" s="183"/>
      <c r="P62" s="227">
        <v>100</v>
      </c>
      <c r="Q62" s="229" t="s">
        <v>444</v>
      </c>
      <c r="R62" s="227">
        <v>115</v>
      </c>
      <c r="S62" s="233">
        <v>11500</v>
      </c>
      <c r="T62" s="183"/>
      <c r="U62" s="183">
        <v>98</v>
      </c>
      <c r="V62" s="182">
        <v>27</v>
      </c>
      <c r="W62" s="182">
        <v>81</v>
      </c>
      <c r="X62" s="227">
        <v>100</v>
      </c>
      <c r="Y62" s="229" t="s">
        <v>444</v>
      </c>
      <c r="Z62" s="227">
        <v>250</v>
      </c>
      <c r="AA62" s="233">
        <v>25000</v>
      </c>
      <c r="AB62" s="249">
        <v>9157.1</v>
      </c>
      <c r="AC62" s="249">
        <v>10988.52</v>
      </c>
      <c r="AF62" s="90">
        <f t="shared" si="0"/>
        <v>0</v>
      </c>
      <c r="AG62" s="129">
        <f t="shared" si="1"/>
        <v>25000</v>
      </c>
    </row>
    <row r="63" spans="1:33">
      <c r="A63" s="227">
        <v>57</v>
      </c>
      <c r="B63" s="227" t="s">
        <v>469</v>
      </c>
      <c r="C63" s="190" t="s">
        <v>470</v>
      </c>
      <c r="D63" s="202"/>
      <c r="E63" s="223"/>
      <c r="F63" s="190"/>
      <c r="G63" s="190"/>
      <c r="H63" s="190"/>
      <c r="I63" s="191"/>
      <c r="J63" s="192"/>
      <c r="K63" s="188"/>
      <c r="L63" s="189"/>
      <c r="M63" s="195"/>
      <c r="N63" s="194"/>
      <c r="O63" s="183"/>
      <c r="P63" s="227">
        <v>100</v>
      </c>
      <c r="Q63" s="229" t="s">
        <v>444</v>
      </c>
      <c r="R63" s="227">
        <v>250</v>
      </c>
      <c r="S63" s="233">
        <v>25000</v>
      </c>
      <c r="T63" s="183"/>
      <c r="U63" s="183">
        <v>50</v>
      </c>
      <c r="V63" s="182">
        <v>13</v>
      </c>
      <c r="W63" s="182">
        <v>39</v>
      </c>
      <c r="X63" s="227">
        <v>100</v>
      </c>
      <c r="Y63" s="229" t="s">
        <v>444</v>
      </c>
      <c r="Z63" s="227">
        <v>380</v>
      </c>
      <c r="AA63" s="233">
        <v>38000</v>
      </c>
      <c r="AB63" s="249">
        <v>13100</v>
      </c>
      <c r="AC63" s="249">
        <v>15720</v>
      </c>
      <c r="AF63" s="90">
        <f t="shared" si="0"/>
        <v>0</v>
      </c>
      <c r="AG63" s="129">
        <f t="shared" si="1"/>
        <v>38000</v>
      </c>
    </row>
    <row r="64" spans="1:33">
      <c r="A64" s="227">
        <v>58</v>
      </c>
      <c r="B64" s="227" t="s">
        <v>471</v>
      </c>
      <c r="C64" s="220" t="s">
        <v>472</v>
      </c>
      <c r="D64" s="199"/>
      <c r="E64" s="204"/>
      <c r="F64" s="203"/>
      <c r="G64" s="203"/>
      <c r="H64" s="203"/>
      <c r="I64" s="205"/>
      <c r="J64" s="201"/>
      <c r="K64" s="202"/>
      <c r="L64" s="189"/>
      <c r="M64" s="194"/>
      <c r="N64" s="194"/>
      <c r="O64" s="183"/>
      <c r="P64" s="227">
        <v>20</v>
      </c>
      <c r="Q64" s="229" t="s">
        <v>444</v>
      </c>
      <c r="R64" s="227">
        <v>9500</v>
      </c>
      <c r="S64" s="233">
        <v>190000</v>
      </c>
      <c r="T64" s="183"/>
      <c r="U64" s="183">
        <v>6</v>
      </c>
      <c r="V64" s="182">
        <v>6</v>
      </c>
      <c r="W64" s="182">
        <v>18</v>
      </c>
      <c r="X64" s="227">
        <v>20</v>
      </c>
      <c r="Y64" s="229" t="s">
        <v>444</v>
      </c>
      <c r="Z64" s="227">
        <v>9500</v>
      </c>
      <c r="AA64" s="233">
        <v>190000</v>
      </c>
      <c r="AB64" s="249">
        <v>66500</v>
      </c>
      <c r="AC64" s="249">
        <v>79800</v>
      </c>
      <c r="AF64" s="90">
        <f t="shared" si="0"/>
        <v>0</v>
      </c>
      <c r="AG64" s="129">
        <f t="shared" si="1"/>
        <v>190000</v>
      </c>
    </row>
    <row r="65" spans="1:36">
      <c r="A65" s="227">
        <v>59</v>
      </c>
      <c r="B65" s="227" t="s">
        <v>473</v>
      </c>
      <c r="C65" s="190" t="s">
        <v>474</v>
      </c>
      <c r="D65" s="199"/>
      <c r="E65" s="204"/>
      <c r="F65" s="203"/>
      <c r="G65" s="203"/>
      <c r="H65" s="203"/>
      <c r="I65" s="205"/>
      <c r="J65" s="201"/>
      <c r="K65" s="202"/>
      <c r="L65" s="189"/>
      <c r="M65" s="194"/>
      <c r="N65" s="194"/>
      <c r="O65" s="183"/>
      <c r="P65" s="227">
        <v>20</v>
      </c>
      <c r="Q65" s="229" t="s">
        <v>444</v>
      </c>
      <c r="R65" s="227">
        <v>380</v>
      </c>
      <c r="S65" s="233">
        <v>7600</v>
      </c>
      <c r="T65" s="183"/>
      <c r="U65" s="183">
        <v>13</v>
      </c>
      <c r="V65" s="182">
        <v>7</v>
      </c>
      <c r="W65" s="182">
        <v>21</v>
      </c>
      <c r="X65" s="227">
        <v>24</v>
      </c>
      <c r="Y65" s="229" t="s">
        <v>444</v>
      </c>
      <c r="Z65" s="227">
        <v>380</v>
      </c>
      <c r="AA65" s="233">
        <v>9120</v>
      </c>
      <c r="AB65" s="249">
        <v>5320</v>
      </c>
      <c r="AC65" s="249">
        <v>6384</v>
      </c>
      <c r="AF65" s="90">
        <f t="shared" si="0"/>
        <v>0</v>
      </c>
      <c r="AG65" s="129">
        <f t="shared" si="1"/>
        <v>9120</v>
      </c>
    </row>
    <row r="66" spans="1:36">
      <c r="A66" s="227">
        <v>60</v>
      </c>
      <c r="B66" s="227" t="s">
        <v>475</v>
      </c>
      <c r="C66" s="190" t="s">
        <v>476</v>
      </c>
      <c r="D66" s="199"/>
      <c r="E66" s="204"/>
      <c r="F66" s="203"/>
      <c r="G66" s="203"/>
      <c r="H66" s="203"/>
      <c r="I66" s="205"/>
      <c r="J66" s="201"/>
      <c r="K66" s="202"/>
      <c r="L66" s="189"/>
      <c r="M66" s="194"/>
      <c r="N66" s="194"/>
      <c r="O66" s="183"/>
      <c r="P66" s="227">
        <v>12</v>
      </c>
      <c r="Q66" s="229" t="s">
        <v>444</v>
      </c>
      <c r="R66" s="227">
        <v>3000</v>
      </c>
      <c r="S66" s="233">
        <v>36000</v>
      </c>
      <c r="T66" s="183"/>
      <c r="U66" s="183">
        <v>11</v>
      </c>
      <c r="V66" s="182">
        <v>7</v>
      </c>
      <c r="W66" s="182">
        <v>21</v>
      </c>
      <c r="X66" s="227">
        <v>24</v>
      </c>
      <c r="Y66" s="229" t="s">
        <v>444</v>
      </c>
      <c r="Z66" s="227">
        <v>3000</v>
      </c>
      <c r="AA66" s="233">
        <v>72000</v>
      </c>
      <c r="AB66" s="249">
        <v>36000</v>
      </c>
      <c r="AC66" s="249">
        <v>43200</v>
      </c>
      <c r="AF66" s="90">
        <f t="shared" si="0"/>
        <v>0</v>
      </c>
      <c r="AG66" s="129">
        <f t="shared" si="1"/>
        <v>72000</v>
      </c>
    </row>
    <row r="67" spans="1:36">
      <c r="A67" s="227">
        <v>61</v>
      </c>
      <c r="B67" s="227" t="s">
        <v>477</v>
      </c>
      <c r="C67" s="190" t="s">
        <v>478</v>
      </c>
      <c r="D67" s="199"/>
      <c r="E67" s="204"/>
      <c r="F67" s="203"/>
      <c r="G67" s="203"/>
      <c r="H67" s="203"/>
      <c r="I67" s="205"/>
      <c r="J67" s="201"/>
      <c r="K67" s="188"/>
      <c r="L67" s="189"/>
      <c r="M67" s="194"/>
      <c r="N67" s="194"/>
      <c r="O67" s="183"/>
      <c r="P67" s="227"/>
      <c r="Q67" s="229"/>
      <c r="R67" s="227"/>
      <c r="S67" s="233"/>
      <c r="T67" s="183"/>
      <c r="U67" s="183">
        <v>19</v>
      </c>
      <c r="V67" s="182">
        <v>10</v>
      </c>
      <c r="W67" s="182">
        <v>30</v>
      </c>
      <c r="X67" s="227">
        <v>40</v>
      </c>
      <c r="Y67" s="229" t="s">
        <v>365</v>
      </c>
      <c r="Z67" s="227">
        <v>9650</v>
      </c>
      <c r="AA67" s="233">
        <v>386000</v>
      </c>
      <c r="AB67" s="249">
        <v>182000</v>
      </c>
      <c r="AC67" s="249">
        <v>218400</v>
      </c>
      <c r="AF67" s="90">
        <f t="shared" si="0"/>
        <v>0</v>
      </c>
      <c r="AG67" s="129">
        <f t="shared" si="1"/>
        <v>386000</v>
      </c>
    </row>
    <row r="68" spans="1:36">
      <c r="A68" s="227">
        <v>62</v>
      </c>
      <c r="B68" s="227" t="s">
        <v>479</v>
      </c>
      <c r="C68" s="190" t="s">
        <v>480</v>
      </c>
      <c r="D68" s="199"/>
      <c r="E68" s="204"/>
      <c r="F68" s="203"/>
      <c r="G68" s="203"/>
      <c r="H68" s="203"/>
      <c r="I68" s="205"/>
      <c r="J68" s="201"/>
      <c r="K68" s="188"/>
      <c r="L68" s="189"/>
      <c r="M68" s="194"/>
      <c r="N68" s="194"/>
      <c r="O68" s="183"/>
      <c r="P68" s="227"/>
      <c r="Q68" s="229"/>
      <c r="R68" s="227"/>
      <c r="S68" s="233"/>
      <c r="T68" s="183"/>
      <c r="U68" s="183"/>
      <c r="V68" s="182" t="e">
        <v>#N/A</v>
      </c>
      <c r="W68" s="182" t="e">
        <v>#N/A</v>
      </c>
      <c r="X68" s="227">
        <v>140</v>
      </c>
      <c r="Y68" s="229" t="s">
        <v>365</v>
      </c>
      <c r="Z68" s="227">
        <v>630</v>
      </c>
      <c r="AA68" s="233">
        <v>88200</v>
      </c>
      <c r="AB68" s="249">
        <v>0</v>
      </c>
      <c r="AC68" s="249">
        <v>0</v>
      </c>
      <c r="AF68" s="90">
        <f t="shared" si="0"/>
        <v>0</v>
      </c>
      <c r="AG68" s="129">
        <f t="shared" si="1"/>
        <v>88200</v>
      </c>
    </row>
    <row r="69" spans="1:36">
      <c r="A69" s="227">
        <v>63</v>
      </c>
      <c r="B69" s="227" t="s">
        <v>481</v>
      </c>
      <c r="C69" s="190" t="s">
        <v>482</v>
      </c>
      <c r="D69" s="199"/>
      <c r="E69" s="204"/>
      <c r="F69" s="203"/>
      <c r="G69" s="203"/>
      <c r="H69" s="203"/>
      <c r="I69" s="205"/>
      <c r="J69" s="201"/>
      <c r="K69" s="188"/>
      <c r="L69" s="189"/>
      <c r="M69" s="194"/>
      <c r="N69" s="194"/>
      <c r="O69" s="183"/>
      <c r="P69" s="227"/>
      <c r="Q69" s="229"/>
      <c r="R69" s="227"/>
      <c r="S69" s="233"/>
      <c r="T69" s="183"/>
      <c r="U69" s="183"/>
      <c r="V69" s="182" t="e">
        <v>#N/A</v>
      </c>
      <c r="W69" s="182" t="e">
        <v>#N/A</v>
      </c>
      <c r="X69" s="227">
        <v>14</v>
      </c>
      <c r="Y69" s="229" t="s">
        <v>365</v>
      </c>
      <c r="Z69" s="227">
        <v>1300</v>
      </c>
      <c r="AA69" s="233">
        <v>18200</v>
      </c>
      <c r="AB69" s="249">
        <v>0</v>
      </c>
      <c r="AC69" s="249">
        <v>0</v>
      </c>
      <c r="AF69" s="90">
        <f t="shared" si="0"/>
        <v>0</v>
      </c>
      <c r="AG69" s="129">
        <f t="shared" si="1"/>
        <v>18200</v>
      </c>
    </row>
    <row r="70" spans="1:36">
      <c r="A70" s="227">
        <v>64</v>
      </c>
      <c r="B70" s="227" t="s">
        <v>483</v>
      </c>
      <c r="C70" s="190" t="s">
        <v>484</v>
      </c>
      <c r="D70" s="199"/>
      <c r="E70" s="204"/>
      <c r="F70" s="203"/>
      <c r="G70" s="203"/>
      <c r="H70" s="203"/>
      <c r="I70" s="205"/>
      <c r="J70" s="201"/>
      <c r="K70" s="188"/>
      <c r="L70" s="189"/>
      <c r="M70" s="194"/>
      <c r="N70" s="194"/>
      <c r="O70" s="183"/>
      <c r="P70" s="227"/>
      <c r="Q70" s="229"/>
      <c r="R70" s="227"/>
      <c r="S70" s="233"/>
      <c r="T70" s="183"/>
      <c r="U70" s="183"/>
      <c r="V70" s="182" t="e">
        <v>#N/A</v>
      </c>
      <c r="W70" s="182" t="e">
        <v>#N/A</v>
      </c>
      <c r="X70" s="227">
        <v>14</v>
      </c>
      <c r="Y70" s="229" t="s">
        <v>365</v>
      </c>
      <c r="Z70" s="227">
        <v>500</v>
      </c>
      <c r="AA70" s="233">
        <v>7000</v>
      </c>
      <c r="AB70" s="249">
        <v>0</v>
      </c>
      <c r="AC70" s="249">
        <v>0</v>
      </c>
      <c r="AF70" s="90">
        <f t="shared" si="0"/>
        <v>0</v>
      </c>
      <c r="AG70" s="129">
        <f t="shared" si="1"/>
        <v>7000</v>
      </c>
    </row>
    <row r="71" spans="1:36">
      <c r="A71" s="227">
        <v>65</v>
      </c>
      <c r="B71" s="227" t="s">
        <v>485</v>
      </c>
      <c r="C71" s="190" t="s">
        <v>486</v>
      </c>
      <c r="D71" s="199"/>
      <c r="E71" s="204"/>
      <c r="F71" s="203"/>
      <c r="G71" s="203"/>
      <c r="H71" s="203"/>
      <c r="I71" s="205"/>
      <c r="J71" s="201"/>
      <c r="K71" s="188"/>
      <c r="L71" s="189"/>
      <c r="M71" s="194"/>
      <c r="N71" s="194"/>
      <c r="O71" s="183"/>
      <c r="P71" s="227"/>
      <c r="Q71" s="229"/>
      <c r="R71" s="227"/>
      <c r="S71" s="233"/>
      <c r="T71" s="183"/>
      <c r="U71" s="183"/>
      <c r="V71" s="182">
        <v>25</v>
      </c>
      <c r="W71" s="182">
        <v>75</v>
      </c>
      <c r="X71" s="227">
        <v>330</v>
      </c>
      <c r="Y71" s="229" t="s">
        <v>352</v>
      </c>
      <c r="Z71" s="227">
        <v>829</v>
      </c>
      <c r="AA71" s="233">
        <v>273570</v>
      </c>
      <c r="AB71" s="249">
        <v>20725</v>
      </c>
      <c r="AC71" s="249">
        <v>24870</v>
      </c>
      <c r="AF71" s="90">
        <f t="shared" si="0"/>
        <v>0</v>
      </c>
      <c r="AG71" s="129">
        <f t="shared" si="1"/>
        <v>273570</v>
      </c>
    </row>
    <row r="72" spans="1:36">
      <c r="A72" s="227">
        <v>66</v>
      </c>
      <c r="B72" s="227" t="s">
        <v>487</v>
      </c>
      <c r="C72" s="190" t="s">
        <v>488</v>
      </c>
      <c r="D72" s="199"/>
      <c r="E72" s="204"/>
      <c r="F72" s="203"/>
      <c r="G72" s="203"/>
      <c r="H72" s="203"/>
      <c r="I72" s="205"/>
      <c r="J72" s="201"/>
      <c r="K72" s="188"/>
      <c r="L72" s="189"/>
      <c r="M72" s="194"/>
      <c r="N72" s="194"/>
      <c r="O72" s="183"/>
      <c r="P72" s="227"/>
      <c r="Q72" s="229"/>
      <c r="R72" s="227"/>
      <c r="S72" s="233"/>
      <c r="T72" s="183"/>
      <c r="U72" s="183"/>
      <c r="V72" s="182" t="e">
        <v>#N/A</v>
      </c>
      <c r="W72" s="182" t="e">
        <v>#N/A</v>
      </c>
      <c r="X72" s="227">
        <v>330</v>
      </c>
      <c r="Y72" s="229" t="s">
        <v>352</v>
      </c>
      <c r="Z72" s="227">
        <v>829</v>
      </c>
      <c r="AA72" s="233">
        <v>273570</v>
      </c>
      <c r="AB72" s="249">
        <v>0</v>
      </c>
      <c r="AC72" s="249">
        <v>0</v>
      </c>
      <c r="AF72" s="90">
        <f t="shared" ref="AF72:AF76" si="2">SUM(AH72:XFD72)</f>
        <v>0</v>
      </c>
      <c r="AG72" s="129">
        <f t="shared" ref="AG72:AG76" si="3">AA72-AF72</f>
        <v>273570</v>
      </c>
    </row>
    <row r="73" spans="1:36">
      <c r="A73" s="227">
        <v>67</v>
      </c>
      <c r="B73" s="227"/>
      <c r="C73" s="190" t="s">
        <v>489</v>
      </c>
      <c r="D73" s="202">
        <v>1</v>
      </c>
      <c r="E73" s="223" t="s">
        <v>368</v>
      </c>
      <c r="F73" s="190">
        <v>300000</v>
      </c>
      <c r="G73" s="190">
        <v>60000</v>
      </c>
      <c r="H73" s="190">
        <v>360000</v>
      </c>
      <c r="I73" s="191">
        <v>360000</v>
      </c>
      <c r="J73" s="192"/>
      <c r="K73" s="188">
        <v>1</v>
      </c>
      <c r="L73" s="189" t="s">
        <v>368</v>
      </c>
      <c r="M73" s="194">
        <v>500000</v>
      </c>
      <c r="N73" s="194">
        <v>500000</v>
      </c>
      <c r="O73" s="183"/>
      <c r="P73" s="227">
        <v>1</v>
      </c>
      <c r="Q73" s="229" t="s">
        <v>365</v>
      </c>
      <c r="R73" s="227">
        <v>395735</v>
      </c>
      <c r="S73" s="233">
        <v>395735</v>
      </c>
      <c r="T73" s="183"/>
      <c r="U73" s="183"/>
      <c r="V73" s="182" t="e">
        <v>#N/A</v>
      </c>
      <c r="W73" s="182" t="e">
        <v>#N/A</v>
      </c>
      <c r="X73" s="227">
        <v>1</v>
      </c>
      <c r="Y73" s="229" t="s">
        <v>365</v>
      </c>
      <c r="Z73" s="227">
        <v>1334488</v>
      </c>
      <c r="AA73" s="233">
        <v>1334488</v>
      </c>
      <c r="AB73" s="249">
        <v>790364.56</v>
      </c>
      <c r="AC73" s="249">
        <v>948437.47200000007</v>
      </c>
      <c r="AF73" s="90">
        <f t="shared" si="2"/>
        <v>0</v>
      </c>
      <c r="AG73" s="129">
        <f t="shared" si="3"/>
        <v>1334488</v>
      </c>
    </row>
    <row r="74" spans="1:36">
      <c r="A74" s="227">
        <v>68</v>
      </c>
      <c r="B74" s="227"/>
      <c r="C74" s="190" t="s">
        <v>490</v>
      </c>
      <c r="D74" s="199"/>
      <c r="E74" s="224"/>
      <c r="F74" s="199"/>
      <c r="G74" s="199"/>
      <c r="H74" s="199"/>
      <c r="I74" s="200">
        <v>1511840</v>
      </c>
      <c r="J74" s="201"/>
      <c r="K74" s="202">
        <v>1</v>
      </c>
      <c r="L74" s="189" t="s">
        <v>368</v>
      </c>
      <c r="M74" s="194">
        <v>1000000</v>
      </c>
      <c r="N74" s="194">
        <v>1000000</v>
      </c>
      <c r="O74" s="183"/>
      <c r="P74" s="227">
        <v>1</v>
      </c>
      <c r="Q74" s="229" t="s">
        <v>365</v>
      </c>
      <c r="R74" s="227">
        <v>1700940</v>
      </c>
      <c r="S74" s="233">
        <v>1700940</v>
      </c>
      <c r="T74" s="183"/>
      <c r="U74" s="183"/>
      <c r="V74" s="182" t="e">
        <v>#N/A</v>
      </c>
      <c r="W74" s="182" t="e">
        <v>#N/A</v>
      </c>
      <c r="X74" s="227">
        <v>1</v>
      </c>
      <c r="Y74" s="229" t="s">
        <v>365</v>
      </c>
      <c r="Z74" s="227">
        <v>3419955.77</v>
      </c>
      <c r="AA74" s="233">
        <v>3419955.77</v>
      </c>
      <c r="AB74" s="249">
        <v>1216369.43</v>
      </c>
      <c r="AC74" s="249">
        <v>1459643.3160000001</v>
      </c>
      <c r="AF74" s="90">
        <f t="shared" si="2"/>
        <v>0</v>
      </c>
      <c r="AG74" s="129">
        <f t="shared" si="3"/>
        <v>3419955.77</v>
      </c>
    </row>
    <row r="75" spans="1:36">
      <c r="A75" s="227">
        <v>69</v>
      </c>
      <c r="B75" s="227"/>
      <c r="C75" s="190" t="s">
        <v>491</v>
      </c>
      <c r="D75" s="199"/>
      <c r="E75" s="204"/>
      <c r="F75" s="203"/>
      <c r="G75" s="203"/>
      <c r="H75" s="203"/>
      <c r="I75" s="205"/>
      <c r="J75" s="201"/>
      <c r="K75" s="202">
        <v>1</v>
      </c>
      <c r="L75" s="189" t="s">
        <v>368</v>
      </c>
      <c r="M75" s="194">
        <v>1323717</v>
      </c>
      <c r="N75" s="194">
        <v>1323717</v>
      </c>
      <c r="O75" s="183"/>
      <c r="P75" s="227">
        <v>1</v>
      </c>
      <c r="Q75" s="229" t="s">
        <v>365</v>
      </c>
      <c r="R75" s="227">
        <v>988048</v>
      </c>
      <c r="S75" s="233">
        <v>988048</v>
      </c>
      <c r="T75" s="183"/>
      <c r="U75" s="183"/>
      <c r="V75" s="182" t="e">
        <v>#N/A</v>
      </c>
      <c r="W75" s="182" t="e">
        <v>#N/A</v>
      </c>
      <c r="X75" s="227">
        <v>1</v>
      </c>
      <c r="Y75" s="229" t="s">
        <v>365</v>
      </c>
      <c r="Z75" s="227">
        <v>342267.66000000003</v>
      </c>
      <c r="AA75" s="233">
        <v>342267.66000000003</v>
      </c>
      <c r="AB75" s="249">
        <v>45941.54</v>
      </c>
      <c r="AC75" s="249">
        <v>55129.848000000005</v>
      </c>
      <c r="AF75" s="90">
        <f t="shared" si="2"/>
        <v>0</v>
      </c>
      <c r="AG75" s="129">
        <f t="shared" si="3"/>
        <v>342267.66000000003</v>
      </c>
    </row>
    <row r="76" spans="1:36">
      <c r="A76" s="227">
        <v>70</v>
      </c>
      <c r="B76" s="227"/>
      <c r="C76" s="226" t="s">
        <v>492</v>
      </c>
      <c r="D76" s="199"/>
      <c r="E76" s="204"/>
      <c r="F76" s="203"/>
      <c r="G76" s="203"/>
      <c r="H76" s="203"/>
      <c r="I76" s="205"/>
      <c r="J76" s="201"/>
      <c r="K76" s="202">
        <v>1</v>
      </c>
      <c r="L76" s="189" t="s">
        <v>368</v>
      </c>
      <c r="M76" s="194">
        <v>1262606</v>
      </c>
      <c r="N76" s="194">
        <v>1262606</v>
      </c>
      <c r="O76" s="183"/>
      <c r="P76" s="227">
        <v>1</v>
      </c>
      <c r="Q76" s="229" t="s">
        <v>365</v>
      </c>
      <c r="R76" s="227">
        <v>0</v>
      </c>
      <c r="S76" s="233">
        <v>0</v>
      </c>
      <c r="T76" s="183"/>
      <c r="U76" s="183"/>
      <c r="V76" s="182" t="e">
        <v>#N/A</v>
      </c>
      <c r="W76" s="182" t="e">
        <v>#N/A</v>
      </c>
      <c r="X76" s="227">
        <v>1</v>
      </c>
      <c r="Y76" s="229" t="s">
        <v>365</v>
      </c>
      <c r="Z76" s="227">
        <v>650406.5</v>
      </c>
      <c r="AA76" s="233">
        <v>650406.5</v>
      </c>
      <c r="AB76" s="250">
        <v>322091</v>
      </c>
      <c r="AC76" s="249">
        <v>386509.19999999995</v>
      </c>
      <c r="AF76" s="90">
        <f t="shared" si="2"/>
        <v>95</v>
      </c>
      <c r="AG76" s="129">
        <f t="shared" si="3"/>
        <v>650311.5</v>
      </c>
      <c r="AJ76" s="179">
        <v>95</v>
      </c>
    </row>
    <row r="77" spans="1:36" ht="15" thickBot="1">
      <c r="A77" s="179"/>
      <c r="B77" s="179"/>
      <c r="C77" s="179"/>
      <c r="D77" s="179"/>
      <c r="E77" s="179"/>
      <c r="F77" s="179"/>
      <c r="G77" s="179"/>
      <c r="H77" s="207"/>
      <c r="I77" s="207">
        <v>15177860</v>
      </c>
      <c r="J77" s="204"/>
      <c r="K77" s="204"/>
      <c r="L77" s="204"/>
      <c r="M77" s="204"/>
      <c r="N77" s="204"/>
      <c r="O77" s="204"/>
      <c r="P77" s="204"/>
      <c r="Q77" s="204"/>
      <c r="R77" s="204"/>
      <c r="S77" s="204"/>
      <c r="T77" s="204"/>
      <c r="U77" s="204"/>
      <c r="V77" s="204"/>
      <c r="W77" s="204"/>
      <c r="X77" s="204"/>
      <c r="Y77" s="204"/>
      <c r="Z77" s="204"/>
      <c r="AA77" s="207">
        <f>SUM(AA7:AA76)</f>
        <v>30953762.93</v>
      </c>
      <c r="AB77" s="207">
        <v>15682865.880000001</v>
      </c>
      <c r="AC77" s="207">
        <v>18819439.056000002</v>
      </c>
      <c r="AF77" s="214">
        <f>SUM(AF7:AF76)</f>
        <v>95</v>
      </c>
      <c r="AG77" s="214">
        <f>SUM(AG7:AG76)</f>
        <v>30953667.93</v>
      </c>
    </row>
    <row r="78" spans="1:36" ht="15" thickTop="1">
      <c r="A78" s="179"/>
      <c r="B78" s="179"/>
      <c r="C78" s="179"/>
      <c r="D78" s="179"/>
      <c r="E78" s="179"/>
      <c r="F78" s="179"/>
      <c r="G78" s="179"/>
      <c r="H78" s="179"/>
      <c r="I78" s="179"/>
      <c r="J78" s="204"/>
      <c r="K78" s="204"/>
      <c r="L78" s="204"/>
      <c r="M78" s="204"/>
      <c r="N78" s="204"/>
      <c r="O78" s="204"/>
      <c r="P78" s="204"/>
      <c r="Q78" s="204"/>
      <c r="R78" s="204"/>
      <c r="S78" s="204"/>
      <c r="T78" s="204"/>
      <c r="U78" s="204"/>
      <c r="V78" s="204"/>
      <c r="W78" s="204"/>
      <c r="X78" s="204"/>
      <c r="Y78" s="204"/>
      <c r="Z78" s="204"/>
      <c r="AA78" s="204"/>
      <c r="AB78" s="251"/>
      <c r="AC78" s="251"/>
    </row>
    <row r="79" spans="1:36" ht="20">
      <c r="A79" s="180" t="s">
        <v>493</v>
      </c>
      <c r="B79" s="179"/>
      <c r="C79" s="179"/>
      <c r="D79" s="179"/>
      <c r="E79" s="179"/>
      <c r="F79" s="179"/>
      <c r="G79" s="179"/>
      <c r="H79" s="179"/>
      <c r="I79" s="179"/>
      <c r="J79" s="204"/>
      <c r="K79" s="204"/>
      <c r="L79" s="204"/>
      <c r="M79" s="204"/>
      <c r="N79" s="204"/>
      <c r="O79" s="204"/>
      <c r="P79" s="204"/>
      <c r="Q79" s="204"/>
      <c r="R79" s="204"/>
      <c r="S79" s="204"/>
      <c r="T79" s="204"/>
      <c r="U79" s="204"/>
      <c r="V79" s="204"/>
      <c r="W79" s="204"/>
      <c r="X79" s="204"/>
      <c r="Y79" s="204"/>
      <c r="Z79" s="204"/>
      <c r="AA79" s="204"/>
      <c r="AB79" s="251"/>
      <c r="AC79" s="251"/>
    </row>
    <row r="80" spans="1:36">
      <c r="A80" s="179"/>
      <c r="B80" s="179"/>
      <c r="C80" s="179"/>
      <c r="D80" s="179"/>
      <c r="E80" s="179"/>
      <c r="F80" s="179"/>
      <c r="G80" s="179"/>
      <c r="H80" s="179"/>
      <c r="I80" s="179"/>
      <c r="J80" s="179"/>
      <c r="K80" s="179"/>
      <c r="L80" s="179"/>
      <c r="M80" s="179"/>
      <c r="N80" s="218"/>
      <c r="O80" s="179"/>
      <c r="P80" s="204"/>
      <c r="Q80" s="204"/>
      <c r="R80" s="204"/>
      <c r="S80" s="203"/>
      <c r="T80" s="179"/>
      <c r="U80" s="179"/>
      <c r="V80" s="182"/>
      <c r="W80" s="182"/>
      <c r="X80" s="204"/>
      <c r="Y80" s="204"/>
      <c r="Z80" s="204"/>
      <c r="AA80" s="203"/>
      <c r="AB80" s="251"/>
      <c r="AC80" s="251"/>
    </row>
    <row r="81" spans="1:35">
      <c r="A81" s="227">
        <v>1</v>
      </c>
      <c r="B81" s="232" t="s">
        <v>494</v>
      </c>
      <c r="C81" s="248" t="s">
        <v>495</v>
      </c>
      <c r="D81" s="202"/>
      <c r="E81" s="223"/>
      <c r="F81" s="190"/>
      <c r="G81" s="190"/>
      <c r="H81" s="190"/>
      <c r="I81" s="191"/>
      <c r="J81" s="192"/>
      <c r="K81" s="188"/>
      <c r="L81" s="189"/>
      <c r="M81" s="195"/>
      <c r="N81" s="194"/>
      <c r="O81" s="183"/>
      <c r="P81" s="227">
        <v>10</v>
      </c>
      <c r="Q81" s="229" t="s">
        <v>444</v>
      </c>
      <c r="R81" s="227">
        <v>800</v>
      </c>
      <c r="S81" s="233">
        <v>8000</v>
      </c>
      <c r="T81" s="183"/>
      <c r="U81" s="183">
        <v>7</v>
      </c>
      <c r="V81" s="182">
        <v>2</v>
      </c>
      <c r="W81" s="182">
        <v>6</v>
      </c>
      <c r="X81" s="227">
        <v>10</v>
      </c>
      <c r="Y81" s="229" t="s">
        <v>444</v>
      </c>
      <c r="Z81" s="227">
        <v>800</v>
      </c>
      <c r="AA81" s="233">
        <v>8000</v>
      </c>
      <c r="AB81" s="249">
        <v>5600</v>
      </c>
      <c r="AC81" s="249">
        <v>6720</v>
      </c>
      <c r="AF81" s="90">
        <f t="shared" ref="AF81:AF90" si="4">SUM(AH81:XFD81)</f>
        <v>0</v>
      </c>
      <c r="AG81" s="129">
        <f t="shared" ref="AG81:AG90" si="5">AA81-AF81</f>
        <v>8000</v>
      </c>
    </row>
    <row r="82" spans="1:35">
      <c r="A82" s="227">
        <v>2</v>
      </c>
      <c r="B82" s="232" t="s">
        <v>496</v>
      </c>
      <c r="C82" s="248" t="s">
        <v>497</v>
      </c>
      <c r="D82" s="202"/>
      <c r="E82" s="223"/>
      <c r="F82" s="190"/>
      <c r="G82" s="190"/>
      <c r="H82" s="190"/>
      <c r="I82" s="191"/>
      <c r="J82" s="192"/>
      <c r="K82" s="188"/>
      <c r="L82" s="189"/>
      <c r="M82" s="195"/>
      <c r="N82" s="194"/>
      <c r="O82" s="183"/>
      <c r="P82" s="227">
        <v>10</v>
      </c>
      <c r="Q82" s="229" t="s">
        <v>444</v>
      </c>
      <c r="R82" s="227">
        <v>1700</v>
      </c>
      <c r="S82" s="233">
        <v>17000</v>
      </c>
      <c r="T82" s="183"/>
      <c r="U82" s="183">
        <v>7</v>
      </c>
      <c r="V82" s="182">
        <v>2</v>
      </c>
      <c r="W82" s="182">
        <v>6</v>
      </c>
      <c r="X82" s="227">
        <v>10</v>
      </c>
      <c r="Y82" s="229" t="s">
        <v>444</v>
      </c>
      <c r="Z82" s="227">
        <v>1700</v>
      </c>
      <c r="AA82" s="233">
        <v>17000</v>
      </c>
      <c r="AB82" s="249">
        <v>11900</v>
      </c>
      <c r="AC82" s="249">
        <v>14280</v>
      </c>
      <c r="AF82" s="90">
        <f t="shared" si="4"/>
        <v>0</v>
      </c>
      <c r="AG82" s="129">
        <f t="shared" si="5"/>
        <v>17000</v>
      </c>
    </row>
    <row r="83" spans="1:35">
      <c r="A83" s="227">
        <v>3</v>
      </c>
      <c r="B83" s="232" t="s">
        <v>498</v>
      </c>
      <c r="C83" s="187" t="s">
        <v>499</v>
      </c>
      <c r="D83" s="202"/>
      <c r="E83" s="223"/>
      <c r="F83" s="190"/>
      <c r="G83" s="190"/>
      <c r="H83" s="190"/>
      <c r="I83" s="191"/>
      <c r="J83" s="192"/>
      <c r="K83" s="188"/>
      <c r="L83" s="189"/>
      <c r="M83" s="195"/>
      <c r="N83" s="194"/>
      <c r="O83" s="183"/>
      <c r="P83" s="227">
        <v>10</v>
      </c>
      <c r="Q83" s="229" t="s">
        <v>444</v>
      </c>
      <c r="R83" s="227">
        <v>2500</v>
      </c>
      <c r="S83" s="233">
        <v>25000</v>
      </c>
      <c r="T83" s="183"/>
      <c r="U83" s="183">
        <v>7</v>
      </c>
      <c r="V83" s="182">
        <v>2</v>
      </c>
      <c r="W83" s="182">
        <v>6</v>
      </c>
      <c r="X83" s="227">
        <v>10</v>
      </c>
      <c r="Y83" s="229" t="s">
        <v>444</v>
      </c>
      <c r="Z83" s="227">
        <v>2500</v>
      </c>
      <c r="AA83" s="233">
        <v>25000</v>
      </c>
      <c r="AB83" s="249">
        <v>17500</v>
      </c>
      <c r="AC83" s="249">
        <v>21000</v>
      </c>
      <c r="AD83" s="183"/>
      <c r="AE83" s="183"/>
      <c r="AF83" s="90">
        <f t="shared" si="4"/>
        <v>0</v>
      </c>
      <c r="AG83" s="129">
        <f t="shared" si="5"/>
        <v>25000</v>
      </c>
    </row>
    <row r="84" spans="1:35">
      <c r="A84" s="227">
        <v>4</v>
      </c>
      <c r="B84" s="232" t="s">
        <v>500</v>
      </c>
      <c r="C84" s="187" t="s">
        <v>501</v>
      </c>
      <c r="D84" s="202"/>
      <c r="E84" s="223"/>
      <c r="F84" s="190"/>
      <c r="G84" s="190"/>
      <c r="H84" s="190"/>
      <c r="I84" s="191"/>
      <c r="J84" s="192"/>
      <c r="K84" s="188"/>
      <c r="L84" s="189" t="s">
        <v>405</v>
      </c>
      <c r="M84" s="195"/>
      <c r="N84" s="194"/>
      <c r="O84" s="183"/>
      <c r="P84" s="227">
        <v>5</v>
      </c>
      <c r="Q84" s="229" t="s">
        <v>444</v>
      </c>
      <c r="R84" s="227">
        <v>2266</v>
      </c>
      <c r="S84" s="233">
        <v>11330</v>
      </c>
      <c r="T84" s="183"/>
      <c r="U84" s="183">
        <v>3</v>
      </c>
      <c r="V84" s="182">
        <v>1</v>
      </c>
      <c r="W84" s="182">
        <v>3</v>
      </c>
      <c r="X84" s="227">
        <v>5</v>
      </c>
      <c r="Y84" s="229" t="s">
        <v>444</v>
      </c>
      <c r="Z84" s="227">
        <v>3550</v>
      </c>
      <c r="AA84" s="233">
        <v>17750</v>
      </c>
      <c r="AB84" s="249">
        <v>8653.69</v>
      </c>
      <c r="AC84" s="249">
        <v>10384.428</v>
      </c>
      <c r="AD84" s="183"/>
      <c r="AE84" s="183"/>
      <c r="AF84" s="90">
        <f t="shared" si="4"/>
        <v>0</v>
      </c>
      <c r="AG84" s="129">
        <f t="shared" si="5"/>
        <v>17750</v>
      </c>
    </row>
    <row r="85" spans="1:35">
      <c r="A85" s="227">
        <v>5</v>
      </c>
      <c r="B85" s="232" t="s">
        <v>502</v>
      </c>
      <c r="C85" s="187" t="s">
        <v>503</v>
      </c>
      <c r="D85" s="202"/>
      <c r="E85" s="223"/>
      <c r="F85" s="190"/>
      <c r="G85" s="190"/>
      <c r="H85" s="190"/>
      <c r="I85" s="191"/>
      <c r="J85" s="192"/>
      <c r="K85" s="188"/>
      <c r="L85" s="189"/>
      <c r="M85" s="195"/>
      <c r="N85" s="194"/>
      <c r="O85" s="183"/>
      <c r="P85" s="227">
        <v>5</v>
      </c>
      <c r="Q85" s="229" t="s">
        <v>444</v>
      </c>
      <c r="R85" s="227">
        <v>2270</v>
      </c>
      <c r="S85" s="233">
        <v>11350</v>
      </c>
      <c r="T85" s="183"/>
      <c r="U85" s="183">
        <v>3</v>
      </c>
      <c r="V85" s="182">
        <v>1</v>
      </c>
      <c r="W85" s="182">
        <v>3</v>
      </c>
      <c r="X85" s="227">
        <v>5</v>
      </c>
      <c r="Y85" s="229" t="s">
        <v>444</v>
      </c>
      <c r="Z85" s="227">
        <v>2600</v>
      </c>
      <c r="AA85" s="233">
        <v>13000</v>
      </c>
      <c r="AB85" s="249">
        <v>4932.59</v>
      </c>
      <c r="AC85" s="249">
        <v>5919.1080000000002</v>
      </c>
      <c r="AD85" s="183"/>
      <c r="AE85" s="183"/>
      <c r="AF85" s="90">
        <f t="shared" si="4"/>
        <v>0</v>
      </c>
      <c r="AG85" s="129">
        <f t="shared" si="5"/>
        <v>13000</v>
      </c>
    </row>
    <row r="86" spans="1:35">
      <c r="A86" s="227">
        <v>6</v>
      </c>
      <c r="B86" s="232" t="s">
        <v>504</v>
      </c>
      <c r="C86" s="187" t="s">
        <v>505</v>
      </c>
      <c r="D86" s="202"/>
      <c r="E86" s="223"/>
      <c r="F86" s="190"/>
      <c r="G86" s="190"/>
      <c r="H86" s="190"/>
      <c r="I86" s="191"/>
      <c r="J86" s="192"/>
      <c r="K86" s="188"/>
      <c r="L86" s="189"/>
      <c r="M86" s="195"/>
      <c r="N86" s="194"/>
      <c r="O86" s="183"/>
      <c r="P86" s="227">
        <v>5</v>
      </c>
      <c r="Q86" s="229" t="s">
        <v>444</v>
      </c>
      <c r="R86" s="227">
        <v>3500</v>
      </c>
      <c r="S86" s="233">
        <v>17500</v>
      </c>
      <c r="T86" s="183"/>
      <c r="U86" s="183">
        <v>3</v>
      </c>
      <c r="V86" s="182" t="e">
        <v>#N/A</v>
      </c>
      <c r="W86" s="182" t="e">
        <v>#N/A</v>
      </c>
      <c r="X86" s="227">
        <v>5</v>
      </c>
      <c r="Y86" s="229" t="s">
        <v>444</v>
      </c>
      <c r="Z86" s="227">
        <v>6000</v>
      </c>
      <c r="AA86" s="233">
        <v>30000</v>
      </c>
      <c r="AB86" s="249">
        <v>8666.67</v>
      </c>
      <c r="AC86" s="249">
        <v>10400.004000000001</v>
      </c>
      <c r="AD86" s="183"/>
      <c r="AE86" s="183"/>
      <c r="AF86" s="90">
        <f t="shared" si="4"/>
        <v>0</v>
      </c>
      <c r="AG86" s="129">
        <f t="shared" si="5"/>
        <v>30000</v>
      </c>
    </row>
    <row r="87" spans="1:35">
      <c r="A87" s="227">
        <v>7</v>
      </c>
      <c r="B87" s="232" t="s">
        <v>506</v>
      </c>
      <c r="C87" s="187" t="s">
        <v>507</v>
      </c>
      <c r="D87" s="202"/>
      <c r="E87" s="223"/>
      <c r="F87" s="190"/>
      <c r="G87" s="190"/>
      <c r="H87" s="190"/>
      <c r="I87" s="191"/>
      <c r="J87" s="192"/>
      <c r="K87" s="188"/>
      <c r="L87" s="189"/>
      <c r="M87" s="195"/>
      <c r="N87" s="194"/>
      <c r="O87" s="183"/>
      <c r="P87" s="227">
        <v>200</v>
      </c>
      <c r="Q87" s="229" t="s">
        <v>444</v>
      </c>
      <c r="R87" s="227">
        <v>100</v>
      </c>
      <c r="S87" s="233">
        <v>20000</v>
      </c>
      <c r="T87" s="183"/>
      <c r="U87" s="183">
        <v>78</v>
      </c>
      <c r="V87" s="182">
        <v>69</v>
      </c>
      <c r="W87" s="182">
        <v>207</v>
      </c>
      <c r="X87" s="227">
        <v>225</v>
      </c>
      <c r="Y87" s="229" t="s">
        <v>444</v>
      </c>
      <c r="Z87" s="227">
        <v>150</v>
      </c>
      <c r="AA87" s="233">
        <v>33750</v>
      </c>
      <c r="AB87" s="249">
        <v>15791.17</v>
      </c>
      <c r="AC87" s="249">
        <v>18949.403999999999</v>
      </c>
      <c r="AD87" s="183"/>
      <c r="AE87" s="183"/>
      <c r="AF87" s="90">
        <f t="shared" si="4"/>
        <v>0</v>
      </c>
      <c r="AG87" s="129">
        <f t="shared" si="5"/>
        <v>33750</v>
      </c>
    </row>
    <row r="88" spans="1:35">
      <c r="A88" s="227">
        <v>8</v>
      </c>
      <c r="B88" s="232" t="s">
        <v>508</v>
      </c>
      <c r="C88" s="187" t="s">
        <v>509</v>
      </c>
      <c r="D88" s="202"/>
      <c r="E88" s="223"/>
      <c r="F88" s="190"/>
      <c r="G88" s="190"/>
      <c r="H88" s="190"/>
      <c r="I88" s="191"/>
      <c r="J88" s="192"/>
      <c r="K88" s="188"/>
      <c r="L88" s="189"/>
      <c r="M88" s="195"/>
      <c r="N88" s="194"/>
      <c r="O88" s="183"/>
      <c r="P88" s="227">
        <v>10</v>
      </c>
      <c r="Q88" s="229" t="s">
        <v>444</v>
      </c>
      <c r="R88" s="227">
        <v>810</v>
      </c>
      <c r="S88" s="233">
        <v>8100</v>
      </c>
      <c r="T88" s="183"/>
      <c r="U88" s="183">
        <v>2</v>
      </c>
      <c r="V88" s="182">
        <v>2</v>
      </c>
      <c r="W88" s="182">
        <v>6</v>
      </c>
      <c r="X88" s="227">
        <v>10</v>
      </c>
      <c r="Y88" s="229" t="s">
        <v>444</v>
      </c>
      <c r="Z88" s="227">
        <v>810</v>
      </c>
      <c r="AA88" s="233">
        <v>8100</v>
      </c>
      <c r="AB88" s="249">
        <v>1620</v>
      </c>
      <c r="AC88" s="249">
        <v>1944</v>
      </c>
      <c r="AD88" s="183"/>
      <c r="AE88" s="183"/>
      <c r="AF88" s="90">
        <f t="shared" si="4"/>
        <v>0</v>
      </c>
      <c r="AG88" s="129">
        <f t="shared" si="5"/>
        <v>8100</v>
      </c>
    </row>
    <row r="89" spans="1:35">
      <c r="A89" s="227">
        <v>9</v>
      </c>
      <c r="B89" s="232" t="s">
        <v>510</v>
      </c>
      <c r="C89" s="187" t="s">
        <v>511</v>
      </c>
      <c r="D89" s="202"/>
      <c r="E89" s="223"/>
      <c r="F89" s="190"/>
      <c r="G89" s="190"/>
      <c r="H89" s="190"/>
      <c r="I89" s="191"/>
      <c r="J89" s="192"/>
      <c r="K89" s="188"/>
      <c r="L89" s="189"/>
      <c r="M89" s="195"/>
      <c r="N89" s="194"/>
      <c r="O89" s="183"/>
      <c r="P89" s="227">
        <v>200</v>
      </c>
      <c r="Q89" s="229" t="s">
        <v>444</v>
      </c>
      <c r="R89" s="227">
        <v>1150</v>
      </c>
      <c r="S89" s="233">
        <v>230000</v>
      </c>
      <c r="T89" s="183"/>
      <c r="U89" s="183">
        <v>226</v>
      </c>
      <c r="V89" s="182">
        <v>100</v>
      </c>
      <c r="W89" s="182">
        <v>300</v>
      </c>
      <c r="X89" s="227">
        <v>350</v>
      </c>
      <c r="Y89" s="229" t="s">
        <v>357</v>
      </c>
      <c r="Z89" s="227">
        <v>1050</v>
      </c>
      <c r="AA89" s="233">
        <v>367500</v>
      </c>
      <c r="AB89" s="249">
        <v>270000</v>
      </c>
      <c r="AC89" s="249">
        <v>324000</v>
      </c>
      <c r="AD89" s="183"/>
      <c r="AE89" s="183"/>
      <c r="AF89" s="90">
        <f t="shared" si="4"/>
        <v>0</v>
      </c>
      <c r="AG89" s="129">
        <f t="shared" si="5"/>
        <v>367500</v>
      </c>
    </row>
    <row r="90" spans="1:35">
      <c r="A90" s="227">
        <v>10</v>
      </c>
      <c r="B90" s="227"/>
      <c r="C90" s="187" t="s">
        <v>512</v>
      </c>
      <c r="D90" s="202"/>
      <c r="E90" s="223"/>
      <c r="F90" s="190"/>
      <c r="G90" s="190"/>
      <c r="H90" s="190"/>
      <c r="I90" s="191"/>
      <c r="J90" s="192"/>
      <c r="K90" s="188">
        <v>1</v>
      </c>
      <c r="L90" s="189" t="s">
        <v>437</v>
      </c>
      <c r="M90" s="195">
        <v>20000</v>
      </c>
      <c r="N90" s="194">
        <v>20000</v>
      </c>
      <c r="O90" s="183"/>
      <c r="P90" s="227">
        <v>1</v>
      </c>
      <c r="Q90" s="229" t="s">
        <v>365</v>
      </c>
      <c r="R90" s="227">
        <v>20000</v>
      </c>
      <c r="S90" s="233">
        <v>20000</v>
      </c>
      <c r="T90" s="183"/>
      <c r="U90" s="183"/>
      <c r="V90" s="182" t="e">
        <v>#N/A</v>
      </c>
      <c r="W90" s="182" t="e">
        <v>#N/A</v>
      </c>
      <c r="X90" s="227">
        <v>1</v>
      </c>
      <c r="Y90" s="229" t="s">
        <v>365</v>
      </c>
      <c r="Z90" s="227">
        <v>20000</v>
      </c>
      <c r="AA90" s="233">
        <v>20000</v>
      </c>
      <c r="AB90" s="249"/>
      <c r="AC90" s="249"/>
      <c r="AD90" s="183"/>
      <c r="AE90" s="183"/>
      <c r="AF90" s="90">
        <f t="shared" si="4"/>
        <v>9500</v>
      </c>
      <c r="AG90" s="129">
        <f t="shared" si="5"/>
        <v>10500</v>
      </c>
      <c r="AI90" s="301">
        <v>9500</v>
      </c>
    </row>
    <row r="91" spans="1:35" ht="15" thickBot="1">
      <c r="A91" s="179"/>
      <c r="B91" s="179"/>
      <c r="C91" s="179"/>
      <c r="D91" s="179"/>
      <c r="E91" s="179"/>
      <c r="F91" s="179"/>
      <c r="G91" s="179"/>
      <c r="H91" s="179"/>
      <c r="I91" s="179"/>
      <c r="J91" s="179"/>
      <c r="K91" s="179"/>
      <c r="L91" s="179"/>
      <c r="M91" s="179"/>
      <c r="N91" s="218"/>
      <c r="O91" s="179"/>
      <c r="P91" s="204"/>
      <c r="Q91" s="204"/>
      <c r="R91" s="204"/>
      <c r="S91" s="203"/>
      <c r="T91" s="179"/>
      <c r="U91" s="204"/>
      <c r="V91" s="204"/>
      <c r="W91" s="204"/>
      <c r="X91" s="204"/>
      <c r="Y91" s="204"/>
      <c r="Z91" s="204"/>
      <c r="AA91" s="214">
        <f>SUM(AA81:AA90)</f>
        <v>540100</v>
      </c>
      <c r="AB91" s="214">
        <v>344664.12</v>
      </c>
      <c r="AC91" s="214">
        <v>413596.94400000002</v>
      </c>
      <c r="AD91" s="179"/>
      <c r="AE91" s="179"/>
      <c r="AF91" s="214">
        <f t="shared" ref="AF91:AG91" si="6">SUM(AF81:AF90)</f>
        <v>9500</v>
      </c>
      <c r="AG91" s="214">
        <f t="shared" si="6"/>
        <v>530600</v>
      </c>
    </row>
    <row r="92" spans="1:35" ht="20.5" thickTop="1">
      <c r="A92" s="180" t="s">
        <v>513</v>
      </c>
      <c r="B92" s="180"/>
      <c r="C92" s="179"/>
      <c r="D92" s="179"/>
      <c r="E92" s="179"/>
      <c r="F92" s="179"/>
      <c r="G92" s="179"/>
      <c r="H92" s="179"/>
      <c r="I92" s="179"/>
      <c r="J92" s="179"/>
      <c r="K92" s="179"/>
      <c r="L92" s="179"/>
      <c r="M92" s="179"/>
      <c r="N92" s="179"/>
      <c r="O92" s="179"/>
      <c r="P92" s="204"/>
      <c r="Q92" s="204"/>
      <c r="R92" s="204"/>
      <c r="S92" s="203"/>
      <c r="T92" s="179"/>
      <c r="U92" s="204"/>
      <c r="V92" s="204"/>
      <c r="W92" s="204"/>
      <c r="X92" s="204"/>
      <c r="Y92" s="204"/>
      <c r="Z92" s="204"/>
      <c r="AA92" s="203"/>
      <c r="AB92" s="251"/>
      <c r="AC92" s="251"/>
      <c r="AD92" s="179"/>
      <c r="AE92" s="179"/>
    </row>
    <row r="93" spans="1:35">
      <c r="A93" s="179"/>
      <c r="B93" s="179"/>
      <c r="C93" s="179"/>
      <c r="D93" s="179"/>
      <c r="E93" s="179"/>
      <c r="F93" s="179"/>
      <c r="G93" s="179"/>
      <c r="H93" s="179"/>
      <c r="I93" s="179"/>
      <c r="J93" s="179"/>
      <c r="K93" s="179"/>
      <c r="L93" s="179"/>
      <c r="M93" s="179"/>
      <c r="N93" s="179"/>
      <c r="O93" s="179"/>
      <c r="P93" s="204"/>
      <c r="Q93" s="204"/>
      <c r="R93" s="204"/>
      <c r="S93" s="203"/>
      <c r="T93" s="179"/>
      <c r="U93" s="204"/>
      <c r="V93" s="204"/>
      <c r="W93" s="204"/>
      <c r="X93" s="204"/>
      <c r="Y93" s="204"/>
      <c r="Z93" s="204"/>
      <c r="AA93" s="203"/>
      <c r="AB93" s="251"/>
      <c r="AC93" s="179"/>
      <c r="AD93" s="179"/>
      <c r="AE93" s="179"/>
    </row>
    <row r="94" spans="1:35">
      <c r="A94" s="232">
        <v>1</v>
      </c>
      <c r="B94" s="232" t="s">
        <v>514</v>
      </c>
      <c r="C94" s="187" t="s">
        <v>515</v>
      </c>
      <c r="D94" s="202">
        <v>40000</v>
      </c>
      <c r="E94" s="189" t="s">
        <v>516</v>
      </c>
      <c r="F94" s="190">
        <v>209.55599999999998</v>
      </c>
      <c r="G94" s="190"/>
      <c r="H94" s="190">
        <v>209.55599999999998</v>
      </c>
      <c r="I94" s="194">
        <v>8382239.9999999991</v>
      </c>
      <c r="J94" s="208"/>
      <c r="K94" s="209">
        <v>20000</v>
      </c>
      <c r="L94" s="189" t="s">
        <v>516</v>
      </c>
      <c r="M94" s="190">
        <v>300</v>
      </c>
      <c r="N94" s="194">
        <v>6000000</v>
      </c>
      <c r="O94" s="183"/>
      <c r="P94" s="227">
        <v>12000</v>
      </c>
      <c r="Q94" s="228" t="s">
        <v>516</v>
      </c>
      <c r="R94" s="227">
        <v>318</v>
      </c>
      <c r="S94" s="233">
        <v>3816000</v>
      </c>
      <c r="T94" s="183"/>
      <c r="U94" s="183">
        <v>25045</v>
      </c>
      <c r="V94" s="182">
        <v>9002</v>
      </c>
      <c r="W94" s="182">
        <v>27006</v>
      </c>
      <c r="X94" s="227">
        <v>26000</v>
      </c>
      <c r="Y94" s="228" t="s">
        <v>516</v>
      </c>
      <c r="Z94" s="227">
        <v>340</v>
      </c>
      <c r="AA94" s="233">
        <v>8840000</v>
      </c>
      <c r="AB94" s="249">
        <v>6562459.6900000004</v>
      </c>
      <c r="AC94" s="249">
        <v>7874951.6280000005</v>
      </c>
      <c r="AD94" s="315" t="s">
        <v>517</v>
      </c>
      <c r="AE94" s="183"/>
      <c r="AF94" s="90">
        <f t="shared" ref="AF94:AF97" si="7">SUM(AH94:XFD94)</f>
        <v>0</v>
      </c>
      <c r="AG94" s="129">
        <f t="shared" ref="AG94:AG97" si="8">AA94-AF94</f>
        <v>8840000</v>
      </c>
    </row>
    <row r="95" spans="1:35">
      <c r="A95" s="227">
        <v>2</v>
      </c>
      <c r="B95" s="227"/>
      <c r="C95" s="187" t="s">
        <v>518</v>
      </c>
      <c r="D95" s="202">
        <v>960</v>
      </c>
      <c r="E95" s="189" t="s">
        <v>519</v>
      </c>
      <c r="F95" s="190">
        <v>666</v>
      </c>
      <c r="G95" s="190"/>
      <c r="H95" s="190">
        <v>666</v>
      </c>
      <c r="I95" s="194">
        <v>639360</v>
      </c>
      <c r="J95" s="201"/>
      <c r="K95" s="209">
        <v>12</v>
      </c>
      <c r="L95" s="189" t="s">
        <v>368</v>
      </c>
      <c r="M95" s="195">
        <v>16666.666666666668</v>
      </c>
      <c r="N95" s="194">
        <v>200000</v>
      </c>
      <c r="O95" s="183"/>
      <c r="P95" s="227">
        <v>12</v>
      </c>
      <c r="Q95" s="227" t="s">
        <v>444</v>
      </c>
      <c r="R95" s="227">
        <v>25000</v>
      </c>
      <c r="S95" s="233">
        <v>300000</v>
      </c>
      <c r="T95" s="183"/>
      <c r="U95" s="183"/>
      <c r="V95" s="182" t="e">
        <v>#N/A</v>
      </c>
      <c r="W95" s="182" t="e">
        <v>#N/A</v>
      </c>
      <c r="X95" s="227">
        <v>12</v>
      </c>
      <c r="Y95" s="227" t="s">
        <v>444</v>
      </c>
      <c r="Z95" s="257">
        <v>156000</v>
      </c>
      <c r="AA95" s="233">
        <v>1872000</v>
      </c>
      <c r="AB95" s="249">
        <v>863975</v>
      </c>
      <c r="AC95" s="249">
        <v>1036770</v>
      </c>
      <c r="AD95" s="315"/>
      <c r="AE95" s="183"/>
      <c r="AF95" s="90">
        <f t="shared" si="7"/>
        <v>0</v>
      </c>
      <c r="AG95" s="129">
        <f t="shared" si="8"/>
        <v>1872000</v>
      </c>
    </row>
    <row r="96" spans="1:35">
      <c r="A96" s="227">
        <v>3</v>
      </c>
      <c r="B96" s="227"/>
      <c r="C96" s="187" t="s">
        <v>520</v>
      </c>
      <c r="D96" s="202">
        <v>3600</v>
      </c>
      <c r="E96" s="189" t="s">
        <v>519</v>
      </c>
      <c r="F96" s="190">
        <v>600</v>
      </c>
      <c r="G96" s="190"/>
      <c r="H96" s="190">
        <v>600</v>
      </c>
      <c r="I96" s="194">
        <v>2160000</v>
      </c>
      <c r="J96" s="201"/>
      <c r="K96" s="209">
        <v>12</v>
      </c>
      <c r="L96" s="189" t="s">
        <v>519</v>
      </c>
      <c r="M96" s="195">
        <v>16666.666666666668</v>
      </c>
      <c r="N96" s="194">
        <v>200000</v>
      </c>
      <c r="O96" s="183"/>
      <c r="P96" s="227">
        <v>12</v>
      </c>
      <c r="Q96" s="227" t="s">
        <v>444</v>
      </c>
      <c r="R96" s="227">
        <v>25000</v>
      </c>
      <c r="S96" s="233">
        <v>300000</v>
      </c>
      <c r="T96" s="183"/>
      <c r="U96" s="183"/>
      <c r="V96" s="182" t="e">
        <v>#N/A</v>
      </c>
      <c r="W96" s="182" t="e">
        <v>#N/A</v>
      </c>
      <c r="X96" s="227">
        <v>3</v>
      </c>
      <c r="Y96" s="227" t="s">
        <v>444</v>
      </c>
      <c r="Z96" s="227">
        <v>1500000</v>
      </c>
      <c r="AA96" s="233">
        <v>4500000</v>
      </c>
      <c r="AB96" s="249">
        <v>2454251.75</v>
      </c>
      <c r="AC96" s="249">
        <v>2945102.0999999996</v>
      </c>
      <c r="AD96" s="315"/>
      <c r="AE96" s="183" t="s">
        <v>405</v>
      </c>
      <c r="AF96" s="90">
        <f t="shared" si="7"/>
        <v>0</v>
      </c>
      <c r="AG96" s="129">
        <f t="shared" si="8"/>
        <v>4500000</v>
      </c>
    </row>
    <row r="97" spans="1:34">
      <c r="A97" s="227">
        <v>4</v>
      </c>
      <c r="B97" s="227"/>
      <c r="C97" s="231" t="s">
        <v>521</v>
      </c>
      <c r="D97" s="209">
        <v>12</v>
      </c>
      <c r="E97" s="210" t="s">
        <v>522</v>
      </c>
      <c r="F97" s="189">
        <v>145000</v>
      </c>
      <c r="G97" s="190"/>
      <c r="H97" s="194"/>
      <c r="I97" s="194">
        <v>1740000</v>
      </c>
      <c r="J97" s="201"/>
      <c r="K97" s="209">
        <v>12</v>
      </c>
      <c r="L97" s="210" t="s">
        <v>522</v>
      </c>
      <c r="M97" s="195">
        <v>200000</v>
      </c>
      <c r="N97" s="194">
        <v>2400000</v>
      </c>
      <c r="O97" s="183"/>
      <c r="P97" s="227">
        <v>12</v>
      </c>
      <c r="Q97" s="227" t="s">
        <v>444</v>
      </c>
      <c r="R97" s="227">
        <v>100000</v>
      </c>
      <c r="S97" s="233">
        <v>1200000</v>
      </c>
      <c r="T97" s="183"/>
      <c r="U97" s="183"/>
      <c r="V97" s="182" t="e">
        <v>#N/A</v>
      </c>
      <c r="W97" s="182" t="e">
        <v>#N/A</v>
      </c>
      <c r="X97" s="227">
        <v>26</v>
      </c>
      <c r="Y97" s="227" t="s">
        <v>444</v>
      </c>
      <c r="Z97" s="227">
        <v>200000</v>
      </c>
      <c r="AA97" s="233">
        <v>5200000</v>
      </c>
      <c r="AB97" s="249">
        <v>3628000</v>
      </c>
      <c r="AC97" s="249">
        <v>4353600</v>
      </c>
      <c r="AD97" s="315"/>
      <c r="AE97" s="183"/>
      <c r="AF97" s="90">
        <f t="shared" si="7"/>
        <v>0</v>
      </c>
      <c r="AG97" s="129">
        <f t="shared" si="8"/>
        <v>5200000</v>
      </c>
    </row>
    <row r="98" spans="1:34" ht="15" thickBot="1">
      <c r="A98" s="179"/>
      <c r="B98" s="179"/>
      <c r="C98" s="179"/>
      <c r="D98" s="179"/>
      <c r="E98" s="179"/>
      <c r="F98" s="179"/>
      <c r="G98" s="179"/>
      <c r="H98" s="207"/>
      <c r="I98" s="207">
        <v>12921600</v>
      </c>
      <c r="J98" s="179"/>
      <c r="K98" s="179"/>
      <c r="L98" s="179"/>
      <c r="M98" s="179"/>
      <c r="N98" s="207">
        <v>8800000</v>
      </c>
      <c r="O98" s="179"/>
      <c r="P98" s="222"/>
      <c r="Q98" s="222"/>
      <c r="R98" s="222"/>
      <c r="S98" s="214">
        <v>5616000</v>
      </c>
      <c r="T98" s="179"/>
      <c r="U98" s="222"/>
      <c r="V98" s="222"/>
      <c r="W98" s="222"/>
      <c r="X98" s="222"/>
      <c r="Y98" s="222"/>
      <c r="Z98" s="222"/>
      <c r="AA98" s="214">
        <f>SUM(AA94:AA97)</f>
        <v>20412000</v>
      </c>
      <c r="AB98" s="214">
        <v>13508686.440000001</v>
      </c>
      <c r="AC98" s="214">
        <v>16210423.728</v>
      </c>
      <c r="AD98" s="179"/>
      <c r="AE98" s="179"/>
      <c r="AF98" s="214">
        <f t="shared" ref="AF98:AG98" si="9">SUM(AF94:AF97)</f>
        <v>0</v>
      </c>
      <c r="AG98" s="214">
        <f t="shared" si="9"/>
        <v>20412000</v>
      </c>
    </row>
    <row r="99" spans="1:34" ht="20.5" thickTop="1">
      <c r="A99" s="180" t="s">
        <v>523</v>
      </c>
      <c r="B99" s="180"/>
      <c r="C99" s="179"/>
      <c r="D99" s="179"/>
      <c r="E99" s="179"/>
      <c r="F99" s="179"/>
      <c r="G99" s="179"/>
      <c r="H99" s="179"/>
      <c r="I99" s="179"/>
      <c r="J99" s="179"/>
      <c r="K99" s="179"/>
      <c r="L99" s="179"/>
      <c r="M99" s="179"/>
      <c r="N99" s="179"/>
      <c r="O99" s="179"/>
      <c r="P99" s="222"/>
      <c r="Q99" s="222"/>
      <c r="R99" s="222"/>
      <c r="S99" s="179"/>
      <c r="T99" s="179"/>
      <c r="U99" s="222"/>
      <c r="V99" s="222"/>
      <c r="W99" s="222"/>
      <c r="X99" s="222"/>
      <c r="Y99" s="222"/>
      <c r="Z99" s="222"/>
      <c r="AA99" s="179"/>
      <c r="AB99" s="251"/>
      <c r="AC99" s="251"/>
    </row>
    <row r="100" spans="1:34">
      <c r="A100" s="179"/>
      <c r="B100" s="179"/>
      <c r="C100" s="179"/>
      <c r="D100" s="179"/>
      <c r="E100" s="179"/>
      <c r="F100" s="179"/>
      <c r="G100" s="179"/>
      <c r="H100" s="179"/>
      <c r="I100" s="179"/>
      <c r="J100" s="179"/>
      <c r="K100" s="179"/>
      <c r="L100" s="179"/>
      <c r="M100" s="179"/>
      <c r="N100" s="179"/>
      <c r="O100" s="179"/>
      <c r="P100" s="222"/>
      <c r="Q100" s="222"/>
      <c r="R100" s="222"/>
      <c r="S100" s="179"/>
      <c r="T100" s="179"/>
      <c r="U100" s="222"/>
      <c r="V100" s="222"/>
      <c r="W100" s="222"/>
      <c r="X100" s="222"/>
      <c r="Y100" s="222"/>
      <c r="Z100" s="222"/>
      <c r="AA100" s="179"/>
      <c r="AB100" s="251"/>
      <c r="AC100" s="251"/>
    </row>
    <row r="101" spans="1:34">
      <c r="A101" s="227">
        <v>1</v>
      </c>
      <c r="B101" s="227" t="s">
        <v>524</v>
      </c>
      <c r="C101" s="187" t="s">
        <v>525</v>
      </c>
      <c r="D101" s="188">
        <v>1000</v>
      </c>
      <c r="E101" s="189" t="s">
        <v>365</v>
      </c>
      <c r="F101" s="190">
        <v>645</v>
      </c>
      <c r="G101" s="190">
        <v>129</v>
      </c>
      <c r="H101" s="190">
        <v>774</v>
      </c>
      <c r="I101" s="194">
        <v>774000</v>
      </c>
      <c r="J101" s="192"/>
      <c r="K101" s="193">
        <v>500</v>
      </c>
      <c r="L101" s="189" t="s">
        <v>365</v>
      </c>
      <c r="M101" s="190">
        <v>1000</v>
      </c>
      <c r="N101" s="194">
        <v>500000</v>
      </c>
      <c r="O101" s="183"/>
      <c r="P101" s="227">
        <v>1000</v>
      </c>
      <c r="Q101" s="228" t="s">
        <v>365</v>
      </c>
      <c r="R101" s="227">
        <v>840</v>
      </c>
      <c r="S101" s="233">
        <v>840000</v>
      </c>
      <c r="T101" s="183"/>
      <c r="U101" s="183">
        <v>576</v>
      </c>
      <c r="V101" s="182">
        <v>91</v>
      </c>
      <c r="W101" s="182">
        <v>273</v>
      </c>
      <c r="X101" s="227">
        <v>750</v>
      </c>
      <c r="Y101" s="228" t="s">
        <v>365</v>
      </c>
      <c r="Z101" s="227">
        <v>840</v>
      </c>
      <c r="AA101" s="233">
        <v>630000</v>
      </c>
      <c r="AB101" s="249">
        <v>516600</v>
      </c>
      <c r="AC101" s="249">
        <v>619920</v>
      </c>
      <c r="AF101" s="90">
        <f t="shared" ref="AF101:AF114" si="10">SUM(AH101:XFD101)</f>
        <v>0</v>
      </c>
      <c r="AG101" s="129">
        <f t="shared" ref="AG101:AG114" si="11">AA101-AF101</f>
        <v>630000</v>
      </c>
    </row>
    <row r="102" spans="1:34">
      <c r="A102" s="227">
        <v>3</v>
      </c>
      <c r="B102" s="241" t="s">
        <v>526</v>
      </c>
      <c r="C102" s="187" t="s">
        <v>527</v>
      </c>
      <c r="D102" s="188">
        <v>200</v>
      </c>
      <c r="E102" s="189" t="s">
        <v>528</v>
      </c>
      <c r="F102" s="190">
        <v>1825</v>
      </c>
      <c r="G102" s="190">
        <v>365</v>
      </c>
      <c r="H102" s="190">
        <v>2190</v>
      </c>
      <c r="I102" s="194">
        <v>438000</v>
      </c>
      <c r="J102" s="192"/>
      <c r="K102" s="193">
        <v>40</v>
      </c>
      <c r="L102" s="189" t="s">
        <v>528</v>
      </c>
      <c r="M102" s="190">
        <v>2200</v>
      </c>
      <c r="N102" s="194">
        <v>88000</v>
      </c>
      <c r="O102" s="183"/>
      <c r="P102" s="227">
        <v>300</v>
      </c>
      <c r="Q102" s="227" t="s">
        <v>529</v>
      </c>
      <c r="R102" s="227">
        <v>2550</v>
      </c>
      <c r="S102" s="233">
        <v>765000</v>
      </c>
      <c r="T102" s="183"/>
      <c r="U102" s="183">
        <v>252</v>
      </c>
      <c r="V102" s="182">
        <v>53</v>
      </c>
      <c r="W102" s="182">
        <v>159</v>
      </c>
      <c r="X102" s="227">
        <v>250</v>
      </c>
      <c r="Y102" s="227" t="s">
        <v>529</v>
      </c>
      <c r="Z102" s="227">
        <v>2870</v>
      </c>
      <c r="AA102" s="233">
        <v>717500</v>
      </c>
      <c r="AB102" s="249">
        <v>655754.43000000005</v>
      </c>
      <c r="AC102" s="249">
        <v>786905.31599999999</v>
      </c>
      <c r="AF102" s="90">
        <f t="shared" si="10"/>
        <v>0</v>
      </c>
      <c r="AG102" s="129">
        <f t="shared" si="11"/>
        <v>717500</v>
      </c>
    </row>
    <row r="103" spans="1:34">
      <c r="A103" s="227">
        <v>4</v>
      </c>
      <c r="B103" s="227" t="s">
        <v>530</v>
      </c>
      <c r="C103" s="211" t="s">
        <v>531</v>
      </c>
      <c r="D103" s="188">
        <v>12</v>
      </c>
      <c r="E103" s="210" t="s">
        <v>368</v>
      </c>
      <c r="F103" s="190">
        <v>65000</v>
      </c>
      <c r="G103" s="190">
        <v>13000</v>
      </c>
      <c r="H103" s="190">
        <v>78000</v>
      </c>
      <c r="I103" s="194">
        <v>936000</v>
      </c>
      <c r="J103" s="192"/>
      <c r="K103" s="193">
        <v>12</v>
      </c>
      <c r="L103" s="210" t="s">
        <v>368</v>
      </c>
      <c r="M103" s="210">
        <v>30000</v>
      </c>
      <c r="N103" s="194">
        <v>360000</v>
      </c>
      <c r="O103" s="183"/>
      <c r="P103" s="227">
        <v>12</v>
      </c>
      <c r="Q103" s="228" t="s">
        <v>365</v>
      </c>
      <c r="R103" s="227">
        <v>20000</v>
      </c>
      <c r="S103" s="233">
        <v>240000</v>
      </c>
      <c r="T103" s="183"/>
      <c r="U103" s="183"/>
      <c r="V103" s="182" t="e">
        <v>#N/A</v>
      </c>
      <c r="W103" s="182" t="e">
        <v>#N/A</v>
      </c>
      <c r="X103" s="227">
        <v>12</v>
      </c>
      <c r="Y103" s="228" t="s">
        <v>365</v>
      </c>
      <c r="Z103" s="227">
        <v>20000</v>
      </c>
      <c r="AA103" s="233">
        <v>240000</v>
      </c>
      <c r="AB103" s="249"/>
      <c r="AC103" s="249" t="s">
        <v>405</v>
      </c>
      <c r="AF103" s="90">
        <f t="shared" si="10"/>
        <v>0</v>
      </c>
      <c r="AG103" s="129">
        <f t="shared" si="11"/>
        <v>240000</v>
      </c>
    </row>
    <row r="104" spans="1:34" ht="29">
      <c r="A104" s="227">
        <v>5</v>
      </c>
      <c r="B104" s="227" t="s">
        <v>402</v>
      </c>
      <c r="C104" s="198" t="s">
        <v>532</v>
      </c>
      <c r="D104" s="188">
        <v>15000</v>
      </c>
      <c r="E104" s="189" t="s">
        <v>368</v>
      </c>
      <c r="F104" s="190">
        <v>34</v>
      </c>
      <c r="G104" s="190">
        <v>6.8000000000000007</v>
      </c>
      <c r="H104" s="190">
        <v>40.799999999999997</v>
      </c>
      <c r="I104" s="191">
        <v>612000</v>
      </c>
      <c r="J104" s="192"/>
      <c r="K104" s="188">
        <v>5000</v>
      </c>
      <c r="L104" s="189" t="s">
        <v>368</v>
      </c>
      <c r="M104" s="195">
        <v>49</v>
      </c>
      <c r="N104" s="194">
        <v>245000</v>
      </c>
      <c r="O104" s="183"/>
      <c r="P104" s="227">
        <v>5000</v>
      </c>
      <c r="Q104" s="229" t="s">
        <v>365</v>
      </c>
      <c r="R104" s="227">
        <v>50</v>
      </c>
      <c r="S104" s="233">
        <v>250000</v>
      </c>
      <c r="T104" s="183"/>
      <c r="U104" s="183">
        <v>7234</v>
      </c>
      <c r="V104" s="182" t="e">
        <v>#N/A</v>
      </c>
      <c r="W104" s="182" t="e">
        <v>#N/A</v>
      </c>
      <c r="X104" s="227">
        <v>8000</v>
      </c>
      <c r="Y104" s="229" t="s">
        <v>365</v>
      </c>
      <c r="Z104" s="227">
        <v>65</v>
      </c>
      <c r="AA104" s="233">
        <v>520000</v>
      </c>
      <c r="AB104" s="249">
        <v>369592.89</v>
      </c>
      <c r="AC104" s="249">
        <v>443511.46800000005</v>
      </c>
      <c r="AF104" s="90">
        <f t="shared" si="10"/>
        <v>0</v>
      </c>
      <c r="AG104" s="129">
        <f t="shared" si="11"/>
        <v>520000</v>
      </c>
    </row>
    <row r="105" spans="1:34">
      <c r="A105" s="227">
        <v>6</v>
      </c>
      <c r="B105" s="241" t="s">
        <v>533</v>
      </c>
      <c r="C105" s="190" t="s">
        <v>534</v>
      </c>
      <c r="D105" s="188"/>
      <c r="E105" s="189"/>
      <c r="F105" s="190"/>
      <c r="G105" s="190"/>
      <c r="H105" s="190"/>
      <c r="I105" s="194"/>
      <c r="J105" s="192"/>
      <c r="K105" s="188"/>
      <c r="L105" s="189"/>
      <c r="M105" s="195"/>
      <c r="N105" s="194"/>
      <c r="O105" s="183"/>
      <c r="P105" s="227">
        <v>700</v>
      </c>
      <c r="Q105" s="228" t="s">
        <v>365</v>
      </c>
      <c r="R105" s="227">
        <v>48</v>
      </c>
      <c r="S105" s="233">
        <v>33600</v>
      </c>
      <c r="T105" s="183"/>
      <c r="U105" s="183">
        <v>1668</v>
      </c>
      <c r="V105" s="182">
        <v>782</v>
      </c>
      <c r="W105" s="182">
        <v>2346</v>
      </c>
      <c r="X105" s="227">
        <v>2400</v>
      </c>
      <c r="Y105" s="228" t="s">
        <v>365</v>
      </c>
      <c r="Z105" s="227">
        <v>65</v>
      </c>
      <c r="AA105" s="233">
        <v>156000</v>
      </c>
      <c r="AB105" s="249">
        <v>88400.11</v>
      </c>
      <c r="AC105" s="249">
        <v>106080.13200000001</v>
      </c>
      <c r="AF105" s="90">
        <f t="shared" si="10"/>
        <v>0</v>
      </c>
      <c r="AG105" s="129">
        <f t="shared" si="11"/>
        <v>156000</v>
      </c>
    </row>
    <row r="106" spans="1:34">
      <c r="A106" s="227">
        <v>7</v>
      </c>
      <c r="B106" s="241" t="s">
        <v>535</v>
      </c>
      <c r="C106" s="190" t="s">
        <v>536</v>
      </c>
      <c r="D106" s="188">
        <v>600</v>
      </c>
      <c r="E106" s="189" t="s">
        <v>368</v>
      </c>
      <c r="F106" s="190">
        <v>850</v>
      </c>
      <c r="G106" s="190">
        <v>170</v>
      </c>
      <c r="H106" s="190">
        <v>1020</v>
      </c>
      <c r="I106" s="194">
        <v>612000</v>
      </c>
      <c r="J106" s="192"/>
      <c r="K106" s="188">
        <v>200</v>
      </c>
      <c r="L106" s="189" t="s">
        <v>368</v>
      </c>
      <c r="M106" s="195">
        <v>1625</v>
      </c>
      <c r="N106" s="194">
        <v>325000</v>
      </c>
      <c r="O106" s="183"/>
      <c r="P106" s="227">
        <v>120</v>
      </c>
      <c r="Q106" s="228" t="s">
        <v>365</v>
      </c>
      <c r="R106" s="227">
        <v>440</v>
      </c>
      <c r="S106" s="233">
        <v>52800</v>
      </c>
      <c r="T106" s="183"/>
      <c r="U106" s="183">
        <v>205</v>
      </c>
      <c r="V106" s="182">
        <v>77</v>
      </c>
      <c r="W106" s="182">
        <v>231</v>
      </c>
      <c r="X106" s="227">
        <v>300</v>
      </c>
      <c r="Y106" s="228" t="s">
        <v>365</v>
      </c>
      <c r="Z106" s="227">
        <v>440</v>
      </c>
      <c r="AA106" s="233">
        <v>132000</v>
      </c>
      <c r="AB106" s="249">
        <v>85080.61</v>
      </c>
      <c r="AC106" s="249">
        <v>102096.73199999999</v>
      </c>
      <c r="AF106" s="90">
        <f t="shared" si="10"/>
        <v>20000</v>
      </c>
      <c r="AG106" s="129">
        <f t="shared" si="11"/>
        <v>112000</v>
      </c>
      <c r="AH106">
        <v>20000</v>
      </c>
    </row>
    <row r="107" spans="1:34">
      <c r="A107" s="227">
        <v>8</v>
      </c>
      <c r="B107" s="241" t="s">
        <v>537</v>
      </c>
      <c r="C107" s="190" t="s">
        <v>538</v>
      </c>
      <c r="D107" s="188"/>
      <c r="E107" s="189"/>
      <c r="F107" s="190"/>
      <c r="G107" s="190"/>
      <c r="H107" s="190"/>
      <c r="I107" s="194"/>
      <c r="J107" s="192"/>
      <c r="K107" s="188"/>
      <c r="L107" s="189"/>
      <c r="M107" s="195"/>
      <c r="N107" s="194"/>
      <c r="O107" s="183"/>
      <c r="P107" s="227">
        <v>400</v>
      </c>
      <c r="Q107" s="228" t="s">
        <v>365</v>
      </c>
      <c r="R107" s="227">
        <v>1720</v>
      </c>
      <c r="S107" s="233">
        <v>688000</v>
      </c>
      <c r="T107" s="183"/>
      <c r="U107" s="183">
        <v>413</v>
      </c>
      <c r="V107" s="182">
        <v>134</v>
      </c>
      <c r="W107" s="182">
        <v>402</v>
      </c>
      <c r="X107" s="227">
        <v>430</v>
      </c>
      <c r="Y107" s="228" t="s">
        <v>365</v>
      </c>
      <c r="Z107" s="227">
        <v>1720</v>
      </c>
      <c r="AA107" s="233">
        <v>739600</v>
      </c>
      <c r="AB107" s="249">
        <v>407966.86</v>
      </c>
      <c r="AC107" s="249">
        <v>489560.23200000002</v>
      </c>
      <c r="AF107" s="90">
        <f t="shared" si="10"/>
        <v>0</v>
      </c>
      <c r="AG107" s="129">
        <f t="shared" si="11"/>
        <v>739600</v>
      </c>
    </row>
    <row r="108" spans="1:34">
      <c r="A108" s="227">
        <v>9</v>
      </c>
      <c r="B108" s="241" t="s">
        <v>539</v>
      </c>
      <c r="C108" s="190" t="s">
        <v>540</v>
      </c>
      <c r="D108" s="188"/>
      <c r="E108" s="189"/>
      <c r="F108" s="190"/>
      <c r="G108" s="190"/>
      <c r="H108" s="190"/>
      <c r="I108" s="194"/>
      <c r="J108" s="192"/>
      <c r="K108" s="188"/>
      <c r="L108" s="189"/>
      <c r="M108" s="195"/>
      <c r="N108" s="194"/>
      <c r="O108" s="183"/>
      <c r="P108" s="227">
        <v>20</v>
      </c>
      <c r="Q108" s="228" t="s">
        <v>365</v>
      </c>
      <c r="R108" s="227">
        <v>3376</v>
      </c>
      <c r="S108" s="233">
        <v>67520</v>
      </c>
      <c r="T108" s="183"/>
      <c r="U108" s="183">
        <v>18</v>
      </c>
      <c r="V108" s="182">
        <v>5</v>
      </c>
      <c r="W108" s="182">
        <v>15</v>
      </c>
      <c r="X108" s="227">
        <v>25</v>
      </c>
      <c r="Y108" s="228" t="s">
        <v>365</v>
      </c>
      <c r="Z108" s="227">
        <v>2800</v>
      </c>
      <c r="AA108" s="233">
        <v>70000</v>
      </c>
      <c r="AB108" s="249">
        <v>30358.78</v>
      </c>
      <c r="AC108" s="249">
        <v>36430.535999999993</v>
      </c>
      <c r="AF108" s="90">
        <f t="shared" si="10"/>
        <v>0</v>
      </c>
      <c r="AG108" s="129">
        <f t="shared" si="11"/>
        <v>70000</v>
      </c>
    </row>
    <row r="109" spans="1:34">
      <c r="A109" s="227">
        <v>10</v>
      </c>
      <c r="B109" s="241" t="s">
        <v>541</v>
      </c>
      <c r="C109" s="190" t="s">
        <v>542</v>
      </c>
      <c r="D109" s="188"/>
      <c r="E109" s="189"/>
      <c r="F109" s="190"/>
      <c r="G109" s="190"/>
      <c r="H109" s="190"/>
      <c r="I109" s="194"/>
      <c r="J109" s="192"/>
      <c r="K109" s="188"/>
      <c r="L109" s="189"/>
      <c r="M109" s="195"/>
      <c r="N109" s="194"/>
      <c r="O109" s="183"/>
      <c r="P109" s="227">
        <v>1800</v>
      </c>
      <c r="Q109" s="228" t="s">
        <v>365</v>
      </c>
      <c r="R109" s="227">
        <v>18</v>
      </c>
      <c r="S109" s="233">
        <v>32400</v>
      </c>
      <c r="T109" s="183"/>
      <c r="U109" s="183">
        <v>2199</v>
      </c>
      <c r="V109" s="182">
        <v>243</v>
      </c>
      <c r="W109" s="182">
        <v>729</v>
      </c>
      <c r="X109" s="227">
        <v>2200</v>
      </c>
      <c r="Y109" s="228" t="s">
        <v>365</v>
      </c>
      <c r="Z109" s="227">
        <v>18</v>
      </c>
      <c r="AA109" s="233">
        <v>39600</v>
      </c>
      <c r="AB109" s="249">
        <v>25920</v>
      </c>
      <c r="AC109" s="249">
        <v>31104</v>
      </c>
      <c r="AF109" s="90">
        <f t="shared" si="10"/>
        <v>0</v>
      </c>
      <c r="AG109" s="129">
        <f t="shared" si="11"/>
        <v>39600</v>
      </c>
    </row>
    <row r="110" spans="1:34">
      <c r="A110" s="227">
        <v>11</v>
      </c>
      <c r="B110" s="241" t="s">
        <v>543</v>
      </c>
      <c r="C110" s="190" t="s">
        <v>544</v>
      </c>
      <c r="D110" s="188"/>
      <c r="E110" s="189"/>
      <c r="F110" s="190"/>
      <c r="G110" s="190"/>
      <c r="H110" s="190"/>
      <c r="I110" s="194"/>
      <c r="J110" s="192"/>
      <c r="K110" s="188"/>
      <c r="L110" s="189"/>
      <c r="M110" s="195"/>
      <c r="N110" s="194"/>
      <c r="O110" s="183"/>
      <c r="P110" s="227">
        <v>1000</v>
      </c>
      <c r="Q110" s="228" t="s">
        <v>365</v>
      </c>
      <c r="R110" s="227">
        <v>36</v>
      </c>
      <c r="S110" s="233">
        <v>36000</v>
      </c>
      <c r="T110" s="183"/>
      <c r="U110" s="183">
        <v>648</v>
      </c>
      <c r="V110" s="182">
        <v>147</v>
      </c>
      <c r="W110" s="182">
        <v>441</v>
      </c>
      <c r="X110" s="227">
        <v>2400</v>
      </c>
      <c r="Y110" s="228" t="s">
        <v>365</v>
      </c>
      <c r="Z110" s="227">
        <v>36</v>
      </c>
      <c r="AA110" s="233">
        <v>86400</v>
      </c>
      <c r="AB110" s="249">
        <v>19179.27</v>
      </c>
      <c r="AC110" s="249">
        <v>23015.124000000003</v>
      </c>
      <c r="AF110" s="90">
        <f t="shared" si="10"/>
        <v>0</v>
      </c>
      <c r="AG110" s="129">
        <f t="shared" si="11"/>
        <v>86400</v>
      </c>
    </row>
    <row r="111" spans="1:34">
      <c r="A111" s="227">
        <v>12</v>
      </c>
      <c r="B111" s="227"/>
      <c r="C111" s="190" t="s">
        <v>545</v>
      </c>
      <c r="D111" s="188"/>
      <c r="E111" s="189"/>
      <c r="F111" s="190"/>
      <c r="G111" s="190"/>
      <c r="H111" s="190"/>
      <c r="I111" s="194"/>
      <c r="J111" s="192"/>
      <c r="K111" s="188"/>
      <c r="L111" s="189"/>
      <c r="M111" s="195"/>
      <c r="N111" s="194"/>
      <c r="O111" s="183"/>
      <c r="P111" s="227">
        <v>12</v>
      </c>
      <c r="Q111" s="228" t="s">
        <v>365</v>
      </c>
      <c r="R111" s="227">
        <v>50000</v>
      </c>
      <c r="S111" s="233">
        <v>600000</v>
      </c>
      <c r="T111" s="183"/>
      <c r="U111" s="183"/>
      <c r="V111" s="182" t="e">
        <v>#N/A</v>
      </c>
      <c r="W111" s="182" t="e">
        <v>#N/A</v>
      </c>
      <c r="X111" s="227">
        <v>12</v>
      </c>
      <c r="Y111" s="228" t="s">
        <v>365</v>
      </c>
      <c r="Z111" s="227">
        <v>30000</v>
      </c>
      <c r="AA111" s="233">
        <v>360000</v>
      </c>
      <c r="AB111" s="249">
        <v>199240</v>
      </c>
      <c r="AC111" s="249">
        <v>239088</v>
      </c>
      <c r="AF111" s="90">
        <f t="shared" si="10"/>
        <v>0</v>
      </c>
      <c r="AG111" s="129">
        <f t="shared" si="11"/>
        <v>360000</v>
      </c>
    </row>
    <row r="112" spans="1:34">
      <c r="A112" s="227">
        <v>13</v>
      </c>
      <c r="B112" s="227"/>
      <c r="C112" s="211" t="s">
        <v>546</v>
      </c>
      <c r="D112" s="188"/>
      <c r="E112" s="186"/>
      <c r="F112" s="190"/>
      <c r="G112" s="190"/>
      <c r="H112" s="190"/>
      <c r="I112" s="194"/>
      <c r="J112" s="192"/>
      <c r="K112" s="212"/>
      <c r="L112" s="186"/>
      <c r="M112" s="195"/>
      <c r="N112" s="194"/>
      <c r="O112" s="183"/>
      <c r="P112" s="227">
        <v>1</v>
      </c>
      <c r="Q112" s="227" t="s">
        <v>365</v>
      </c>
      <c r="R112" s="227">
        <v>120000</v>
      </c>
      <c r="S112" s="233">
        <v>120000</v>
      </c>
      <c r="T112" s="183"/>
      <c r="U112" s="183"/>
      <c r="V112" s="182" t="e">
        <v>#N/A</v>
      </c>
      <c r="W112" s="182" t="e">
        <v>#N/A</v>
      </c>
      <c r="X112" s="227">
        <v>1</v>
      </c>
      <c r="Y112" s="227" t="s">
        <v>365</v>
      </c>
      <c r="Z112" s="227">
        <v>150000</v>
      </c>
      <c r="AA112" s="233">
        <v>150000</v>
      </c>
      <c r="AB112" s="249">
        <v>88700</v>
      </c>
      <c r="AC112" s="249">
        <v>106440</v>
      </c>
      <c r="AF112" s="90">
        <f t="shared" si="10"/>
        <v>0</v>
      </c>
      <c r="AG112" s="129">
        <f t="shared" si="11"/>
        <v>150000</v>
      </c>
    </row>
    <row r="113" spans="1:33">
      <c r="A113" s="227">
        <v>14</v>
      </c>
      <c r="B113" s="227"/>
      <c r="C113" s="187" t="s">
        <v>547</v>
      </c>
      <c r="D113" s="188">
        <v>50</v>
      </c>
      <c r="E113" s="189" t="s">
        <v>364</v>
      </c>
      <c r="F113" s="190">
        <v>9600</v>
      </c>
      <c r="G113" s="190">
        <v>1920</v>
      </c>
      <c r="H113" s="190">
        <v>11520</v>
      </c>
      <c r="I113" s="194">
        <v>576000</v>
      </c>
      <c r="J113" s="192"/>
      <c r="K113" s="193">
        <v>1</v>
      </c>
      <c r="L113" s="189" t="s">
        <v>364</v>
      </c>
      <c r="M113" s="190">
        <v>200000</v>
      </c>
      <c r="N113" s="194">
        <v>200000</v>
      </c>
      <c r="O113" s="183"/>
      <c r="P113" s="227">
        <v>1</v>
      </c>
      <c r="Q113" s="227" t="s">
        <v>365</v>
      </c>
      <c r="R113" s="227">
        <v>300000</v>
      </c>
      <c r="S113" s="233">
        <v>300000</v>
      </c>
      <c r="T113" s="183"/>
      <c r="U113" s="183"/>
      <c r="V113" s="182" t="e">
        <v>#N/A</v>
      </c>
      <c r="W113" s="182" t="e">
        <v>#N/A</v>
      </c>
      <c r="X113" s="227">
        <v>1</v>
      </c>
      <c r="Y113" s="227" t="s">
        <v>365</v>
      </c>
      <c r="Z113" s="227">
        <v>300000</v>
      </c>
      <c r="AA113" s="233">
        <v>300000</v>
      </c>
      <c r="AB113" s="249"/>
      <c r="AC113" s="249"/>
      <c r="AF113" s="90">
        <f t="shared" si="10"/>
        <v>0</v>
      </c>
      <c r="AG113" s="129">
        <f t="shared" si="11"/>
        <v>300000</v>
      </c>
    </row>
    <row r="114" spans="1:33">
      <c r="A114" s="227">
        <v>15</v>
      </c>
      <c r="B114" s="227"/>
      <c r="C114" s="190" t="s">
        <v>548</v>
      </c>
      <c r="D114" s="188"/>
      <c r="E114" s="189"/>
      <c r="F114" s="195"/>
      <c r="G114" s="190">
        <v>0</v>
      </c>
      <c r="H114" s="190">
        <v>0</v>
      </c>
      <c r="I114" s="194">
        <v>500000</v>
      </c>
      <c r="J114" s="192"/>
      <c r="K114" s="188">
        <v>1</v>
      </c>
      <c r="L114" s="189" t="s">
        <v>364</v>
      </c>
      <c r="M114" s="194">
        <v>500000</v>
      </c>
      <c r="N114" s="194">
        <v>500000</v>
      </c>
      <c r="O114" s="183"/>
      <c r="P114" s="227">
        <v>1</v>
      </c>
      <c r="Q114" s="227" t="s">
        <v>365</v>
      </c>
      <c r="R114" s="227">
        <v>500000</v>
      </c>
      <c r="S114" s="233">
        <v>500000</v>
      </c>
      <c r="T114" s="183"/>
      <c r="U114" s="183"/>
      <c r="V114" s="182" t="e">
        <v>#N/A</v>
      </c>
      <c r="W114" s="182" t="e">
        <v>#N/A</v>
      </c>
      <c r="X114" s="227">
        <v>1</v>
      </c>
      <c r="Y114" s="227" t="s">
        <v>365</v>
      </c>
      <c r="Z114" s="227">
        <v>500000</v>
      </c>
      <c r="AA114" s="233">
        <v>500000</v>
      </c>
      <c r="AB114" s="249"/>
      <c r="AC114" s="249"/>
      <c r="AF114" s="90">
        <f t="shared" si="10"/>
        <v>0</v>
      </c>
      <c r="AG114" s="129">
        <f t="shared" si="11"/>
        <v>500000</v>
      </c>
    </row>
    <row r="115" spans="1:33" ht="15" thickBot="1">
      <c r="A115" s="179"/>
      <c r="B115" s="179"/>
      <c r="C115" s="179"/>
      <c r="D115" s="179"/>
      <c r="E115" s="182"/>
      <c r="F115" s="183"/>
      <c r="G115" s="190">
        <v>0</v>
      </c>
      <c r="H115" s="213"/>
      <c r="I115" s="214">
        <v>4448000</v>
      </c>
      <c r="J115" s="222"/>
      <c r="K115" s="222"/>
      <c r="L115" s="222"/>
      <c r="M115" s="222"/>
      <c r="N115" s="222"/>
      <c r="O115" s="222"/>
      <c r="P115" s="222"/>
      <c r="Q115" s="222"/>
      <c r="R115" s="222"/>
      <c r="S115" s="222"/>
      <c r="T115" s="222"/>
      <c r="U115" s="222"/>
      <c r="V115" s="222"/>
      <c r="W115" s="222"/>
      <c r="X115" s="222"/>
      <c r="Y115" s="222"/>
      <c r="Z115" s="222"/>
      <c r="AA115" s="214">
        <f>SUM(AA101:AA114)</f>
        <v>4641100</v>
      </c>
      <c r="AB115" s="214">
        <v>2486792.9500000002</v>
      </c>
      <c r="AC115" s="214">
        <v>2984151.54</v>
      </c>
      <c r="AF115" s="214">
        <f t="shared" ref="AF115:AG115" si="12">SUM(AF101:AF114)</f>
        <v>20000</v>
      </c>
      <c r="AG115" s="214">
        <f t="shared" si="12"/>
        <v>4621100</v>
      </c>
    </row>
    <row r="116" spans="1:33" ht="15" thickTop="1">
      <c r="A116" s="179"/>
      <c r="B116" s="179"/>
      <c r="C116" s="179"/>
      <c r="D116" s="179"/>
      <c r="E116" s="179"/>
      <c r="F116" s="179"/>
      <c r="G116" s="179"/>
      <c r="H116" s="179"/>
      <c r="I116" s="179"/>
      <c r="J116" s="222"/>
      <c r="K116" s="222"/>
      <c r="L116" s="222"/>
      <c r="M116" s="222"/>
      <c r="N116" s="222"/>
      <c r="O116" s="222"/>
      <c r="P116" s="222"/>
      <c r="Q116" s="222"/>
      <c r="R116" s="222"/>
      <c r="S116" s="222"/>
      <c r="T116" s="222"/>
      <c r="U116" s="222"/>
      <c r="V116" s="222"/>
      <c r="W116" s="222"/>
      <c r="X116" s="222"/>
      <c r="Y116" s="222"/>
      <c r="Z116" s="222"/>
      <c r="AA116" s="179"/>
      <c r="AB116" s="251"/>
      <c r="AC116" s="251"/>
    </row>
    <row r="117" spans="1:33" ht="20">
      <c r="A117" s="180" t="s">
        <v>549</v>
      </c>
      <c r="B117" s="180"/>
      <c r="C117" s="179"/>
      <c r="D117" s="179"/>
      <c r="E117" s="179"/>
      <c r="F117" s="179"/>
      <c r="G117" s="179"/>
      <c r="H117" s="179"/>
      <c r="I117" s="179"/>
      <c r="J117" s="222"/>
      <c r="K117" s="222"/>
      <c r="L117" s="222"/>
      <c r="M117" s="222"/>
      <c r="N117" s="222"/>
      <c r="O117" s="222"/>
      <c r="P117" s="222"/>
      <c r="Q117" s="222"/>
      <c r="R117" s="222"/>
      <c r="S117" s="222"/>
      <c r="T117" s="222"/>
      <c r="U117" s="222"/>
      <c r="V117" s="222"/>
      <c r="W117" s="222"/>
      <c r="X117" s="222"/>
      <c r="Y117" s="222"/>
      <c r="Z117" s="222"/>
      <c r="AA117" s="179"/>
      <c r="AB117" s="251"/>
      <c r="AC117" s="251"/>
    </row>
    <row r="118" spans="1:33">
      <c r="A118" s="227">
        <v>1</v>
      </c>
      <c r="B118" s="219" t="s">
        <v>550</v>
      </c>
      <c r="C118" s="187" t="s">
        <v>551</v>
      </c>
      <c r="D118" s="188">
        <v>900</v>
      </c>
      <c r="E118" s="189" t="s">
        <v>352</v>
      </c>
      <c r="F118" s="190">
        <v>390</v>
      </c>
      <c r="G118" s="190">
        <v>78</v>
      </c>
      <c r="H118" s="190">
        <v>468</v>
      </c>
      <c r="I118" s="194">
        <v>421200</v>
      </c>
      <c r="J118" s="179"/>
      <c r="K118" s="236">
        <v>300</v>
      </c>
      <c r="L118" s="228" t="s">
        <v>352</v>
      </c>
      <c r="M118" s="237">
        <v>500</v>
      </c>
      <c r="N118" s="237">
        <v>150000</v>
      </c>
      <c r="O118" s="179"/>
      <c r="P118" s="230">
        <v>600</v>
      </c>
      <c r="Q118" s="230" t="s">
        <v>353</v>
      </c>
      <c r="R118" s="230">
        <v>330</v>
      </c>
      <c r="S118" s="233">
        <v>198000</v>
      </c>
      <c r="T118" s="179"/>
      <c r="U118" s="181">
        <v>591</v>
      </c>
      <c r="V118" s="182">
        <v>169</v>
      </c>
      <c r="W118" s="182">
        <v>507</v>
      </c>
      <c r="X118" s="230">
        <v>730</v>
      </c>
      <c r="Y118" s="230" t="s">
        <v>353</v>
      </c>
      <c r="Z118" s="230">
        <v>330</v>
      </c>
      <c r="AA118" s="233">
        <v>240900</v>
      </c>
      <c r="AB118" s="251">
        <v>139925</v>
      </c>
      <c r="AC118" s="249">
        <v>167910</v>
      </c>
      <c r="AF118" s="90">
        <f t="shared" ref="AF118:AF123" si="13">SUM(AH118:XFD118)</f>
        <v>0</v>
      </c>
      <c r="AG118" s="129">
        <f t="shared" ref="AG118:AG123" si="14">AA118-AF118</f>
        <v>240900</v>
      </c>
    </row>
    <row r="119" spans="1:33">
      <c r="A119" s="227">
        <v>2</v>
      </c>
      <c r="B119" s="219" t="s">
        <v>552</v>
      </c>
      <c r="C119" s="187" t="s">
        <v>553</v>
      </c>
      <c r="D119" s="188">
        <v>900</v>
      </c>
      <c r="E119" s="189" t="s">
        <v>352</v>
      </c>
      <c r="F119" s="190">
        <v>470</v>
      </c>
      <c r="G119" s="190">
        <v>94</v>
      </c>
      <c r="H119" s="190">
        <v>564</v>
      </c>
      <c r="I119" s="194">
        <v>507600</v>
      </c>
      <c r="J119" s="208"/>
      <c r="K119" s="238"/>
      <c r="L119" s="228" t="s">
        <v>352</v>
      </c>
      <c r="M119" s="239"/>
      <c r="N119" s="237">
        <v>0</v>
      </c>
      <c r="O119" s="183"/>
      <c r="P119" s="227">
        <v>150</v>
      </c>
      <c r="Q119" s="227" t="s">
        <v>353</v>
      </c>
      <c r="R119" s="227">
        <v>470</v>
      </c>
      <c r="S119" s="233">
        <v>70500</v>
      </c>
      <c r="T119" s="183"/>
      <c r="U119" s="183">
        <v>300</v>
      </c>
      <c r="V119" s="182">
        <v>291</v>
      </c>
      <c r="W119" s="182">
        <v>873</v>
      </c>
      <c r="X119" s="227">
        <v>950</v>
      </c>
      <c r="Y119" s="227" t="s">
        <v>353</v>
      </c>
      <c r="Z119" s="227">
        <v>470</v>
      </c>
      <c r="AA119" s="233">
        <v>446500</v>
      </c>
      <c r="AB119" s="249">
        <v>195492.53</v>
      </c>
      <c r="AC119" s="249">
        <v>234591.03600000002</v>
      </c>
      <c r="AF119" s="90">
        <f t="shared" si="13"/>
        <v>0</v>
      </c>
      <c r="AG119" s="129">
        <f t="shared" si="14"/>
        <v>446500</v>
      </c>
    </row>
    <row r="120" spans="1:33">
      <c r="A120" s="227">
        <v>3</v>
      </c>
      <c r="B120" s="227" t="s">
        <v>402</v>
      </c>
      <c r="C120" s="187" t="s">
        <v>554</v>
      </c>
      <c r="D120" s="215"/>
      <c r="E120" s="189"/>
      <c r="F120" s="201"/>
      <c r="G120" s="216">
        <v>0</v>
      </c>
      <c r="H120" s="190"/>
      <c r="I120" s="194">
        <v>500000</v>
      </c>
      <c r="J120" s="201"/>
      <c r="K120" s="238">
        <v>1</v>
      </c>
      <c r="L120" s="228" t="s">
        <v>555</v>
      </c>
      <c r="M120" s="239">
        <v>500000</v>
      </c>
      <c r="N120" s="237">
        <v>500000</v>
      </c>
      <c r="O120" s="183"/>
      <c r="P120" s="227">
        <v>1</v>
      </c>
      <c r="Q120" s="227" t="s">
        <v>444</v>
      </c>
      <c r="R120" s="227">
        <v>150000</v>
      </c>
      <c r="S120" s="233">
        <v>150000</v>
      </c>
      <c r="T120" s="183"/>
      <c r="U120" s="183"/>
      <c r="V120" s="182" t="e">
        <v>#N/A</v>
      </c>
      <c r="W120" s="182" t="e">
        <v>#N/A</v>
      </c>
      <c r="X120" s="227">
        <v>1</v>
      </c>
      <c r="Y120" s="227" t="s">
        <v>444</v>
      </c>
      <c r="Z120" s="227">
        <v>150000</v>
      </c>
      <c r="AA120" s="233">
        <v>150000</v>
      </c>
      <c r="AB120" s="249"/>
      <c r="AC120" s="249">
        <v>0</v>
      </c>
      <c r="AF120" s="90">
        <f t="shared" si="13"/>
        <v>0</v>
      </c>
      <c r="AG120" s="129">
        <f t="shared" si="14"/>
        <v>150000</v>
      </c>
    </row>
    <row r="121" spans="1:33">
      <c r="A121" s="227">
        <v>4</v>
      </c>
      <c r="B121" s="227" t="s">
        <v>556</v>
      </c>
      <c r="C121" s="187" t="s">
        <v>557</v>
      </c>
      <c r="D121" s="215"/>
      <c r="E121" s="189"/>
      <c r="F121" s="201"/>
      <c r="G121" s="216"/>
      <c r="H121" s="190"/>
      <c r="I121" s="194"/>
      <c r="J121" s="201"/>
      <c r="K121" s="238"/>
      <c r="L121" s="228"/>
      <c r="M121" s="239"/>
      <c r="N121" s="237"/>
      <c r="O121" s="183"/>
      <c r="P121" s="227">
        <v>100</v>
      </c>
      <c r="Q121" s="227" t="s">
        <v>353</v>
      </c>
      <c r="R121" s="227">
        <v>150</v>
      </c>
      <c r="S121" s="233">
        <v>15000</v>
      </c>
      <c r="T121" s="183"/>
      <c r="U121" s="183">
        <v>45</v>
      </c>
      <c r="V121" s="182">
        <v>20</v>
      </c>
      <c r="W121" s="182">
        <v>60</v>
      </c>
      <c r="X121" s="227">
        <v>150</v>
      </c>
      <c r="Y121" s="227" t="s">
        <v>353</v>
      </c>
      <c r="Z121" s="227">
        <v>150</v>
      </c>
      <c r="AA121" s="233">
        <v>22500</v>
      </c>
      <c r="AB121" s="249">
        <v>6750</v>
      </c>
      <c r="AC121" s="249">
        <v>8100</v>
      </c>
      <c r="AF121" s="90">
        <f t="shared" si="13"/>
        <v>0</v>
      </c>
      <c r="AG121" s="129">
        <f t="shared" si="14"/>
        <v>22500</v>
      </c>
    </row>
    <row r="122" spans="1:33">
      <c r="A122" s="227">
        <v>5</v>
      </c>
      <c r="B122" s="227" t="s">
        <v>402</v>
      </c>
      <c r="C122" s="187" t="s">
        <v>558</v>
      </c>
      <c r="D122" s="215"/>
      <c r="E122" s="189" t="s">
        <v>352</v>
      </c>
      <c r="F122" s="201"/>
      <c r="G122" s="216"/>
      <c r="H122" s="190"/>
      <c r="I122" s="194"/>
      <c r="J122" s="201"/>
      <c r="K122" s="238">
        <v>450</v>
      </c>
      <c r="L122" s="228" t="s">
        <v>352</v>
      </c>
      <c r="M122" s="239">
        <v>700</v>
      </c>
      <c r="N122" s="237">
        <v>315000</v>
      </c>
      <c r="O122" s="183"/>
      <c r="P122" s="227">
        <v>300</v>
      </c>
      <c r="Q122" s="227" t="s">
        <v>353</v>
      </c>
      <c r="R122" s="227">
        <v>655</v>
      </c>
      <c r="S122" s="233">
        <v>196500</v>
      </c>
      <c r="T122" s="183"/>
      <c r="U122" s="183">
        <v>686</v>
      </c>
      <c r="V122" s="182" t="e">
        <v>#N/A</v>
      </c>
      <c r="W122" s="182" t="e">
        <v>#N/A</v>
      </c>
      <c r="X122" s="227">
        <v>800</v>
      </c>
      <c r="Y122" s="227" t="s">
        <v>353</v>
      </c>
      <c r="Z122" s="227">
        <v>420</v>
      </c>
      <c r="AA122" s="233">
        <v>336000</v>
      </c>
      <c r="AB122" s="249">
        <v>240625.93</v>
      </c>
      <c r="AC122" s="249">
        <v>288751.11600000004</v>
      </c>
      <c r="AF122" s="90">
        <f t="shared" si="13"/>
        <v>0</v>
      </c>
      <c r="AG122" s="129">
        <f t="shared" si="14"/>
        <v>336000</v>
      </c>
    </row>
    <row r="123" spans="1:33">
      <c r="A123" s="227">
        <v>6</v>
      </c>
      <c r="B123" s="227" t="s">
        <v>559</v>
      </c>
      <c r="C123" s="187" t="s">
        <v>560</v>
      </c>
      <c r="D123" s="215"/>
      <c r="E123" s="242"/>
      <c r="F123" s="201"/>
      <c r="G123" s="201"/>
      <c r="H123" s="213"/>
      <c r="I123" s="243"/>
      <c r="J123" s="201"/>
      <c r="K123" s="244"/>
      <c r="L123" s="245"/>
      <c r="M123" s="246"/>
      <c r="N123" s="247"/>
      <c r="O123" s="183"/>
      <c r="P123" s="227"/>
      <c r="Q123" s="227"/>
      <c r="R123" s="227"/>
      <c r="S123" s="233"/>
      <c r="T123" s="183"/>
      <c r="U123" s="183">
        <v>5</v>
      </c>
      <c r="V123" s="182">
        <v>5</v>
      </c>
      <c r="W123" s="182">
        <v>15</v>
      </c>
      <c r="X123" s="227">
        <v>20</v>
      </c>
      <c r="Y123" s="227" t="s">
        <v>353</v>
      </c>
      <c r="Z123" s="227">
        <v>130</v>
      </c>
      <c r="AA123" s="233">
        <v>2600</v>
      </c>
      <c r="AB123" s="249">
        <v>1300</v>
      </c>
      <c r="AC123" s="249">
        <v>1560</v>
      </c>
      <c r="AF123" s="90">
        <f t="shared" si="13"/>
        <v>0</v>
      </c>
      <c r="AG123" s="129">
        <f t="shared" si="14"/>
        <v>2600</v>
      </c>
    </row>
    <row r="124" spans="1:33" ht="15" thickBot="1">
      <c r="A124" s="179"/>
      <c r="B124" s="179"/>
      <c r="C124" s="179"/>
      <c r="D124" s="179"/>
      <c r="E124" s="179"/>
      <c r="F124" s="179"/>
      <c r="G124" s="179"/>
      <c r="H124" s="214"/>
      <c r="I124" s="214">
        <v>1428800</v>
      </c>
      <c r="J124" s="179"/>
      <c r="K124" s="179"/>
      <c r="L124" s="179"/>
      <c r="M124" s="179"/>
      <c r="N124" s="207">
        <v>965000</v>
      </c>
      <c r="O124" s="179"/>
      <c r="P124" s="179"/>
      <c r="Q124" s="179"/>
      <c r="R124" s="179"/>
      <c r="S124" s="207">
        <v>630000</v>
      </c>
      <c r="T124" s="179"/>
      <c r="U124" s="179"/>
      <c r="V124" s="179"/>
      <c r="W124" s="179"/>
      <c r="X124" s="179"/>
      <c r="Y124" s="179"/>
      <c r="Z124" s="179"/>
      <c r="AA124" s="207">
        <f>SUM(AA118:AA123)</f>
        <v>1198500</v>
      </c>
      <c r="AB124" s="207">
        <v>584093.46</v>
      </c>
      <c r="AC124" s="207">
        <v>700912.152</v>
      </c>
      <c r="AF124" s="214">
        <f t="shared" ref="AF124" si="15">SUM(AF110:AF123)</f>
        <v>20000</v>
      </c>
      <c r="AG124" s="207">
        <f>SUM(AG118:AG123)</f>
        <v>1198500</v>
      </c>
    </row>
    <row r="125" spans="1:33" ht="15" thickTop="1">
      <c r="A125" s="179"/>
      <c r="B125" s="179"/>
      <c r="C125" s="179"/>
      <c r="D125" s="179"/>
      <c r="E125" s="179"/>
      <c r="F125" s="179"/>
      <c r="G125" s="179"/>
      <c r="H125" s="217">
        <v>0</v>
      </c>
      <c r="I125" s="217"/>
      <c r="J125" s="179"/>
      <c r="K125" s="179"/>
      <c r="L125" s="179"/>
      <c r="M125" s="179"/>
      <c r="N125" s="217"/>
      <c r="O125" s="179"/>
      <c r="P125" s="179"/>
      <c r="Q125" s="179"/>
      <c r="R125" s="179"/>
      <c r="S125" s="217"/>
      <c r="T125" s="179"/>
      <c r="U125" s="179"/>
      <c r="V125" s="179"/>
      <c r="W125" s="179"/>
      <c r="X125" s="179"/>
      <c r="Y125" s="179"/>
      <c r="Z125" s="179"/>
      <c r="AA125" s="217"/>
      <c r="AB125" s="179"/>
      <c r="AC125" s="179"/>
    </row>
    <row r="126" spans="1:33" ht="15" thickBot="1">
      <c r="A126" s="179"/>
      <c r="B126" s="179"/>
      <c r="C126" s="179"/>
      <c r="D126" s="179"/>
      <c r="E126" s="179"/>
      <c r="F126" s="179"/>
      <c r="G126" s="179"/>
      <c r="H126" s="179"/>
      <c r="I126" s="214">
        <v>33976260</v>
      </c>
      <c r="J126" s="179"/>
      <c r="K126" s="179"/>
      <c r="L126" s="179"/>
      <c r="M126" s="179"/>
      <c r="N126" s="214">
        <v>9765000</v>
      </c>
      <c r="O126" s="179"/>
      <c r="P126" s="179"/>
      <c r="Q126" s="179"/>
      <c r="R126" s="179"/>
      <c r="S126" s="214">
        <v>6246000</v>
      </c>
      <c r="T126" s="179"/>
      <c r="U126" s="179"/>
      <c r="V126" s="179"/>
      <c r="W126" s="179"/>
      <c r="X126" s="179"/>
      <c r="Y126" s="206" t="s">
        <v>561</v>
      </c>
      <c r="Z126" s="179"/>
      <c r="AA126" s="214">
        <f>AA124+AA115+AA98+AA91+AA77</f>
        <v>57745462.93</v>
      </c>
      <c r="AB126" s="179"/>
      <c r="AC126" s="214">
        <v>38714926.476000004</v>
      </c>
      <c r="AF126" s="214">
        <f>AF124+AF115+AF98+AF91+AF77</f>
        <v>49595</v>
      </c>
      <c r="AG126" s="214">
        <f>AG124+AG115+AG98+AG91+AG77</f>
        <v>57715867.93</v>
      </c>
    </row>
    <row r="127" spans="1:33" ht="15" thickTop="1">
      <c r="A127" s="179"/>
      <c r="B127" s="179"/>
      <c r="C127" s="179"/>
      <c r="D127" s="179"/>
      <c r="E127" s="179"/>
      <c r="F127" s="179"/>
      <c r="G127" s="179"/>
      <c r="H127" s="179"/>
      <c r="I127" s="179"/>
      <c r="J127" s="179"/>
      <c r="K127" s="179"/>
      <c r="L127" s="179"/>
      <c r="M127" s="179"/>
      <c r="N127" s="179"/>
      <c r="O127" s="179"/>
      <c r="P127" s="179"/>
      <c r="Q127" s="179"/>
      <c r="R127" s="179"/>
      <c r="S127" s="240"/>
      <c r="T127" s="179"/>
      <c r="U127" s="179"/>
      <c r="V127" s="179"/>
      <c r="W127" s="179"/>
      <c r="X127" s="179"/>
      <c r="Y127" s="179"/>
      <c r="Z127" s="179"/>
      <c r="AA127" s="179"/>
      <c r="AB127" s="179"/>
      <c r="AC127" s="179"/>
    </row>
    <row r="128" spans="1:33">
      <c r="A128" s="179"/>
      <c r="B128" s="179"/>
      <c r="C128" s="179"/>
      <c r="D128" s="179"/>
      <c r="E128" s="179"/>
      <c r="F128" s="179"/>
      <c r="G128" s="179"/>
      <c r="H128" s="179"/>
      <c r="I128" s="179"/>
      <c r="J128" s="179"/>
      <c r="K128" s="179"/>
      <c r="L128" s="179"/>
      <c r="M128" s="179"/>
      <c r="N128" s="218"/>
      <c r="O128" s="179"/>
      <c r="P128" s="179"/>
      <c r="Q128" s="179"/>
      <c r="R128" s="179"/>
      <c r="S128" s="179"/>
      <c r="T128" s="179"/>
      <c r="U128" s="179"/>
      <c r="V128" s="179"/>
      <c r="W128" s="179"/>
      <c r="X128" s="179"/>
      <c r="Y128" s="179"/>
      <c r="Z128" s="179"/>
      <c r="AA128" s="179"/>
      <c r="AB128" s="179"/>
      <c r="AC128" s="179"/>
    </row>
  </sheetData>
  <mergeCells count="36">
    <mergeCell ref="AF5:AF6"/>
    <mergeCell ref="AG5:AG6"/>
    <mergeCell ref="A5:A6"/>
    <mergeCell ref="C5:C6"/>
    <mergeCell ref="D5:D6"/>
    <mergeCell ref="E5:E6"/>
    <mergeCell ref="F5:F6"/>
    <mergeCell ref="B5:B6"/>
    <mergeCell ref="U5:U6"/>
    <mergeCell ref="AD5:AD6"/>
    <mergeCell ref="D4:I4"/>
    <mergeCell ref="K4:N4"/>
    <mergeCell ref="G5:G6"/>
    <mergeCell ref="H5:H6"/>
    <mergeCell ref="I5:I6"/>
    <mergeCell ref="K5:K6"/>
    <mergeCell ref="L5:L6"/>
    <mergeCell ref="M5:M6"/>
    <mergeCell ref="N5:N6"/>
    <mergeCell ref="P4:S4"/>
    <mergeCell ref="P5:P6"/>
    <mergeCell ref="Q5:Q6"/>
    <mergeCell ref="R5:R6"/>
    <mergeCell ref="S5:S6"/>
    <mergeCell ref="AD7:AD21"/>
    <mergeCell ref="AD94:AD97"/>
    <mergeCell ref="AB5:AB6"/>
    <mergeCell ref="AC5:AC6"/>
    <mergeCell ref="U3:U4"/>
    <mergeCell ref="X4:AA4"/>
    <mergeCell ref="X5:X6"/>
    <mergeCell ref="Y5:Y6"/>
    <mergeCell ref="Z5:Z6"/>
    <mergeCell ref="AA5:AA6"/>
    <mergeCell ref="V5:V6"/>
    <mergeCell ref="W5:W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87DDD-20D1-4183-B9BE-FD202E3C44EE}">
  <dimension ref="B2:M56"/>
  <sheetViews>
    <sheetView topLeftCell="C1" workbookViewId="0">
      <selection activeCell="K14" sqref="K14"/>
    </sheetView>
  </sheetViews>
  <sheetFormatPr defaultColWidth="8.90625" defaultRowHeight="14.5"/>
  <cols>
    <col min="1" max="1" width="8.90625" style="263"/>
    <col min="2" max="2" width="43.1796875" style="263" bestFit="1" customWidth="1"/>
    <col min="3" max="3" width="13.1796875" style="264" customWidth="1"/>
    <col min="4" max="4" width="6.54296875" style="263" bestFit="1" customWidth="1"/>
    <col min="5" max="5" width="13.1796875" style="263" customWidth="1"/>
    <col min="6" max="6" width="5" style="263" customWidth="1"/>
    <col min="7" max="7" width="13.1796875" style="263" customWidth="1"/>
    <col min="8" max="8" width="7.81640625" style="262" bestFit="1" customWidth="1"/>
    <col min="9" max="9" width="9" style="263" bestFit="1" customWidth="1"/>
    <col min="10" max="10" width="10" style="263" bestFit="1" customWidth="1"/>
    <col min="11" max="11" width="11" style="263" bestFit="1" customWidth="1"/>
    <col min="12" max="12" width="8.90625" style="263"/>
    <col min="13" max="13" width="13.6328125" style="263" bestFit="1" customWidth="1"/>
    <col min="14" max="16384" width="8.90625" style="263"/>
  </cols>
  <sheetData>
    <row r="2" spans="2:13" ht="19" thickBot="1">
      <c r="B2" s="337" t="s">
        <v>567</v>
      </c>
      <c r="C2" s="337"/>
      <c r="D2" s="337"/>
      <c r="E2" s="337"/>
      <c r="F2" s="337"/>
      <c r="G2" s="337"/>
    </row>
    <row r="3" spans="2:13" ht="15" thickTop="1"/>
    <row r="4" spans="2:13" ht="15.5">
      <c r="C4" s="265" t="s">
        <v>568</v>
      </c>
      <c r="D4" s="266" t="s">
        <v>379</v>
      </c>
      <c r="E4" s="266" t="s">
        <v>569</v>
      </c>
      <c r="G4" s="266" t="s">
        <v>570</v>
      </c>
    </row>
    <row r="5" spans="2:13" ht="15.5">
      <c r="C5" s="265"/>
      <c r="D5" s="266"/>
      <c r="E5" s="266"/>
      <c r="G5" s="266"/>
    </row>
    <row r="6" spans="2:13" ht="15" thickBot="1">
      <c r="B6" s="267" t="s">
        <v>571</v>
      </c>
      <c r="C6" s="268">
        <v>250000</v>
      </c>
      <c r="D6" s="269">
        <v>1</v>
      </c>
      <c r="E6" s="270">
        <v>250000</v>
      </c>
      <c r="G6" s="270">
        <v>1800000</v>
      </c>
      <c r="H6" s="262" t="s">
        <v>612</v>
      </c>
    </row>
    <row r="7" spans="2:13" ht="8.4" customHeight="1">
      <c r="D7" s="269"/>
    </row>
    <row r="8" spans="2:13" ht="15.5">
      <c r="B8" s="271" t="s">
        <v>572</v>
      </c>
      <c r="D8" s="269"/>
    </row>
    <row r="9" spans="2:13">
      <c r="B9" s="263" t="s">
        <v>573</v>
      </c>
      <c r="D9" s="272">
        <v>0.06</v>
      </c>
      <c r="E9" s="273">
        <f>K9*D9</f>
        <v>81000000</v>
      </c>
      <c r="G9" s="273">
        <f>1150000000*6%</f>
        <v>69000000</v>
      </c>
      <c r="H9" s="262" t="s">
        <v>613</v>
      </c>
      <c r="I9" s="274">
        <f>E9-G9</f>
        <v>12000000</v>
      </c>
      <c r="J9" s="262" t="s">
        <v>574</v>
      </c>
      <c r="K9" s="275">
        <f>K11-K10</f>
        <v>1350000000</v>
      </c>
      <c r="M9" s="276">
        <f>K11*0.06</f>
        <v>84000000</v>
      </c>
    </row>
    <row r="10" spans="2:13">
      <c r="B10" s="263" t="s">
        <v>575</v>
      </c>
      <c r="C10" s="277">
        <v>1300000</v>
      </c>
      <c r="D10" s="269">
        <v>3</v>
      </c>
      <c r="E10" s="278">
        <f>D10*C10</f>
        <v>3900000</v>
      </c>
      <c r="G10" s="279">
        <v>2049119</v>
      </c>
      <c r="H10" s="262" t="s">
        <v>612</v>
      </c>
      <c r="J10" s="262" t="s">
        <v>576</v>
      </c>
      <c r="K10" s="280">
        <v>50000000</v>
      </c>
    </row>
    <row r="11" spans="2:13" ht="15" thickBot="1">
      <c r="D11" s="269"/>
      <c r="E11" s="281">
        <f>SUM(E9:E10)</f>
        <v>84900000</v>
      </c>
      <c r="G11" s="281">
        <f>SUM(G9:G10)</f>
        <v>71049119</v>
      </c>
      <c r="J11" s="262"/>
      <c r="K11" s="282">
        <v>1400000000</v>
      </c>
    </row>
    <row r="12" spans="2:13">
      <c r="D12" s="269"/>
      <c r="E12" s="276"/>
      <c r="G12" s="276"/>
      <c r="J12" s="262"/>
      <c r="K12" s="283"/>
    </row>
    <row r="13" spans="2:13" ht="16" thickBot="1">
      <c r="B13" s="271" t="s">
        <v>577</v>
      </c>
      <c r="D13" s="269"/>
      <c r="E13" s="270">
        <v>900000</v>
      </c>
      <c r="G13" s="284">
        <v>305268</v>
      </c>
    </row>
    <row r="14" spans="2:13">
      <c r="D14" s="269"/>
    </row>
    <row r="15" spans="2:13" ht="15.5">
      <c r="B15" s="271" t="s">
        <v>578</v>
      </c>
      <c r="D15" s="269"/>
    </row>
    <row r="16" spans="2:13">
      <c r="B16" s="264" t="s">
        <v>579</v>
      </c>
      <c r="C16" s="264">
        <v>650</v>
      </c>
      <c r="D16" s="285">
        <v>1000</v>
      </c>
      <c r="E16" s="286">
        <f>D16*C16</f>
        <v>650000</v>
      </c>
      <c r="G16" s="286"/>
    </row>
    <row r="17" spans="2:8">
      <c r="B17" s="264" t="s">
        <v>580</v>
      </c>
      <c r="C17" s="264">
        <v>2000</v>
      </c>
      <c r="D17" s="285">
        <v>1000</v>
      </c>
      <c r="E17" s="287">
        <f>D17*C17</f>
        <v>2000000</v>
      </c>
      <c r="G17" s="287"/>
    </row>
    <row r="18" spans="2:8">
      <c r="B18" s="264" t="s">
        <v>581</v>
      </c>
      <c r="C18" s="264">
        <v>300</v>
      </c>
      <c r="D18" s="285">
        <v>1000</v>
      </c>
      <c r="E18" s="287">
        <f>D18*C18</f>
        <v>300000</v>
      </c>
      <c r="G18" s="287"/>
    </row>
    <row r="19" spans="2:8">
      <c r="B19" s="264" t="s">
        <v>582</v>
      </c>
      <c r="D19" s="285"/>
      <c r="E19" s="287">
        <v>300000</v>
      </c>
      <c r="G19" s="287"/>
    </row>
    <row r="20" spans="2:8">
      <c r="B20" s="264" t="s">
        <v>583</v>
      </c>
      <c r="C20" s="264">
        <v>6500</v>
      </c>
      <c r="D20" s="269">
        <v>50</v>
      </c>
      <c r="E20" s="288">
        <f>D20*C20</f>
        <v>325000</v>
      </c>
      <c r="G20" s="288"/>
    </row>
    <row r="21" spans="2:8" ht="15" thickBot="1">
      <c r="D21" s="269"/>
      <c r="E21" s="270">
        <f>SUM(E16:E20)</f>
        <v>3575000</v>
      </c>
      <c r="G21" s="284">
        <v>927525</v>
      </c>
      <c r="H21" s="262" t="s">
        <v>612</v>
      </c>
    </row>
    <row r="22" spans="2:8">
      <c r="D22" s="269"/>
    </row>
    <row r="23" spans="2:8" ht="15.5">
      <c r="B23" s="271" t="s">
        <v>584</v>
      </c>
      <c r="D23" s="269"/>
    </row>
    <row r="24" spans="2:8">
      <c r="B24" s="267" t="s">
        <v>585</v>
      </c>
      <c r="C24" s="289" t="s">
        <v>586</v>
      </c>
      <c r="D24" s="269">
        <v>1</v>
      </c>
      <c r="E24" s="286">
        <f>[52]istanbul!I26</f>
        <v>1586800</v>
      </c>
      <c r="G24" s="286"/>
      <c r="H24" s="262" t="s">
        <v>612</v>
      </c>
    </row>
    <row r="25" spans="2:8">
      <c r="B25" s="267" t="s">
        <v>587</v>
      </c>
      <c r="D25" s="269"/>
      <c r="E25" s="288">
        <v>206000</v>
      </c>
      <c r="G25" s="288"/>
      <c r="H25" s="262" t="s">
        <v>613</v>
      </c>
    </row>
    <row r="26" spans="2:8" ht="15" thickBot="1">
      <c r="D26" s="269"/>
      <c r="E26" s="270">
        <f>SUM(E24:E25)</f>
        <v>1792800</v>
      </c>
      <c r="G26" s="270"/>
    </row>
    <row r="27" spans="2:8">
      <c r="B27" s="290" t="s">
        <v>588</v>
      </c>
      <c r="D27" s="269"/>
    </row>
    <row r="28" spans="2:8">
      <c r="B28" s="263" t="s">
        <v>589</v>
      </c>
      <c r="D28" s="269"/>
      <c r="E28" s="286">
        <v>400000</v>
      </c>
      <c r="G28" s="286"/>
      <c r="H28" s="262" t="s">
        <v>613</v>
      </c>
    </row>
    <row r="29" spans="2:8">
      <c r="B29" s="263" t="s">
        <v>590</v>
      </c>
      <c r="D29" s="269"/>
      <c r="E29" s="287">
        <v>270000</v>
      </c>
      <c r="G29" s="287"/>
      <c r="H29" s="262" t="s">
        <v>613</v>
      </c>
    </row>
    <row r="30" spans="2:8">
      <c r="B30" s="263" t="s">
        <v>591</v>
      </c>
      <c r="D30" s="269"/>
      <c r="E30" s="287">
        <v>2000000</v>
      </c>
      <c r="G30" s="287"/>
      <c r="H30" s="262" t="s">
        <v>612</v>
      </c>
    </row>
    <row r="31" spans="2:8">
      <c r="B31" s="263" t="s">
        <v>592</v>
      </c>
      <c r="D31" s="269"/>
      <c r="E31" s="288">
        <v>800000</v>
      </c>
      <c r="G31" s="288"/>
      <c r="H31" s="262" t="s">
        <v>613</v>
      </c>
    </row>
    <row r="32" spans="2:8" ht="15" thickBot="1">
      <c r="D32" s="269"/>
      <c r="E32" s="270">
        <f>SUM(E28:E31)</f>
        <v>3470000</v>
      </c>
      <c r="G32" s="270">
        <f>153022+56000</f>
        <v>209022</v>
      </c>
    </row>
    <row r="33" spans="2:8">
      <c r="D33" s="269"/>
    </row>
    <row r="34" spans="2:8">
      <c r="B34" s="290" t="s">
        <v>593</v>
      </c>
      <c r="D34" s="269"/>
    </row>
    <row r="35" spans="2:8">
      <c r="B35" s="263" t="s">
        <v>594</v>
      </c>
      <c r="C35" s="264" t="s">
        <v>595</v>
      </c>
      <c r="D35" s="269">
        <v>2800</v>
      </c>
      <c r="E35" s="286"/>
      <c r="G35" s="286"/>
      <c r="H35" s="262" t="s">
        <v>613</v>
      </c>
    </row>
    <row r="36" spans="2:8">
      <c r="B36" s="263" t="s">
        <v>596</v>
      </c>
      <c r="C36" s="277">
        <v>1500000</v>
      </c>
      <c r="D36" s="269">
        <v>1</v>
      </c>
      <c r="E36" s="287">
        <f>D36*C36</f>
        <v>1500000</v>
      </c>
      <c r="G36" s="287"/>
      <c r="H36" s="262" t="s">
        <v>612</v>
      </c>
    </row>
    <row r="37" spans="2:8">
      <c r="B37" s="263" t="s">
        <v>597</v>
      </c>
      <c r="D37" s="269"/>
      <c r="E37" s="287">
        <v>1000000</v>
      </c>
      <c r="G37" s="287"/>
      <c r="H37" s="262" t="s">
        <v>612</v>
      </c>
    </row>
    <row r="38" spans="2:8">
      <c r="B38" s="263" t="s">
        <v>598</v>
      </c>
      <c r="C38" s="264">
        <v>100</v>
      </c>
      <c r="D38" s="269">
        <v>500</v>
      </c>
      <c r="E38" s="287">
        <f>D38*C38</f>
        <v>50000</v>
      </c>
      <c r="G38" s="287"/>
      <c r="H38" s="262" t="s">
        <v>613</v>
      </c>
    </row>
    <row r="39" spans="2:8">
      <c r="B39" s="263" t="s">
        <v>599</v>
      </c>
      <c r="E39" s="287">
        <f>'[52]Paid Visits'!L8</f>
        <v>668500</v>
      </c>
      <c r="G39" s="287"/>
      <c r="H39" s="262" t="s">
        <v>612</v>
      </c>
    </row>
    <row r="40" spans="2:8">
      <c r="B40" s="263" t="s">
        <v>600</v>
      </c>
      <c r="E40" s="288">
        <v>100000</v>
      </c>
      <c r="G40" s="288"/>
      <c r="H40" s="262" t="s">
        <v>612</v>
      </c>
    </row>
    <row r="41" spans="2:8" ht="15" thickBot="1">
      <c r="E41" s="281">
        <f>SUM(E35:E40)</f>
        <v>3318500</v>
      </c>
      <c r="G41" s="281"/>
    </row>
    <row r="43" spans="2:8">
      <c r="B43" s="263" t="s">
        <v>601</v>
      </c>
      <c r="G43" s="291">
        <v>1018510</v>
      </c>
      <c r="H43" s="262" t="s">
        <v>602</v>
      </c>
    </row>
    <row r="44" spans="2:8">
      <c r="G44" s="291">
        <v>1274250</v>
      </c>
      <c r="H44" s="262" t="s">
        <v>603</v>
      </c>
    </row>
    <row r="46" spans="2:8" ht="16" thickBot="1">
      <c r="B46" s="271" t="s">
        <v>294</v>
      </c>
      <c r="C46" s="265"/>
      <c r="D46" s="271"/>
      <c r="E46" s="292">
        <f>E41+E32+E26+E21+E13+E11+E6+E43</f>
        <v>98206300</v>
      </c>
      <c r="G46" s="292">
        <f>G41+G32+G26+G21+G13+G11+G6+G43+G44</f>
        <v>76583694</v>
      </c>
      <c r="H46" s="293">
        <f>G46-G9</f>
        <v>7583694</v>
      </c>
    </row>
    <row r="47" spans="2:8" ht="15" thickTop="1"/>
    <row r="48" spans="2:8">
      <c r="B48" s="263" t="s">
        <v>604</v>
      </c>
    </row>
    <row r="49" spans="2:7">
      <c r="B49" s="263" t="s">
        <v>605</v>
      </c>
      <c r="E49" s="273">
        <f>E9</f>
        <v>81000000</v>
      </c>
      <c r="G49" s="273"/>
    </row>
    <row r="50" spans="2:7">
      <c r="B50" s="263" t="s">
        <v>606</v>
      </c>
      <c r="E50" s="278">
        <f>E46-E49</f>
        <v>17206300</v>
      </c>
      <c r="G50" s="278"/>
    </row>
    <row r="51" spans="2:7" ht="16" thickBot="1">
      <c r="E51" s="292">
        <f>E49+E50</f>
        <v>98206300</v>
      </c>
      <c r="G51" s="292"/>
    </row>
    <row r="52" spans="2:7" ht="15" thickTop="1"/>
    <row r="55" spans="2:7" ht="15" thickBot="1">
      <c r="E55" s="294"/>
      <c r="G55" s="295"/>
    </row>
    <row r="56" spans="2:7">
      <c r="E56" s="296" t="s">
        <v>607</v>
      </c>
      <c r="G56" s="295"/>
    </row>
  </sheetData>
  <mergeCells count="1">
    <mergeCell ref="B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49FD-24D5-4EBD-8D81-4B52ED811624}">
  <dimension ref="A1:WZE35"/>
  <sheetViews>
    <sheetView workbookViewId="0">
      <selection activeCell="K13" sqref="K13"/>
    </sheetView>
  </sheetViews>
  <sheetFormatPr defaultRowHeight="14.5"/>
  <cols>
    <col min="1" max="12" width="9.6328125" customWidth="1"/>
  </cols>
  <sheetData>
    <row r="1" spans="1:15 16227:16229" ht="44.25" customHeight="1" thickBot="1">
      <c r="A1" s="338" t="s">
        <v>255</v>
      </c>
      <c r="B1" s="339"/>
      <c r="C1" s="338" t="s">
        <v>254</v>
      </c>
      <c r="D1" s="339"/>
      <c r="E1" s="338" t="s">
        <v>253</v>
      </c>
      <c r="F1" s="339"/>
      <c r="G1" s="338" t="s">
        <v>211</v>
      </c>
      <c r="H1" s="339"/>
      <c r="I1" s="340" t="s">
        <v>196</v>
      </c>
      <c r="J1" s="341"/>
      <c r="K1" s="340" t="s">
        <v>249</v>
      </c>
      <c r="L1" s="341"/>
      <c r="WZC1" s="93" t="s">
        <v>113</v>
      </c>
      <c r="WZD1" s="93" t="s">
        <v>114</v>
      </c>
      <c r="WZE1" s="93" t="s">
        <v>115</v>
      </c>
    </row>
    <row r="2" spans="1:15 16227:16229">
      <c r="A2" s="138" t="s">
        <v>257</v>
      </c>
      <c r="B2" s="139" t="s">
        <v>258</v>
      </c>
      <c r="C2" s="138" t="s">
        <v>257</v>
      </c>
      <c r="D2" s="139" t="s">
        <v>258</v>
      </c>
      <c r="E2" s="138" t="s">
        <v>257</v>
      </c>
      <c r="F2" s="139" t="s">
        <v>258</v>
      </c>
      <c r="G2" s="138" t="s">
        <v>257</v>
      </c>
      <c r="H2" s="139" t="s">
        <v>258</v>
      </c>
      <c r="I2" s="138" t="s">
        <v>257</v>
      </c>
      <c r="J2" s="139" t="s">
        <v>258</v>
      </c>
      <c r="K2" s="138" t="s">
        <v>257</v>
      </c>
      <c r="L2" s="139" t="s">
        <v>258</v>
      </c>
    </row>
    <row r="3" spans="1:15 16227:16229" ht="15" thickBot="1">
      <c r="A3" s="140">
        <v>53</v>
      </c>
      <c r="B3" s="141">
        <v>78.16</v>
      </c>
      <c r="C3" s="140">
        <v>110</v>
      </c>
      <c r="D3" s="141">
        <v>25.85</v>
      </c>
      <c r="E3" s="140">
        <v>59.5</v>
      </c>
      <c r="F3" s="141">
        <v>64.64</v>
      </c>
      <c r="G3" s="140">
        <v>105.5</v>
      </c>
      <c r="H3" s="141">
        <v>58.66</v>
      </c>
      <c r="I3" s="140">
        <v>98</v>
      </c>
      <c r="J3" s="141">
        <v>78.16</v>
      </c>
      <c r="K3" s="140">
        <v>92</v>
      </c>
      <c r="L3" s="141"/>
      <c r="N3" t="s">
        <v>259</v>
      </c>
      <c r="O3">
        <v>26185856.679999992</v>
      </c>
    </row>
    <row r="4" spans="1:15 16227:16229">
      <c r="N4" t="s">
        <v>260</v>
      </c>
      <c r="O4">
        <v>78162905.490000084</v>
      </c>
    </row>
    <row r="5" spans="1:15 16227:16229">
      <c r="N5" t="s">
        <v>261</v>
      </c>
      <c r="O5">
        <v>25858204.210000008</v>
      </c>
    </row>
    <row r="6" spans="1:15 16227:16229">
      <c r="N6" t="s">
        <v>262</v>
      </c>
      <c r="O6">
        <v>64640138.220000014</v>
      </c>
    </row>
    <row r="7" spans="1:15 16227:16229">
      <c r="N7" t="s">
        <v>263</v>
      </c>
      <c r="O7">
        <v>58663408.370000027</v>
      </c>
    </row>
    <row r="8" spans="1:15 16227:16229">
      <c r="N8" t="s">
        <v>264</v>
      </c>
      <c r="O8">
        <v>78168862.070000127</v>
      </c>
    </row>
    <row r="9" spans="1:15 16227:16229" ht="15" thickBot="1"/>
    <row r="10" spans="1:15 16227:16229" ht="15" thickBot="1">
      <c r="B10" s="342" t="s">
        <v>265</v>
      </c>
      <c r="C10" s="138" t="s">
        <v>257</v>
      </c>
      <c r="D10" s="140">
        <v>53</v>
      </c>
    </row>
    <row r="11" spans="1:15 16227:16229" ht="15" thickBot="1">
      <c r="B11" s="342"/>
      <c r="C11" s="139" t="s">
        <v>258</v>
      </c>
      <c r="D11" s="141">
        <v>78.16</v>
      </c>
    </row>
    <row r="12" spans="1:15 16227:16229" ht="15" thickBot="1">
      <c r="B12" s="342" t="s">
        <v>266</v>
      </c>
      <c r="C12" s="138" t="s">
        <v>257</v>
      </c>
      <c r="D12" s="140">
        <v>110</v>
      </c>
    </row>
    <row r="13" spans="1:15 16227:16229" ht="15" thickBot="1">
      <c r="B13" s="342"/>
      <c r="C13" s="139" t="s">
        <v>258</v>
      </c>
      <c r="D13" s="141">
        <v>25.85</v>
      </c>
    </row>
    <row r="14" spans="1:15 16227:16229" ht="15" thickBot="1">
      <c r="B14" s="342" t="s">
        <v>267</v>
      </c>
      <c r="C14" s="138" t="s">
        <v>257</v>
      </c>
      <c r="D14" s="140">
        <v>59.5</v>
      </c>
    </row>
    <row r="15" spans="1:15 16227:16229" ht="15" thickBot="1">
      <c r="B15" s="342"/>
      <c r="C15" s="139" t="s">
        <v>258</v>
      </c>
      <c r="D15" s="141">
        <v>64.64</v>
      </c>
    </row>
    <row r="16" spans="1:15 16227:16229" ht="15" thickBot="1">
      <c r="B16" s="342" t="s">
        <v>268</v>
      </c>
      <c r="C16" s="138" t="s">
        <v>257</v>
      </c>
      <c r="D16" s="140">
        <v>105.5</v>
      </c>
    </row>
    <row r="17" spans="2:9" ht="15" thickBot="1">
      <c r="B17" s="342"/>
      <c r="C17" s="139" t="s">
        <v>258</v>
      </c>
      <c r="D17" s="141">
        <v>58.66</v>
      </c>
    </row>
    <row r="18" spans="2:9" ht="15" thickBot="1">
      <c r="B18" s="342" t="s">
        <v>171</v>
      </c>
      <c r="C18" s="138" t="s">
        <v>257</v>
      </c>
      <c r="D18" s="140">
        <v>98</v>
      </c>
    </row>
    <row r="19" spans="2:9" ht="15" thickBot="1">
      <c r="B19" s="342"/>
      <c r="C19" s="139" t="s">
        <v>258</v>
      </c>
      <c r="D19" s="141">
        <v>78.16</v>
      </c>
    </row>
    <row r="20" spans="2:9" ht="15" thickBot="1">
      <c r="B20" s="342" t="s">
        <v>221</v>
      </c>
      <c r="C20" s="138" t="s">
        <v>257</v>
      </c>
      <c r="D20" s="140">
        <v>92</v>
      </c>
    </row>
    <row r="21" spans="2:9" ht="15" thickBot="1">
      <c r="B21" s="342"/>
      <c r="C21" s="139" t="s">
        <v>258</v>
      </c>
      <c r="D21" s="141"/>
    </row>
    <row r="32" spans="2:9" ht="15" thickBot="1">
      <c r="C32" s="142" t="s">
        <v>265</v>
      </c>
      <c r="D32" s="142" t="s">
        <v>266</v>
      </c>
      <c r="E32" s="142" t="s">
        <v>267</v>
      </c>
      <c r="F32" s="142" t="s">
        <v>268</v>
      </c>
      <c r="G32" s="142" t="s">
        <v>171</v>
      </c>
      <c r="H32" s="142" t="s">
        <v>221</v>
      </c>
      <c r="I32" s="142"/>
    </row>
    <row r="33" spans="2:8" ht="15" thickBot="1">
      <c r="B33" s="138" t="s">
        <v>257</v>
      </c>
      <c r="C33" s="140">
        <v>74.31</v>
      </c>
      <c r="D33" s="140">
        <v>67.19</v>
      </c>
      <c r="E33" s="140">
        <v>65.47</v>
      </c>
      <c r="F33" s="140">
        <v>104.5</v>
      </c>
      <c r="G33" s="140">
        <v>90.58</v>
      </c>
      <c r="H33" s="140">
        <v>116</v>
      </c>
    </row>
    <row r="34" spans="2:8" ht="15" thickBot="1">
      <c r="B34" s="139" t="s">
        <v>258</v>
      </c>
      <c r="C34" s="141">
        <v>78.16</v>
      </c>
      <c r="D34" s="141">
        <v>25.86</v>
      </c>
      <c r="E34" s="141">
        <v>64.64</v>
      </c>
      <c r="F34" s="141">
        <v>58.66</v>
      </c>
      <c r="G34" s="143">
        <v>93.72</v>
      </c>
      <c r="H34" s="141"/>
    </row>
    <row r="35" spans="2:8">
      <c r="B35" t="s">
        <v>101</v>
      </c>
      <c r="H35">
        <v>48</v>
      </c>
    </row>
  </sheetData>
  <mergeCells count="12">
    <mergeCell ref="B20:B21"/>
    <mergeCell ref="B10:B11"/>
    <mergeCell ref="B12:B13"/>
    <mergeCell ref="B14:B15"/>
    <mergeCell ref="B16:B17"/>
    <mergeCell ref="B18:B19"/>
    <mergeCell ref="A1:B1"/>
    <mergeCell ref="C1:D1"/>
    <mergeCell ref="G1:H1"/>
    <mergeCell ref="I1:J1"/>
    <mergeCell ref="K1:L1"/>
    <mergeCell ref="E1:F1"/>
  </mergeCells>
  <printOptions horizontalCentered="1" verticalCentered="1"/>
  <pageMargins left="0.7" right="0.7" top="0.75" bottom="0.75" header="0.3" footer="0.3"/>
  <pageSetup paperSize="9" scale="13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6E62B7C8420B46A477466F12403D29" ma:contentTypeVersion="17" ma:contentTypeDescription="Create a new document." ma:contentTypeScope="" ma:versionID="6b173489d4294877854cf95f4948a8c2">
  <xsd:schema xmlns:xsd="http://www.w3.org/2001/XMLSchema" xmlns:xs="http://www.w3.org/2001/XMLSchema" xmlns:p="http://schemas.microsoft.com/office/2006/metadata/properties" xmlns:ns3="016ea4dc-1356-4a99-a3fd-67379c8765ca" xmlns:ns4="170f9000-2b62-429d-a7c3-cf32412ce557" targetNamespace="http://schemas.microsoft.com/office/2006/metadata/properties" ma:root="true" ma:fieldsID="80ec6649fdaf14e46c3fbcc34fb40e73" ns3:_="" ns4:_="">
    <xsd:import namespace="016ea4dc-1356-4a99-a3fd-67379c8765ca"/>
    <xsd:import namespace="170f9000-2b62-429d-a7c3-cf32412ce557"/>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ObjectDetectorVersions" minOccurs="0"/>
                <xsd:element ref="ns3:MediaServiceSystemTags" minOccurs="0"/>
                <xsd:element ref="ns3:MediaLengthInSecond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6ea4dc-1356-4a99-a3fd-67379c8765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0f9000-2b62-429d-a7c3-cf32412ce55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5D2B09-804F-450C-B2BA-951E6855ED49}">
  <ds:schemaRefs>
    <ds:schemaRef ds:uri="http://purl.org/dc/terms/"/>
    <ds:schemaRef ds:uri="170f9000-2b62-429d-a7c3-cf32412ce557"/>
    <ds:schemaRef ds:uri="http://purl.org/dc/elements/1.1/"/>
    <ds:schemaRef ds:uri="http://www.w3.org/XML/1998/namespace"/>
    <ds:schemaRef ds:uri="http://purl.org/dc/dcmitype/"/>
    <ds:schemaRef ds:uri="http://schemas.microsoft.com/office/2006/documentManagement/types"/>
    <ds:schemaRef ds:uri="http://schemas.openxmlformats.org/package/2006/metadata/core-properties"/>
    <ds:schemaRef ds:uri="http://schemas.microsoft.com/office/infopath/2007/PartnerControls"/>
    <ds:schemaRef ds:uri="016ea4dc-1356-4a99-a3fd-67379c8765ca"/>
    <ds:schemaRef ds:uri="http://schemas.microsoft.com/office/2006/metadata/properties"/>
  </ds:schemaRefs>
</ds:datastoreItem>
</file>

<file path=customXml/itemProps2.xml><?xml version="1.0" encoding="utf-8"?>
<ds:datastoreItem xmlns:ds="http://schemas.openxmlformats.org/officeDocument/2006/customXml" ds:itemID="{FD9A2417-0F52-4341-A35E-602DF80033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6ea4dc-1356-4a99-a3fd-67379c8765ca"/>
    <ds:schemaRef ds:uri="170f9000-2b62-429d-a7c3-cf32412ce5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D10ECB-6B4E-41F4-8813-07DE624B4AE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CAPEX SUMMARY</vt:lpstr>
      <vt:lpstr>CAPEX Detail</vt:lpstr>
      <vt:lpstr>RM-SUMMARY</vt:lpstr>
      <vt:lpstr>RM Detail</vt:lpstr>
      <vt:lpstr>Consuambles</vt:lpstr>
      <vt:lpstr>Sales Promotion Budget</vt:lpstr>
      <vt:lpstr>Sheet2</vt:lpstr>
      <vt:lpstr>'CAPEX Detail'!Print_Area</vt:lpstr>
      <vt:lpstr>'RM Detail'!Print_Area</vt:lpstr>
      <vt:lpstr>Sheet2!Print_Area</vt:lpstr>
      <vt:lpstr>'CAPEX Detail'!Print_Titles</vt:lpstr>
      <vt:lpstr>'RM Detail'!Print_Titles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Murtaza Shoaib</dc:creator>
  <cp:lastModifiedBy>Osama  Rashid</cp:lastModifiedBy>
  <cp:lastPrinted>2026-05-06T10:52:17Z</cp:lastPrinted>
  <dcterms:created xsi:type="dcterms:W3CDTF">2022-07-21T04:59:30Z</dcterms:created>
  <dcterms:modified xsi:type="dcterms:W3CDTF">2026-08-30T14:37:26Z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0x0101008F6E62B7C8420B46A477466F12403D29</vt:lpwstr>
  </property>
</Properties>
</file>